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32" yWindow="552" windowWidth="14340" windowHeight="7176" tabRatio="601" activeTab="6"/>
  </bookViews>
  <sheets>
    <sheet name="Transport" sheetId="1" r:id="rId1"/>
    <sheet name="Totals" sheetId="5" r:id="rId2"/>
    <sheet name="Peoples Daily" sheetId="6" r:id="rId3"/>
    <sheet name="NS Daily" sheetId="10061" r:id="rId4"/>
    <sheet name="Consumers" sheetId="10062" r:id="rId5"/>
    <sheet name="Sheet2" sheetId="7" r:id="rId6"/>
    <sheet name="Contracts" sheetId="10060" r:id="rId7"/>
  </sheets>
  <definedNames>
    <definedName name="Utilized">#REF!</definedName>
  </definedNames>
  <calcPr calcId="0"/>
</workbook>
</file>

<file path=xl/calcChain.xml><?xml version="1.0" encoding="utf-8"?>
<calcChain xmlns="http://schemas.openxmlformats.org/spreadsheetml/2006/main">
  <c r="C3" i="10062" l="1"/>
  <c r="C4" i="10062"/>
  <c r="C5" i="10062"/>
  <c r="C6" i="10062"/>
  <c r="C7" i="10062"/>
  <c r="C8" i="10062"/>
  <c r="C9" i="10062"/>
  <c r="C10" i="10062"/>
  <c r="C11" i="10062"/>
  <c r="C12" i="10062"/>
  <c r="C13" i="10062"/>
  <c r="C14" i="10062"/>
  <c r="C15" i="10062"/>
  <c r="C16" i="10062"/>
  <c r="C17" i="10062"/>
  <c r="C18" i="10062"/>
  <c r="C19" i="10062"/>
  <c r="C20" i="10062"/>
  <c r="C21" i="10062"/>
  <c r="C22" i="10062"/>
  <c r="C23" i="10062"/>
  <c r="C24" i="10062"/>
  <c r="C25" i="10062"/>
  <c r="C26" i="10062"/>
  <c r="C27" i="10062"/>
  <c r="C28" i="10062"/>
  <c r="C29" i="10062"/>
  <c r="C30" i="10062"/>
  <c r="C31" i="10062"/>
  <c r="C32" i="10062"/>
  <c r="C33" i="10062"/>
  <c r="C34" i="10062"/>
  <c r="C35" i="10062"/>
  <c r="C36" i="10062"/>
  <c r="C37" i="10062"/>
  <c r="C38" i="10062"/>
  <c r="C39" i="10062"/>
  <c r="C40" i="10062"/>
  <c r="C41" i="10062"/>
  <c r="C42" i="10062"/>
  <c r="C43" i="10062"/>
  <c r="C44" i="10062"/>
  <c r="C45" i="10062"/>
  <c r="C46" i="10062"/>
  <c r="C47" i="10062"/>
  <c r="C48" i="10062"/>
  <c r="C49" i="10062"/>
  <c r="C50" i="10062"/>
  <c r="C51" i="10062"/>
  <c r="C52" i="10062"/>
  <c r="C53" i="10062"/>
  <c r="C54" i="10062"/>
  <c r="C55" i="10062"/>
  <c r="C56" i="10062"/>
  <c r="C57" i="10062"/>
  <c r="C58" i="10062"/>
  <c r="C59" i="10062"/>
  <c r="C60" i="10062"/>
  <c r="C61" i="10062"/>
  <c r="C62" i="10062"/>
  <c r="C63" i="10062"/>
  <c r="C64" i="10062"/>
  <c r="C65" i="10062"/>
  <c r="C66" i="10062"/>
  <c r="C67" i="10062"/>
  <c r="C68" i="10062"/>
  <c r="C69" i="10062"/>
  <c r="C70" i="10062"/>
  <c r="C71" i="10062"/>
  <c r="C72" i="10062"/>
  <c r="C73" i="10062"/>
  <c r="C74" i="10062"/>
  <c r="C75" i="10062"/>
  <c r="C76" i="10062"/>
  <c r="C77" i="10062"/>
  <c r="C78" i="10062"/>
  <c r="C79" i="10062"/>
  <c r="C80" i="10062"/>
  <c r="C81" i="10062"/>
  <c r="C82" i="10062"/>
  <c r="C83" i="10062"/>
  <c r="C84" i="10062"/>
  <c r="C85" i="10062"/>
  <c r="C86" i="10062"/>
  <c r="C87" i="10062"/>
  <c r="C88" i="10062"/>
  <c r="C89" i="10062"/>
  <c r="C90" i="10062"/>
  <c r="C91" i="10062"/>
  <c r="C92" i="10062"/>
  <c r="C93" i="10062"/>
  <c r="C94" i="10062"/>
  <c r="C95" i="10062"/>
  <c r="C96" i="10062"/>
  <c r="C97" i="10062"/>
  <c r="C98" i="10062"/>
  <c r="C99" i="10062"/>
  <c r="C100" i="10062"/>
  <c r="C101" i="10062"/>
  <c r="C102" i="10062"/>
  <c r="C103" i="10062"/>
  <c r="C104" i="10062"/>
  <c r="C105" i="10062"/>
  <c r="C106" i="10062"/>
  <c r="C107" i="10062"/>
  <c r="C108" i="10062"/>
  <c r="C109" i="10062"/>
  <c r="C110" i="10062"/>
  <c r="C111" i="10062"/>
  <c r="C112" i="10062"/>
  <c r="C113" i="10062"/>
  <c r="C114" i="10062"/>
  <c r="C115" i="10062"/>
  <c r="C116" i="10062"/>
  <c r="C117" i="10062"/>
  <c r="C118" i="10062"/>
  <c r="C119" i="10062"/>
  <c r="C120" i="10062"/>
  <c r="C121" i="10062"/>
  <c r="C122" i="10062"/>
  <c r="C123" i="10062"/>
  <c r="C124" i="10062"/>
  <c r="C125" i="10062"/>
  <c r="C126" i="10062"/>
  <c r="C127" i="10062"/>
  <c r="C128" i="10062"/>
  <c r="C129" i="10062"/>
  <c r="C130" i="10062"/>
  <c r="C131" i="10062"/>
  <c r="C132" i="10062"/>
  <c r="C133" i="10062"/>
  <c r="C134" i="10062"/>
  <c r="C135" i="10062"/>
  <c r="C136" i="10062"/>
  <c r="C137" i="10062"/>
  <c r="C138" i="10062"/>
  <c r="C139" i="10062"/>
  <c r="C140" i="10062"/>
  <c r="C141" i="10062"/>
  <c r="C142" i="10062"/>
  <c r="C143" i="10062"/>
  <c r="C144" i="10062"/>
  <c r="C145" i="10062"/>
  <c r="C146" i="10062"/>
  <c r="C147" i="10062"/>
  <c r="C148" i="10062"/>
  <c r="C149" i="10062"/>
  <c r="C150" i="10062"/>
  <c r="C151" i="10062"/>
  <c r="C152" i="10062"/>
  <c r="C153" i="10062"/>
  <c r="C154" i="10062"/>
  <c r="C155" i="10062"/>
  <c r="C156" i="10062"/>
  <c r="C157" i="10062"/>
  <c r="C158" i="10062"/>
  <c r="C159" i="10062"/>
  <c r="C160" i="10062"/>
  <c r="C161" i="10062"/>
  <c r="C162" i="10062"/>
  <c r="C163" i="10062"/>
  <c r="C164" i="10062"/>
  <c r="C165" i="10062"/>
  <c r="C166" i="10062"/>
  <c r="C167" i="10062"/>
  <c r="C168" i="10062"/>
  <c r="C169" i="10062"/>
  <c r="C170" i="10062"/>
  <c r="C171" i="10062"/>
  <c r="C172" i="10062"/>
  <c r="C173" i="10062"/>
  <c r="C174" i="10062"/>
  <c r="C175" i="10062"/>
  <c r="C176" i="10062"/>
  <c r="C177" i="10062"/>
  <c r="C178" i="10062"/>
  <c r="C179" i="10062"/>
  <c r="C180" i="10062"/>
  <c r="C181" i="10062"/>
  <c r="C182" i="10062"/>
  <c r="C183" i="10062"/>
  <c r="C184" i="10062"/>
  <c r="C185" i="10062"/>
  <c r="C186" i="10062"/>
  <c r="C187" i="10062"/>
  <c r="C188" i="10062"/>
  <c r="C189" i="10062"/>
  <c r="C190" i="10062"/>
  <c r="C191" i="10062"/>
  <c r="C192" i="10062"/>
  <c r="C193" i="10062"/>
  <c r="C194" i="10062"/>
  <c r="C195" i="10062"/>
  <c r="C196" i="10062"/>
  <c r="C197" i="10062"/>
  <c r="C198" i="10062"/>
  <c r="C199" i="10062"/>
  <c r="C200" i="10062"/>
  <c r="C201" i="10062"/>
  <c r="C202" i="10062"/>
  <c r="C203" i="10062"/>
  <c r="C204" i="10062"/>
  <c r="C205" i="10062"/>
  <c r="C206" i="10062"/>
  <c r="C207" i="10062"/>
  <c r="C208" i="10062"/>
  <c r="C209" i="10062"/>
  <c r="C210" i="10062"/>
  <c r="C211" i="10062"/>
  <c r="C212" i="10062"/>
  <c r="C213" i="10062"/>
  <c r="C214" i="10062"/>
  <c r="C215" i="10062"/>
  <c r="C216" i="10062"/>
  <c r="C217" i="10062"/>
  <c r="C218" i="10062"/>
  <c r="C219" i="10062"/>
  <c r="C220" i="10062"/>
  <c r="C221" i="10062"/>
  <c r="C222" i="10062"/>
  <c r="C223" i="10062"/>
  <c r="C224" i="10062"/>
  <c r="C225" i="10062"/>
  <c r="C226" i="10062"/>
  <c r="C227" i="10062"/>
  <c r="C228" i="10062"/>
  <c r="C229" i="10062"/>
  <c r="C230" i="10062"/>
  <c r="C231" i="10062"/>
  <c r="C232" i="10062"/>
  <c r="C233" i="10062"/>
  <c r="C234" i="10062"/>
  <c r="C235" i="10062"/>
  <c r="C236" i="10062"/>
  <c r="C237" i="10062"/>
  <c r="C238" i="10062"/>
  <c r="C239" i="10062"/>
  <c r="C240" i="10062"/>
  <c r="C241" i="10062"/>
  <c r="C242" i="10062"/>
  <c r="C243" i="10062"/>
  <c r="C244" i="10062"/>
  <c r="C245" i="10062"/>
  <c r="C246" i="10062"/>
  <c r="C247" i="10062"/>
  <c r="C248" i="10062"/>
  <c r="C249" i="10062"/>
  <c r="C250" i="10062"/>
  <c r="C251" i="10062"/>
  <c r="C252" i="10062"/>
  <c r="C253" i="10062"/>
  <c r="C254" i="10062"/>
  <c r="C255" i="10062"/>
  <c r="C256" i="10062"/>
  <c r="C257" i="10062"/>
  <c r="C258" i="10062"/>
  <c r="C259" i="10062"/>
  <c r="C260" i="10062"/>
  <c r="C261" i="10062"/>
  <c r="C262" i="10062"/>
  <c r="C263" i="10062"/>
  <c r="C264" i="10062"/>
  <c r="C265" i="10062"/>
  <c r="C266" i="10062"/>
  <c r="C267" i="10062"/>
  <c r="C268" i="10062"/>
  <c r="C269" i="10062"/>
  <c r="C270" i="10062"/>
  <c r="C271" i="10062"/>
  <c r="C272" i="10062"/>
  <c r="C273" i="10062"/>
  <c r="C274" i="10062"/>
  <c r="C275" i="10062"/>
  <c r="C276" i="10062"/>
  <c r="C277" i="10062"/>
  <c r="C278" i="10062"/>
  <c r="C279" i="10062"/>
  <c r="C280" i="10062"/>
  <c r="C281" i="10062"/>
  <c r="C282" i="10062"/>
  <c r="C283" i="10062"/>
  <c r="C284" i="10062"/>
  <c r="C285" i="10062"/>
  <c r="C286" i="10062"/>
  <c r="C287" i="10062"/>
  <c r="C288" i="10062"/>
  <c r="C289" i="10062"/>
  <c r="C290" i="10062"/>
  <c r="C291" i="10062"/>
  <c r="C292" i="10062"/>
  <c r="C293" i="10062"/>
  <c r="C294" i="10062"/>
  <c r="C295" i="10062"/>
  <c r="C296" i="10062"/>
  <c r="C297" i="10062"/>
  <c r="C298" i="10062"/>
  <c r="C299" i="10062"/>
  <c r="C300" i="10062"/>
  <c r="C301" i="10062"/>
  <c r="C302" i="10062"/>
  <c r="C303" i="10062"/>
  <c r="C304" i="10062"/>
  <c r="C305" i="10062"/>
  <c r="C306" i="10062"/>
  <c r="C307" i="10062"/>
  <c r="C308" i="10062"/>
  <c r="C309" i="10062"/>
  <c r="C310" i="10062"/>
  <c r="C311" i="10062"/>
  <c r="C312" i="10062"/>
  <c r="C313" i="10062"/>
  <c r="C314" i="10062"/>
  <c r="C315" i="10062"/>
  <c r="C316" i="10062"/>
  <c r="C317" i="10062"/>
  <c r="C318" i="10062"/>
  <c r="C319" i="10062"/>
  <c r="C320" i="10062"/>
  <c r="C321" i="10062"/>
  <c r="C322" i="10062"/>
  <c r="C323" i="10062"/>
  <c r="C324" i="10062"/>
  <c r="C325" i="10062"/>
  <c r="D20" i="10060"/>
  <c r="F20" i="10060"/>
  <c r="D21" i="10060"/>
  <c r="F21" i="10060"/>
  <c r="D22" i="10060"/>
  <c r="F22" i="10060"/>
  <c r="D23" i="10060"/>
  <c r="F23" i="10060"/>
  <c r="D24" i="10060"/>
  <c r="F24" i="10060"/>
  <c r="E27" i="10060"/>
  <c r="G27" i="10060"/>
  <c r="E28" i="10060"/>
  <c r="G28" i="10060"/>
  <c r="E29" i="10060"/>
  <c r="G29" i="10060"/>
  <c r="E30" i="10060"/>
  <c r="G30" i="10060"/>
  <c r="E31" i="10060"/>
  <c r="G31" i="10060"/>
  <c r="E34" i="10060"/>
  <c r="G34" i="10060"/>
  <c r="E35" i="10060"/>
  <c r="G35" i="10060"/>
  <c r="E36" i="10060"/>
  <c r="G36" i="10060"/>
  <c r="E37" i="10060"/>
  <c r="G37" i="10060"/>
  <c r="E38" i="10060"/>
  <c r="G38" i="10060"/>
  <c r="E41" i="10060"/>
  <c r="G41" i="10060"/>
  <c r="E42" i="10060"/>
  <c r="G42" i="10060"/>
  <c r="E43" i="10060"/>
  <c r="G43" i="10060"/>
  <c r="E44" i="10060"/>
  <c r="G44" i="10060"/>
  <c r="E45" i="10060"/>
  <c r="G45" i="10060"/>
  <c r="E49" i="10060"/>
  <c r="G49" i="10060"/>
  <c r="E50" i="10060"/>
  <c r="G50" i="10060"/>
  <c r="E51" i="10060"/>
  <c r="G51" i="10060"/>
  <c r="E52" i="10060"/>
  <c r="G52" i="10060"/>
  <c r="E53" i="10060"/>
  <c r="G53" i="10060"/>
  <c r="E57" i="10060"/>
  <c r="G57" i="10060"/>
  <c r="E58" i="10060"/>
  <c r="G58" i="10060"/>
  <c r="E59" i="10060"/>
  <c r="G59" i="10060"/>
  <c r="E60" i="10060"/>
  <c r="G60" i="10060"/>
  <c r="E61" i="10060"/>
  <c r="G61" i="10060"/>
  <c r="E68" i="10060"/>
  <c r="G68" i="10060"/>
  <c r="E69" i="10060"/>
  <c r="G69" i="10060"/>
  <c r="E70" i="10060"/>
  <c r="G70" i="10060"/>
  <c r="E71" i="10060"/>
  <c r="G71" i="10060"/>
  <c r="E72" i="10060"/>
  <c r="G72" i="10060"/>
  <c r="E76" i="10060"/>
  <c r="G76" i="10060"/>
  <c r="E77" i="10060"/>
  <c r="G77" i="10060"/>
  <c r="E78" i="10060"/>
  <c r="G78" i="10060"/>
  <c r="E79" i="10060"/>
  <c r="G79" i="10060"/>
  <c r="E80" i="10060"/>
  <c r="G80" i="10060"/>
  <c r="E83" i="10060"/>
  <c r="G83" i="10060"/>
  <c r="E84" i="10060"/>
  <c r="G84" i="10060"/>
  <c r="E85" i="10060"/>
  <c r="G85" i="10060"/>
  <c r="E86" i="10060"/>
  <c r="G86" i="10060"/>
  <c r="E87" i="10060"/>
  <c r="G87" i="10060"/>
  <c r="E90" i="10060"/>
  <c r="G90" i="10060"/>
  <c r="E91" i="10060"/>
  <c r="G91" i="10060"/>
  <c r="E92" i="10060"/>
  <c r="G92" i="10060"/>
  <c r="E93" i="10060"/>
  <c r="G93" i="10060"/>
  <c r="E94" i="10060"/>
  <c r="G94" i="10060"/>
  <c r="E97" i="10060"/>
  <c r="G97" i="10060"/>
  <c r="E98" i="10060"/>
  <c r="G98" i="10060"/>
  <c r="E99" i="10060"/>
  <c r="G99" i="10060"/>
  <c r="E100" i="10060"/>
  <c r="G100" i="10060"/>
  <c r="E101" i="10060"/>
  <c r="G101" i="10060"/>
  <c r="E105" i="10060"/>
  <c r="G105" i="10060"/>
  <c r="E106" i="10060"/>
  <c r="G106" i="10060"/>
  <c r="E107" i="10060"/>
  <c r="G107" i="10060"/>
  <c r="E108" i="10060"/>
  <c r="G108" i="10060"/>
  <c r="E109" i="10060"/>
  <c r="G109" i="10060"/>
  <c r="E112" i="10060"/>
  <c r="G112" i="10060"/>
  <c r="E113" i="10060"/>
  <c r="G113" i="10060"/>
  <c r="E114" i="10060"/>
  <c r="G114" i="10060"/>
  <c r="E115" i="10060"/>
  <c r="G115" i="10060"/>
  <c r="E116" i="10060"/>
  <c r="G116" i="10060"/>
  <c r="E119" i="10060"/>
  <c r="G119" i="10060"/>
  <c r="E120" i="10060"/>
  <c r="G120" i="10060"/>
  <c r="E121" i="10060"/>
  <c r="G121" i="10060"/>
  <c r="E122" i="10060"/>
  <c r="G122" i="10060"/>
  <c r="E123" i="10060"/>
  <c r="G123" i="10060"/>
  <c r="B10" i="10061"/>
  <c r="C10" i="10061"/>
  <c r="L10" i="10061"/>
  <c r="M10" i="10061"/>
  <c r="N10" i="10061"/>
  <c r="O10" i="10061"/>
  <c r="P10" i="10061"/>
  <c r="B11" i="10061"/>
  <c r="C11" i="10061"/>
  <c r="L11" i="10061"/>
  <c r="M11" i="10061"/>
  <c r="N11" i="10061"/>
  <c r="O11" i="10061"/>
  <c r="P11" i="10061"/>
  <c r="B12" i="10061"/>
  <c r="C12" i="10061"/>
  <c r="L12" i="10061"/>
  <c r="M12" i="10061"/>
  <c r="N12" i="10061"/>
  <c r="O12" i="10061"/>
  <c r="P12" i="10061"/>
  <c r="B13" i="10061"/>
  <c r="C13" i="10061"/>
  <c r="L13" i="10061"/>
  <c r="M13" i="10061"/>
  <c r="N13" i="10061"/>
  <c r="O13" i="10061"/>
  <c r="P13" i="10061"/>
  <c r="B14" i="10061"/>
  <c r="C14" i="10061"/>
  <c r="L14" i="10061"/>
  <c r="M14" i="10061"/>
  <c r="N14" i="10061"/>
  <c r="O14" i="10061"/>
  <c r="P14" i="10061"/>
  <c r="B15" i="10061"/>
  <c r="C15" i="10061"/>
  <c r="L15" i="10061"/>
  <c r="M15" i="10061"/>
  <c r="N15" i="10061"/>
  <c r="O15" i="10061"/>
  <c r="P15" i="10061"/>
  <c r="B16" i="10061"/>
  <c r="C16" i="10061"/>
  <c r="L16" i="10061"/>
  <c r="M16" i="10061"/>
  <c r="N16" i="10061"/>
  <c r="O16" i="10061"/>
  <c r="P16" i="10061"/>
  <c r="B17" i="10061"/>
  <c r="C17" i="10061"/>
  <c r="L17" i="10061"/>
  <c r="M17" i="10061"/>
  <c r="N17" i="10061"/>
  <c r="O17" i="10061"/>
  <c r="P17" i="10061"/>
  <c r="B18" i="10061"/>
  <c r="C18" i="10061"/>
  <c r="L18" i="10061"/>
  <c r="M18" i="10061"/>
  <c r="N18" i="10061"/>
  <c r="O18" i="10061"/>
  <c r="P18" i="10061"/>
  <c r="B19" i="10061"/>
  <c r="C19" i="10061"/>
  <c r="L19" i="10061"/>
  <c r="M19" i="10061"/>
  <c r="N19" i="10061"/>
  <c r="O19" i="10061"/>
  <c r="P19" i="10061"/>
  <c r="B20" i="10061"/>
  <c r="C20" i="10061"/>
  <c r="L20" i="10061"/>
  <c r="M20" i="10061"/>
  <c r="N20" i="10061"/>
  <c r="O20" i="10061"/>
  <c r="P20" i="10061"/>
  <c r="B21" i="10061"/>
  <c r="C21" i="10061"/>
  <c r="L21" i="10061"/>
  <c r="M21" i="10061"/>
  <c r="N21" i="10061"/>
  <c r="O21" i="10061"/>
  <c r="P21" i="10061"/>
  <c r="B22" i="10061"/>
  <c r="C22" i="10061"/>
  <c r="L22" i="10061"/>
  <c r="M22" i="10061"/>
  <c r="N22" i="10061"/>
  <c r="O22" i="10061"/>
  <c r="P22" i="10061"/>
  <c r="B23" i="10061"/>
  <c r="C23" i="10061"/>
  <c r="L23" i="10061"/>
  <c r="M23" i="10061"/>
  <c r="N23" i="10061"/>
  <c r="O23" i="10061"/>
  <c r="P23" i="10061"/>
  <c r="B24" i="10061"/>
  <c r="C24" i="10061"/>
  <c r="L24" i="10061"/>
  <c r="M24" i="10061"/>
  <c r="N24" i="10061"/>
  <c r="O24" i="10061"/>
  <c r="P24" i="10061"/>
  <c r="B25" i="10061"/>
  <c r="C25" i="10061"/>
  <c r="L25" i="10061"/>
  <c r="M25" i="10061"/>
  <c r="N25" i="10061"/>
  <c r="O25" i="10061"/>
  <c r="P25" i="10061"/>
  <c r="B26" i="10061"/>
  <c r="C26" i="10061"/>
  <c r="L26" i="10061"/>
  <c r="M26" i="10061"/>
  <c r="N26" i="10061"/>
  <c r="O26" i="10061"/>
  <c r="P26" i="10061"/>
  <c r="B27" i="10061"/>
  <c r="C27" i="10061"/>
  <c r="L27" i="10061"/>
  <c r="M27" i="10061"/>
  <c r="N27" i="10061"/>
  <c r="O27" i="10061"/>
  <c r="P27" i="10061"/>
  <c r="B28" i="10061"/>
  <c r="C28" i="10061"/>
  <c r="L28" i="10061"/>
  <c r="M28" i="10061"/>
  <c r="N28" i="10061"/>
  <c r="O28" i="10061"/>
  <c r="P28" i="10061"/>
  <c r="B29" i="10061"/>
  <c r="C29" i="10061"/>
  <c r="L29" i="10061"/>
  <c r="M29" i="10061"/>
  <c r="N29" i="10061"/>
  <c r="O29" i="10061"/>
  <c r="P29" i="10061"/>
  <c r="B30" i="10061"/>
  <c r="C30" i="10061"/>
  <c r="L30" i="10061"/>
  <c r="M30" i="10061"/>
  <c r="N30" i="10061"/>
  <c r="O30" i="10061"/>
  <c r="P30" i="10061"/>
  <c r="B31" i="10061"/>
  <c r="C31" i="10061"/>
  <c r="L31" i="10061"/>
  <c r="M31" i="10061"/>
  <c r="N31" i="10061"/>
  <c r="O31" i="10061"/>
  <c r="P31" i="10061"/>
  <c r="B32" i="10061"/>
  <c r="C32" i="10061"/>
  <c r="L32" i="10061"/>
  <c r="M32" i="10061"/>
  <c r="N32" i="10061"/>
  <c r="O32" i="10061"/>
  <c r="P32" i="10061"/>
  <c r="B33" i="10061"/>
  <c r="C33" i="10061"/>
  <c r="L33" i="10061"/>
  <c r="M33" i="10061"/>
  <c r="N33" i="10061"/>
  <c r="O33" i="10061"/>
  <c r="P33" i="10061"/>
  <c r="B34" i="10061"/>
  <c r="C34" i="10061"/>
  <c r="L34" i="10061"/>
  <c r="M34" i="10061"/>
  <c r="N34" i="10061"/>
  <c r="O34" i="10061"/>
  <c r="P34" i="10061"/>
  <c r="B35" i="10061"/>
  <c r="C35" i="10061"/>
  <c r="L35" i="10061"/>
  <c r="M35" i="10061"/>
  <c r="N35" i="10061"/>
  <c r="O35" i="10061"/>
  <c r="P35" i="10061"/>
  <c r="B36" i="10061"/>
  <c r="C36" i="10061"/>
  <c r="L36" i="10061"/>
  <c r="M36" i="10061"/>
  <c r="N36" i="10061"/>
  <c r="O36" i="10061"/>
  <c r="P36" i="10061"/>
  <c r="B37" i="10061"/>
  <c r="C37" i="10061"/>
  <c r="L37" i="10061"/>
  <c r="M37" i="10061"/>
  <c r="N37" i="10061"/>
  <c r="O37" i="10061"/>
  <c r="P37" i="10061"/>
  <c r="B38" i="10061"/>
  <c r="C38" i="10061"/>
  <c r="L38" i="10061"/>
  <c r="M38" i="10061"/>
  <c r="N38" i="10061"/>
  <c r="O38" i="10061"/>
  <c r="P38" i="10061"/>
  <c r="B39" i="10061"/>
  <c r="C39" i="10061"/>
  <c r="L39" i="10061"/>
  <c r="M39" i="10061"/>
  <c r="N39" i="10061"/>
  <c r="O39" i="10061"/>
  <c r="P39" i="10061"/>
  <c r="B40" i="10061"/>
  <c r="C40" i="10061"/>
  <c r="L40" i="10061"/>
  <c r="M40" i="10061"/>
  <c r="N40" i="10061"/>
  <c r="O40" i="10061"/>
  <c r="P40" i="10061"/>
  <c r="B41" i="10061"/>
  <c r="C41" i="10061"/>
  <c r="L41" i="10061"/>
  <c r="M41" i="10061"/>
  <c r="N41" i="10061"/>
  <c r="O41" i="10061"/>
  <c r="P41" i="10061"/>
  <c r="B42" i="10061"/>
  <c r="C42" i="10061"/>
  <c r="L42" i="10061"/>
  <c r="M42" i="10061"/>
  <c r="N42" i="10061"/>
  <c r="O42" i="10061"/>
  <c r="P42" i="10061"/>
  <c r="B43" i="10061"/>
  <c r="C43" i="10061"/>
  <c r="L43" i="10061"/>
  <c r="M43" i="10061"/>
  <c r="N43" i="10061"/>
  <c r="O43" i="10061"/>
  <c r="P43" i="10061"/>
  <c r="B44" i="10061"/>
  <c r="C44" i="10061"/>
  <c r="L44" i="10061"/>
  <c r="M44" i="10061"/>
  <c r="N44" i="10061"/>
  <c r="O44" i="10061"/>
  <c r="P44" i="10061"/>
  <c r="B45" i="10061"/>
  <c r="C45" i="10061"/>
  <c r="L45" i="10061"/>
  <c r="M45" i="10061"/>
  <c r="N45" i="10061"/>
  <c r="O45" i="10061"/>
  <c r="P45" i="10061"/>
  <c r="B46" i="10061"/>
  <c r="C46" i="10061"/>
  <c r="L46" i="10061"/>
  <c r="M46" i="10061"/>
  <c r="N46" i="10061"/>
  <c r="O46" i="10061"/>
  <c r="P46" i="10061"/>
  <c r="B47" i="10061"/>
  <c r="C47" i="10061"/>
  <c r="L47" i="10061"/>
  <c r="M47" i="10061"/>
  <c r="N47" i="10061"/>
  <c r="O47" i="10061"/>
  <c r="P47" i="10061"/>
  <c r="B48" i="10061"/>
  <c r="C48" i="10061"/>
  <c r="L48" i="10061"/>
  <c r="M48" i="10061"/>
  <c r="N48" i="10061"/>
  <c r="O48" i="10061"/>
  <c r="P48" i="10061"/>
  <c r="B49" i="10061"/>
  <c r="C49" i="10061"/>
  <c r="L49" i="10061"/>
  <c r="M49" i="10061"/>
  <c r="N49" i="10061"/>
  <c r="O49" i="10061"/>
  <c r="P49" i="10061"/>
  <c r="B50" i="10061"/>
  <c r="C50" i="10061"/>
  <c r="L50" i="10061"/>
  <c r="M50" i="10061"/>
  <c r="N50" i="10061"/>
  <c r="O50" i="10061"/>
  <c r="P50" i="10061"/>
  <c r="B51" i="10061"/>
  <c r="C51" i="10061"/>
  <c r="L51" i="10061"/>
  <c r="M51" i="10061"/>
  <c r="N51" i="10061"/>
  <c r="O51" i="10061"/>
  <c r="P51" i="10061"/>
  <c r="B52" i="10061"/>
  <c r="C52" i="10061"/>
  <c r="L52" i="10061"/>
  <c r="M52" i="10061"/>
  <c r="N52" i="10061"/>
  <c r="O52" i="10061"/>
  <c r="P52" i="10061"/>
  <c r="B53" i="10061"/>
  <c r="C53" i="10061"/>
  <c r="L53" i="10061"/>
  <c r="M53" i="10061"/>
  <c r="N53" i="10061"/>
  <c r="O53" i="10061"/>
  <c r="P53" i="10061"/>
  <c r="B54" i="10061"/>
  <c r="C54" i="10061"/>
  <c r="L54" i="10061"/>
  <c r="M54" i="10061"/>
  <c r="N54" i="10061"/>
  <c r="O54" i="10061"/>
  <c r="P54" i="10061"/>
  <c r="B55" i="10061"/>
  <c r="C55" i="10061"/>
  <c r="L55" i="10061"/>
  <c r="M55" i="10061"/>
  <c r="N55" i="10061"/>
  <c r="O55" i="10061"/>
  <c r="P55" i="10061"/>
  <c r="B56" i="10061"/>
  <c r="C56" i="10061"/>
  <c r="L56" i="10061"/>
  <c r="M56" i="10061"/>
  <c r="N56" i="10061"/>
  <c r="O56" i="10061"/>
  <c r="P56" i="10061"/>
  <c r="B57" i="10061"/>
  <c r="C57" i="10061"/>
  <c r="L57" i="10061"/>
  <c r="M57" i="10061"/>
  <c r="N57" i="10061"/>
  <c r="O57" i="10061"/>
  <c r="P57" i="10061"/>
  <c r="B58" i="10061"/>
  <c r="C58" i="10061"/>
  <c r="L58" i="10061"/>
  <c r="M58" i="10061"/>
  <c r="N58" i="10061"/>
  <c r="O58" i="10061"/>
  <c r="P58" i="10061"/>
  <c r="B59" i="10061"/>
  <c r="C59" i="10061"/>
  <c r="L59" i="10061"/>
  <c r="M59" i="10061"/>
  <c r="N59" i="10061"/>
  <c r="O59" i="10061"/>
  <c r="P59" i="10061"/>
  <c r="B60" i="10061"/>
  <c r="C60" i="10061"/>
  <c r="L60" i="10061"/>
  <c r="M60" i="10061"/>
  <c r="N60" i="10061"/>
  <c r="O60" i="10061"/>
  <c r="P60" i="10061"/>
  <c r="B61" i="10061"/>
  <c r="C61" i="10061"/>
  <c r="L61" i="10061"/>
  <c r="M61" i="10061"/>
  <c r="N61" i="10061"/>
  <c r="O61" i="10061"/>
  <c r="P61" i="10061"/>
  <c r="B62" i="10061"/>
  <c r="C62" i="10061"/>
  <c r="L62" i="10061"/>
  <c r="M62" i="10061"/>
  <c r="N62" i="10061"/>
  <c r="O62" i="10061"/>
  <c r="P62" i="10061"/>
  <c r="B63" i="10061"/>
  <c r="C63" i="10061"/>
  <c r="L63" i="10061"/>
  <c r="M63" i="10061"/>
  <c r="N63" i="10061"/>
  <c r="O63" i="10061"/>
  <c r="P63" i="10061"/>
  <c r="B64" i="10061"/>
  <c r="C64" i="10061"/>
  <c r="L64" i="10061"/>
  <c r="M64" i="10061"/>
  <c r="N64" i="10061"/>
  <c r="O64" i="10061"/>
  <c r="P64" i="10061"/>
  <c r="B65" i="10061"/>
  <c r="C65" i="10061"/>
  <c r="L65" i="10061"/>
  <c r="M65" i="10061"/>
  <c r="N65" i="10061"/>
  <c r="O65" i="10061"/>
  <c r="P65" i="10061"/>
  <c r="B66" i="10061"/>
  <c r="C66" i="10061"/>
  <c r="L66" i="10061"/>
  <c r="M66" i="10061"/>
  <c r="N66" i="10061"/>
  <c r="O66" i="10061"/>
  <c r="P66" i="10061"/>
  <c r="B67" i="10061"/>
  <c r="C67" i="10061"/>
  <c r="L67" i="10061"/>
  <c r="M67" i="10061"/>
  <c r="N67" i="10061"/>
  <c r="O67" i="10061"/>
  <c r="P67" i="10061"/>
  <c r="B68" i="10061"/>
  <c r="C68" i="10061"/>
  <c r="L68" i="10061"/>
  <c r="M68" i="10061"/>
  <c r="N68" i="10061"/>
  <c r="O68" i="10061"/>
  <c r="P68" i="10061"/>
  <c r="B69" i="10061"/>
  <c r="C69" i="10061"/>
  <c r="L69" i="10061"/>
  <c r="M69" i="10061"/>
  <c r="N69" i="10061"/>
  <c r="O69" i="10061"/>
  <c r="P69" i="10061"/>
  <c r="B70" i="10061"/>
  <c r="C70" i="10061"/>
  <c r="L70" i="10061"/>
  <c r="M70" i="10061"/>
  <c r="N70" i="10061"/>
  <c r="O70" i="10061"/>
  <c r="P70" i="10061"/>
  <c r="B71" i="10061"/>
  <c r="C71" i="10061"/>
  <c r="L71" i="10061"/>
  <c r="M71" i="10061"/>
  <c r="N71" i="10061"/>
  <c r="O71" i="10061"/>
  <c r="P71" i="10061"/>
  <c r="B72" i="10061"/>
  <c r="C72" i="10061"/>
  <c r="L72" i="10061"/>
  <c r="M72" i="10061"/>
  <c r="N72" i="10061"/>
  <c r="O72" i="10061"/>
  <c r="P72" i="10061"/>
  <c r="B73" i="10061"/>
  <c r="C73" i="10061"/>
  <c r="L73" i="10061"/>
  <c r="M73" i="10061"/>
  <c r="N73" i="10061"/>
  <c r="O73" i="10061"/>
  <c r="P73" i="10061"/>
  <c r="B74" i="10061"/>
  <c r="C74" i="10061"/>
  <c r="L74" i="10061"/>
  <c r="M74" i="10061"/>
  <c r="N74" i="10061"/>
  <c r="O74" i="10061"/>
  <c r="P74" i="10061"/>
  <c r="B75" i="10061"/>
  <c r="C75" i="10061"/>
  <c r="L75" i="10061"/>
  <c r="M75" i="10061"/>
  <c r="N75" i="10061"/>
  <c r="O75" i="10061"/>
  <c r="P75" i="10061"/>
  <c r="B76" i="10061"/>
  <c r="C76" i="10061"/>
  <c r="L76" i="10061"/>
  <c r="M76" i="10061"/>
  <c r="N76" i="10061"/>
  <c r="O76" i="10061"/>
  <c r="P76" i="10061"/>
  <c r="B77" i="10061"/>
  <c r="C77" i="10061"/>
  <c r="L77" i="10061"/>
  <c r="M77" i="10061"/>
  <c r="N77" i="10061"/>
  <c r="O77" i="10061"/>
  <c r="P77" i="10061"/>
  <c r="B78" i="10061"/>
  <c r="C78" i="10061"/>
  <c r="L78" i="10061"/>
  <c r="M78" i="10061"/>
  <c r="N78" i="10061"/>
  <c r="O78" i="10061"/>
  <c r="P78" i="10061"/>
  <c r="B79" i="10061"/>
  <c r="C79" i="10061"/>
  <c r="L79" i="10061"/>
  <c r="M79" i="10061"/>
  <c r="N79" i="10061"/>
  <c r="O79" i="10061"/>
  <c r="P79" i="10061"/>
  <c r="B80" i="10061"/>
  <c r="C80" i="10061"/>
  <c r="L80" i="10061"/>
  <c r="M80" i="10061"/>
  <c r="N80" i="10061"/>
  <c r="O80" i="10061"/>
  <c r="P80" i="10061"/>
  <c r="B81" i="10061"/>
  <c r="C81" i="10061"/>
  <c r="L81" i="10061"/>
  <c r="M81" i="10061"/>
  <c r="N81" i="10061"/>
  <c r="O81" i="10061"/>
  <c r="P81" i="10061"/>
  <c r="B82" i="10061"/>
  <c r="C82" i="10061"/>
  <c r="L82" i="10061"/>
  <c r="M82" i="10061"/>
  <c r="N82" i="10061"/>
  <c r="O82" i="10061"/>
  <c r="P82" i="10061"/>
  <c r="B83" i="10061"/>
  <c r="C83" i="10061"/>
  <c r="L83" i="10061"/>
  <c r="M83" i="10061"/>
  <c r="N83" i="10061"/>
  <c r="O83" i="10061"/>
  <c r="P83" i="10061"/>
  <c r="B84" i="10061"/>
  <c r="C84" i="10061"/>
  <c r="L84" i="10061"/>
  <c r="M84" i="10061"/>
  <c r="N84" i="10061"/>
  <c r="O84" i="10061"/>
  <c r="P84" i="10061"/>
  <c r="B85" i="10061"/>
  <c r="C85" i="10061"/>
  <c r="L85" i="10061"/>
  <c r="M85" i="10061"/>
  <c r="N85" i="10061"/>
  <c r="O85" i="10061"/>
  <c r="P85" i="10061"/>
  <c r="B86" i="10061"/>
  <c r="C86" i="10061"/>
  <c r="L86" i="10061"/>
  <c r="M86" i="10061"/>
  <c r="N86" i="10061"/>
  <c r="O86" i="10061"/>
  <c r="P86" i="10061"/>
  <c r="B87" i="10061"/>
  <c r="C87" i="10061"/>
  <c r="L87" i="10061"/>
  <c r="M87" i="10061"/>
  <c r="N87" i="10061"/>
  <c r="O87" i="10061"/>
  <c r="P87" i="10061"/>
  <c r="B88" i="10061"/>
  <c r="C88" i="10061"/>
  <c r="L88" i="10061"/>
  <c r="M88" i="10061"/>
  <c r="N88" i="10061"/>
  <c r="O88" i="10061"/>
  <c r="P88" i="10061"/>
  <c r="B89" i="10061"/>
  <c r="C89" i="10061"/>
  <c r="L89" i="10061"/>
  <c r="M89" i="10061"/>
  <c r="N89" i="10061"/>
  <c r="O89" i="10061"/>
  <c r="P89" i="10061"/>
  <c r="B90" i="10061"/>
  <c r="C90" i="10061"/>
  <c r="L90" i="10061"/>
  <c r="M90" i="10061"/>
  <c r="N90" i="10061"/>
  <c r="O90" i="10061"/>
  <c r="P90" i="10061"/>
  <c r="B91" i="10061"/>
  <c r="C91" i="10061"/>
  <c r="L91" i="10061"/>
  <c r="M91" i="10061"/>
  <c r="N91" i="10061"/>
  <c r="O91" i="10061"/>
  <c r="P91" i="10061"/>
  <c r="B92" i="10061"/>
  <c r="C92" i="10061"/>
  <c r="L92" i="10061"/>
  <c r="M92" i="10061"/>
  <c r="N92" i="10061"/>
  <c r="O92" i="10061"/>
  <c r="P92" i="10061"/>
  <c r="B93" i="10061"/>
  <c r="C93" i="10061"/>
  <c r="L93" i="10061"/>
  <c r="M93" i="10061"/>
  <c r="N93" i="10061"/>
  <c r="O93" i="10061"/>
  <c r="P93" i="10061"/>
  <c r="B94" i="10061"/>
  <c r="C94" i="10061"/>
  <c r="L94" i="10061"/>
  <c r="M94" i="10061"/>
  <c r="N94" i="10061"/>
  <c r="O94" i="10061"/>
  <c r="P94" i="10061"/>
  <c r="B95" i="10061"/>
  <c r="C95" i="10061"/>
  <c r="L95" i="10061"/>
  <c r="M95" i="10061"/>
  <c r="N95" i="10061"/>
  <c r="O95" i="10061"/>
  <c r="P95" i="10061"/>
  <c r="B96" i="10061"/>
  <c r="C96" i="10061"/>
  <c r="L96" i="10061"/>
  <c r="M96" i="10061"/>
  <c r="N96" i="10061"/>
  <c r="O96" i="10061"/>
  <c r="P96" i="10061"/>
  <c r="B97" i="10061"/>
  <c r="C97" i="10061"/>
  <c r="L97" i="10061"/>
  <c r="M97" i="10061"/>
  <c r="N97" i="10061"/>
  <c r="O97" i="10061"/>
  <c r="P97" i="10061"/>
  <c r="B98" i="10061"/>
  <c r="C98" i="10061"/>
  <c r="L98" i="10061"/>
  <c r="M98" i="10061"/>
  <c r="N98" i="10061"/>
  <c r="O98" i="10061"/>
  <c r="P98" i="10061"/>
  <c r="B99" i="10061"/>
  <c r="C99" i="10061"/>
  <c r="L99" i="10061"/>
  <c r="M99" i="10061"/>
  <c r="N99" i="10061"/>
  <c r="O99" i="10061"/>
  <c r="P99" i="10061"/>
  <c r="B100" i="10061"/>
  <c r="C100" i="10061"/>
  <c r="L100" i="10061"/>
  <c r="M100" i="10061"/>
  <c r="N100" i="10061"/>
  <c r="O100" i="10061"/>
  <c r="P100" i="10061"/>
  <c r="B101" i="10061"/>
  <c r="C101" i="10061"/>
  <c r="L101" i="10061"/>
  <c r="M101" i="10061"/>
  <c r="N101" i="10061"/>
  <c r="O101" i="10061"/>
  <c r="P101" i="10061"/>
  <c r="B102" i="10061"/>
  <c r="C102" i="10061"/>
  <c r="L102" i="10061"/>
  <c r="M102" i="10061"/>
  <c r="N102" i="10061"/>
  <c r="O102" i="10061"/>
  <c r="P102" i="10061"/>
  <c r="B103" i="10061"/>
  <c r="C103" i="10061"/>
  <c r="L103" i="10061"/>
  <c r="M103" i="10061"/>
  <c r="N103" i="10061"/>
  <c r="O103" i="10061"/>
  <c r="P103" i="10061"/>
  <c r="B104" i="10061"/>
  <c r="C104" i="10061"/>
  <c r="L104" i="10061"/>
  <c r="M104" i="10061"/>
  <c r="N104" i="10061"/>
  <c r="O104" i="10061"/>
  <c r="P104" i="10061"/>
  <c r="B105" i="10061"/>
  <c r="C105" i="10061"/>
  <c r="L105" i="10061"/>
  <c r="M105" i="10061"/>
  <c r="N105" i="10061"/>
  <c r="O105" i="10061"/>
  <c r="P105" i="10061"/>
  <c r="B106" i="10061"/>
  <c r="C106" i="10061"/>
  <c r="L106" i="10061"/>
  <c r="M106" i="10061"/>
  <c r="N106" i="10061"/>
  <c r="O106" i="10061"/>
  <c r="P106" i="10061"/>
  <c r="B107" i="10061"/>
  <c r="C107" i="10061"/>
  <c r="L107" i="10061"/>
  <c r="M107" i="10061"/>
  <c r="N107" i="10061"/>
  <c r="O107" i="10061"/>
  <c r="P107" i="10061"/>
  <c r="B108" i="10061"/>
  <c r="C108" i="10061"/>
  <c r="L108" i="10061"/>
  <c r="M108" i="10061"/>
  <c r="N108" i="10061"/>
  <c r="O108" i="10061"/>
  <c r="P108" i="10061"/>
  <c r="B109" i="10061"/>
  <c r="C109" i="10061"/>
  <c r="L109" i="10061"/>
  <c r="M109" i="10061"/>
  <c r="N109" i="10061"/>
  <c r="O109" i="10061"/>
  <c r="P109" i="10061"/>
  <c r="B110" i="10061"/>
  <c r="C110" i="10061"/>
  <c r="L110" i="10061"/>
  <c r="M110" i="10061"/>
  <c r="N110" i="10061"/>
  <c r="O110" i="10061"/>
  <c r="P110" i="10061"/>
  <c r="B111" i="10061"/>
  <c r="C111" i="10061"/>
  <c r="L111" i="10061"/>
  <c r="M111" i="10061"/>
  <c r="N111" i="10061"/>
  <c r="O111" i="10061"/>
  <c r="P111" i="10061"/>
  <c r="B112" i="10061"/>
  <c r="C112" i="10061"/>
  <c r="L112" i="10061"/>
  <c r="M112" i="10061"/>
  <c r="N112" i="10061"/>
  <c r="O112" i="10061"/>
  <c r="P112" i="10061"/>
  <c r="B113" i="10061"/>
  <c r="C113" i="10061"/>
  <c r="L113" i="10061"/>
  <c r="M113" i="10061"/>
  <c r="N113" i="10061"/>
  <c r="O113" i="10061"/>
  <c r="P113" i="10061"/>
  <c r="B114" i="10061"/>
  <c r="C114" i="10061"/>
  <c r="L114" i="10061"/>
  <c r="M114" i="10061"/>
  <c r="N114" i="10061"/>
  <c r="O114" i="10061"/>
  <c r="P114" i="10061"/>
  <c r="B115" i="10061"/>
  <c r="C115" i="10061"/>
  <c r="L115" i="10061"/>
  <c r="M115" i="10061"/>
  <c r="N115" i="10061"/>
  <c r="O115" i="10061"/>
  <c r="P115" i="10061"/>
  <c r="B116" i="10061"/>
  <c r="C116" i="10061"/>
  <c r="L116" i="10061"/>
  <c r="M116" i="10061"/>
  <c r="N116" i="10061"/>
  <c r="O116" i="10061"/>
  <c r="P116" i="10061"/>
  <c r="B117" i="10061"/>
  <c r="C117" i="10061"/>
  <c r="L117" i="10061"/>
  <c r="M117" i="10061"/>
  <c r="N117" i="10061"/>
  <c r="O117" i="10061"/>
  <c r="P117" i="10061"/>
  <c r="B118" i="10061"/>
  <c r="C118" i="10061"/>
  <c r="L118" i="10061"/>
  <c r="M118" i="10061"/>
  <c r="N118" i="10061"/>
  <c r="O118" i="10061"/>
  <c r="P118" i="10061"/>
  <c r="B119" i="10061"/>
  <c r="C119" i="10061"/>
  <c r="L119" i="10061"/>
  <c r="M119" i="10061"/>
  <c r="N119" i="10061"/>
  <c r="O119" i="10061"/>
  <c r="P119" i="10061"/>
  <c r="B120" i="10061"/>
  <c r="C120" i="10061"/>
  <c r="L120" i="10061"/>
  <c r="M120" i="10061"/>
  <c r="N120" i="10061"/>
  <c r="O120" i="10061"/>
  <c r="P120" i="10061"/>
  <c r="B121" i="10061"/>
  <c r="C121" i="10061"/>
  <c r="L121" i="10061"/>
  <c r="M121" i="10061"/>
  <c r="N121" i="10061"/>
  <c r="O121" i="10061"/>
  <c r="P121" i="10061"/>
  <c r="B122" i="10061"/>
  <c r="C122" i="10061"/>
  <c r="L122" i="10061"/>
  <c r="M122" i="10061"/>
  <c r="N122" i="10061"/>
  <c r="O122" i="10061"/>
  <c r="P122" i="10061"/>
  <c r="B123" i="10061"/>
  <c r="C123" i="10061"/>
  <c r="L123" i="10061"/>
  <c r="M123" i="10061"/>
  <c r="N123" i="10061"/>
  <c r="O123" i="10061"/>
  <c r="P123" i="10061"/>
  <c r="B124" i="10061"/>
  <c r="C124" i="10061"/>
  <c r="L124" i="10061"/>
  <c r="M124" i="10061"/>
  <c r="N124" i="10061"/>
  <c r="O124" i="10061"/>
  <c r="P124" i="10061"/>
  <c r="B125" i="10061"/>
  <c r="C125" i="10061"/>
  <c r="L125" i="10061"/>
  <c r="M125" i="10061"/>
  <c r="N125" i="10061"/>
  <c r="O125" i="10061"/>
  <c r="P125" i="10061"/>
  <c r="B126" i="10061"/>
  <c r="C126" i="10061"/>
  <c r="L126" i="10061"/>
  <c r="M126" i="10061"/>
  <c r="N126" i="10061"/>
  <c r="O126" i="10061"/>
  <c r="P126" i="10061"/>
  <c r="B127" i="10061"/>
  <c r="C127" i="10061"/>
  <c r="L127" i="10061"/>
  <c r="M127" i="10061"/>
  <c r="N127" i="10061"/>
  <c r="O127" i="10061"/>
  <c r="P127" i="10061"/>
  <c r="B128" i="10061"/>
  <c r="C128" i="10061"/>
  <c r="L128" i="10061"/>
  <c r="M128" i="10061"/>
  <c r="N128" i="10061"/>
  <c r="O128" i="10061"/>
  <c r="P128" i="10061"/>
  <c r="B129" i="10061"/>
  <c r="C129" i="10061"/>
  <c r="L129" i="10061"/>
  <c r="M129" i="10061"/>
  <c r="N129" i="10061"/>
  <c r="O129" i="10061"/>
  <c r="P129" i="10061"/>
  <c r="B130" i="10061"/>
  <c r="C130" i="10061"/>
  <c r="L130" i="10061"/>
  <c r="M130" i="10061"/>
  <c r="N130" i="10061"/>
  <c r="O130" i="10061"/>
  <c r="P130" i="10061"/>
  <c r="B131" i="10061"/>
  <c r="C131" i="10061"/>
  <c r="L131" i="10061"/>
  <c r="M131" i="10061"/>
  <c r="N131" i="10061"/>
  <c r="O131" i="10061"/>
  <c r="P131" i="10061"/>
  <c r="B132" i="10061"/>
  <c r="C132" i="10061"/>
  <c r="L132" i="10061"/>
  <c r="M132" i="10061"/>
  <c r="N132" i="10061"/>
  <c r="O132" i="10061"/>
  <c r="P132" i="10061"/>
  <c r="B133" i="10061"/>
  <c r="C133" i="10061"/>
  <c r="L133" i="10061"/>
  <c r="M133" i="10061"/>
  <c r="N133" i="10061"/>
  <c r="O133" i="10061"/>
  <c r="P133" i="10061"/>
  <c r="B134" i="10061"/>
  <c r="C134" i="10061"/>
  <c r="L134" i="10061"/>
  <c r="M134" i="10061"/>
  <c r="N134" i="10061"/>
  <c r="O134" i="10061"/>
  <c r="P134" i="10061"/>
  <c r="B135" i="10061"/>
  <c r="C135" i="10061"/>
  <c r="L135" i="10061"/>
  <c r="M135" i="10061"/>
  <c r="N135" i="10061"/>
  <c r="O135" i="10061"/>
  <c r="P135" i="10061"/>
  <c r="B136" i="10061"/>
  <c r="C136" i="10061"/>
  <c r="L136" i="10061"/>
  <c r="M136" i="10061"/>
  <c r="N136" i="10061"/>
  <c r="O136" i="10061"/>
  <c r="P136" i="10061"/>
  <c r="B137" i="10061"/>
  <c r="C137" i="10061"/>
  <c r="L137" i="10061"/>
  <c r="M137" i="10061"/>
  <c r="N137" i="10061"/>
  <c r="O137" i="10061"/>
  <c r="P137" i="10061"/>
  <c r="B138" i="10061"/>
  <c r="C138" i="10061"/>
  <c r="L138" i="10061"/>
  <c r="M138" i="10061"/>
  <c r="N138" i="10061"/>
  <c r="O138" i="10061"/>
  <c r="P138" i="10061"/>
  <c r="B139" i="10061"/>
  <c r="C139" i="10061"/>
  <c r="L139" i="10061"/>
  <c r="M139" i="10061"/>
  <c r="N139" i="10061"/>
  <c r="O139" i="10061"/>
  <c r="P139" i="10061"/>
  <c r="B140" i="10061"/>
  <c r="C140" i="10061"/>
  <c r="L140" i="10061"/>
  <c r="M140" i="10061"/>
  <c r="N140" i="10061"/>
  <c r="O140" i="10061"/>
  <c r="P140" i="10061"/>
  <c r="B141" i="10061"/>
  <c r="C141" i="10061"/>
  <c r="L141" i="10061"/>
  <c r="M141" i="10061"/>
  <c r="N141" i="10061"/>
  <c r="O141" i="10061"/>
  <c r="P141" i="10061"/>
  <c r="B142" i="10061"/>
  <c r="C142" i="10061"/>
  <c r="L142" i="10061"/>
  <c r="M142" i="10061"/>
  <c r="N142" i="10061"/>
  <c r="O142" i="10061"/>
  <c r="P142" i="10061"/>
  <c r="B143" i="10061"/>
  <c r="C143" i="10061"/>
  <c r="L143" i="10061"/>
  <c r="M143" i="10061"/>
  <c r="N143" i="10061"/>
  <c r="O143" i="10061"/>
  <c r="P143" i="10061"/>
  <c r="B144" i="10061"/>
  <c r="C144" i="10061"/>
  <c r="L144" i="10061"/>
  <c r="M144" i="10061"/>
  <c r="N144" i="10061"/>
  <c r="O144" i="10061"/>
  <c r="P144" i="10061"/>
  <c r="B145" i="10061"/>
  <c r="C145" i="10061"/>
  <c r="L145" i="10061"/>
  <c r="M145" i="10061"/>
  <c r="N145" i="10061"/>
  <c r="O145" i="10061"/>
  <c r="P145" i="10061"/>
  <c r="B146" i="10061"/>
  <c r="C146" i="10061"/>
  <c r="L146" i="10061"/>
  <c r="M146" i="10061"/>
  <c r="N146" i="10061"/>
  <c r="O146" i="10061"/>
  <c r="P146" i="10061"/>
  <c r="B147" i="10061"/>
  <c r="C147" i="10061"/>
  <c r="L147" i="10061"/>
  <c r="M147" i="10061"/>
  <c r="N147" i="10061"/>
  <c r="O147" i="10061"/>
  <c r="P147" i="10061"/>
  <c r="B148" i="10061"/>
  <c r="C148" i="10061"/>
  <c r="L148" i="10061"/>
  <c r="M148" i="10061"/>
  <c r="N148" i="10061"/>
  <c r="O148" i="10061"/>
  <c r="P148" i="10061"/>
  <c r="B149" i="10061"/>
  <c r="C149" i="10061"/>
  <c r="L149" i="10061"/>
  <c r="M149" i="10061"/>
  <c r="N149" i="10061"/>
  <c r="O149" i="10061"/>
  <c r="P149" i="10061"/>
  <c r="B150" i="10061"/>
  <c r="C150" i="10061"/>
  <c r="L150" i="10061"/>
  <c r="M150" i="10061"/>
  <c r="N150" i="10061"/>
  <c r="O150" i="10061"/>
  <c r="P150" i="10061"/>
  <c r="B151" i="10061"/>
  <c r="C151" i="10061"/>
  <c r="L151" i="10061"/>
  <c r="M151" i="10061"/>
  <c r="N151" i="10061"/>
  <c r="O151" i="10061"/>
  <c r="P151" i="10061"/>
  <c r="B152" i="10061"/>
  <c r="C152" i="10061"/>
  <c r="L152" i="10061"/>
  <c r="M152" i="10061"/>
  <c r="N152" i="10061"/>
  <c r="O152" i="10061"/>
  <c r="P152" i="10061"/>
  <c r="B153" i="10061"/>
  <c r="C153" i="10061"/>
  <c r="L153" i="10061"/>
  <c r="M153" i="10061"/>
  <c r="N153" i="10061"/>
  <c r="O153" i="10061"/>
  <c r="P153" i="10061"/>
  <c r="B154" i="10061"/>
  <c r="C154" i="10061"/>
  <c r="L154" i="10061"/>
  <c r="M154" i="10061"/>
  <c r="N154" i="10061"/>
  <c r="O154" i="10061"/>
  <c r="P154" i="10061"/>
  <c r="B155" i="10061"/>
  <c r="C155" i="10061"/>
  <c r="L155" i="10061"/>
  <c r="M155" i="10061"/>
  <c r="N155" i="10061"/>
  <c r="O155" i="10061"/>
  <c r="P155" i="10061"/>
  <c r="B156" i="10061"/>
  <c r="C156" i="10061"/>
  <c r="L156" i="10061"/>
  <c r="M156" i="10061"/>
  <c r="N156" i="10061"/>
  <c r="O156" i="10061"/>
  <c r="P156" i="10061"/>
  <c r="B157" i="10061"/>
  <c r="C157" i="10061"/>
  <c r="L157" i="10061"/>
  <c r="M157" i="10061"/>
  <c r="N157" i="10061"/>
  <c r="O157" i="10061"/>
  <c r="P157" i="10061"/>
  <c r="B158" i="10061"/>
  <c r="C158" i="10061"/>
  <c r="L158" i="10061"/>
  <c r="M158" i="10061"/>
  <c r="N158" i="10061"/>
  <c r="O158" i="10061"/>
  <c r="P158" i="10061"/>
  <c r="B159" i="10061"/>
  <c r="C159" i="10061"/>
  <c r="L159" i="10061"/>
  <c r="M159" i="10061"/>
  <c r="N159" i="10061"/>
  <c r="O159" i="10061"/>
  <c r="P159" i="10061"/>
  <c r="B160" i="10061"/>
  <c r="C160" i="10061"/>
  <c r="L160" i="10061"/>
  <c r="M160" i="10061"/>
  <c r="N160" i="10061"/>
  <c r="O160" i="10061"/>
  <c r="P160" i="10061"/>
  <c r="B161" i="10061"/>
  <c r="C161" i="10061"/>
  <c r="L161" i="10061"/>
  <c r="M161" i="10061"/>
  <c r="N161" i="10061"/>
  <c r="O161" i="10061"/>
  <c r="P161" i="10061"/>
  <c r="B162" i="10061"/>
  <c r="C162" i="10061"/>
  <c r="L162" i="10061"/>
  <c r="M162" i="10061"/>
  <c r="N162" i="10061"/>
  <c r="O162" i="10061"/>
  <c r="P162" i="10061"/>
  <c r="B163" i="10061"/>
  <c r="C163" i="10061"/>
  <c r="L163" i="10061"/>
  <c r="M163" i="10061"/>
  <c r="N163" i="10061"/>
  <c r="O163" i="10061"/>
  <c r="P163" i="10061"/>
  <c r="B164" i="10061"/>
  <c r="C164" i="10061"/>
  <c r="L164" i="10061"/>
  <c r="M164" i="10061"/>
  <c r="N164" i="10061"/>
  <c r="O164" i="10061"/>
  <c r="P164" i="10061"/>
  <c r="B165" i="10061"/>
  <c r="C165" i="10061"/>
  <c r="L165" i="10061"/>
  <c r="M165" i="10061"/>
  <c r="N165" i="10061"/>
  <c r="O165" i="10061"/>
  <c r="P165" i="10061"/>
  <c r="B166" i="10061"/>
  <c r="C166" i="10061"/>
  <c r="L166" i="10061"/>
  <c r="M166" i="10061"/>
  <c r="N166" i="10061"/>
  <c r="O166" i="10061"/>
  <c r="P166" i="10061"/>
  <c r="B167" i="10061"/>
  <c r="C167" i="10061"/>
  <c r="L167" i="10061"/>
  <c r="M167" i="10061"/>
  <c r="N167" i="10061"/>
  <c r="O167" i="10061"/>
  <c r="P167" i="10061"/>
  <c r="B168" i="10061"/>
  <c r="C168" i="10061"/>
  <c r="L168" i="10061"/>
  <c r="M168" i="10061"/>
  <c r="N168" i="10061"/>
  <c r="O168" i="10061"/>
  <c r="P168" i="10061"/>
  <c r="B169" i="10061"/>
  <c r="C169" i="10061"/>
  <c r="L169" i="10061"/>
  <c r="M169" i="10061"/>
  <c r="N169" i="10061"/>
  <c r="O169" i="10061"/>
  <c r="P169" i="10061"/>
  <c r="B170" i="10061"/>
  <c r="C170" i="10061"/>
  <c r="L170" i="10061"/>
  <c r="M170" i="10061"/>
  <c r="N170" i="10061"/>
  <c r="O170" i="10061"/>
  <c r="P170" i="10061"/>
  <c r="B171" i="10061"/>
  <c r="C171" i="10061"/>
  <c r="L171" i="10061"/>
  <c r="M171" i="10061"/>
  <c r="N171" i="10061"/>
  <c r="O171" i="10061"/>
  <c r="P171" i="10061"/>
  <c r="B172" i="10061"/>
  <c r="C172" i="10061"/>
  <c r="L172" i="10061"/>
  <c r="M172" i="10061"/>
  <c r="N172" i="10061"/>
  <c r="O172" i="10061"/>
  <c r="P172" i="10061"/>
  <c r="B173" i="10061"/>
  <c r="C173" i="10061"/>
  <c r="L173" i="10061"/>
  <c r="M173" i="10061"/>
  <c r="N173" i="10061"/>
  <c r="O173" i="10061"/>
  <c r="P173" i="10061"/>
  <c r="B174" i="10061"/>
  <c r="C174" i="10061"/>
  <c r="L174" i="10061"/>
  <c r="M174" i="10061"/>
  <c r="N174" i="10061"/>
  <c r="O174" i="10061"/>
  <c r="P174" i="10061"/>
  <c r="B175" i="10061"/>
  <c r="C175" i="10061"/>
  <c r="L175" i="10061"/>
  <c r="M175" i="10061"/>
  <c r="N175" i="10061"/>
  <c r="O175" i="10061"/>
  <c r="P175" i="10061"/>
  <c r="B176" i="10061"/>
  <c r="C176" i="10061"/>
  <c r="L176" i="10061"/>
  <c r="M176" i="10061"/>
  <c r="N176" i="10061"/>
  <c r="O176" i="10061"/>
  <c r="P176" i="10061"/>
  <c r="B177" i="10061"/>
  <c r="C177" i="10061"/>
  <c r="L177" i="10061"/>
  <c r="M177" i="10061"/>
  <c r="N177" i="10061"/>
  <c r="O177" i="10061"/>
  <c r="P177" i="10061"/>
  <c r="B178" i="10061"/>
  <c r="C178" i="10061"/>
  <c r="L178" i="10061"/>
  <c r="M178" i="10061"/>
  <c r="N178" i="10061"/>
  <c r="O178" i="10061"/>
  <c r="P178" i="10061"/>
  <c r="B179" i="10061"/>
  <c r="C179" i="10061"/>
  <c r="L179" i="10061"/>
  <c r="M179" i="10061"/>
  <c r="N179" i="10061"/>
  <c r="O179" i="10061"/>
  <c r="P179" i="10061"/>
  <c r="B180" i="10061"/>
  <c r="C180" i="10061"/>
  <c r="L180" i="10061"/>
  <c r="M180" i="10061"/>
  <c r="N180" i="10061"/>
  <c r="O180" i="10061"/>
  <c r="P180" i="10061"/>
  <c r="B181" i="10061"/>
  <c r="C181" i="10061"/>
  <c r="L181" i="10061"/>
  <c r="M181" i="10061"/>
  <c r="N181" i="10061"/>
  <c r="O181" i="10061"/>
  <c r="P181" i="10061"/>
  <c r="B182" i="10061"/>
  <c r="C182" i="10061"/>
  <c r="L182" i="10061"/>
  <c r="M182" i="10061"/>
  <c r="N182" i="10061"/>
  <c r="O182" i="10061"/>
  <c r="P182" i="10061"/>
  <c r="B183" i="10061"/>
  <c r="C183" i="10061"/>
  <c r="L183" i="10061"/>
  <c r="M183" i="10061"/>
  <c r="N183" i="10061"/>
  <c r="O183" i="10061"/>
  <c r="P183" i="10061"/>
  <c r="B184" i="10061"/>
  <c r="C184" i="10061"/>
  <c r="L184" i="10061"/>
  <c r="M184" i="10061"/>
  <c r="N184" i="10061"/>
  <c r="O184" i="10061"/>
  <c r="P184" i="10061"/>
  <c r="B185" i="10061"/>
  <c r="C185" i="10061"/>
  <c r="L185" i="10061"/>
  <c r="M185" i="10061"/>
  <c r="N185" i="10061"/>
  <c r="O185" i="10061"/>
  <c r="P185" i="10061"/>
  <c r="B186" i="10061"/>
  <c r="C186" i="10061"/>
  <c r="L186" i="10061"/>
  <c r="M186" i="10061"/>
  <c r="N186" i="10061"/>
  <c r="O186" i="10061"/>
  <c r="P186" i="10061"/>
  <c r="B187" i="10061"/>
  <c r="C187" i="10061"/>
  <c r="L187" i="10061"/>
  <c r="M187" i="10061"/>
  <c r="N187" i="10061"/>
  <c r="O187" i="10061"/>
  <c r="P187" i="10061"/>
  <c r="B188" i="10061"/>
  <c r="C188" i="10061"/>
  <c r="L188" i="10061"/>
  <c r="M188" i="10061"/>
  <c r="N188" i="10061"/>
  <c r="O188" i="10061"/>
  <c r="P188" i="10061"/>
  <c r="B189" i="10061"/>
  <c r="C189" i="10061"/>
  <c r="L189" i="10061"/>
  <c r="M189" i="10061"/>
  <c r="N189" i="10061"/>
  <c r="O189" i="10061"/>
  <c r="P189" i="10061"/>
  <c r="B190" i="10061"/>
  <c r="C190" i="10061"/>
  <c r="L190" i="10061"/>
  <c r="M190" i="10061"/>
  <c r="N190" i="10061"/>
  <c r="O190" i="10061"/>
  <c r="P190" i="10061"/>
  <c r="B191" i="10061"/>
  <c r="C191" i="10061"/>
  <c r="L191" i="10061"/>
  <c r="M191" i="10061"/>
  <c r="N191" i="10061"/>
  <c r="O191" i="10061"/>
  <c r="P191" i="10061"/>
  <c r="B192" i="10061"/>
  <c r="C192" i="10061"/>
  <c r="L192" i="10061"/>
  <c r="M192" i="10061"/>
  <c r="N192" i="10061"/>
  <c r="O192" i="10061"/>
  <c r="P192" i="10061"/>
  <c r="B193" i="10061"/>
  <c r="C193" i="10061"/>
  <c r="L193" i="10061"/>
  <c r="M193" i="10061"/>
  <c r="N193" i="10061"/>
  <c r="O193" i="10061"/>
  <c r="P193" i="10061"/>
  <c r="B194" i="10061"/>
  <c r="C194" i="10061"/>
  <c r="L194" i="10061"/>
  <c r="M194" i="10061"/>
  <c r="N194" i="10061"/>
  <c r="O194" i="10061"/>
  <c r="P194" i="10061"/>
  <c r="B195" i="10061"/>
  <c r="C195" i="10061"/>
  <c r="L195" i="10061"/>
  <c r="M195" i="10061"/>
  <c r="N195" i="10061"/>
  <c r="O195" i="10061"/>
  <c r="P195" i="10061"/>
  <c r="B196" i="10061"/>
  <c r="C196" i="10061"/>
  <c r="L196" i="10061"/>
  <c r="M196" i="10061"/>
  <c r="N196" i="10061"/>
  <c r="O196" i="10061"/>
  <c r="P196" i="10061"/>
  <c r="B197" i="10061"/>
  <c r="C197" i="10061"/>
  <c r="L197" i="10061"/>
  <c r="M197" i="10061"/>
  <c r="N197" i="10061"/>
  <c r="O197" i="10061"/>
  <c r="P197" i="10061"/>
  <c r="B198" i="10061"/>
  <c r="C198" i="10061"/>
  <c r="L198" i="10061"/>
  <c r="M198" i="10061"/>
  <c r="N198" i="10061"/>
  <c r="O198" i="10061"/>
  <c r="P198" i="10061"/>
  <c r="B199" i="10061"/>
  <c r="C199" i="10061"/>
  <c r="L199" i="10061"/>
  <c r="M199" i="10061"/>
  <c r="N199" i="10061"/>
  <c r="O199" i="10061"/>
  <c r="P199" i="10061"/>
  <c r="B200" i="10061"/>
  <c r="C200" i="10061"/>
  <c r="L200" i="10061"/>
  <c r="M200" i="10061"/>
  <c r="N200" i="10061"/>
  <c r="O200" i="10061"/>
  <c r="P200" i="10061"/>
  <c r="B201" i="10061"/>
  <c r="C201" i="10061"/>
  <c r="L201" i="10061"/>
  <c r="M201" i="10061"/>
  <c r="N201" i="10061"/>
  <c r="O201" i="10061"/>
  <c r="P201" i="10061"/>
  <c r="B202" i="10061"/>
  <c r="C202" i="10061"/>
  <c r="L202" i="10061"/>
  <c r="M202" i="10061"/>
  <c r="N202" i="10061"/>
  <c r="O202" i="10061"/>
  <c r="P202" i="10061"/>
  <c r="B203" i="10061"/>
  <c r="C203" i="10061"/>
  <c r="L203" i="10061"/>
  <c r="M203" i="10061"/>
  <c r="N203" i="10061"/>
  <c r="O203" i="10061"/>
  <c r="P203" i="10061"/>
  <c r="B204" i="10061"/>
  <c r="C204" i="10061"/>
  <c r="L204" i="10061"/>
  <c r="M204" i="10061"/>
  <c r="N204" i="10061"/>
  <c r="O204" i="10061"/>
  <c r="P204" i="10061"/>
  <c r="B205" i="10061"/>
  <c r="C205" i="10061"/>
  <c r="L205" i="10061"/>
  <c r="M205" i="10061"/>
  <c r="N205" i="10061"/>
  <c r="O205" i="10061"/>
  <c r="P205" i="10061"/>
  <c r="B206" i="10061"/>
  <c r="C206" i="10061"/>
  <c r="L206" i="10061"/>
  <c r="M206" i="10061"/>
  <c r="N206" i="10061"/>
  <c r="O206" i="10061"/>
  <c r="P206" i="10061"/>
  <c r="B207" i="10061"/>
  <c r="C207" i="10061"/>
  <c r="L207" i="10061"/>
  <c r="M207" i="10061"/>
  <c r="N207" i="10061"/>
  <c r="O207" i="10061"/>
  <c r="P207" i="10061"/>
  <c r="B208" i="10061"/>
  <c r="C208" i="10061"/>
  <c r="L208" i="10061"/>
  <c r="M208" i="10061"/>
  <c r="N208" i="10061"/>
  <c r="O208" i="10061"/>
  <c r="P208" i="10061"/>
  <c r="B209" i="10061"/>
  <c r="C209" i="10061"/>
  <c r="L209" i="10061"/>
  <c r="M209" i="10061"/>
  <c r="N209" i="10061"/>
  <c r="O209" i="10061"/>
  <c r="P209" i="10061"/>
  <c r="B210" i="10061"/>
  <c r="C210" i="10061"/>
  <c r="L210" i="10061"/>
  <c r="M210" i="10061"/>
  <c r="N210" i="10061"/>
  <c r="O210" i="10061"/>
  <c r="P210" i="10061"/>
  <c r="B211" i="10061"/>
  <c r="C211" i="10061"/>
  <c r="L211" i="10061"/>
  <c r="M211" i="10061"/>
  <c r="N211" i="10061"/>
  <c r="O211" i="10061"/>
  <c r="P211" i="10061"/>
  <c r="B212" i="10061"/>
  <c r="C212" i="10061"/>
  <c r="L212" i="10061"/>
  <c r="M212" i="10061"/>
  <c r="N212" i="10061"/>
  <c r="O212" i="10061"/>
  <c r="P212" i="10061"/>
  <c r="B213" i="10061"/>
  <c r="C213" i="10061"/>
  <c r="L213" i="10061"/>
  <c r="M213" i="10061"/>
  <c r="N213" i="10061"/>
  <c r="O213" i="10061"/>
  <c r="P213" i="10061"/>
  <c r="B214" i="10061"/>
  <c r="C214" i="10061"/>
  <c r="L214" i="10061"/>
  <c r="M214" i="10061"/>
  <c r="N214" i="10061"/>
  <c r="O214" i="10061"/>
  <c r="P214" i="10061"/>
  <c r="B215" i="10061"/>
  <c r="C215" i="10061"/>
  <c r="L215" i="10061"/>
  <c r="M215" i="10061"/>
  <c r="N215" i="10061"/>
  <c r="O215" i="10061"/>
  <c r="P215" i="10061"/>
  <c r="B216" i="10061"/>
  <c r="C216" i="10061"/>
  <c r="L216" i="10061"/>
  <c r="M216" i="10061"/>
  <c r="N216" i="10061"/>
  <c r="O216" i="10061"/>
  <c r="P216" i="10061"/>
  <c r="B217" i="10061"/>
  <c r="C217" i="10061"/>
  <c r="L217" i="10061"/>
  <c r="M217" i="10061"/>
  <c r="N217" i="10061"/>
  <c r="O217" i="10061"/>
  <c r="P217" i="10061"/>
  <c r="B218" i="10061"/>
  <c r="C218" i="10061"/>
  <c r="L218" i="10061"/>
  <c r="M218" i="10061"/>
  <c r="N218" i="10061"/>
  <c r="O218" i="10061"/>
  <c r="P218" i="10061"/>
  <c r="B219" i="10061"/>
  <c r="C219" i="10061"/>
  <c r="L219" i="10061"/>
  <c r="M219" i="10061"/>
  <c r="N219" i="10061"/>
  <c r="O219" i="10061"/>
  <c r="P219" i="10061"/>
  <c r="B220" i="10061"/>
  <c r="C220" i="10061"/>
  <c r="L220" i="10061"/>
  <c r="M220" i="10061"/>
  <c r="N220" i="10061"/>
  <c r="O220" i="10061"/>
  <c r="P220" i="10061"/>
  <c r="B221" i="10061"/>
  <c r="C221" i="10061"/>
  <c r="L221" i="10061"/>
  <c r="M221" i="10061"/>
  <c r="N221" i="10061"/>
  <c r="O221" i="10061"/>
  <c r="P221" i="10061"/>
  <c r="B222" i="10061"/>
  <c r="C222" i="10061"/>
  <c r="L222" i="10061"/>
  <c r="M222" i="10061"/>
  <c r="N222" i="10061"/>
  <c r="O222" i="10061"/>
  <c r="P222" i="10061"/>
  <c r="B223" i="10061"/>
  <c r="C223" i="10061"/>
  <c r="L223" i="10061"/>
  <c r="M223" i="10061"/>
  <c r="N223" i="10061"/>
  <c r="O223" i="10061"/>
  <c r="P223" i="10061"/>
  <c r="B224" i="10061"/>
  <c r="C224" i="10061"/>
  <c r="L224" i="10061"/>
  <c r="M224" i="10061"/>
  <c r="N224" i="10061"/>
  <c r="O224" i="10061"/>
  <c r="P224" i="10061"/>
  <c r="B225" i="10061"/>
  <c r="C225" i="10061"/>
  <c r="L225" i="10061"/>
  <c r="M225" i="10061"/>
  <c r="N225" i="10061"/>
  <c r="O225" i="10061"/>
  <c r="P225" i="10061"/>
  <c r="B226" i="10061"/>
  <c r="C226" i="10061"/>
  <c r="L226" i="10061"/>
  <c r="M226" i="10061"/>
  <c r="N226" i="10061"/>
  <c r="O226" i="10061"/>
  <c r="P226" i="10061"/>
  <c r="B227" i="10061"/>
  <c r="C227" i="10061"/>
  <c r="L227" i="10061"/>
  <c r="M227" i="10061"/>
  <c r="N227" i="10061"/>
  <c r="O227" i="10061"/>
  <c r="P227" i="10061"/>
  <c r="B228" i="10061"/>
  <c r="C228" i="10061"/>
  <c r="L228" i="10061"/>
  <c r="M228" i="10061"/>
  <c r="N228" i="10061"/>
  <c r="O228" i="10061"/>
  <c r="P228" i="10061"/>
  <c r="B229" i="10061"/>
  <c r="C229" i="10061"/>
  <c r="L229" i="10061"/>
  <c r="M229" i="10061"/>
  <c r="N229" i="10061"/>
  <c r="O229" i="10061"/>
  <c r="P229" i="10061"/>
  <c r="B230" i="10061"/>
  <c r="C230" i="10061"/>
  <c r="L230" i="10061"/>
  <c r="M230" i="10061"/>
  <c r="N230" i="10061"/>
  <c r="O230" i="10061"/>
  <c r="P230" i="10061"/>
  <c r="B231" i="10061"/>
  <c r="C231" i="10061"/>
  <c r="M231" i="10061"/>
  <c r="N231" i="10061"/>
  <c r="O231" i="10061"/>
  <c r="P231" i="10061"/>
  <c r="B232" i="10061"/>
  <c r="C232" i="10061"/>
  <c r="M232" i="10061"/>
  <c r="N232" i="10061"/>
  <c r="O232" i="10061"/>
  <c r="P232" i="10061"/>
  <c r="B233" i="10061"/>
  <c r="C233" i="10061"/>
  <c r="M233" i="10061"/>
  <c r="N233" i="10061"/>
  <c r="O233" i="10061"/>
  <c r="P233" i="10061"/>
  <c r="B234" i="10061"/>
  <c r="C234" i="10061"/>
  <c r="M234" i="10061"/>
  <c r="N234" i="10061"/>
  <c r="O234" i="10061"/>
  <c r="P234" i="10061"/>
  <c r="B235" i="10061"/>
  <c r="C235" i="10061"/>
  <c r="M235" i="10061"/>
  <c r="N235" i="10061"/>
  <c r="O235" i="10061"/>
  <c r="P235" i="10061"/>
  <c r="B236" i="10061"/>
  <c r="C236" i="10061"/>
  <c r="M236" i="10061"/>
  <c r="N236" i="10061"/>
  <c r="O236" i="10061"/>
  <c r="P236" i="10061"/>
  <c r="B237" i="10061"/>
  <c r="C237" i="10061"/>
  <c r="M237" i="10061"/>
  <c r="N237" i="10061"/>
  <c r="O237" i="10061"/>
  <c r="P237" i="10061"/>
  <c r="B238" i="10061"/>
  <c r="C238" i="10061"/>
  <c r="M238" i="10061"/>
  <c r="N238" i="10061"/>
  <c r="O238" i="10061"/>
  <c r="P238" i="10061"/>
  <c r="B239" i="10061"/>
  <c r="C239" i="10061"/>
  <c r="M239" i="10061"/>
  <c r="N239" i="10061"/>
  <c r="O239" i="10061"/>
  <c r="P239" i="10061"/>
  <c r="B240" i="10061"/>
  <c r="C240" i="10061"/>
  <c r="M240" i="10061"/>
  <c r="N240" i="10061"/>
  <c r="O240" i="10061"/>
  <c r="P240" i="10061"/>
  <c r="B241" i="10061"/>
  <c r="C241" i="10061"/>
  <c r="M241" i="10061"/>
  <c r="N241" i="10061"/>
  <c r="O241" i="10061"/>
  <c r="P241" i="10061"/>
  <c r="B242" i="10061"/>
  <c r="C242" i="10061"/>
  <c r="M242" i="10061"/>
  <c r="N242" i="10061"/>
  <c r="O242" i="10061"/>
  <c r="P242" i="10061"/>
  <c r="B243" i="10061"/>
  <c r="C243" i="10061"/>
  <c r="M243" i="10061"/>
  <c r="N243" i="10061"/>
  <c r="O243" i="10061"/>
  <c r="P243" i="10061"/>
  <c r="B244" i="10061"/>
  <c r="C244" i="10061"/>
  <c r="M244" i="10061"/>
  <c r="N244" i="10061"/>
  <c r="O244" i="10061"/>
  <c r="P244" i="10061"/>
  <c r="B245" i="10061"/>
  <c r="C245" i="10061"/>
  <c r="M245" i="10061"/>
  <c r="N245" i="10061"/>
  <c r="O245" i="10061"/>
  <c r="P245" i="10061"/>
  <c r="B246" i="10061"/>
  <c r="C246" i="10061"/>
  <c r="M246" i="10061"/>
  <c r="N246" i="10061"/>
  <c r="O246" i="10061"/>
  <c r="P246" i="10061"/>
  <c r="B247" i="10061"/>
  <c r="C247" i="10061"/>
  <c r="M247" i="10061"/>
  <c r="N247" i="10061"/>
  <c r="O247" i="10061"/>
  <c r="P247" i="10061"/>
  <c r="B248" i="10061"/>
  <c r="C248" i="10061"/>
  <c r="M248" i="10061"/>
  <c r="N248" i="10061"/>
  <c r="O248" i="10061"/>
  <c r="P248" i="10061"/>
  <c r="B249" i="10061"/>
  <c r="C249" i="10061"/>
  <c r="M249" i="10061"/>
  <c r="N249" i="10061"/>
  <c r="O249" i="10061"/>
  <c r="P249" i="10061"/>
  <c r="B250" i="10061"/>
  <c r="C250" i="10061"/>
  <c r="M250" i="10061"/>
  <c r="N250" i="10061"/>
  <c r="O250" i="10061"/>
  <c r="P250" i="10061"/>
  <c r="B251" i="10061"/>
  <c r="C251" i="10061"/>
  <c r="M251" i="10061"/>
  <c r="N251" i="10061"/>
  <c r="O251" i="10061"/>
  <c r="P251" i="10061"/>
  <c r="B252" i="10061"/>
  <c r="C252" i="10061"/>
  <c r="M252" i="10061"/>
  <c r="N252" i="10061"/>
  <c r="O252" i="10061"/>
  <c r="P252" i="10061"/>
  <c r="B253" i="10061"/>
  <c r="C253" i="10061"/>
  <c r="L253" i="10061"/>
  <c r="M253" i="10061"/>
  <c r="N253" i="10061"/>
  <c r="O253" i="10061"/>
  <c r="P253" i="10061"/>
  <c r="B254" i="10061"/>
  <c r="C254" i="10061"/>
  <c r="L254" i="10061"/>
  <c r="M254" i="10061"/>
  <c r="N254" i="10061"/>
  <c r="O254" i="10061"/>
  <c r="P254" i="10061"/>
  <c r="B255" i="10061"/>
  <c r="C255" i="10061"/>
  <c r="L255" i="10061"/>
  <c r="M255" i="10061"/>
  <c r="N255" i="10061"/>
  <c r="O255" i="10061"/>
  <c r="P255" i="10061"/>
  <c r="B256" i="10061"/>
  <c r="C256" i="10061"/>
  <c r="L256" i="10061"/>
  <c r="M256" i="10061"/>
  <c r="N256" i="10061"/>
  <c r="O256" i="10061"/>
  <c r="P256" i="10061"/>
  <c r="B257" i="10061"/>
  <c r="C257" i="10061"/>
  <c r="L257" i="10061"/>
  <c r="M257" i="10061"/>
  <c r="N257" i="10061"/>
  <c r="O257" i="10061"/>
  <c r="P257" i="10061"/>
  <c r="B258" i="10061"/>
  <c r="C258" i="10061"/>
  <c r="L258" i="10061"/>
  <c r="M258" i="10061"/>
  <c r="N258" i="10061"/>
  <c r="O258" i="10061"/>
  <c r="P258" i="10061"/>
  <c r="B259" i="10061"/>
  <c r="C259" i="10061"/>
  <c r="L259" i="10061"/>
  <c r="M259" i="10061"/>
  <c r="N259" i="10061"/>
  <c r="O259" i="10061"/>
  <c r="P259" i="10061"/>
  <c r="B260" i="10061"/>
  <c r="C260" i="10061"/>
  <c r="L260" i="10061"/>
  <c r="M260" i="10061"/>
  <c r="N260" i="10061"/>
  <c r="O260" i="10061"/>
  <c r="P260" i="10061"/>
  <c r="B261" i="10061"/>
  <c r="C261" i="10061"/>
  <c r="L261" i="10061"/>
  <c r="M261" i="10061"/>
  <c r="N261" i="10061"/>
  <c r="O261" i="10061"/>
  <c r="P261" i="10061"/>
  <c r="B262" i="10061"/>
  <c r="C262" i="10061"/>
  <c r="L262" i="10061"/>
  <c r="M262" i="10061"/>
  <c r="N262" i="10061"/>
  <c r="O262" i="10061"/>
  <c r="P262" i="10061"/>
  <c r="B263" i="10061"/>
  <c r="C263" i="10061"/>
  <c r="L263" i="10061"/>
  <c r="M263" i="10061"/>
  <c r="N263" i="10061"/>
  <c r="O263" i="10061"/>
  <c r="P263" i="10061"/>
  <c r="B264" i="10061"/>
  <c r="C264" i="10061"/>
  <c r="L264" i="10061"/>
  <c r="M264" i="10061"/>
  <c r="N264" i="10061"/>
  <c r="O264" i="10061"/>
  <c r="P264" i="10061"/>
  <c r="B265" i="10061"/>
  <c r="C265" i="10061"/>
  <c r="L265" i="10061"/>
  <c r="M265" i="10061"/>
  <c r="N265" i="10061"/>
  <c r="O265" i="10061"/>
  <c r="P265" i="10061"/>
  <c r="B266" i="10061"/>
  <c r="C266" i="10061"/>
  <c r="L266" i="10061"/>
  <c r="M266" i="10061"/>
  <c r="N266" i="10061"/>
  <c r="O266" i="10061"/>
  <c r="P266" i="10061"/>
  <c r="B267" i="10061"/>
  <c r="C267" i="10061"/>
  <c r="L267" i="10061"/>
  <c r="M267" i="10061"/>
  <c r="N267" i="10061"/>
  <c r="O267" i="10061"/>
  <c r="P267" i="10061"/>
  <c r="B268" i="10061"/>
  <c r="C268" i="10061"/>
  <c r="L268" i="10061"/>
  <c r="M268" i="10061"/>
  <c r="N268" i="10061"/>
  <c r="O268" i="10061"/>
  <c r="P268" i="10061"/>
  <c r="B269" i="10061"/>
  <c r="C269" i="10061"/>
  <c r="L269" i="10061"/>
  <c r="M269" i="10061"/>
  <c r="N269" i="10061"/>
  <c r="O269" i="10061"/>
  <c r="P269" i="10061"/>
  <c r="B270" i="10061"/>
  <c r="C270" i="10061"/>
  <c r="L270" i="10061"/>
  <c r="M270" i="10061"/>
  <c r="N270" i="10061"/>
  <c r="O270" i="10061"/>
  <c r="P270" i="10061"/>
  <c r="B271" i="10061"/>
  <c r="C271" i="10061"/>
  <c r="L271" i="10061"/>
  <c r="M271" i="10061"/>
  <c r="N271" i="10061"/>
  <c r="O271" i="10061"/>
  <c r="P271" i="10061"/>
  <c r="B272" i="10061"/>
  <c r="C272" i="10061"/>
  <c r="L272" i="10061"/>
  <c r="M272" i="10061"/>
  <c r="N272" i="10061"/>
  <c r="O272" i="10061"/>
  <c r="P272" i="10061"/>
  <c r="B273" i="10061"/>
  <c r="C273" i="10061"/>
  <c r="L273" i="10061"/>
  <c r="M273" i="10061"/>
  <c r="N273" i="10061"/>
  <c r="O273" i="10061"/>
  <c r="P273" i="10061"/>
  <c r="B274" i="10061"/>
  <c r="C274" i="10061"/>
  <c r="L274" i="10061"/>
  <c r="M274" i="10061"/>
  <c r="N274" i="10061"/>
  <c r="O274" i="10061"/>
  <c r="P274" i="10061"/>
  <c r="B275" i="10061"/>
  <c r="C275" i="10061"/>
  <c r="L275" i="10061"/>
  <c r="M275" i="10061"/>
  <c r="N275" i="10061"/>
  <c r="O275" i="10061"/>
  <c r="P275" i="10061"/>
  <c r="B276" i="10061"/>
  <c r="C276" i="10061"/>
  <c r="L276" i="10061"/>
  <c r="M276" i="10061"/>
  <c r="N276" i="10061"/>
  <c r="O276" i="10061"/>
  <c r="P276" i="10061"/>
  <c r="B277" i="10061"/>
  <c r="C277" i="10061"/>
  <c r="L277" i="10061"/>
  <c r="M277" i="10061"/>
  <c r="N277" i="10061"/>
  <c r="O277" i="10061"/>
  <c r="P277" i="10061"/>
  <c r="B278" i="10061"/>
  <c r="C278" i="10061"/>
  <c r="L278" i="10061"/>
  <c r="M278" i="10061"/>
  <c r="N278" i="10061"/>
  <c r="O278" i="10061"/>
  <c r="P278" i="10061"/>
  <c r="B279" i="10061"/>
  <c r="C279" i="10061"/>
  <c r="L279" i="10061"/>
  <c r="M279" i="10061"/>
  <c r="N279" i="10061"/>
  <c r="O279" i="10061"/>
  <c r="P279" i="10061"/>
  <c r="B280" i="10061"/>
  <c r="C280" i="10061"/>
  <c r="L280" i="10061"/>
  <c r="M280" i="10061"/>
  <c r="N280" i="10061"/>
  <c r="O280" i="10061"/>
  <c r="P280" i="10061"/>
  <c r="B281" i="10061"/>
  <c r="C281" i="10061"/>
  <c r="L281" i="10061"/>
  <c r="M281" i="10061"/>
  <c r="N281" i="10061"/>
  <c r="O281" i="10061"/>
  <c r="P281" i="10061"/>
  <c r="B282" i="10061"/>
  <c r="C282" i="10061"/>
  <c r="L282" i="10061"/>
  <c r="M282" i="10061"/>
  <c r="N282" i="10061"/>
  <c r="O282" i="10061"/>
  <c r="P282" i="10061"/>
  <c r="B283" i="10061"/>
  <c r="C283" i="10061"/>
  <c r="L283" i="10061"/>
  <c r="M283" i="10061"/>
  <c r="N283" i="10061"/>
  <c r="O283" i="10061"/>
  <c r="P283" i="10061"/>
  <c r="B284" i="10061"/>
  <c r="C284" i="10061"/>
  <c r="L284" i="10061"/>
  <c r="M284" i="10061"/>
  <c r="N284" i="10061"/>
  <c r="O284" i="10061"/>
  <c r="P284" i="10061"/>
  <c r="B285" i="10061"/>
  <c r="C285" i="10061"/>
  <c r="L285" i="10061"/>
  <c r="M285" i="10061"/>
  <c r="N285" i="10061"/>
  <c r="O285" i="10061"/>
  <c r="P285" i="10061"/>
  <c r="B286" i="10061"/>
  <c r="C286" i="10061"/>
  <c r="L286" i="10061"/>
  <c r="M286" i="10061"/>
  <c r="N286" i="10061"/>
  <c r="O286" i="10061"/>
  <c r="P286" i="10061"/>
  <c r="B287" i="10061"/>
  <c r="C287" i="10061"/>
  <c r="L287" i="10061"/>
  <c r="M287" i="10061"/>
  <c r="N287" i="10061"/>
  <c r="O287" i="10061"/>
  <c r="P287" i="10061"/>
  <c r="B288" i="10061"/>
  <c r="C288" i="10061"/>
  <c r="L288" i="10061"/>
  <c r="M288" i="10061"/>
  <c r="N288" i="10061"/>
  <c r="O288" i="10061"/>
  <c r="P288" i="10061"/>
  <c r="B289" i="10061"/>
  <c r="C289" i="10061"/>
  <c r="L289" i="10061"/>
  <c r="M289" i="10061"/>
  <c r="N289" i="10061"/>
  <c r="O289" i="10061"/>
  <c r="P289" i="10061"/>
  <c r="B290" i="10061"/>
  <c r="C290" i="10061"/>
  <c r="L290" i="10061"/>
  <c r="M290" i="10061"/>
  <c r="N290" i="10061"/>
  <c r="O290" i="10061"/>
  <c r="P290" i="10061"/>
  <c r="B291" i="10061"/>
  <c r="C291" i="10061"/>
  <c r="L291" i="10061"/>
  <c r="M291" i="10061"/>
  <c r="N291" i="10061"/>
  <c r="O291" i="10061"/>
  <c r="P291" i="10061"/>
  <c r="B292" i="10061"/>
  <c r="C292" i="10061"/>
  <c r="L292" i="10061"/>
  <c r="M292" i="10061"/>
  <c r="N292" i="10061"/>
  <c r="O292" i="10061"/>
  <c r="P292" i="10061"/>
  <c r="B293" i="10061"/>
  <c r="C293" i="10061"/>
  <c r="L293" i="10061"/>
  <c r="M293" i="10061"/>
  <c r="N293" i="10061"/>
  <c r="O293" i="10061"/>
  <c r="P293" i="10061"/>
  <c r="B294" i="10061"/>
  <c r="C294" i="10061"/>
  <c r="L294" i="10061"/>
  <c r="M294" i="10061"/>
  <c r="N294" i="10061"/>
  <c r="O294" i="10061"/>
  <c r="P294" i="10061"/>
  <c r="B295" i="10061"/>
  <c r="C295" i="10061"/>
  <c r="L295" i="10061"/>
  <c r="M295" i="10061"/>
  <c r="N295" i="10061"/>
  <c r="O295" i="10061"/>
  <c r="P295" i="10061"/>
  <c r="B296" i="10061"/>
  <c r="C296" i="10061"/>
  <c r="L296" i="10061"/>
  <c r="M296" i="10061"/>
  <c r="N296" i="10061"/>
  <c r="O296" i="10061"/>
  <c r="P296" i="10061"/>
  <c r="B297" i="10061"/>
  <c r="C297" i="10061"/>
  <c r="L297" i="10061"/>
  <c r="M297" i="10061"/>
  <c r="N297" i="10061"/>
  <c r="O297" i="10061"/>
  <c r="P297" i="10061"/>
  <c r="B298" i="10061"/>
  <c r="C298" i="10061"/>
  <c r="L298" i="10061"/>
  <c r="M298" i="10061"/>
  <c r="N298" i="10061"/>
  <c r="O298" i="10061"/>
  <c r="P298" i="10061"/>
  <c r="B299" i="10061"/>
  <c r="C299" i="10061"/>
  <c r="L299" i="10061"/>
  <c r="M299" i="10061"/>
  <c r="N299" i="10061"/>
  <c r="O299" i="10061"/>
  <c r="P299" i="10061"/>
  <c r="B300" i="10061"/>
  <c r="C300" i="10061"/>
  <c r="L300" i="10061"/>
  <c r="M300" i="10061"/>
  <c r="N300" i="10061"/>
  <c r="O300" i="10061"/>
  <c r="P300" i="10061"/>
  <c r="B301" i="10061"/>
  <c r="C301" i="10061"/>
  <c r="L301" i="10061"/>
  <c r="M301" i="10061"/>
  <c r="N301" i="10061"/>
  <c r="O301" i="10061"/>
  <c r="P301" i="10061"/>
  <c r="B302" i="10061"/>
  <c r="C302" i="10061"/>
  <c r="L302" i="10061"/>
  <c r="M302" i="10061"/>
  <c r="N302" i="10061"/>
  <c r="O302" i="10061"/>
  <c r="P302" i="10061"/>
  <c r="B303" i="10061"/>
  <c r="C303" i="10061"/>
  <c r="L303" i="10061"/>
  <c r="M303" i="10061"/>
  <c r="N303" i="10061"/>
  <c r="O303" i="10061"/>
  <c r="P303" i="10061"/>
  <c r="B304" i="10061"/>
  <c r="C304" i="10061"/>
  <c r="L304" i="10061"/>
  <c r="M304" i="10061"/>
  <c r="N304" i="10061"/>
  <c r="O304" i="10061"/>
  <c r="P304" i="10061"/>
  <c r="B305" i="10061"/>
  <c r="C305" i="10061"/>
  <c r="L305" i="10061"/>
  <c r="M305" i="10061"/>
  <c r="N305" i="10061"/>
  <c r="O305" i="10061"/>
  <c r="P305" i="10061"/>
  <c r="B306" i="10061"/>
  <c r="C306" i="10061"/>
  <c r="L306" i="10061"/>
  <c r="M306" i="10061"/>
  <c r="N306" i="10061"/>
  <c r="O306" i="10061"/>
  <c r="P306" i="10061"/>
  <c r="B307" i="10061"/>
  <c r="C307" i="10061"/>
  <c r="L307" i="10061"/>
  <c r="M307" i="10061"/>
  <c r="N307" i="10061"/>
  <c r="O307" i="10061"/>
  <c r="P307" i="10061"/>
  <c r="B308" i="10061"/>
  <c r="C308" i="10061"/>
  <c r="L308" i="10061"/>
  <c r="M308" i="10061"/>
  <c r="N308" i="10061"/>
  <c r="O308" i="10061"/>
  <c r="P308" i="10061"/>
  <c r="B309" i="10061"/>
  <c r="C309" i="10061"/>
  <c r="L309" i="10061"/>
  <c r="M309" i="10061"/>
  <c r="N309" i="10061"/>
  <c r="O309" i="10061"/>
  <c r="P309" i="10061"/>
  <c r="B310" i="10061"/>
  <c r="C310" i="10061"/>
  <c r="L310" i="10061"/>
  <c r="M310" i="10061"/>
  <c r="N310" i="10061"/>
  <c r="O310" i="10061"/>
  <c r="P310" i="10061"/>
  <c r="B311" i="10061"/>
  <c r="C311" i="10061"/>
  <c r="L311" i="10061"/>
  <c r="M311" i="10061"/>
  <c r="N311" i="10061"/>
  <c r="O311" i="10061"/>
  <c r="P311" i="10061"/>
  <c r="B312" i="10061"/>
  <c r="C312" i="10061"/>
  <c r="L312" i="10061"/>
  <c r="M312" i="10061"/>
  <c r="N312" i="10061"/>
  <c r="O312" i="10061"/>
  <c r="P312" i="10061"/>
  <c r="B313" i="10061"/>
  <c r="C313" i="10061"/>
  <c r="L313" i="10061"/>
  <c r="M313" i="10061"/>
  <c r="N313" i="10061"/>
  <c r="O313" i="10061"/>
  <c r="P313" i="10061"/>
  <c r="B314" i="10061"/>
  <c r="C314" i="10061"/>
  <c r="L314" i="10061"/>
  <c r="M314" i="10061"/>
  <c r="N314" i="10061"/>
  <c r="O314" i="10061"/>
  <c r="P314" i="10061"/>
  <c r="B315" i="10061"/>
  <c r="C315" i="10061"/>
  <c r="L315" i="10061"/>
  <c r="M315" i="10061"/>
  <c r="N315" i="10061"/>
  <c r="O315" i="10061"/>
  <c r="P315" i="10061"/>
  <c r="B316" i="10061"/>
  <c r="C316" i="10061"/>
  <c r="L316" i="10061"/>
  <c r="M316" i="10061"/>
  <c r="N316" i="10061"/>
  <c r="O316" i="10061"/>
  <c r="P316" i="10061"/>
  <c r="B317" i="10061"/>
  <c r="C317" i="10061"/>
  <c r="L317" i="10061"/>
  <c r="M317" i="10061"/>
  <c r="N317" i="10061"/>
  <c r="O317" i="10061"/>
  <c r="P317" i="10061"/>
  <c r="B318" i="10061"/>
  <c r="C318" i="10061"/>
  <c r="L318" i="10061"/>
  <c r="M318" i="10061"/>
  <c r="N318" i="10061"/>
  <c r="O318" i="10061"/>
  <c r="P318" i="10061"/>
  <c r="B319" i="10061"/>
  <c r="C319" i="10061"/>
  <c r="L319" i="10061"/>
  <c r="M319" i="10061"/>
  <c r="N319" i="10061"/>
  <c r="O319" i="10061"/>
  <c r="P319" i="10061"/>
  <c r="B320" i="10061"/>
  <c r="C320" i="10061"/>
  <c r="L320" i="10061"/>
  <c r="M320" i="10061"/>
  <c r="N320" i="10061"/>
  <c r="O320" i="10061"/>
  <c r="P320" i="10061"/>
  <c r="B321" i="10061"/>
  <c r="C321" i="10061"/>
  <c r="L321" i="10061"/>
  <c r="M321" i="10061"/>
  <c r="N321" i="10061"/>
  <c r="O321" i="10061"/>
  <c r="P321" i="10061"/>
  <c r="B322" i="10061"/>
  <c r="C322" i="10061"/>
  <c r="L322" i="10061"/>
  <c r="M322" i="10061"/>
  <c r="N322" i="10061"/>
  <c r="O322" i="10061"/>
  <c r="P322" i="10061"/>
  <c r="B323" i="10061"/>
  <c r="C323" i="10061"/>
  <c r="L323" i="10061"/>
  <c r="M323" i="10061"/>
  <c r="N323" i="10061"/>
  <c r="O323" i="10061"/>
  <c r="P323" i="10061"/>
  <c r="B324" i="10061"/>
  <c r="C324" i="10061"/>
  <c r="L324" i="10061"/>
  <c r="M324" i="10061"/>
  <c r="N324" i="10061"/>
  <c r="O324" i="10061"/>
  <c r="P324" i="10061"/>
  <c r="B325" i="10061"/>
  <c r="C325" i="10061"/>
  <c r="L325" i="10061"/>
  <c r="M325" i="10061"/>
  <c r="N325" i="10061"/>
  <c r="O325" i="10061"/>
  <c r="P325" i="10061"/>
  <c r="B326" i="10061"/>
  <c r="C326" i="10061"/>
  <c r="L326" i="10061"/>
  <c r="M326" i="10061"/>
  <c r="N326" i="10061"/>
  <c r="O326" i="10061"/>
  <c r="P326" i="10061"/>
  <c r="B327" i="10061"/>
  <c r="C327" i="10061"/>
  <c r="L327" i="10061"/>
  <c r="M327" i="10061"/>
  <c r="N327" i="10061"/>
  <c r="O327" i="10061"/>
  <c r="P327" i="10061"/>
  <c r="B328" i="10061"/>
  <c r="C328" i="10061"/>
  <c r="L328" i="10061"/>
  <c r="M328" i="10061"/>
  <c r="N328" i="10061"/>
  <c r="O328" i="10061"/>
  <c r="P328" i="10061"/>
  <c r="B329" i="10061"/>
  <c r="C329" i="10061"/>
  <c r="L329" i="10061"/>
  <c r="M329" i="10061"/>
  <c r="N329" i="10061"/>
  <c r="O329" i="10061"/>
  <c r="P329" i="10061"/>
  <c r="B330" i="10061"/>
  <c r="C330" i="10061"/>
  <c r="L330" i="10061"/>
  <c r="M330" i="10061"/>
  <c r="N330" i="10061"/>
  <c r="O330" i="10061"/>
  <c r="P330" i="10061"/>
  <c r="B331" i="10061"/>
  <c r="C331" i="10061"/>
  <c r="L331" i="10061"/>
  <c r="M331" i="10061"/>
  <c r="N331" i="10061"/>
  <c r="O331" i="10061"/>
  <c r="P331" i="10061"/>
  <c r="B332" i="10061"/>
  <c r="C332" i="10061"/>
  <c r="L332" i="10061"/>
  <c r="M332" i="10061"/>
  <c r="N332" i="10061"/>
  <c r="O332" i="10061"/>
  <c r="P332" i="10061"/>
  <c r="B333" i="10061"/>
  <c r="C333" i="10061"/>
  <c r="L333" i="10061"/>
  <c r="M333" i="10061"/>
  <c r="N333" i="10061"/>
  <c r="O333" i="10061"/>
  <c r="P333" i="10061"/>
  <c r="B334" i="10061"/>
  <c r="C334" i="10061"/>
  <c r="L334" i="10061"/>
  <c r="M334" i="10061"/>
  <c r="N334" i="10061"/>
  <c r="O334" i="10061"/>
  <c r="P334" i="10061"/>
  <c r="B335" i="10061"/>
  <c r="C335" i="10061"/>
  <c r="L335" i="10061"/>
  <c r="M335" i="10061"/>
  <c r="N335" i="10061"/>
  <c r="O335" i="10061"/>
  <c r="P335" i="10061"/>
  <c r="B336" i="10061"/>
  <c r="C336" i="10061"/>
  <c r="L336" i="10061"/>
  <c r="M336" i="10061"/>
  <c r="N336" i="10061"/>
  <c r="O336" i="10061"/>
  <c r="P336" i="10061"/>
  <c r="B337" i="10061"/>
  <c r="C337" i="10061"/>
  <c r="L337" i="10061"/>
  <c r="M337" i="10061"/>
  <c r="N337" i="10061"/>
  <c r="O337" i="10061"/>
  <c r="P337" i="10061"/>
  <c r="B338" i="10061"/>
  <c r="C338" i="10061"/>
  <c r="L338" i="10061"/>
  <c r="M338" i="10061"/>
  <c r="N338" i="10061"/>
  <c r="O338" i="10061"/>
  <c r="P338" i="10061"/>
  <c r="B339" i="10061"/>
  <c r="C339" i="10061"/>
  <c r="L339" i="10061"/>
  <c r="M339" i="10061"/>
  <c r="N339" i="10061"/>
  <c r="O339" i="10061"/>
  <c r="P339" i="10061"/>
  <c r="B340" i="10061"/>
  <c r="C340" i="10061"/>
  <c r="L340" i="10061"/>
  <c r="M340" i="10061"/>
  <c r="N340" i="10061"/>
  <c r="O340" i="10061"/>
  <c r="P340" i="10061"/>
  <c r="B341" i="10061"/>
  <c r="C341" i="10061"/>
  <c r="L341" i="10061"/>
  <c r="M341" i="10061"/>
  <c r="N341" i="10061"/>
  <c r="O341" i="10061"/>
  <c r="P341" i="10061"/>
  <c r="B342" i="10061"/>
  <c r="C342" i="10061"/>
  <c r="L342" i="10061"/>
  <c r="M342" i="10061"/>
  <c r="N342" i="10061"/>
  <c r="O342" i="10061"/>
  <c r="P342" i="10061"/>
  <c r="B343" i="10061"/>
  <c r="C343" i="10061"/>
  <c r="L343" i="10061"/>
  <c r="M343" i="10061"/>
  <c r="N343" i="10061"/>
  <c r="O343" i="10061"/>
  <c r="P343" i="10061"/>
  <c r="B344" i="10061"/>
  <c r="C344" i="10061"/>
  <c r="L344" i="10061"/>
  <c r="M344" i="10061"/>
  <c r="N344" i="10061"/>
  <c r="O344" i="10061"/>
  <c r="P344" i="10061"/>
  <c r="B345" i="10061"/>
  <c r="C345" i="10061"/>
  <c r="L345" i="10061"/>
  <c r="M345" i="10061"/>
  <c r="N345" i="10061"/>
  <c r="O345" i="10061"/>
  <c r="P345" i="10061"/>
  <c r="B346" i="10061"/>
  <c r="C346" i="10061"/>
  <c r="L346" i="10061"/>
  <c r="M346" i="10061"/>
  <c r="N346" i="10061"/>
  <c r="O346" i="10061"/>
  <c r="P346" i="10061"/>
  <c r="B347" i="10061"/>
  <c r="C347" i="10061"/>
  <c r="L347" i="10061"/>
  <c r="M347" i="10061"/>
  <c r="N347" i="10061"/>
  <c r="O347" i="10061"/>
  <c r="P347" i="10061"/>
  <c r="B348" i="10061"/>
  <c r="C348" i="10061"/>
  <c r="L348" i="10061"/>
  <c r="M348" i="10061"/>
  <c r="N348" i="10061"/>
  <c r="O348" i="10061"/>
  <c r="P348" i="10061"/>
  <c r="B349" i="10061"/>
  <c r="C349" i="10061"/>
  <c r="L349" i="10061"/>
  <c r="M349" i="10061"/>
  <c r="N349" i="10061"/>
  <c r="O349" i="10061"/>
  <c r="P349" i="10061"/>
  <c r="B350" i="10061"/>
  <c r="C350" i="10061"/>
  <c r="L350" i="10061"/>
  <c r="M350" i="10061"/>
  <c r="N350" i="10061"/>
  <c r="O350" i="10061"/>
  <c r="P350" i="10061"/>
  <c r="B351" i="10061"/>
  <c r="C351" i="10061"/>
  <c r="L351" i="10061"/>
  <c r="M351" i="10061"/>
  <c r="N351" i="10061"/>
  <c r="O351" i="10061"/>
  <c r="P351" i="10061"/>
  <c r="B352" i="10061"/>
  <c r="C352" i="10061"/>
  <c r="L352" i="10061"/>
  <c r="M352" i="10061"/>
  <c r="N352" i="10061"/>
  <c r="O352" i="10061"/>
  <c r="P352" i="10061"/>
  <c r="B353" i="10061"/>
  <c r="C353" i="10061"/>
  <c r="L353" i="10061"/>
  <c r="M353" i="10061"/>
  <c r="N353" i="10061"/>
  <c r="O353" i="10061"/>
  <c r="P353" i="10061"/>
  <c r="B354" i="10061"/>
  <c r="C354" i="10061"/>
  <c r="L354" i="10061"/>
  <c r="M354" i="10061"/>
  <c r="N354" i="10061"/>
  <c r="O354" i="10061"/>
  <c r="P354" i="10061"/>
  <c r="B355" i="10061"/>
  <c r="C355" i="10061"/>
  <c r="L355" i="10061"/>
  <c r="M355" i="10061"/>
  <c r="N355" i="10061"/>
  <c r="O355" i="10061"/>
  <c r="P355" i="10061"/>
  <c r="B356" i="10061"/>
  <c r="C356" i="10061"/>
  <c r="L356" i="10061"/>
  <c r="M356" i="10061"/>
  <c r="N356" i="10061"/>
  <c r="O356" i="10061"/>
  <c r="P356" i="10061"/>
  <c r="B357" i="10061"/>
  <c r="C357" i="10061"/>
  <c r="L357" i="10061"/>
  <c r="M357" i="10061"/>
  <c r="N357" i="10061"/>
  <c r="O357" i="10061"/>
  <c r="P357" i="10061"/>
  <c r="B358" i="10061"/>
  <c r="C358" i="10061"/>
  <c r="L358" i="10061"/>
  <c r="M358" i="10061"/>
  <c r="N358" i="10061"/>
  <c r="O358" i="10061"/>
  <c r="P358" i="10061"/>
  <c r="B359" i="10061"/>
  <c r="C359" i="10061"/>
  <c r="L359" i="10061"/>
  <c r="M359" i="10061"/>
  <c r="N359" i="10061"/>
  <c r="O359" i="10061"/>
  <c r="P359" i="10061"/>
  <c r="B360" i="10061"/>
  <c r="C360" i="10061"/>
  <c r="L360" i="10061"/>
  <c r="M360" i="10061"/>
  <c r="N360" i="10061"/>
  <c r="O360" i="10061"/>
  <c r="P360" i="10061"/>
  <c r="B361" i="10061"/>
  <c r="C361" i="10061"/>
  <c r="L361" i="10061"/>
  <c r="M361" i="10061"/>
  <c r="N361" i="10061"/>
  <c r="O361" i="10061"/>
  <c r="P361" i="10061"/>
  <c r="B362" i="10061"/>
  <c r="C362" i="10061"/>
  <c r="L362" i="10061"/>
  <c r="M362" i="10061"/>
  <c r="N362" i="10061"/>
  <c r="O362" i="10061"/>
  <c r="P362" i="10061"/>
  <c r="B363" i="10061"/>
  <c r="C363" i="10061"/>
  <c r="L363" i="10061"/>
  <c r="M363" i="10061"/>
  <c r="N363" i="10061"/>
  <c r="O363" i="10061"/>
  <c r="P363" i="10061"/>
  <c r="B364" i="10061"/>
  <c r="C364" i="10061"/>
  <c r="L364" i="10061"/>
  <c r="M364" i="10061"/>
  <c r="N364" i="10061"/>
  <c r="O364" i="10061"/>
  <c r="P364" i="10061"/>
  <c r="B365" i="10061"/>
  <c r="C365" i="10061"/>
  <c r="L365" i="10061"/>
  <c r="M365" i="10061"/>
  <c r="N365" i="10061"/>
  <c r="O365" i="10061"/>
  <c r="P365" i="10061"/>
  <c r="B366" i="10061"/>
  <c r="C366" i="10061"/>
  <c r="L366" i="10061"/>
  <c r="M366" i="10061"/>
  <c r="N366" i="10061"/>
  <c r="O366" i="10061"/>
  <c r="P366" i="10061"/>
  <c r="B367" i="10061"/>
  <c r="C367" i="10061"/>
  <c r="L367" i="10061"/>
  <c r="M367" i="10061"/>
  <c r="N367" i="10061"/>
  <c r="O367" i="10061"/>
  <c r="P367" i="10061"/>
  <c r="B368" i="10061"/>
  <c r="C368" i="10061"/>
  <c r="L368" i="10061"/>
  <c r="M368" i="10061"/>
  <c r="N368" i="10061"/>
  <c r="O368" i="10061"/>
  <c r="P368" i="10061"/>
  <c r="B369" i="10061"/>
  <c r="C369" i="10061"/>
  <c r="L369" i="10061"/>
  <c r="M369" i="10061"/>
  <c r="N369" i="10061"/>
  <c r="O369" i="10061"/>
  <c r="P369" i="10061"/>
  <c r="B370" i="10061"/>
  <c r="C370" i="10061"/>
  <c r="L370" i="10061"/>
  <c r="M370" i="10061"/>
  <c r="N370" i="10061"/>
  <c r="O370" i="10061"/>
  <c r="P370" i="10061"/>
  <c r="B371" i="10061"/>
  <c r="C371" i="10061"/>
  <c r="L371" i="10061"/>
  <c r="M371" i="10061"/>
  <c r="N371" i="10061"/>
  <c r="O371" i="10061"/>
  <c r="P371" i="10061"/>
  <c r="B372" i="10061"/>
  <c r="C372" i="10061"/>
  <c r="L372" i="10061"/>
  <c r="M372" i="10061"/>
  <c r="N372" i="10061"/>
  <c r="O372" i="10061"/>
  <c r="P372" i="10061"/>
  <c r="B373" i="10061"/>
  <c r="C373" i="10061"/>
  <c r="L373" i="10061"/>
  <c r="M373" i="10061"/>
  <c r="N373" i="10061"/>
  <c r="O373" i="10061"/>
  <c r="P373" i="10061"/>
  <c r="B374" i="10061"/>
  <c r="C374" i="10061"/>
  <c r="L374" i="10061"/>
  <c r="M374" i="10061"/>
  <c r="N374" i="10061"/>
  <c r="O374" i="10061"/>
  <c r="P374" i="10061"/>
  <c r="B375" i="10061"/>
  <c r="C375" i="10061"/>
  <c r="L375" i="10061"/>
  <c r="M375" i="10061"/>
  <c r="N375" i="10061"/>
  <c r="O375" i="10061"/>
  <c r="P375" i="10061"/>
  <c r="B376" i="10061"/>
  <c r="C376" i="10061"/>
  <c r="L376" i="10061"/>
  <c r="M376" i="10061"/>
  <c r="N376" i="10061"/>
  <c r="O376" i="10061"/>
  <c r="P376" i="10061"/>
  <c r="B377" i="10061"/>
  <c r="C377" i="10061"/>
  <c r="L377" i="10061"/>
  <c r="M377" i="10061"/>
  <c r="N377" i="10061"/>
  <c r="O377" i="10061"/>
  <c r="P377" i="10061"/>
  <c r="B378" i="10061"/>
  <c r="C378" i="10061"/>
  <c r="L378" i="10061"/>
  <c r="M378" i="10061"/>
  <c r="N378" i="10061"/>
  <c r="O378" i="10061"/>
  <c r="P378" i="10061"/>
  <c r="B379" i="10061"/>
  <c r="C379" i="10061"/>
  <c r="L379" i="10061"/>
  <c r="M379" i="10061"/>
  <c r="N379" i="10061"/>
  <c r="O379" i="10061"/>
  <c r="P379" i="10061"/>
  <c r="B380" i="10061"/>
  <c r="C380" i="10061"/>
  <c r="L380" i="10061"/>
  <c r="M380" i="10061"/>
  <c r="N380" i="10061"/>
  <c r="O380" i="10061"/>
  <c r="P380" i="10061"/>
  <c r="B381" i="10061"/>
  <c r="C381" i="10061"/>
  <c r="L381" i="10061"/>
  <c r="M381" i="10061"/>
  <c r="N381" i="10061"/>
  <c r="O381" i="10061"/>
  <c r="P381" i="10061"/>
  <c r="B382" i="10061"/>
  <c r="C382" i="10061"/>
  <c r="L382" i="10061"/>
  <c r="M382" i="10061"/>
  <c r="N382" i="10061"/>
  <c r="O382" i="10061"/>
  <c r="P382" i="10061"/>
  <c r="B383" i="10061"/>
  <c r="C383" i="10061"/>
  <c r="L383" i="10061"/>
  <c r="M383" i="10061"/>
  <c r="N383" i="10061"/>
  <c r="O383" i="10061"/>
  <c r="P383" i="10061"/>
  <c r="B384" i="10061"/>
  <c r="C384" i="10061"/>
  <c r="L384" i="10061"/>
  <c r="M384" i="10061"/>
  <c r="N384" i="10061"/>
  <c r="O384" i="10061"/>
  <c r="P384" i="10061"/>
  <c r="B385" i="10061"/>
  <c r="C385" i="10061"/>
  <c r="L385" i="10061"/>
  <c r="M385" i="10061"/>
  <c r="N385" i="10061"/>
  <c r="O385" i="10061"/>
  <c r="P385" i="10061"/>
  <c r="B386" i="10061"/>
  <c r="C386" i="10061"/>
  <c r="L386" i="10061"/>
  <c r="M386" i="10061"/>
  <c r="N386" i="10061"/>
  <c r="O386" i="10061"/>
  <c r="P386" i="10061"/>
  <c r="B387" i="10061"/>
  <c r="C387" i="10061"/>
  <c r="L387" i="10061"/>
  <c r="M387" i="10061"/>
  <c r="N387" i="10061"/>
  <c r="O387" i="10061"/>
  <c r="P387" i="10061"/>
  <c r="B388" i="10061"/>
  <c r="C388" i="10061"/>
  <c r="L388" i="10061"/>
  <c r="M388" i="10061"/>
  <c r="N388" i="10061"/>
  <c r="O388" i="10061"/>
  <c r="P388" i="10061"/>
  <c r="B389" i="10061"/>
  <c r="C389" i="10061"/>
  <c r="L389" i="10061"/>
  <c r="M389" i="10061"/>
  <c r="N389" i="10061"/>
  <c r="O389" i="10061"/>
  <c r="P389" i="10061"/>
  <c r="B390" i="10061"/>
  <c r="C390" i="10061"/>
  <c r="L390" i="10061"/>
  <c r="M390" i="10061"/>
  <c r="N390" i="10061"/>
  <c r="O390" i="10061"/>
  <c r="P390" i="10061"/>
  <c r="B391" i="10061"/>
  <c r="C391" i="10061"/>
  <c r="L391" i="10061"/>
  <c r="M391" i="10061"/>
  <c r="N391" i="10061"/>
  <c r="O391" i="10061"/>
  <c r="P391" i="10061"/>
  <c r="B392" i="10061"/>
  <c r="C392" i="10061"/>
  <c r="L392" i="10061"/>
  <c r="M392" i="10061"/>
  <c r="N392" i="10061"/>
  <c r="O392" i="10061"/>
  <c r="P392" i="10061"/>
  <c r="B393" i="10061"/>
  <c r="C393" i="10061"/>
  <c r="L393" i="10061"/>
  <c r="M393" i="10061"/>
  <c r="N393" i="10061"/>
  <c r="O393" i="10061"/>
  <c r="P393" i="10061"/>
  <c r="B394" i="10061"/>
  <c r="C394" i="10061"/>
  <c r="L394" i="10061"/>
  <c r="M394" i="10061"/>
  <c r="N394" i="10061"/>
  <c r="O394" i="10061"/>
  <c r="P394" i="10061"/>
  <c r="B395" i="10061"/>
  <c r="C395" i="10061"/>
  <c r="L395" i="10061"/>
  <c r="M395" i="10061"/>
  <c r="N395" i="10061"/>
  <c r="O395" i="10061"/>
  <c r="P395" i="10061"/>
  <c r="B396" i="10061"/>
  <c r="C396" i="10061"/>
  <c r="L396" i="10061"/>
  <c r="M396" i="10061"/>
  <c r="N396" i="10061"/>
  <c r="O396" i="10061"/>
  <c r="P396" i="10061"/>
  <c r="B397" i="10061"/>
  <c r="C397" i="10061"/>
  <c r="L397" i="10061"/>
  <c r="M397" i="10061"/>
  <c r="N397" i="10061"/>
  <c r="O397" i="10061"/>
  <c r="P397" i="10061"/>
  <c r="B398" i="10061"/>
  <c r="C398" i="10061"/>
  <c r="L398" i="10061"/>
  <c r="M398" i="10061"/>
  <c r="N398" i="10061"/>
  <c r="O398" i="10061"/>
  <c r="P398" i="10061"/>
  <c r="B399" i="10061"/>
  <c r="C399" i="10061"/>
  <c r="L399" i="10061"/>
  <c r="M399" i="10061"/>
  <c r="N399" i="10061"/>
  <c r="O399" i="10061"/>
  <c r="P399" i="10061"/>
  <c r="B400" i="10061"/>
  <c r="C400" i="10061"/>
  <c r="L400" i="10061"/>
  <c r="M400" i="10061"/>
  <c r="N400" i="10061"/>
  <c r="O400" i="10061"/>
  <c r="P400" i="10061"/>
  <c r="B401" i="10061"/>
  <c r="C401" i="10061"/>
  <c r="L401" i="10061"/>
  <c r="M401" i="10061"/>
  <c r="N401" i="10061"/>
  <c r="O401" i="10061"/>
  <c r="P401" i="10061"/>
  <c r="B402" i="10061"/>
  <c r="C402" i="10061"/>
  <c r="L402" i="10061"/>
  <c r="M402" i="10061"/>
  <c r="N402" i="10061"/>
  <c r="O402" i="10061"/>
  <c r="P402" i="10061"/>
  <c r="B403" i="10061"/>
  <c r="C403" i="10061"/>
  <c r="L403" i="10061"/>
  <c r="M403" i="10061"/>
  <c r="N403" i="10061"/>
  <c r="O403" i="10061"/>
  <c r="P403" i="10061"/>
  <c r="B404" i="10061"/>
  <c r="C404" i="10061"/>
  <c r="L404" i="10061"/>
  <c r="M404" i="10061"/>
  <c r="N404" i="10061"/>
  <c r="O404" i="10061"/>
  <c r="P404" i="10061"/>
  <c r="B405" i="10061"/>
  <c r="C405" i="10061"/>
  <c r="L405" i="10061"/>
  <c r="M405" i="10061"/>
  <c r="N405" i="10061"/>
  <c r="O405" i="10061"/>
  <c r="P405" i="10061"/>
  <c r="B406" i="10061"/>
  <c r="C406" i="10061"/>
  <c r="L406" i="10061"/>
  <c r="M406" i="10061"/>
  <c r="N406" i="10061"/>
  <c r="O406" i="10061"/>
  <c r="P406" i="10061"/>
  <c r="B407" i="10061"/>
  <c r="C407" i="10061"/>
  <c r="L407" i="10061"/>
  <c r="M407" i="10061"/>
  <c r="N407" i="10061"/>
  <c r="O407" i="10061"/>
  <c r="P407" i="10061"/>
  <c r="B408" i="10061"/>
  <c r="C408" i="10061"/>
  <c r="L408" i="10061"/>
  <c r="M408" i="10061"/>
  <c r="N408" i="10061"/>
  <c r="O408" i="10061"/>
  <c r="P408" i="10061"/>
  <c r="B409" i="10061"/>
  <c r="C409" i="10061"/>
  <c r="L409" i="10061"/>
  <c r="M409" i="10061"/>
  <c r="N409" i="10061"/>
  <c r="O409" i="10061"/>
  <c r="P409" i="10061"/>
  <c r="B410" i="10061"/>
  <c r="C410" i="10061"/>
  <c r="L410" i="10061"/>
  <c r="M410" i="10061"/>
  <c r="N410" i="10061"/>
  <c r="O410" i="10061"/>
  <c r="P410" i="10061"/>
  <c r="B411" i="10061"/>
  <c r="C411" i="10061"/>
  <c r="L411" i="10061"/>
  <c r="M411" i="10061"/>
  <c r="N411" i="10061"/>
  <c r="O411" i="10061"/>
  <c r="P411" i="10061"/>
  <c r="B412" i="10061"/>
  <c r="C412" i="10061"/>
  <c r="L412" i="10061"/>
  <c r="M412" i="10061"/>
  <c r="N412" i="10061"/>
  <c r="O412" i="10061"/>
  <c r="P412" i="10061"/>
  <c r="B413" i="10061"/>
  <c r="C413" i="10061"/>
  <c r="L413" i="10061"/>
  <c r="M413" i="10061"/>
  <c r="N413" i="10061"/>
  <c r="O413" i="10061"/>
  <c r="P413" i="10061"/>
  <c r="B414" i="10061"/>
  <c r="C414" i="10061"/>
  <c r="L414" i="10061"/>
  <c r="M414" i="10061"/>
  <c r="N414" i="10061"/>
  <c r="O414" i="10061"/>
  <c r="P414" i="10061"/>
  <c r="B415" i="10061"/>
  <c r="C415" i="10061"/>
  <c r="L415" i="10061"/>
  <c r="M415" i="10061"/>
  <c r="N415" i="10061"/>
  <c r="O415" i="10061"/>
  <c r="P415" i="10061"/>
  <c r="B416" i="10061"/>
  <c r="C416" i="10061"/>
  <c r="L416" i="10061"/>
  <c r="M416" i="10061"/>
  <c r="N416" i="10061"/>
  <c r="O416" i="10061"/>
  <c r="P416" i="10061"/>
  <c r="B417" i="10061"/>
  <c r="C417" i="10061"/>
  <c r="L417" i="10061"/>
  <c r="M417" i="10061"/>
  <c r="N417" i="10061"/>
  <c r="O417" i="10061"/>
  <c r="P417" i="10061"/>
  <c r="B418" i="10061"/>
  <c r="C418" i="10061"/>
  <c r="L418" i="10061"/>
  <c r="M418" i="10061"/>
  <c r="N418" i="10061"/>
  <c r="O418" i="10061"/>
  <c r="P418" i="10061"/>
  <c r="B419" i="10061"/>
  <c r="C419" i="10061"/>
  <c r="L419" i="10061"/>
  <c r="M419" i="10061"/>
  <c r="N419" i="10061"/>
  <c r="O419" i="10061"/>
  <c r="P419" i="10061"/>
  <c r="B420" i="10061"/>
  <c r="C420" i="10061"/>
  <c r="L420" i="10061"/>
  <c r="M420" i="10061"/>
  <c r="N420" i="10061"/>
  <c r="O420" i="10061"/>
  <c r="P420" i="10061"/>
  <c r="B421" i="10061"/>
  <c r="C421" i="10061"/>
  <c r="L421" i="10061"/>
  <c r="M421" i="10061"/>
  <c r="N421" i="10061"/>
  <c r="O421" i="10061"/>
  <c r="P421" i="10061"/>
  <c r="B422" i="10061"/>
  <c r="C422" i="10061"/>
  <c r="L422" i="10061"/>
  <c r="M422" i="10061"/>
  <c r="N422" i="10061"/>
  <c r="O422" i="10061"/>
  <c r="P422" i="10061"/>
  <c r="B423" i="10061"/>
  <c r="C423" i="10061"/>
  <c r="L423" i="10061"/>
  <c r="M423" i="10061"/>
  <c r="N423" i="10061"/>
  <c r="O423" i="10061"/>
  <c r="P423" i="10061"/>
  <c r="B424" i="10061"/>
  <c r="C424" i="10061"/>
  <c r="L424" i="10061"/>
  <c r="M424" i="10061"/>
  <c r="N424" i="10061"/>
  <c r="O424" i="10061"/>
  <c r="P424" i="10061"/>
  <c r="B425" i="10061"/>
  <c r="C425" i="10061"/>
  <c r="L425" i="10061"/>
  <c r="M425" i="10061"/>
  <c r="N425" i="10061"/>
  <c r="O425" i="10061"/>
  <c r="P425" i="10061"/>
  <c r="B426" i="10061"/>
  <c r="C426" i="10061"/>
  <c r="L426" i="10061"/>
  <c r="M426" i="10061"/>
  <c r="N426" i="10061"/>
  <c r="O426" i="10061"/>
  <c r="P426" i="10061"/>
  <c r="B427" i="10061"/>
  <c r="C427" i="10061"/>
  <c r="L427" i="10061"/>
  <c r="M427" i="10061"/>
  <c r="N427" i="10061"/>
  <c r="O427" i="10061"/>
  <c r="P427" i="10061"/>
  <c r="B428" i="10061"/>
  <c r="C428" i="10061"/>
  <c r="L428" i="10061"/>
  <c r="M428" i="10061"/>
  <c r="N428" i="10061"/>
  <c r="O428" i="10061"/>
  <c r="P428" i="10061"/>
  <c r="B429" i="10061"/>
  <c r="C429" i="10061"/>
  <c r="L429" i="10061"/>
  <c r="M429" i="10061"/>
  <c r="N429" i="10061"/>
  <c r="O429" i="10061"/>
  <c r="P429" i="10061"/>
  <c r="B430" i="10061"/>
  <c r="C430" i="10061"/>
  <c r="L430" i="10061"/>
  <c r="M430" i="10061"/>
  <c r="N430" i="10061"/>
  <c r="O430" i="10061"/>
  <c r="P430" i="10061"/>
  <c r="B431" i="10061"/>
  <c r="C431" i="10061"/>
  <c r="L431" i="10061"/>
  <c r="M431" i="10061"/>
  <c r="N431" i="10061"/>
  <c r="O431" i="10061"/>
  <c r="P431" i="10061"/>
  <c r="B432" i="10061"/>
  <c r="C432" i="10061"/>
  <c r="L432" i="10061"/>
  <c r="M432" i="10061"/>
  <c r="N432" i="10061"/>
  <c r="O432" i="10061"/>
  <c r="P432" i="10061"/>
  <c r="B433" i="10061"/>
  <c r="C433" i="10061"/>
  <c r="L433" i="10061"/>
  <c r="M433" i="10061"/>
  <c r="N433" i="10061"/>
  <c r="O433" i="10061"/>
  <c r="P433" i="10061"/>
  <c r="B434" i="10061"/>
  <c r="C434" i="10061"/>
  <c r="L434" i="10061"/>
  <c r="M434" i="10061"/>
  <c r="N434" i="10061"/>
  <c r="O434" i="10061"/>
  <c r="P434" i="10061"/>
  <c r="B435" i="10061"/>
  <c r="C435" i="10061"/>
  <c r="L435" i="10061"/>
  <c r="M435" i="10061"/>
  <c r="N435" i="10061"/>
  <c r="O435" i="10061"/>
  <c r="P435" i="10061"/>
  <c r="B436" i="10061"/>
  <c r="C436" i="10061"/>
  <c r="L436" i="10061"/>
  <c r="M436" i="10061"/>
  <c r="N436" i="10061"/>
  <c r="O436" i="10061"/>
  <c r="P436" i="10061"/>
  <c r="B437" i="10061"/>
  <c r="C437" i="10061"/>
  <c r="L437" i="10061"/>
  <c r="M437" i="10061"/>
  <c r="N437" i="10061"/>
  <c r="O437" i="10061"/>
  <c r="P437" i="10061"/>
  <c r="B438" i="10061"/>
  <c r="C438" i="10061"/>
  <c r="L438" i="10061"/>
  <c r="M438" i="10061"/>
  <c r="N438" i="10061"/>
  <c r="O438" i="10061"/>
  <c r="P438" i="10061"/>
  <c r="B439" i="10061"/>
  <c r="C439" i="10061"/>
  <c r="L439" i="10061"/>
  <c r="M439" i="10061"/>
  <c r="N439" i="10061"/>
  <c r="O439" i="10061"/>
  <c r="P439" i="10061"/>
  <c r="B440" i="10061"/>
  <c r="C440" i="10061"/>
  <c r="L440" i="10061"/>
  <c r="M440" i="10061"/>
  <c r="N440" i="10061"/>
  <c r="O440" i="10061"/>
  <c r="P440" i="10061"/>
  <c r="B441" i="10061"/>
  <c r="C441" i="10061"/>
  <c r="L441" i="10061"/>
  <c r="M441" i="10061"/>
  <c r="N441" i="10061"/>
  <c r="O441" i="10061"/>
  <c r="P441" i="10061"/>
  <c r="B442" i="10061"/>
  <c r="C442" i="10061"/>
  <c r="L442" i="10061"/>
  <c r="M442" i="10061"/>
  <c r="N442" i="10061"/>
  <c r="O442" i="10061"/>
  <c r="P442" i="10061"/>
  <c r="B443" i="10061"/>
  <c r="C443" i="10061"/>
  <c r="L443" i="10061"/>
  <c r="M443" i="10061"/>
  <c r="N443" i="10061"/>
  <c r="O443" i="10061"/>
  <c r="P443" i="10061"/>
  <c r="B444" i="10061"/>
  <c r="C444" i="10061"/>
  <c r="L444" i="10061"/>
  <c r="M444" i="10061"/>
  <c r="N444" i="10061"/>
  <c r="O444" i="10061"/>
  <c r="P444" i="10061"/>
  <c r="B445" i="10061"/>
  <c r="C445" i="10061"/>
  <c r="L445" i="10061"/>
  <c r="M445" i="10061"/>
  <c r="N445" i="10061"/>
  <c r="O445" i="10061"/>
  <c r="P445" i="10061"/>
  <c r="B446" i="10061"/>
  <c r="C446" i="10061"/>
  <c r="L446" i="10061"/>
  <c r="M446" i="10061"/>
  <c r="N446" i="10061"/>
  <c r="O446" i="10061"/>
  <c r="P446" i="10061"/>
  <c r="B447" i="10061"/>
  <c r="C447" i="10061"/>
  <c r="L447" i="10061"/>
  <c r="M447" i="10061"/>
  <c r="N447" i="10061"/>
  <c r="O447" i="10061"/>
  <c r="P447" i="10061"/>
  <c r="B448" i="10061"/>
  <c r="C448" i="10061"/>
  <c r="L448" i="10061"/>
  <c r="M448" i="10061"/>
  <c r="N448" i="10061"/>
  <c r="O448" i="10061"/>
  <c r="P448" i="10061"/>
  <c r="B449" i="10061"/>
  <c r="C449" i="10061"/>
  <c r="L449" i="10061"/>
  <c r="M449" i="10061"/>
  <c r="N449" i="10061"/>
  <c r="O449" i="10061"/>
  <c r="P449" i="10061"/>
  <c r="B450" i="10061"/>
  <c r="C450" i="10061"/>
  <c r="L450" i="10061"/>
  <c r="M450" i="10061"/>
  <c r="N450" i="10061"/>
  <c r="O450" i="10061"/>
  <c r="P450" i="10061"/>
  <c r="B451" i="10061"/>
  <c r="C451" i="10061"/>
  <c r="L451" i="10061"/>
  <c r="M451" i="10061"/>
  <c r="N451" i="10061"/>
  <c r="O451" i="10061"/>
  <c r="P451" i="10061"/>
  <c r="B452" i="10061"/>
  <c r="C452" i="10061"/>
  <c r="L452" i="10061"/>
  <c r="M452" i="10061"/>
  <c r="N452" i="10061"/>
  <c r="O452" i="10061"/>
  <c r="P452" i="10061"/>
  <c r="B453" i="10061"/>
  <c r="C453" i="10061"/>
  <c r="L453" i="10061"/>
  <c r="M453" i="10061"/>
  <c r="N453" i="10061"/>
  <c r="O453" i="10061"/>
  <c r="P453" i="10061"/>
  <c r="B454" i="10061"/>
  <c r="C454" i="10061"/>
  <c r="L454" i="10061"/>
  <c r="M454" i="10061"/>
  <c r="N454" i="10061"/>
  <c r="O454" i="10061"/>
  <c r="P454" i="10061"/>
  <c r="B455" i="10061"/>
  <c r="C455" i="10061"/>
  <c r="L455" i="10061"/>
  <c r="M455" i="10061"/>
  <c r="N455" i="10061"/>
  <c r="O455" i="10061"/>
  <c r="P455" i="10061"/>
  <c r="B456" i="10061"/>
  <c r="C456" i="10061"/>
  <c r="L456" i="10061"/>
  <c r="M456" i="10061"/>
  <c r="N456" i="10061"/>
  <c r="O456" i="10061"/>
  <c r="P456" i="10061"/>
  <c r="B457" i="10061"/>
  <c r="C457" i="10061"/>
  <c r="L457" i="10061"/>
  <c r="M457" i="10061"/>
  <c r="N457" i="10061"/>
  <c r="O457" i="10061"/>
  <c r="P457" i="10061"/>
  <c r="B458" i="10061"/>
  <c r="C458" i="10061"/>
  <c r="L458" i="10061"/>
  <c r="M458" i="10061"/>
  <c r="N458" i="10061"/>
  <c r="O458" i="10061"/>
  <c r="P458" i="10061"/>
  <c r="B459" i="10061"/>
  <c r="C459" i="10061"/>
  <c r="L459" i="10061"/>
  <c r="M459" i="10061"/>
  <c r="N459" i="10061"/>
  <c r="O459" i="10061"/>
  <c r="P459" i="10061"/>
  <c r="B460" i="10061"/>
  <c r="C460" i="10061"/>
  <c r="L460" i="10061"/>
  <c r="M460" i="10061"/>
  <c r="N460" i="10061"/>
  <c r="O460" i="10061"/>
  <c r="P460" i="10061"/>
  <c r="B461" i="10061"/>
  <c r="C461" i="10061"/>
  <c r="L461" i="10061"/>
  <c r="M461" i="10061"/>
  <c r="N461" i="10061"/>
  <c r="O461" i="10061"/>
  <c r="P461" i="10061"/>
  <c r="B462" i="10061"/>
  <c r="C462" i="10061"/>
  <c r="L462" i="10061"/>
  <c r="M462" i="10061"/>
  <c r="N462" i="10061"/>
  <c r="O462" i="10061"/>
  <c r="P462" i="10061"/>
  <c r="B463" i="10061"/>
  <c r="C463" i="10061"/>
  <c r="L463" i="10061"/>
  <c r="M463" i="10061"/>
  <c r="N463" i="10061"/>
  <c r="O463" i="10061"/>
  <c r="P463" i="10061"/>
  <c r="B464" i="10061"/>
  <c r="C464" i="10061"/>
  <c r="L464" i="10061"/>
  <c r="M464" i="10061"/>
  <c r="N464" i="10061"/>
  <c r="O464" i="10061"/>
  <c r="P464" i="10061"/>
  <c r="B465" i="10061"/>
  <c r="C465" i="10061"/>
  <c r="L465" i="10061"/>
  <c r="M465" i="10061"/>
  <c r="N465" i="10061"/>
  <c r="O465" i="10061"/>
  <c r="P465" i="10061"/>
  <c r="B466" i="10061"/>
  <c r="C466" i="10061"/>
  <c r="L466" i="10061"/>
  <c r="M466" i="10061"/>
  <c r="N466" i="10061"/>
  <c r="O466" i="10061"/>
  <c r="P466" i="10061"/>
  <c r="B467" i="10061"/>
  <c r="C467" i="10061"/>
  <c r="L467" i="10061"/>
  <c r="M467" i="10061"/>
  <c r="N467" i="10061"/>
  <c r="O467" i="10061"/>
  <c r="P467" i="10061"/>
  <c r="B468" i="10061"/>
  <c r="C468" i="10061"/>
  <c r="L468" i="10061"/>
  <c r="M468" i="10061"/>
  <c r="N468" i="10061"/>
  <c r="O468" i="10061"/>
  <c r="P468" i="10061"/>
  <c r="B469" i="10061"/>
  <c r="C469" i="10061"/>
  <c r="L469" i="10061"/>
  <c r="M469" i="10061"/>
  <c r="N469" i="10061"/>
  <c r="O469" i="10061"/>
  <c r="P469" i="10061"/>
  <c r="B470" i="10061"/>
  <c r="C470" i="10061"/>
  <c r="L470" i="10061"/>
  <c r="M470" i="10061"/>
  <c r="N470" i="10061"/>
  <c r="O470" i="10061"/>
  <c r="P470" i="10061"/>
  <c r="B471" i="10061"/>
  <c r="C471" i="10061"/>
  <c r="L471" i="10061"/>
  <c r="M471" i="10061"/>
  <c r="N471" i="10061"/>
  <c r="O471" i="10061"/>
  <c r="P471" i="10061"/>
  <c r="B472" i="10061"/>
  <c r="C472" i="10061"/>
  <c r="L472" i="10061"/>
  <c r="M472" i="10061"/>
  <c r="N472" i="10061"/>
  <c r="O472" i="10061"/>
  <c r="P472" i="10061"/>
  <c r="B473" i="10061"/>
  <c r="C473" i="10061"/>
  <c r="L473" i="10061"/>
  <c r="M473" i="10061"/>
  <c r="N473" i="10061"/>
  <c r="O473" i="10061"/>
  <c r="P473" i="10061"/>
  <c r="B474" i="10061"/>
  <c r="C474" i="10061"/>
  <c r="L474" i="10061"/>
  <c r="M474" i="10061"/>
  <c r="N474" i="10061"/>
  <c r="O474" i="10061"/>
  <c r="P474" i="10061"/>
  <c r="B475" i="10061"/>
  <c r="C475" i="10061"/>
  <c r="L475" i="10061"/>
  <c r="M475" i="10061"/>
  <c r="N475" i="10061"/>
  <c r="O475" i="10061"/>
  <c r="P475" i="10061"/>
  <c r="B476" i="10061"/>
  <c r="C476" i="10061"/>
  <c r="L476" i="10061"/>
  <c r="M476" i="10061"/>
  <c r="N476" i="10061"/>
  <c r="O476" i="10061"/>
  <c r="P476" i="10061"/>
  <c r="B477" i="10061"/>
  <c r="C477" i="10061"/>
  <c r="L477" i="10061"/>
  <c r="M477" i="10061"/>
  <c r="N477" i="10061"/>
  <c r="O477" i="10061"/>
  <c r="P477" i="10061"/>
  <c r="B478" i="10061"/>
  <c r="C478" i="10061"/>
  <c r="L478" i="10061"/>
  <c r="M478" i="10061"/>
  <c r="N478" i="10061"/>
  <c r="O478" i="10061"/>
  <c r="P478" i="10061"/>
  <c r="B479" i="10061"/>
  <c r="C479" i="10061"/>
  <c r="L479" i="10061"/>
  <c r="M479" i="10061"/>
  <c r="N479" i="10061"/>
  <c r="O479" i="10061"/>
  <c r="P479" i="10061"/>
  <c r="B480" i="10061"/>
  <c r="C480" i="10061"/>
  <c r="L480" i="10061"/>
  <c r="M480" i="10061"/>
  <c r="N480" i="10061"/>
  <c r="O480" i="10061"/>
  <c r="P480" i="10061"/>
  <c r="B481" i="10061"/>
  <c r="C481" i="10061"/>
  <c r="L481" i="10061"/>
  <c r="M481" i="10061"/>
  <c r="N481" i="10061"/>
  <c r="O481" i="10061"/>
  <c r="P481" i="10061"/>
  <c r="B482" i="10061"/>
  <c r="C482" i="10061"/>
  <c r="L482" i="10061"/>
  <c r="M482" i="10061"/>
  <c r="N482" i="10061"/>
  <c r="O482" i="10061"/>
  <c r="P482" i="10061"/>
  <c r="B483" i="10061"/>
  <c r="C483" i="10061"/>
  <c r="L483" i="10061"/>
  <c r="M483" i="10061"/>
  <c r="N483" i="10061"/>
  <c r="O483" i="10061"/>
  <c r="P483" i="10061"/>
  <c r="B484" i="10061"/>
  <c r="C484" i="10061"/>
  <c r="L484" i="10061"/>
  <c r="M484" i="10061"/>
  <c r="N484" i="10061"/>
  <c r="O484" i="10061"/>
  <c r="P484" i="10061"/>
  <c r="B485" i="10061"/>
  <c r="C485" i="10061"/>
  <c r="L485" i="10061"/>
  <c r="M485" i="10061"/>
  <c r="N485" i="10061"/>
  <c r="O485" i="10061"/>
  <c r="P485" i="10061"/>
  <c r="B486" i="10061"/>
  <c r="C486" i="10061"/>
  <c r="L486" i="10061"/>
  <c r="M486" i="10061"/>
  <c r="N486" i="10061"/>
  <c r="O486" i="10061"/>
  <c r="P486" i="10061"/>
  <c r="B487" i="10061"/>
  <c r="C487" i="10061"/>
  <c r="L487" i="10061"/>
  <c r="M487" i="10061"/>
  <c r="N487" i="10061"/>
  <c r="O487" i="10061"/>
  <c r="P487" i="10061"/>
  <c r="B488" i="10061"/>
  <c r="C488" i="10061"/>
  <c r="L488" i="10061"/>
  <c r="M488" i="10061"/>
  <c r="N488" i="10061"/>
  <c r="O488" i="10061"/>
  <c r="P488" i="10061"/>
  <c r="B489" i="10061"/>
  <c r="C489" i="10061"/>
  <c r="L489" i="10061"/>
  <c r="M489" i="10061"/>
  <c r="N489" i="10061"/>
  <c r="O489" i="10061"/>
  <c r="P489" i="10061"/>
  <c r="B490" i="10061"/>
  <c r="C490" i="10061"/>
  <c r="L490" i="10061"/>
  <c r="M490" i="10061"/>
  <c r="N490" i="10061"/>
  <c r="O490" i="10061"/>
  <c r="P490" i="10061"/>
  <c r="B491" i="10061"/>
  <c r="C491" i="10061"/>
  <c r="L491" i="10061"/>
  <c r="M491" i="10061"/>
  <c r="N491" i="10061"/>
  <c r="O491" i="10061"/>
  <c r="P491" i="10061"/>
  <c r="B492" i="10061"/>
  <c r="C492" i="10061"/>
  <c r="L492" i="10061"/>
  <c r="M492" i="10061"/>
  <c r="N492" i="10061"/>
  <c r="O492" i="10061"/>
  <c r="P492" i="10061"/>
  <c r="B493" i="10061"/>
  <c r="C493" i="10061"/>
  <c r="L493" i="10061"/>
  <c r="M493" i="10061"/>
  <c r="N493" i="10061"/>
  <c r="O493" i="10061"/>
  <c r="P493" i="10061"/>
  <c r="B494" i="10061"/>
  <c r="C494" i="10061"/>
  <c r="L494" i="10061"/>
  <c r="M494" i="10061"/>
  <c r="N494" i="10061"/>
  <c r="O494" i="10061"/>
  <c r="P494" i="10061"/>
  <c r="B495" i="10061"/>
  <c r="C495" i="10061"/>
  <c r="L495" i="10061"/>
  <c r="M495" i="10061"/>
  <c r="N495" i="10061"/>
  <c r="O495" i="10061"/>
  <c r="P495" i="10061"/>
  <c r="AJ8" i="6"/>
  <c r="B9" i="6"/>
  <c r="C9" i="6"/>
  <c r="X9" i="6"/>
  <c r="Y9" i="6"/>
  <c r="Z9" i="6"/>
  <c r="AA9" i="6"/>
  <c r="AB9" i="6"/>
  <c r="AJ9" i="6"/>
  <c r="B10" i="6"/>
  <c r="C10" i="6"/>
  <c r="X10" i="6"/>
  <c r="Y10" i="6"/>
  <c r="Z10" i="6"/>
  <c r="AA10" i="6"/>
  <c r="AB10" i="6"/>
  <c r="AJ10" i="6"/>
  <c r="B11" i="6"/>
  <c r="C11" i="6"/>
  <c r="X11" i="6"/>
  <c r="Y11" i="6"/>
  <c r="Z11" i="6"/>
  <c r="AA11" i="6"/>
  <c r="AB11" i="6"/>
  <c r="AJ11" i="6"/>
  <c r="B12" i="6"/>
  <c r="C12" i="6"/>
  <c r="X12" i="6"/>
  <c r="Y12" i="6"/>
  <c r="Z12" i="6"/>
  <c r="AA12" i="6"/>
  <c r="AB12" i="6"/>
  <c r="AJ12" i="6"/>
  <c r="B13" i="6"/>
  <c r="C13" i="6"/>
  <c r="X13" i="6"/>
  <c r="Y13" i="6"/>
  <c r="Z13" i="6"/>
  <c r="AA13" i="6"/>
  <c r="AB13" i="6"/>
  <c r="AJ13" i="6"/>
  <c r="B14" i="6"/>
  <c r="C14" i="6"/>
  <c r="X14" i="6"/>
  <c r="Y14" i="6"/>
  <c r="Z14" i="6"/>
  <c r="AA14" i="6"/>
  <c r="AB14" i="6"/>
  <c r="AJ14" i="6"/>
  <c r="B15" i="6"/>
  <c r="C15" i="6"/>
  <c r="X15" i="6"/>
  <c r="Y15" i="6"/>
  <c r="Z15" i="6"/>
  <c r="AA15" i="6"/>
  <c r="AB15" i="6"/>
  <c r="AJ15" i="6"/>
  <c r="B16" i="6"/>
  <c r="C16" i="6"/>
  <c r="X16" i="6"/>
  <c r="Y16" i="6"/>
  <c r="Z16" i="6"/>
  <c r="AA16" i="6"/>
  <c r="AB16" i="6"/>
  <c r="AJ16" i="6"/>
  <c r="B17" i="6"/>
  <c r="C17" i="6"/>
  <c r="X17" i="6"/>
  <c r="Y17" i="6"/>
  <c r="Z17" i="6"/>
  <c r="AA17" i="6"/>
  <c r="AB17" i="6"/>
  <c r="AJ17" i="6"/>
  <c r="B18" i="6"/>
  <c r="C18" i="6"/>
  <c r="X18" i="6"/>
  <c r="Y18" i="6"/>
  <c r="Z18" i="6"/>
  <c r="AA18" i="6"/>
  <c r="AB18" i="6"/>
  <c r="AJ18" i="6"/>
  <c r="B19" i="6"/>
  <c r="C19" i="6"/>
  <c r="X19" i="6"/>
  <c r="Y19" i="6"/>
  <c r="Z19" i="6"/>
  <c r="AA19" i="6"/>
  <c r="AB19" i="6"/>
  <c r="AJ19" i="6"/>
  <c r="B20" i="6"/>
  <c r="C20" i="6"/>
  <c r="X20" i="6"/>
  <c r="Y20" i="6"/>
  <c r="Z20" i="6"/>
  <c r="AA20" i="6"/>
  <c r="AB20" i="6"/>
  <c r="AJ20" i="6"/>
  <c r="B21" i="6"/>
  <c r="C21" i="6"/>
  <c r="X21" i="6"/>
  <c r="Y21" i="6"/>
  <c r="Z21" i="6"/>
  <c r="AA21" i="6"/>
  <c r="AB21" i="6"/>
  <c r="AJ21" i="6"/>
  <c r="B22" i="6"/>
  <c r="C22" i="6"/>
  <c r="X22" i="6"/>
  <c r="Y22" i="6"/>
  <c r="Z22" i="6"/>
  <c r="AA22" i="6"/>
  <c r="AB22" i="6"/>
  <c r="AJ22" i="6"/>
  <c r="B23" i="6"/>
  <c r="C23" i="6"/>
  <c r="X23" i="6"/>
  <c r="Y23" i="6"/>
  <c r="Z23" i="6"/>
  <c r="AA23" i="6"/>
  <c r="AB23" i="6"/>
  <c r="AJ23" i="6"/>
  <c r="B24" i="6"/>
  <c r="C24" i="6"/>
  <c r="X24" i="6"/>
  <c r="Y24" i="6"/>
  <c r="Z24" i="6"/>
  <c r="AA24" i="6"/>
  <c r="AB24" i="6"/>
  <c r="AJ24" i="6"/>
  <c r="B25" i="6"/>
  <c r="C25" i="6"/>
  <c r="X25" i="6"/>
  <c r="Y25" i="6"/>
  <c r="Z25" i="6"/>
  <c r="AA25" i="6"/>
  <c r="AB25" i="6"/>
  <c r="AJ25" i="6"/>
  <c r="B26" i="6"/>
  <c r="C26" i="6"/>
  <c r="X26" i="6"/>
  <c r="Y26" i="6"/>
  <c r="Z26" i="6"/>
  <c r="AA26" i="6"/>
  <c r="AB26" i="6"/>
  <c r="AJ26" i="6"/>
  <c r="B27" i="6"/>
  <c r="C27" i="6"/>
  <c r="X27" i="6"/>
  <c r="Y27" i="6"/>
  <c r="Z27" i="6"/>
  <c r="AA27" i="6"/>
  <c r="AB27" i="6"/>
  <c r="AJ27" i="6"/>
  <c r="B28" i="6"/>
  <c r="C28" i="6"/>
  <c r="X28" i="6"/>
  <c r="Y28" i="6"/>
  <c r="Z28" i="6"/>
  <c r="AA28" i="6"/>
  <c r="AB28" i="6"/>
  <c r="AJ28" i="6"/>
  <c r="B29" i="6"/>
  <c r="C29" i="6"/>
  <c r="X29" i="6"/>
  <c r="Y29" i="6"/>
  <c r="Z29" i="6"/>
  <c r="AA29" i="6"/>
  <c r="AB29" i="6"/>
  <c r="AJ29" i="6"/>
  <c r="B30" i="6"/>
  <c r="C30" i="6"/>
  <c r="X30" i="6"/>
  <c r="Y30" i="6"/>
  <c r="Z30" i="6"/>
  <c r="AA30" i="6"/>
  <c r="AB30" i="6"/>
  <c r="AJ30" i="6"/>
  <c r="B31" i="6"/>
  <c r="C31" i="6"/>
  <c r="X31" i="6"/>
  <c r="Y31" i="6"/>
  <c r="Z31" i="6"/>
  <c r="AA31" i="6"/>
  <c r="AB31" i="6"/>
  <c r="AJ31" i="6"/>
  <c r="B32" i="6"/>
  <c r="C32" i="6"/>
  <c r="X32" i="6"/>
  <c r="Y32" i="6"/>
  <c r="Z32" i="6"/>
  <c r="AA32" i="6"/>
  <c r="AB32" i="6"/>
  <c r="AJ32" i="6"/>
  <c r="B33" i="6"/>
  <c r="C33" i="6"/>
  <c r="X33" i="6"/>
  <c r="Y33" i="6"/>
  <c r="Z33" i="6"/>
  <c r="AA33" i="6"/>
  <c r="AB33" i="6"/>
  <c r="AJ33" i="6"/>
  <c r="B34" i="6"/>
  <c r="C34" i="6"/>
  <c r="X34" i="6"/>
  <c r="Y34" i="6"/>
  <c r="Z34" i="6"/>
  <c r="AA34" i="6"/>
  <c r="AB34" i="6"/>
  <c r="AJ34" i="6"/>
  <c r="B35" i="6"/>
  <c r="C35" i="6"/>
  <c r="X35" i="6"/>
  <c r="Y35" i="6"/>
  <c r="Z35" i="6"/>
  <c r="AA35" i="6"/>
  <c r="AB35" i="6"/>
  <c r="AJ35" i="6"/>
  <c r="B36" i="6"/>
  <c r="C36" i="6"/>
  <c r="X36" i="6"/>
  <c r="Y36" i="6"/>
  <c r="Z36" i="6"/>
  <c r="AA36" i="6"/>
  <c r="AB36" i="6"/>
  <c r="AJ36" i="6"/>
  <c r="B37" i="6"/>
  <c r="C37" i="6"/>
  <c r="X37" i="6"/>
  <c r="Y37" i="6"/>
  <c r="Z37" i="6"/>
  <c r="AA37" i="6"/>
  <c r="AB37" i="6"/>
  <c r="AJ37" i="6"/>
  <c r="B38" i="6"/>
  <c r="C38" i="6"/>
  <c r="X38" i="6"/>
  <c r="Y38" i="6"/>
  <c r="Z38" i="6"/>
  <c r="AA38" i="6"/>
  <c r="AB38" i="6"/>
  <c r="AJ38" i="6"/>
  <c r="B39" i="6"/>
  <c r="C39" i="6"/>
  <c r="X39" i="6"/>
  <c r="Y39" i="6"/>
  <c r="Z39" i="6"/>
  <c r="AA39" i="6"/>
  <c r="AB39" i="6"/>
  <c r="AJ39" i="6"/>
  <c r="B41" i="6"/>
  <c r="C41" i="6"/>
  <c r="X41" i="6"/>
  <c r="Y41" i="6"/>
  <c r="Z41" i="6"/>
  <c r="AA41" i="6"/>
  <c r="AB41" i="6"/>
  <c r="AJ41" i="6"/>
  <c r="AK41" i="6"/>
  <c r="B42" i="6"/>
  <c r="C42" i="6"/>
  <c r="X42" i="6"/>
  <c r="Y42" i="6"/>
  <c r="Z42" i="6"/>
  <c r="AA42" i="6"/>
  <c r="AB42" i="6"/>
  <c r="AJ42" i="6"/>
  <c r="AK42" i="6"/>
  <c r="B43" i="6"/>
  <c r="C43" i="6"/>
  <c r="X43" i="6"/>
  <c r="Y43" i="6"/>
  <c r="Z43" i="6"/>
  <c r="AA43" i="6"/>
  <c r="AB43" i="6"/>
  <c r="AJ43" i="6"/>
  <c r="AK43" i="6"/>
  <c r="B44" i="6"/>
  <c r="C44" i="6"/>
  <c r="X44" i="6"/>
  <c r="Y44" i="6"/>
  <c r="Z44" i="6"/>
  <c r="AA44" i="6"/>
  <c r="AB44" i="6"/>
  <c r="AJ44" i="6"/>
  <c r="AK44" i="6"/>
  <c r="B45" i="6"/>
  <c r="C45" i="6"/>
  <c r="X45" i="6"/>
  <c r="Y45" i="6"/>
  <c r="Z45" i="6"/>
  <c r="AA45" i="6"/>
  <c r="AB45" i="6"/>
  <c r="AJ45" i="6"/>
  <c r="AK45" i="6"/>
  <c r="B46" i="6"/>
  <c r="C46" i="6"/>
  <c r="X46" i="6"/>
  <c r="Y46" i="6"/>
  <c r="Z46" i="6"/>
  <c r="AA46" i="6"/>
  <c r="AB46" i="6"/>
  <c r="AJ46" i="6"/>
  <c r="AK46" i="6"/>
  <c r="B47" i="6"/>
  <c r="C47" i="6"/>
  <c r="X47" i="6"/>
  <c r="Y47" i="6"/>
  <c r="Z47" i="6"/>
  <c r="AA47" i="6"/>
  <c r="AB47" i="6"/>
  <c r="AJ47" i="6"/>
  <c r="AK47" i="6"/>
  <c r="B48" i="6"/>
  <c r="C48" i="6"/>
  <c r="X48" i="6"/>
  <c r="Y48" i="6"/>
  <c r="Z48" i="6"/>
  <c r="AA48" i="6"/>
  <c r="AB48" i="6"/>
  <c r="AJ48" i="6"/>
  <c r="AK48" i="6"/>
  <c r="B49" i="6"/>
  <c r="C49" i="6"/>
  <c r="X49" i="6"/>
  <c r="Y49" i="6"/>
  <c r="Z49" i="6"/>
  <c r="AA49" i="6"/>
  <c r="AB49" i="6"/>
  <c r="AJ49" i="6"/>
  <c r="AK49" i="6"/>
  <c r="B50" i="6"/>
  <c r="C50" i="6"/>
  <c r="X50" i="6"/>
  <c r="Y50" i="6"/>
  <c r="Z50" i="6"/>
  <c r="AA50" i="6"/>
  <c r="AB50" i="6"/>
  <c r="AJ50" i="6"/>
  <c r="AK50" i="6"/>
  <c r="B51" i="6"/>
  <c r="C51" i="6"/>
  <c r="X51" i="6"/>
  <c r="Y51" i="6"/>
  <c r="Z51" i="6"/>
  <c r="AA51" i="6"/>
  <c r="AB51" i="6"/>
  <c r="AJ51" i="6"/>
  <c r="AK51" i="6"/>
  <c r="B52" i="6"/>
  <c r="C52" i="6"/>
  <c r="X52" i="6"/>
  <c r="Y52" i="6"/>
  <c r="Z52" i="6"/>
  <c r="AA52" i="6"/>
  <c r="AB52" i="6"/>
  <c r="AJ52" i="6"/>
  <c r="AK52" i="6"/>
  <c r="B53" i="6"/>
  <c r="C53" i="6"/>
  <c r="X53" i="6"/>
  <c r="Y53" i="6"/>
  <c r="Z53" i="6"/>
  <c r="AA53" i="6"/>
  <c r="AB53" i="6"/>
  <c r="AJ53" i="6"/>
  <c r="AK53" i="6"/>
  <c r="B54" i="6"/>
  <c r="C54" i="6"/>
  <c r="X54" i="6"/>
  <c r="Y54" i="6"/>
  <c r="Z54" i="6"/>
  <c r="AA54" i="6"/>
  <c r="AB54" i="6"/>
  <c r="AJ54" i="6"/>
  <c r="AK54" i="6"/>
  <c r="B55" i="6"/>
  <c r="C55" i="6"/>
  <c r="X55" i="6"/>
  <c r="Y55" i="6"/>
  <c r="Z55" i="6"/>
  <c r="AA55" i="6"/>
  <c r="AB55" i="6"/>
  <c r="AJ55" i="6"/>
  <c r="AK55" i="6"/>
  <c r="B56" i="6"/>
  <c r="C56" i="6"/>
  <c r="X56" i="6"/>
  <c r="Y56" i="6"/>
  <c r="Z56" i="6"/>
  <c r="AA56" i="6"/>
  <c r="AB56" i="6"/>
  <c r="AJ56" i="6"/>
  <c r="AK56" i="6"/>
  <c r="B57" i="6"/>
  <c r="C57" i="6"/>
  <c r="X57" i="6"/>
  <c r="Y57" i="6"/>
  <c r="Z57" i="6"/>
  <c r="AA57" i="6"/>
  <c r="AB57" i="6"/>
  <c r="AJ57" i="6"/>
  <c r="AK57" i="6"/>
  <c r="B58" i="6"/>
  <c r="C58" i="6"/>
  <c r="X58" i="6"/>
  <c r="Y58" i="6"/>
  <c r="Z58" i="6"/>
  <c r="AA58" i="6"/>
  <c r="AB58" i="6"/>
  <c r="AJ58" i="6"/>
  <c r="AK58" i="6"/>
  <c r="B59" i="6"/>
  <c r="C59" i="6"/>
  <c r="X59" i="6"/>
  <c r="Y59" i="6"/>
  <c r="Z59" i="6"/>
  <c r="AA59" i="6"/>
  <c r="AB59" i="6"/>
  <c r="AJ59" i="6"/>
  <c r="AK59" i="6"/>
  <c r="B60" i="6"/>
  <c r="C60" i="6"/>
  <c r="X60" i="6"/>
  <c r="Y60" i="6"/>
  <c r="Z60" i="6"/>
  <c r="AA60" i="6"/>
  <c r="AB60" i="6"/>
  <c r="AJ60" i="6"/>
  <c r="AK60" i="6"/>
  <c r="B61" i="6"/>
  <c r="C61" i="6"/>
  <c r="X61" i="6"/>
  <c r="Y61" i="6"/>
  <c r="Z61" i="6"/>
  <c r="AA61" i="6"/>
  <c r="AB61" i="6"/>
  <c r="AJ61" i="6"/>
  <c r="AK61" i="6"/>
  <c r="B62" i="6"/>
  <c r="C62" i="6"/>
  <c r="X62" i="6"/>
  <c r="Y62" i="6"/>
  <c r="Z62" i="6"/>
  <c r="AA62" i="6"/>
  <c r="AB62" i="6"/>
  <c r="AJ62" i="6"/>
  <c r="AK62" i="6"/>
  <c r="B63" i="6"/>
  <c r="C63" i="6"/>
  <c r="X63" i="6"/>
  <c r="Y63" i="6"/>
  <c r="Z63" i="6"/>
  <c r="AA63" i="6"/>
  <c r="AB63" i="6"/>
  <c r="AJ63" i="6"/>
  <c r="AK63" i="6"/>
  <c r="B64" i="6"/>
  <c r="C64" i="6"/>
  <c r="X64" i="6"/>
  <c r="Y64" i="6"/>
  <c r="Z64" i="6"/>
  <c r="AA64" i="6"/>
  <c r="AB64" i="6"/>
  <c r="AJ64" i="6"/>
  <c r="AK64" i="6"/>
  <c r="B65" i="6"/>
  <c r="C65" i="6"/>
  <c r="X65" i="6"/>
  <c r="Y65" i="6"/>
  <c r="Z65" i="6"/>
  <c r="AA65" i="6"/>
  <c r="AB65" i="6"/>
  <c r="AJ65" i="6"/>
  <c r="AK65" i="6"/>
  <c r="B66" i="6"/>
  <c r="C66" i="6"/>
  <c r="X66" i="6"/>
  <c r="Y66" i="6"/>
  <c r="Z66" i="6"/>
  <c r="AA66" i="6"/>
  <c r="AB66" i="6"/>
  <c r="AJ66" i="6"/>
  <c r="AK66" i="6"/>
  <c r="B67" i="6"/>
  <c r="C67" i="6"/>
  <c r="X67" i="6"/>
  <c r="Y67" i="6"/>
  <c r="Z67" i="6"/>
  <c r="AA67" i="6"/>
  <c r="AB67" i="6"/>
  <c r="AJ67" i="6"/>
  <c r="AK67" i="6"/>
  <c r="B68" i="6"/>
  <c r="C68" i="6"/>
  <c r="X68" i="6"/>
  <c r="Y68" i="6"/>
  <c r="Z68" i="6"/>
  <c r="AA68" i="6"/>
  <c r="AB68" i="6"/>
  <c r="AJ68" i="6"/>
  <c r="AK68" i="6"/>
  <c r="B69" i="6"/>
  <c r="C69" i="6"/>
  <c r="X69" i="6"/>
  <c r="Y69" i="6"/>
  <c r="Z69" i="6"/>
  <c r="AA69" i="6"/>
  <c r="AB69" i="6"/>
  <c r="AJ69" i="6"/>
  <c r="AK69" i="6"/>
  <c r="B70" i="6"/>
  <c r="C70" i="6"/>
  <c r="X70" i="6"/>
  <c r="Y70" i="6"/>
  <c r="Z70" i="6"/>
  <c r="AA70" i="6"/>
  <c r="AB70" i="6"/>
  <c r="AJ70" i="6"/>
  <c r="AK70" i="6"/>
  <c r="B72" i="6"/>
  <c r="C72" i="6"/>
  <c r="X72" i="6"/>
  <c r="Y72" i="6"/>
  <c r="Z72" i="6"/>
  <c r="AA72" i="6"/>
  <c r="AB72" i="6"/>
  <c r="AJ72" i="6"/>
  <c r="AK72" i="6"/>
  <c r="B73" i="6"/>
  <c r="C73" i="6"/>
  <c r="X73" i="6"/>
  <c r="Y73" i="6"/>
  <c r="Z73" i="6"/>
  <c r="AA73" i="6"/>
  <c r="AB73" i="6"/>
  <c r="AJ73" i="6"/>
  <c r="AK73" i="6"/>
  <c r="B74" i="6"/>
  <c r="C74" i="6"/>
  <c r="X74" i="6"/>
  <c r="Y74" i="6"/>
  <c r="Z74" i="6"/>
  <c r="AA74" i="6"/>
  <c r="AB74" i="6"/>
  <c r="AJ74" i="6"/>
  <c r="AK74" i="6"/>
  <c r="B75" i="6"/>
  <c r="C75" i="6"/>
  <c r="X75" i="6"/>
  <c r="Y75" i="6"/>
  <c r="Z75" i="6"/>
  <c r="AA75" i="6"/>
  <c r="AB75" i="6"/>
  <c r="AJ75" i="6"/>
  <c r="AK75" i="6"/>
  <c r="B76" i="6"/>
  <c r="C76" i="6"/>
  <c r="X76" i="6"/>
  <c r="Y76" i="6"/>
  <c r="Z76" i="6"/>
  <c r="AA76" i="6"/>
  <c r="AB76" i="6"/>
  <c r="AJ76" i="6"/>
  <c r="AK76" i="6"/>
  <c r="B77" i="6"/>
  <c r="C77" i="6"/>
  <c r="X77" i="6"/>
  <c r="Y77" i="6"/>
  <c r="Z77" i="6"/>
  <c r="AA77" i="6"/>
  <c r="AB77" i="6"/>
  <c r="AJ77" i="6"/>
  <c r="AK77" i="6"/>
  <c r="B78" i="6"/>
  <c r="C78" i="6"/>
  <c r="X78" i="6"/>
  <c r="Y78" i="6"/>
  <c r="Z78" i="6"/>
  <c r="AA78" i="6"/>
  <c r="AB78" i="6"/>
  <c r="AJ78" i="6"/>
  <c r="AK78" i="6"/>
  <c r="B79" i="6"/>
  <c r="C79" i="6"/>
  <c r="X79" i="6"/>
  <c r="Y79" i="6"/>
  <c r="Z79" i="6"/>
  <c r="AA79" i="6"/>
  <c r="AB79" i="6"/>
  <c r="AJ79" i="6"/>
  <c r="AK79" i="6"/>
  <c r="B80" i="6"/>
  <c r="C80" i="6"/>
  <c r="X80" i="6"/>
  <c r="Y80" i="6"/>
  <c r="Z80" i="6"/>
  <c r="AA80" i="6"/>
  <c r="AB80" i="6"/>
  <c r="AJ80" i="6"/>
  <c r="AK80" i="6"/>
  <c r="B81" i="6"/>
  <c r="C81" i="6"/>
  <c r="X81" i="6"/>
  <c r="Y81" i="6"/>
  <c r="Z81" i="6"/>
  <c r="AA81" i="6"/>
  <c r="AB81" i="6"/>
  <c r="AJ81" i="6"/>
  <c r="AK81" i="6"/>
  <c r="B82" i="6"/>
  <c r="C82" i="6"/>
  <c r="X82" i="6"/>
  <c r="Y82" i="6"/>
  <c r="Z82" i="6"/>
  <c r="AA82" i="6"/>
  <c r="AB82" i="6"/>
  <c r="AJ82" i="6"/>
  <c r="AK82" i="6"/>
  <c r="B83" i="6"/>
  <c r="C83" i="6"/>
  <c r="X83" i="6"/>
  <c r="Y83" i="6"/>
  <c r="Z83" i="6"/>
  <c r="AA83" i="6"/>
  <c r="AB83" i="6"/>
  <c r="AJ83" i="6"/>
  <c r="AK83" i="6"/>
  <c r="B84" i="6"/>
  <c r="C84" i="6"/>
  <c r="X84" i="6"/>
  <c r="Y84" i="6"/>
  <c r="Z84" i="6"/>
  <c r="AA84" i="6"/>
  <c r="AB84" i="6"/>
  <c r="AJ84" i="6"/>
  <c r="AK84" i="6"/>
  <c r="B85" i="6"/>
  <c r="C85" i="6"/>
  <c r="X85" i="6"/>
  <c r="Y85" i="6"/>
  <c r="Z85" i="6"/>
  <c r="AA85" i="6"/>
  <c r="AB85" i="6"/>
  <c r="AJ85" i="6"/>
  <c r="AK85" i="6"/>
  <c r="B86" i="6"/>
  <c r="C86" i="6"/>
  <c r="X86" i="6"/>
  <c r="Y86" i="6"/>
  <c r="Z86" i="6"/>
  <c r="AA86" i="6"/>
  <c r="AB86" i="6"/>
  <c r="AJ86" i="6"/>
  <c r="AK86" i="6"/>
  <c r="B87" i="6"/>
  <c r="C87" i="6"/>
  <c r="X87" i="6"/>
  <c r="Y87" i="6"/>
  <c r="Z87" i="6"/>
  <c r="AA87" i="6"/>
  <c r="AB87" i="6"/>
  <c r="AJ87" i="6"/>
  <c r="AK87" i="6"/>
  <c r="B88" i="6"/>
  <c r="C88" i="6"/>
  <c r="X88" i="6"/>
  <c r="Y88" i="6"/>
  <c r="Z88" i="6"/>
  <c r="AA88" i="6"/>
  <c r="AB88" i="6"/>
  <c r="AJ88" i="6"/>
  <c r="AK88" i="6"/>
  <c r="B89" i="6"/>
  <c r="C89" i="6"/>
  <c r="X89" i="6"/>
  <c r="Y89" i="6"/>
  <c r="Z89" i="6"/>
  <c r="AA89" i="6"/>
  <c r="AB89" i="6"/>
  <c r="AJ89" i="6"/>
  <c r="AK89" i="6"/>
  <c r="B90" i="6"/>
  <c r="C90" i="6"/>
  <c r="X90" i="6"/>
  <c r="Y90" i="6"/>
  <c r="Z90" i="6"/>
  <c r="AA90" i="6"/>
  <c r="AB90" i="6"/>
  <c r="AJ90" i="6"/>
  <c r="AK90" i="6"/>
  <c r="B91" i="6"/>
  <c r="C91" i="6"/>
  <c r="X91" i="6"/>
  <c r="Y91" i="6"/>
  <c r="Z91" i="6"/>
  <c r="AA91" i="6"/>
  <c r="AB91" i="6"/>
  <c r="AJ91" i="6"/>
  <c r="AK91" i="6"/>
  <c r="B92" i="6"/>
  <c r="C92" i="6"/>
  <c r="X92" i="6"/>
  <c r="Y92" i="6"/>
  <c r="Z92" i="6"/>
  <c r="AA92" i="6"/>
  <c r="AB92" i="6"/>
  <c r="AJ92" i="6"/>
  <c r="AK92" i="6"/>
  <c r="B93" i="6"/>
  <c r="C93" i="6"/>
  <c r="X93" i="6"/>
  <c r="Y93" i="6"/>
  <c r="Z93" i="6"/>
  <c r="AA93" i="6"/>
  <c r="AB93" i="6"/>
  <c r="AJ93" i="6"/>
  <c r="AK93" i="6"/>
  <c r="B94" i="6"/>
  <c r="C94" i="6"/>
  <c r="X94" i="6"/>
  <c r="Y94" i="6"/>
  <c r="Z94" i="6"/>
  <c r="AA94" i="6"/>
  <c r="AB94" i="6"/>
  <c r="AJ94" i="6"/>
  <c r="AK94" i="6"/>
  <c r="B95" i="6"/>
  <c r="C95" i="6"/>
  <c r="X95" i="6"/>
  <c r="Y95" i="6"/>
  <c r="Z95" i="6"/>
  <c r="AA95" i="6"/>
  <c r="AB95" i="6"/>
  <c r="AJ95" i="6"/>
  <c r="AK95" i="6"/>
  <c r="B96" i="6"/>
  <c r="C96" i="6"/>
  <c r="X96" i="6"/>
  <c r="Y96" i="6"/>
  <c r="Z96" i="6"/>
  <c r="AA96" i="6"/>
  <c r="AB96" i="6"/>
  <c r="AJ96" i="6"/>
  <c r="AK96" i="6"/>
  <c r="B97" i="6"/>
  <c r="C97" i="6"/>
  <c r="X97" i="6"/>
  <c r="Y97" i="6"/>
  <c r="Z97" i="6"/>
  <c r="AA97" i="6"/>
  <c r="AB97" i="6"/>
  <c r="AJ97" i="6"/>
  <c r="AK97" i="6"/>
  <c r="B98" i="6"/>
  <c r="C98" i="6"/>
  <c r="X98" i="6"/>
  <c r="Y98" i="6"/>
  <c r="Z98" i="6"/>
  <c r="AA98" i="6"/>
  <c r="AB98" i="6"/>
  <c r="AJ98" i="6"/>
  <c r="AK98" i="6"/>
  <c r="B99" i="6"/>
  <c r="C99" i="6"/>
  <c r="X99" i="6"/>
  <c r="Y99" i="6"/>
  <c r="Z99" i="6"/>
  <c r="AA99" i="6"/>
  <c r="AB99" i="6"/>
  <c r="AJ99" i="6"/>
  <c r="AK99" i="6"/>
  <c r="B100" i="6"/>
  <c r="C100" i="6"/>
  <c r="X100" i="6"/>
  <c r="Y100" i="6"/>
  <c r="Z100" i="6"/>
  <c r="AA100" i="6"/>
  <c r="AB100" i="6"/>
  <c r="AJ100" i="6"/>
  <c r="AK100" i="6"/>
  <c r="B101" i="6"/>
  <c r="C101" i="6"/>
  <c r="X101" i="6"/>
  <c r="Y101" i="6"/>
  <c r="Z101" i="6"/>
  <c r="AA101" i="6"/>
  <c r="AB101" i="6"/>
  <c r="AJ101" i="6"/>
  <c r="AK101" i="6"/>
  <c r="B102" i="6"/>
  <c r="C102" i="6"/>
  <c r="X102" i="6"/>
  <c r="Y102" i="6"/>
  <c r="Z102" i="6"/>
  <c r="AA102" i="6"/>
  <c r="AB102" i="6"/>
  <c r="AJ102" i="6"/>
  <c r="AK102" i="6"/>
  <c r="B104" i="6"/>
  <c r="C104" i="6"/>
  <c r="X104" i="6"/>
  <c r="Y104" i="6"/>
  <c r="Z104" i="6"/>
  <c r="AA104" i="6"/>
  <c r="AB104" i="6"/>
  <c r="AJ104" i="6"/>
  <c r="AK104" i="6"/>
  <c r="B105" i="6"/>
  <c r="C105" i="6"/>
  <c r="X105" i="6"/>
  <c r="Y105" i="6"/>
  <c r="Z105" i="6"/>
  <c r="AA105" i="6"/>
  <c r="AB105" i="6"/>
  <c r="AJ105" i="6"/>
  <c r="AK105" i="6"/>
  <c r="B106" i="6"/>
  <c r="C106" i="6"/>
  <c r="X106" i="6"/>
  <c r="Y106" i="6"/>
  <c r="Z106" i="6"/>
  <c r="AA106" i="6"/>
  <c r="AB106" i="6"/>
  <c r="AJ106" i="6"/>
  <c r="AK106" i="6"/>
  <c r="B107" i="6"/>
  <c r="C107" i="6"/>
  <c r="X107" i="6"/>
  <c r="Y107" i="6"/>
  <c r="Z107" i="6"/>
  <c r="AA107" i="6"/>
  <c r="AB107" i="6"/>
  <c r="AJ107" i="6"/>
  <c r="AK107" i="6"/>
  <c r="B108" i="6"/>
  <c r="C108" i="6"/>
  <c r="X108" i="6"/>
  <c r="Y108" i="6"/>
  <c r="Z108" i="6"/>
  <c r="AA108" i="6"/>
  <c r="AB108" i="6"/>
  <c r="AJ108" i="6"/>
  <c r="AK108" i="6"/>
  <c r="B109" i="6"/>
  <c r="C109" i="6"/>
  <c r="X109" i="6"/>
  <c r="Y109" i="6"/>
  <c r="Z109" i="6"/>
  <c r="AA109" i="6"/>
  <c r="AB109" i="6"/>
  <c r="AJ109" i="6"/>
  <c r="AK109" i="6"/>
  <c r="B110" i="6"/>
  <c r="C110" i="6"/>
  <c r="X110" i="6"/>
  <c r="Y110" i="6"/>
  <c r="Z110" i="6"/>
  <c r="AA110" i="6"/>
  <c r="AB110" i="6"/>
  <c r="AJ110" i="6"/>
  <c r="AK110" i="6"/>
  <c r="B111" i="6"/>
  <c r="C111" i="6"/>
  <c r="X111" i="6"/>
  <c r="Y111" i="6"/>
  <c r="Z111" i="6"/>
  <c r="AA111" i="6"/>
  <c r="AB111" i="6"/>
  <c r="AJ111" i="6"/>
  <c r="AK111" i="6"/>
  <c r="B112" i="6"/>
  <c r="C112" i="6"/>
  <c r="X112" i="6"/>
  <c r="Y112" i="6"/>
  <c r="Z112" i="6"/>
  <c r="AA112" i="6"/>
  <c r="AB112" i="6"/>
  <c r="AJ112" i="6"/>
  <c r="AK112" i="6"/>
  <c r="B113" i="6"/>
  <c r="C113" i="6"/>
  <c r="X113" i="6"/>
  <c r="Y113" i="6"/>
  <c r="Z113" i="6"/>
  <c r="AA113" i="6"/>
  <c r="AB113" i="6"/>
  <c r="AJ113" i="6"/>
  <c r="AK113" i="6"/>
  <c r="B114" i="6"/>
  <c r="C114" i="6"/>
  <c r="X114" i="6"/>
  <c r="Y114" i="6"/>
  <c r="Z114" i="6"/>
  <c r="AA114" i="6"/>
  <c r="AB114" i="6"/>
  <c r="AJ114" i="6"/>
  <c r="AK114" i="6"/>
  <c r="B115" i="6"/>
  <c r="C115" i="6"/>
  <c r="X115" i="6"/>
  <c r="Y115" i="6"/>
  <c r="Z115" i="6"/>
  <c r="AA115" i="6"/>
  <c r="AB115" i="6"/>
  <c r="AJ115" i="6"/>
  <c r="AK115" i="6"/>
  <c r="B116" i="6"/>
  <c r="C116" i="6"/>
  <c r="X116" i="6"/>
  <c r="Y116" i="6"/>
  <c r="Z116" i="6"/>
  <c r="AA116" i="6"/>
  <c r="AB116" i="6"/>
  <c r="AJ116" i="6"/>
  <c r="AK116" i="6"/>
  <c r="B117" i="6"/>
  <c r="C117" i="6"/>
  <c r="X117" i="6"/>
  <c r="Y117" i="6"/>
  <c r="Z117" i="6"/>
  <c r="AA117" i="6"/>
  <c r="AB117" i="6"/>
  <c r="AJ117" i="6"/>
  <c r="AK117" i="6"/>
  <c r="B118" i="6"/>
  <c r="C118" i="6"/>
  <c r="X118" i="6"/>
  <c r="Y118" i="6"/>
  <c r="Z118" i="6"/>
  <c r="AA118" i="6"/>
  <c r="AB118" i="6"/>
  <c r="AJ118" i="6"/>
  <c r="AK118" i="6"/>
  <c r="B119" i="6"/>
  <c r="C119" i="6"/>
  <c r="X119" i="6"/>
  <c r="Y119" i="6"/>
  <c r="Z119" i="6"/>
  <c r="AA119" i="6"/>
  <c r="AB119" i="6"/>
  <c r="AJ119" i="6"/>
  <c r="AK119" i="6"/>
  <c r="B120" i="6"/>
  <c r="C120" i="6"/>
  <c r="X120" i="6"/>
  <c r="Y120" i="6"/>
  <c r="Z120" i="6"/>
  <c r="AA120" i="6"/>
  <c r="AB120" i="6"/>
  <c r="AJ120" i="6"/>
  <c r="AK120" i="6"/>
  <c r="B121" i="6"/>
  <c r="C121" i="6"/>
  <c r="X121" i="6"/>
  <c r="Y121" i="6"/>
  <c r="Z121" i="6"/>
  <c r="AA121" i="6"/>
  <c r="AB121" i="6"/>
  <c r="AJ121" i="6"/>
  <c r="AK121" i="6"/>
  <c r="B122" i="6"/>
  <c r="C122" i="6"/>
  <c r="X122" i="6"/>
  <c r="Y122" i="6"/>
  <c r="Z122" i="6"/>
  <c r="AA122" i="6"/>
  <c r="AB122" i="6"/>
  <c r="AJ122" i="6"/>
  <c r="AK122" i="6"/>
  <c r="B123" i="6"/>
  <c r="C123" i="6"/>
  <c r="X123" i="6"/>
  <c r="Y123" i="6"/>
  <c r="Z123" i="6"/>
  <c r="AA123" i="6"/>
  <c r="AB123" i="6"/>
  <c r="AJ123" i="6"/>
  <c r="AK123" i="6"/>
  <c r="B124" i="6"/>
  <c r="C124" i="6"/>
  <c r="X124" i="6"/>
  <c r="Y124" i="6"/>
  <c r="Z124" i="6"/>
  <c r="AA124" i="6"/>
  <c r="AB124" i="6"/>
  <c r="AJ124" i="6"/>
  <c r="AK124" i="6"/>
  <c r="B125" i="6"/>
  <c r="C125" i="6"/>
  <c r="X125" i="6"/>
  <c r="Y125" i="6"/>
  <c r="Z125" i="6"/>
  <c r="AA125" i="6"/>
  <c r="AB125" i="6"/>
  <c r="AJ125" i="6"/>
  <c r="AK125" i="6"/>
  <c r="B126" i="6"/>
  <c r="C126" i="6"/>
  <c r="X126" i="6"/>
  <c r="Y126" i="6"/>
  <c r="Z126" i="6"/>
  <c r="AA126" i="6"/>
  <c r="AB126" i="6"/>
  <c r="AJ126" i="6"/>
  <c r="AK126" i="6"/>
  <c r="B127" i="6"/>
  <c r="C127" i="6"/>
  <c r="X127" i="6"/>
  <c r="Y127" i="6"/>
  <c r="Z127" i="6"/>
  <c r="AA127" i="6"/>
  <c r="AB127" i="6"/>
  <c r="AJ127" i="6"/>
  <c r="AK127" i="6"/>
  <c r="B128" i="6"/>
  <c r="C128" i="6"/>
  <c r="X128" i="6"/>
  <c r="Y128" i="6"/>
  <c r="Z128" i="6"/>
  <c r="AA128" i="6"/>
  <c r="AB128" i="6"/>
  <c r="AJ128" i="6"/>
  <c r="AK128" i="6"/>
  <c r="B129" i="6"/>
  <c r="C129" i="6"/>
  <c r="X129" i="6"/>
  <c r="Y129" i="6"/>
  <c r="Z129" i="6"/>
  <c r="AA129" i="6"/>
  <c r="AB129" i="6"/>
  <c r="AJ129" i="6"/>
  <c r="AK129" i="6"/>
  <c r="B130" i="6"/>
  <c r="C130" i="6"/>
  <c r="X130" i="6"/>
  <c r="Y130" i="6"/>
  <c r="Z130" i="6"/>
  <c r="AA130" i="6"/>
  <c r="AB130" i="6"/>
  <c r="AJ130" i="6"/>
  <c r="AK130" i="6"/>
  <c r="B131" i="6"/>
  <c r="C131" i="6"/>
  <c r="X131" i="6"/>
  <c r="Y131" i="6"/>
  <c r="Z131" i="6"/>
  <c r="AA131" i="6"/>
  <c r="AB131" i="6"/>
  <c r="AJ131" i="6"/>
  <c r="AK131" i="6"/>
  <c r="B132" i="6"/>
  <c r="C132" i="6"/>
  <c r="X132" i="6"/>
  <c r="Y132" i="6"/>
  <c r="Z132" i="6"/>
  <c r="AA132" i="6"/>
  <c r="AB132" i="6"/>
  <c r="AJ132" i="6"/>
  <c r="AK132" i="6"/>
  <c r="B133" i="6"/>
  <c r="C133" i="6"/>
  <c r="X133" i="6"/>
  <c r="Y133" i="6"/>
  <c r="Z133" i="6"/>
  <c r="AA133" i="6"/>
  <c r="AB133" i="6"/>
  <c r="AJ133" i="6"/>
  <c r="AK133" i="6"/>
  <c r="B134" i="6"/>
  <c r="C134" i="6"/>
  <c r="X134" i="6"/>
  <c r="Y134" i="6"/>
  <c r="Z134" i="6"/>
  <c r="AA134" i="6"/>
  <c r="AB134" i="6"/>
  <c r="AJ134" i="6"/>
  <c r="AK134" i="6"/>
  <c r="B136" i="6"/>
  <c r="C136" i="6"/>
  <c r="X136" i="6"/>
  <c r="Y136" i="6"/>
  <c r="Z136" i="6"/>
  <c r="AA136" i="6"/>
  <c r="AB136" i="6"/>
  <c r="AJ136" i="6"/>
  <c r="AK136" i="6"/>
  <c r="B137" i="6"/>
  <c r="C137" i="6"/>
  <c r="X137" i="6"/>
  <c r="Y137" i="6"/>
  <c r="Z137" i="6"/>
  <c r="AA137" i="6"/>
  <c r="AB137" i="6"/>
  <c r="AJ137" i="6"/>
  <c r="AK137" i="6"/>
  <c r="B138" i="6"/>
  <c r="C138" i="6"/>
  <c r="X138" i="6"/>
  <c r="Y138" i="6"/>
  <c r="Z138" i="6"/>
  <c r="AA138" i="6"/>
  <c r="AB138" i="6"/>
  <c r="AJ138" i="6"/>
  <c r="AK138" i="6"/>
  <c r="B139" i="6"/>
  <c r="C139" i="6"/>
  <c r="X139" i="6"/>
  <c r="Y139" i="6"/>
  <c r="Z139" i="6"/>
  <c r="AA139" i="6"/>
  <c r="AB139" i="6"/>
  <c r="AJ139" i="6"/>
  <c r="AK139" i="6"/>
  <c r="B140" i="6"/>
  <c r="C140" i="6"/>
  <c r="X140" i="6"/>
  <c r="Y140" i="6"/>
  <c r="Z140" i="6"/>
  <c r="AA140" i="6"/>
  <c r="AB140" i="6"/>
  <c r="AJ140" i="6"/>
  <c r="AK140" i="6"/>
  <c r="B141" i="6"/>
  <c r="C141" i="6"/>
  <c r="X141" i="6"/>
  <c r="Y141" i="6"/>
  <c r="Z141" i="6"/>
  <c r="AA141" i="6"/>
  <c r="AB141" i="6"/>
  <c r="AJ141" i="6"/>
  <c r="AK141" i="6"/>
  <c r="B142" i="6"/>
  <c r="C142" i="6"/>
  <c r="X142" i="6"/>
  <c r="Y142" i="6"/>
  <c r="Z142" i="6"/>
  <c r="AA142" i="6"/>
  <c r="AB142" i="6"/>
  <c r="AJ142" i="6"/>
  <c r="AK142" i="6"/>
  <c r="B143" i="6"/>
  <c r="C143" i="6"/>
  <c r="X143" i="6"/>
  <c r="Y143" i="6"/>
  <c r="Z143" i="6"/>
  <c r="AA143" i="6"/>
  <c r="AB143" i="6"/>
  <c r="AJ143" i="6"/>
  <c r="AK143" i="6"/>
  <c r="B144" i="6"/>
  <c r="C144" i="6"/>
  <c r="X144" i="6"/>
  <c r="Y144" i="6"/>
  <c r="Z144" i="6"/>
  <c r="AA144" i="6"/>
  <c r="AB144" i="6"/>
  <c r="AJ144" i="6"/>
  <c r="AK144" i="6"/>
  <c r="B145" i="6"/>
  <c r="C145" i="6"/>
  <c r="X145" i="6"/>
  <c r="Y145" i="6"/>
  <c r="Z145" i="6"/>
  <c r="AA145" i="6"/>
  <c r="AB145" i="6"/>
  <c r="AJ145" i="6"/>
  <c r="AK145" i="6"/>
  <c r="B146" i="6"/>
  <c r="C146" i="6"/>
  <c r="X146" i="6"/>
  <c r="Y146" i="6"/>
  <c r="Z146" i="6"/>
  <c r="AA146" i="6"/>
  <c r="AB146" i="6"/>
  <c r="AJ146" i="6"/>
  <c r="AK146" i="6"/>
  <c r="B147" i="6"/>
  <c r="C147" i="6"/>
  <c r="X147" i="6"/>
  <c r="Y147" i="6"/>
  <c r="Z147" i="6"/>
  <c r="AA147" i="6"/>
  <c r="AB147" i="6"/>
  <c r="AJ147" i="6"/>
  <c r="AK147" i="6"/>
  <c r="B148" i="6"/>
  <c r="C148" i="6"/>
  <c r="X148" i="6"/>
  <c r="Y148" i="6"/>
  <c r="Z148" i="6"/>
  <c r="AA148" i="6"/>
  <c r="AB148" i="6"/>
  <c r="AJ148" i="6"/>
  <c r="AK148" i="6"/>
  <c r="B149" i="6"/>
  <c r="C149" i="6"/>
  <c r="X149" i="6"/>
  <c r="Y149" i="6"/>
  <c r="Z149" i="6"/>
  <c r="AA149" i="6"/>
  <c r="AB149" i="6"/>
  <c r="AJ149" i="6"/>
  <c r="AK149" i="6"/>
  <c r="B150" i="6"/>
  <c r="C150" i="6"/>
  <c r="X150" i="6"/>
  <c r="Y150" i="6"/>
  <c r="Z150" i="6"/>
  <c r="AA150" i="6"/>
  <c r="AB150" i="6"/>
  <c r="AJ150" i="6"/>
  <c r="AK150" i="6"/>
  <c r="B151" i="6"/>
  <c r="C151" i="6"/>
  <c r="X151" i="6"/>
  <c r="Y151" i="6"/>
  <c r="Z151" i="6"/>
  <c r="AA151" i="6"/>
  <c r="AB151" i="6"/>
  <c r="AJ151" i="6"/>
  <c r="AK151" i="6"/>
  <c r="B152" i="6"/>
  <c r="C152" i="6"/>
  <c r="X152" i="6"/>
  <c r="Y152" i="6"/>
  <c r="Z152" i="6"/>
  <c r="AA152" i="6"/>
  <c r="AB152" i="6"/>
  <c r="AJ152" i="6"/>
  <c r="AK152" i="6"/>
  <c r="B153" i="6"/>
  <c r="C153" i="6"/>
  <c r="X153" i="6"/>
  <c r="Y153" i="6"/>
  <c r="Z153" i="6"/>
  <c r="AA153" i="6"/>
  <c r="AB153" i="6"/>
  <c r="AJ153" i="6"/>
  <c r="AK153" i="6"/>
  <c r="B154" i="6"/>
  <c r="C154" i="6"/>
  <c r="X154" i="6"/>
  <c r="Y154" i="6"/>
  <c r="Z154" i="6"/>
  <c r="AA154" i="6"/>
  <c r="AB154" i="6"/>
  <c r="AJ154" i="6"/>
  <c r="AK154" i="6"/>
  <c r="B155" i="6"/>
  <c r="C155" i="6"/>
  <c r="X155" i="6"/>
  <c r="Y155" i="6"/>
  <c r="Z155" i="6"/>
  <c r="AA155" i="6"/>
  <c r="AB155" i="6"/>
  <c r="AJ155" i="6"/>
  <c r="AK155" i="6"/>
  <c r="B156" i="6"/>
  <c r="C156" i="6"/>
  <c r="X156" i="6"/>
  <c r="Y156" i="6"/>
  <c r="Z156" i="6"/>
  <c r="AA156" i="6"/>
  <c r="AB156" i="6"/>
  <c r="AJ156" i="6"/>
  <c r="AK156" i="6"/>
  <c r="B157" i="6"/>
  <c r="C157" i="6"/>
  <c r="X157" i="6"/>
  <c r="Y157" i="6"/>
  <c r="Z157" i="6"/>
  <c r="AA157" i="6"/>
  <c r="AB157" i="6"/>
  <c r="AJ157" i="6"/>
  <c r="AK157" i="6"/>
  <c r="B158" i="6"/>
  <c r="C158" i="6"/>
  <c r="X158" i="6"/>
  <c r="Y158" i="6"/>
  <c r="Z158" i="6"/>
  <c r="AA158" i="6"/>
  <c r="AB158" i="6"/>
  <c r="AJ158" i="6"/>
  <c r="AK158" i="6"/>
  <c r="B159" i="6"/>
  <c r="C159" i="6"/>
  <c r="X159" i="6"/>
  <c r="Y159" i="6"/>
  <c r="Z159" i="6"/>
  <c r="AA159" i="6"/>
  <c r="AB159" i="6"/>
  <c r="AJ159" i="6"/>
  <c r="AK159" i="6"/>
  <c r="B160" i="6"/>
  <c r="C160" i="6"/>
  <c r="X160" i="6"/>
  <c r="Y160" i="6"/>
  <c r="Z160" i="6"/>
  <c r="AA160" i="6"/>
  <c r="AB160" i="6"/>
  <c r="AJ160" i="6"/>
  <c r="AK160" i="6"/>
  <c r="B161" i="6"/>
  <c r="C161" i="6"/>
  <c r="X161" i="6"/>
  <c r="Y161" i="6"/>
  <c r="Z161" i="6"/>
  <c r="AA161" i="6"/>
  <c r="AB161" i="6"/>
  <c r="AJ161" i="6"/>
  <c r="AK161" i="6"/>
  <c r="B162" i="6"/>
  <c r="C162" i="6"/>
  <c r="X162" i="6"/>
  <c r="Y162" i="6"/>
  <c r="Z162" i="6"/>
  <c r="AA162" i="6"/>
  <c r="AB162" i="6"/>
  <c r="AJ162" i="6"/>
  <c r="AK162" i="6"/>
  <c r="B163" i="6"/>
  <c r="C163" i="6"/>
  <c r="X163" i="6"/>
  <c r="Y163" i="6"/>
  <c r="Z163" i="6"/>
  <c r="AA163" i="6"/>
  <c r="AB163" i="6"/>
  <c r="AJ163" i="6"/>
  <c r="AK163" i="6"/>
  <c r="B164" i="6"/>
  <c r="C164" i="6"/>
  <c r="X164" i="6"/>
  <c r="Y164" i="6"/>
  <c r="Z164" i="6"/>
  <c r="AA164" i="6"/>
  <c r="AB164" i="6"/>
  <c r="AJ164" i="6"/>
  <c r="AK164" i="6"/>
  <c r="B165" i="6"/>
  <c r="C165" i="6"/>
  <c r="X165" i="6"/>
  <c r="Y165" i="6"/>
  <c r="Z165" i="6"/>
  <c r="AA165" i="6"/>
  <c r="AB165" i="6"/>
  <c r="AJ165" i="6"/>
  <c r="AK165" i="6"/>
  <c r="B166" i="6"/>
  <c r="C166" i="6"/>
  <c r="X166" i="6"/>
  <c r="Y166" i="6"/>
  <c r="Z166" i="6"/>
  <c r="AA166" i="6"/>
  <c r="AB166" i="6"/>
  <c r="AJ166" i="6"/>
  <c r="AK166" i="6"/>
  <c r="B167" i="6"/>
  <c r="C167" i="6"/>
  <c r="X167" i="6"/>
  <c r="Y167" i="6"/>
  <c r="AA167" i="6"/>
  <c r="AB167" i="6"/>
  <c r="AJ167" i="6"/>
  <c r="AK167" i="6"/>
  <c r="B168" i="6"/>
  <c r="C168" i="6"/>
  <c r="X168" i="6"/>
  <c r="Y168" i="6"/>
  <c r="Z168" i="6"/>
  <c r="AA168" i="6"/>
  <c r="AB168" i="6"/>
  <c r="AJ168" i="6"/>
  <c r="AK168" i="6"/>
  <c r="B169" i="6"/>
  <c r="C169" i="6"/>
  <c r="X169" i="6"/>
  <c r="Y169" i="6"/>
  <c r="Z169" i="6"/>
  <c r="AA169" i="6"/>
  <c r="AB169" i="6"/>
  <c r="AJ169" i="6"/>
  <c r="AK169" i="6"/>
  <c r="B170" i="6"/>
  <c r="C170" i="6"/>
  <c r="X170" i="6"/>
  <c r="Y170" i="6"/>
  <c r="Z170" i="6"/>
  <c r="AA170" i="6"/>
  <c r="AB170" i="6"/>
  <c r="AJ170" i="6"/>
  <c r="AK170" i="6"/>
  <c r="B171" i="6"/>
  <c r="C171" i="6"/>
  <c r="X171" i="6"/>
  <c r="Y171" i="6"/>
  <c r="Z171" i="6"/>
  <c r="AA171" i="6"/>
  <c r="AB171" i="6"/>
  <c r="AJ171" i="6"/>
  <c r="AK171" i="6"/>
  <c r="B172" i="6"/>
  <c r="C172" i="6"/>
  <c r="X172" i="6"/>
  <c r="Y172" i="6"/>
  <c r="Z172" i="6"/>
  <c r="AA172" i="6"/>
  <c r="AB172" i="6"/>
  <c r="AJ172" i="6"/>
  <c r="AK172" i="6"/>
  <c r="B173" i="6"/>
  <c r="C173" i="6"/>
  <c r="X173" i="6"/>
  <c r="Y173" i="6"/>
  <c r="Z173" i="6"/>
  <c r="AA173" i="6"/>
  <c r="AB173" i="6"/>
  <c r="AJ173" i="6"/>
  <c r="AK173" i="6"/>
  <c r="B174" i="6"/>
  <c r="C174" i="6"/>
  <c r="X174" i="6"/>
  <c r="Y174" i="6"/>
  <c r="Z174" i="6"/>
  <c r="AA174" i="6"/>
  <c r="AB174" i="6"/>
  <c r="AJ174" i="6"/>
  <c r="AK174" i="6"/>
  <c r="B175" i="6"/>
  <c r="C175" i="6"/>
  <c r="X175" i="6"/>
  <c r="Y175" i="6"/>
  <c r="Z175" i="6"/>
  <c r="AA175" i="6"/>
  <c r="AB175" i="6"/>
  <c r="AJ175" i="6"/>
  <c r="AK175" i="6"/>
  <c r="B176" i="6"/>
  <c r="C176" i="6"/>
  <c r="X176" i="6"/>
  <c r="Y176" i="6"/>
  <c r="Z176" i="6"/>
  <c r="AA176" i="6"/>
  <c r="AB176" i="6"/>
  <c r="AJ176" i="6"/>
  <c r="AK176" i="6"/>
  <c r="B177" i="6"/>
  <c r="C177" i="6"/>
  <c r="X177" i="6"/>
  <c r="Y177" i="6"/>
  <c r="Z177" i="6"/>
  <c r="AA177" i="6"/>
  <c r="AB177" i="6"/>
  <c r="AJ177" i="6"/>
  <c r="AK177" i="6"/>
  <c r="B178" i="6"/>
  <c r="C178" i="6"/>
  <c r="X178" i="6"/>
  <c r="Y178" i="6"/>
  <c r="Z178" i="6"/>
  <c r="AA178" i="6"/>
  <c r="AB178" i="6"/>
  <c r="AJ178" i="6"/>
  <c r="AK178" i="6"/>
  <c r="B179" i="6"/>
  <c r="C179" i="6"/>
  <c r="X179" i="6"/>
  <c r="Y179" i="6"/>
  <c r="Z179" i="6"/>
  <c r="AA179" i="6"/>
  <c r="AB179" i="6"/>
  <c r="AJ179" i="6"/>
  <c r="AK179" i="6"/>
  <c r="B180" i="6"/>
  <c r="C180" i="6"/>
  <c r="X180" i="6"/>
  <c r="Y180" i="6"/>
  <c r="Z180" i="6"/>
  <c r="AA180" i="6"/>
  <c r="AB180" i="6"/>
  <c r="AJ180" i="6"/>
  <c r="AK180" i="6"/>
  <c r="B181" i="6"/>
  <c r="C181" i="6"/>
  <c r="X181" i="6"/>
  <c r="Y181" i="6"/>
  <c r="Z181" i="6"/>
  <c r="AA181" i="6"/>
  <c r="AB181" i="6"/>
  <c r="AJ181" i="6"/>
  <c r="AK181" i="6"/>
  <c r="B182" i="6"/>
  <c r="C182" i="6"/>
  <c r="X182" i="6"/>
  <c r="Y182" i="6"/>
  <c r="Z182" i="6"/>
  <c r="AA182" i="6"/>
  <c r="AB182" i="6"/>
  <c r="AJ182" i="6"/>
  <c r="AK182" i="6"/>
  <c r="B183" i="6"/>
  <c r="C183" i="6"/>
  <c r="X183" i="6"/>
  <c r="Y183" i="6"/>
  <c r="Z183" i="6"/>
  <c r="AA183" i="6"/>
  <c r="AB183" i="6"/>
  <c r="AJ183" i="6"/>
  <c r="AK183" i="6"/>
  <c r="B184" i="6"/>
  <c r="C184" i="6"/>
  <c r="X184" i="6"/>
  <c r="Y184" i="6"/>
  <c r="Z184" i="6"/>
  <c r="AA184" i="6"/>
  <c r="AB184" i="6"/>
  <c r="AJ184" i="6"/>
  <c r="AK184" i="6"/>
  <c r="B185" i="6"/>
  <c r="C185" i="6"/>
  <c r="X185" i="6"/>
  <c r="Y185" i="6"/>
  <c r="Z185" i="6"/>
  <c r="AA185" i="6"/>
  <c r="AB185" i="6"/>
  <c r="AJ185" i="6"/>
  <c r="AK185" i="6"/>
  <c r="B186" i="6"/>
  <c r="C186" i="6"/>
  <c r="X186" i="6"/>
  <c r="Y186" i="6"/>
  <c r="Z186" i="6"/>
  <c r="AA186" i="6"/>
  <c r="AB186" i="6"/>
  <c r="AJ186" i="6"/>
  <c r="AK186" i="6"/>
  <c r="B187" i="6"/>
  <c r="C187" i="6"/>
  <c r="X187" i="6"/>
  <c r="Y187" i="6"/>
  <c r="Z187" i="6"/>
  <c r="AA187" i="6"/>
  <c r="AB187" i="6"/>
  <c r="AJ187" i="6"/>
  <c r="AK187" i="6"/>
  <c r="B188" i="6"/>
  <c r="C188" i="6"/>
  <c r="X188" i="6"/>
  <c r="Y188" i="6"/>
  <c r="Z188" i="6"/>
  <c r="AA188" i="6"/>
  <c r="AB188" i="6"/>
  <c r="AJ188" i="6"/>
  <c r="AK188" i="6"/>
  <c r="B189" i="6"/>
  <c r="C189" i="6"/>
  <c r="X189" i="6"/>
  <c r="Y189" i="6"/>
  <c r="Z189" i="6"/>
  <c r="AA189" i="6"/>
  <c r="AB189" i="6"/>
  <c r="AJ189" i="6"/>
  <c r="AK189" i="6"/>
  <c r="B190" i="6"/>
  <c r="C190" i="6"/>
  <c r="X190" i="6"/>
  <c r="Y190" i="6"/>
  <c r="Z190" i="6"/>
  <c r="AA190" i="6"/>
  <c r="AB190" i="6"/>
  <c r="AJ190" i="6"/>
  <c r="AK190" i="6"/>
  <c r="B191" i="6"/>
  <c r="C191" i="6"/>
  <c r="X191" i="6"/>
  <c r="Y191" i="6"/>
  <c r="Z191" i="6"/>
  <c r="AA191" i="6"/>
  <c r="AB191" i="6"/>
  <c r="AJ191" i="6"/>
  <c r="AK191" i="6"/>
  <c r="B192" i="6"/>
  <c r="C192" i="6"/>
  <c r="X192" i="6"/>
  <c r="Y192" i="6"/>
  <c r="Z192" i="6"/>
  <c r="AA192" i="6"/>
  <c r="AB192" i="6"/>
  <c r="AJ192" i="6"/>
  <c r="AK192" i="6"/>
  <c r="B193" i="6"/>
  <c r="C193" i="6"/>
  <c r="X193" i="6"/>
  <c r="Y193" i="6"/>
  <c r="Z193" i="6"/>
  <c r="AA193" i="6"/>
  <c r="AB193" i="6"/>
  <c r="AJ193" i="6"/>
  <c r="AK193" i="6"/>
  <c r="B194" i="6"/>
  <c r="C194" i="6"/>
  <c r="X194" i="6"/>
  <c r="Y194" i="6"/>
  <c r="Z194" i="6"/>
  <c r="AA194" i="6"/>
  <c r="AB194" i="6"/>
  <c r="AJ194" i="6"/>
  <c r="AK194" i="6"/>
  <c r="B195" i="6"/>
  <c r="C195" i="6"/>
  <c r="X195" i="6"/>
  <c r="Y195" i="6"/>
  <c r="Z195" i="6"/>
  <c r="AA195" i="6"/>
  <c r="AB195" i="6"/>
  <c r="AJ195" i="6"/>
  <c r="AK195" i="6"/>
  <c r="B196" i="6"/>
  <c r="C196" i="6"/>
  <c r="X196" i="6"/>
  <c r="Y196" i="6"/>
  <c r="Z196" i="6"/>
  <c r="AA196" i="6"/>
  <c r="AB196" i="6"/>
  <c r="AJ196" i="6"/>
  <c r="AK196" i="6"/>
  <c r="B197" i="6"/>
  <c r="C197" i="6"/>
  <c r="X197" i="6"/>
  <c r="Y197" i="6"/>
  <c r="Z197" i="6"/>
  <c r="AA197" i="6"/>
  <c r="AB197" i="6"/>
  <c r="AJ197" i="6"/>
  <c r="AK197" i="6"/>
  <c r="B198" i="6"/>
  <c r="C198" i="6"/>
  <c r="X198" i="6"/>
  <c r="Y198" i="6"/>
  <c r="Z198" i="6"/>
  <c r="AA198" i="6"/>
  <c r="AB198" i="6"/>
  <c r="AJ198" i="6"/>
  <c r="AK198" i="6"/>
  <c r="B199" i="6"/>
  <c r="C199" i="6"/>
  <c r="X199" i="6"/>
  <c r="Y199" i="6"/>
  <c r="Z199" i="6"/>
  <c r="AA199" i="6"/>
  <c r="AB199" i="6"/>
  <c r="AJ199" i="6"/>
  <c r="AK199" i="6"/>
  <c r="B200" i="6"/>
  <c r="C200" i="6"/>
  <c r="X200" i="6"/>
  <c r="Y200" i="6"/>
  <c r="Z200" i="6"/>
  <c r="AA200" i="6"/>
  <c r="AB200" i="6"/>
  <c r="AJ200" i="6"/>
  <c r="AK200" i="6"/>
  <c r="B201" i="6"/>
  <c r="C201" i="6"/>
  <c r="X201" i="6"/>
  <c r="Y201" i="6"/>
  <c r="Z201" i="6"/>
  <c r="AA201" i="6"/>
  <c r="AB201" i="6"/>
  <c r="AJ201" i="6"/>
  <c r="AK201" i="6"/>
  <c r="B202" i="6"/>
  <c r="C202" i="6"/>
  <c r="X202" i="6"/>
  <c r="Y202" i="6"/>
  <c r="Z202" i="6"/>
  <c r="AA202" i="6"/>
  <c r="AB202" i="6"/>
  <c r="AJ202" i="6"/>
  <c r="AK202" i="6"/>
  <c r="B203" i="6"/>
  <c r="C203" i="6"/>
  <c r="X203" i="6"/>
  <c r="Y203" i="6"/>
  <c r="Z203" i="6"/>
  <c r="AA203" i="6"/>
  <c r="AB203" i="6"/>
  <c r="AJ203" i="6"/>
  <c r="AK203" i="6"/>
  <c r="B204" i="6"/>
  <c r="C204" i="6"/>
  <c r="X204" i="6"/>
  <c r="Y204" i="6"/>
  <c r="Z204" i="6"/>
  <c r="AA204" i="6"/>
  <c r="AB204" i="6"/>
  <c r="AJ204" i="6"/>
  <c r="AK204" i="6"/>
  <c r="B205" i="6"/>
  <c r="C205" i="6"/>
  <c r="X205" i="6"/>
  <c r="Y205" i="6"/>
  <c r="Z205" i="6"/>
  <c r="AA205" i="6"/>
  <c r="AB205" i="6"/>
  <c r="AJ205" i="6"/>
  <c r="AK205" i="6"/>
  <c r="B206" i="6"/>
  <c r="C206" i="6"/>
  <c r="X206" i="6"/>
  <c r="Y206" i="6"/>
  <c r="Z206" i="6"/>
  <c r="AA206" i="6"/>
  <c r="AB206" i="6"/>
  <c r="AJ206" i="6"/>
  <c r="AK206" i="6"/>
  <c r="B207" i="6"/>
  <c r="C207" i="6"/>
  <c r="X207" i="6"/>
  <c r="Y207" i="6"/>
  <c r="Z207" i="6"/>
  <c r="AA207" i="6"/>
  <c r="AB207" i="6"/>
  <c r="AJ207" i="6"/>
  <c r="AK207" i="6"/>
  <c r="B208" i="6"/>
  <c r="C208" i="6"/>
  <c r="X208" i="6"/>
  <c r="Y208" i="6"/>
  <c r="Z208" i="6"/>
  <c r="AA208" i="6"/>
  <c r="AB208" i="6"/>
  <c r="AJ208" i="6"/>
  <c r="AK208" i="6"/>
  <c r="B209" i="6"/>
  <c r="C209" i="6"/>
  <c r="X209" i="6"/>
  <c r="Y209" i="6"/>
  <c r="Z209" i="6"/>
  <c r="AA209" i="6"/>
  <c r="AB209" i="6"/>
  <c r="AJ209" i="6"/>
  <c r="AK209" i="6"/>
  <c r="B210" i="6"/>
  <c r="C210" i="6"/>
  <c r="X210" i="6"/>
  <c r="Y210" i="6"/>
  <c r="Z210" i="6"/>
  <c r="AA210" i="6"/>
  <c r="AB210" i="6"/>
  <c r="AJ210" i="6"/>
  <c r="AK210" i="6"/>
  <c r="B211" i="6"/>
  <c r="C211" i="6"/>
  <c r="X211" i="6"/>
  <c r="Y211" i="6"/>
  <c r="Z211" i="6"/>
  <c r="AA211" i="6"/>
  <c r="AB211" i="6"/>
  <c r="AJ211" i="6"/>
  <c r="AK211" i="6"/>
  <c r="B212" i="6"/>
  <c r="C212" i="6"/>
  <c r="X212" i="6"/>
  <c r="Y212" i="6"/>
  <c r="Z212" i="6"/>
  <c r="AA212" i="6"/>
  <c r="AB212" i="6"/>
  <c r="AJ212" i="6"/>
  <c r="AK212" i="6"/>
  <c r="B213" i="6"/>
  <c r="C213" i="6"/>
  <c r="X213" i="6"/>
  <c r="Y213" i="6"/>
  <c r="Z213" i="6"/>
  <c r="AA213" i="6"/>
  <c r="AB213" i="6"/>
  <c r="AJ213" i="6"/>
  <c r="AK213" i="6"/>
  <c r="B214" i="6"/>
  <c r="C214" i="6"/>
  <c r="X214" i="6"/>
  <c r="Y214" i="6"/>
  <c r="Z214" i="6"/>
  <c r="AA214" i="6"/>
  <c r="AB214" i="6"/>
  <c r="AJ214" i="6"/>
  <c r="AK214" i="6"/>
  <c r="B215" i="6"/>
  <c r="C215" i="6"/>
  <c r="X215" i="6"/>
  <c r="Y215" i="6"/>
  <c r="Z215" i="6"/>
  <c r="AA215" i="6"/>
  <c r="AB215" i="6"/>
  <c r="AJ215" i="6"/>
  <c r="AK215" i="6"/>
  <c r="B216" i="6"/>
  <c r="C216" i="6"/>
  <c r="X216" i="6"/>
  <c r="Y216" i="6"/>
  <c r="Z216" i="6"/>
  <c r="AA216" i="6"/>
  <c r="AB216" i="6"/>
  <c r="AJ216" i="6"/>
  <c r="AK216" i="6"/>
  <c r="B217" i="6"/>
  <c r="C217" i="6"/>
  <c r="X217" i="6"/>
  <c r="Y217" i="6"/>
  <c r="Z217" i="6"/>
  <c r="AA217" i="6"/>
  <c r="AB217" i="6"/>
  <c r="AJ217" i="6"/>
  <c r="AK217" i="6"/>
  <c r="B218" i="6"/>
  <c r="C218" i="6"/>
  <c r="X218" i="6"/>
  <c r="Y218" i="6"/>
  <c r="Z218" i="6"/>
  <c r="AA218" i="6"/>
  <c r="AB218" i="6"/>
  <c r="AJ218" i="6"/>
  <c r="AK218" i="6"/>
  <c r="B219" i="6"/>
  <c r="C219" i="6"/>
  <c r="X219" i="6"/>
  <c r="Y219" i="6"/>
  <c r="Z219" i="6"/>
  <c r="AA219" i="6"/>
  <c r="AB219" i="6"/>
  <c r="AJ219" i="6"/>
  <c r="AK219" i="6"/>
  <c r="B220" i="6"/>
  <c r="C220" i="6"/>
  <c r="X220" i="6"/>
  <c r="Y220" i="6"/>
  <c r="Z220" i="6"/>
  <c r="AA220" i="6"/>
  <c r="AB220" i="6"/>
  <c r="AJ220" i="6"/>
  <c r="AK220" i="6"/>
  <c r="B221" i="6"/>
  <c r="C221" i="6"/>
  <c r="X221" i="6"/>
  <c r="Y221" i="6"/>
  <c r="Z221" i="6"/>
  <c r="AA221" i="6"/>
  <c r="AB221" i="6"/>
  <c r="AJ221" i="6"/>
  <c r="AK221" i="6"/>
  <c r="B222" i="6"/>
  <c r="C222" i="6"/>
  <c r="X222" i="6"/>
  <c r="Y222" i="6"/>
  <c r="Z222" i="6"/>
  <c r="AA222" i="6"/>
  <c r="AB222" i="6"/>
  <c r="AJ222" i="6"/>
  <c r="AK222" i="6"/>
  <c r="B223" i="6"/>
  <c r="C223" i="6"/>
  <c r="X223" i="6"/>
  <c r="Y223" i="6"/>
  <c r="Z223" i="6"/>
  <c r="AA223" i="6"/>
  <c r="AB223" i="6"/>
  <c r="AJ223" i="6"/>
  <c r="AK223" i="6"/>
  <c r="B224" i="6"/>
  <c r="C224" i="6"/>
  <c r="X224" i="6"/>
  <c r="Y224" i="6"/>
  <c r="Z224" i="6"/>
  <c r="AA224" i="6"/>
  <c r="AB224" i="6"/>
  <c r="AJ224" i="6"/>
  <c r="AK224" i="6"/>
  <c r="B225" i="6"/>
  <c r="C225" i="6"/>
  <c r="X225" i="6"/>
  <c r="Y225" i="6"/>
  <c r="Z225" i="6"/>
  <c r="AA225" i="6"/>
  <c r="AB225" i="6"/>
  <c r="AJ225" i="6"/>
  <c r="AK225" i="6"/>
  <c r="B226" i="6"/>
  <c r="C226" i="6"/>
  <c r="X226" i="6"/>
  <c r="Y226" i="6"/>
  <c r="Z226" i="6"/>
  <c r="AA226" i="6"/>
  <c r="AB226" i="6"/>
  <c r="AJ226" i="6"/>
  <c r="AK226" i="6"/>
  <c r="B227" i="6"/>
  <c r="C227" i="6"/>
  <c r="X227" i="6"/>
  <c r="Y227" i="6"/>
  <c r="Z227" i="6"/>
  <c r="AA227" i="6"/>
  <c r="AB227" i="6"/>
  <c r="AJ227" i="6"/>
  <c r="AK227" i="6"/>
  <c r="B228" i="6"/>
  <c r="C228" i="6"/>
  <c r="X228" i="6"/>
  <c r="Y228" i="6"/>
  <c r="Z228" i="6"/>
  <c r="AA228" i="6"/>
  <c r="AB228" i="6"/>
  <c r="AJ228" i="6"/>
  <c r="AK228" i="6"/>
  <c r="B229" i="6"/>
  <c r="C229" i="6"/>
  <c r="X229" i="6"/>
  <c r="Y229" i="6"/>
  <c r="Z229" i="6"/>
  <c r="AA229" i="6"/>
  <c r="AB229" i="6"/>
  <c r="AJ229" i="6"/>
  <c r="AK229" i="6"/>
  <c r="B230" i="6"/>
  <c r="C230" i="6"/>
  <c r="X230" i="6"/>
  <c r="Y230" i="6"/>
  <c r="Z230" i="6"/>
  <c r="AA230" i="6"/>
  <c r="AB230" i="6"/>
  <c r="AJ230" i="6"/>
  <c r="AK230" i="6"/>
  <c r="B231" i="6"/>
  <c r="C231" i="6"/>
  <c r="X231" i="6"/>
  <c r="Y231" i="6"/>
  <c r="Z231" i="6"/>
  <c r="AA231" i="6"/>
  <c r="AB231" i="6"/>
  <c r="AJ231" i="6"/>
  <c r="AK231" i="6"/>
  <c r="B232" i="6"/>
  <c r="C232" i="6"/>
  <c r="X232" i="6"/>
  <c r="Y232" i="6"/>
  <c r="Z232" i="6"/>
  <c r="AA232" i="6"/>
  <c r="AB232" i="6"/>
  <c r="AJ232" i="6"/>
  <c r="AK232" i="6"/>
  <c r="B233" i="6"/>
  <c r="C233" i="6"/>
  <c r="X233" i="6"/>
  <c r="Y233" i="6"/>
  <c r="Z233" i="6"/>
  <c r="AA233" i="6"/>
  <c r="AB233" i="6"/>
  <c r="AJ233" i="6"/>
  <c r="AK233" i="6"/>
  <c r="B234" i="6"/>
  <c r="C234" i="6"/>
  <c r="X234" i="6"/>
  <c r="Y234" i="6"/>
  <c r="Z234" i="6"/>
  <c r="AA234" i="6"/>
  <c r="AB234" i="6"/>
  <c r="AJ234" i="6"/>
  <c r="AK234" i="6"/>
  <c r="B235" i="6"/>
  <c r="C235" i="6"/>
  <c r="X235" i="6"/>
  <c r="Y235" i="6"/>
  <c r="Z235" i="6"/>
  <c r="AA235" i="6"/>
  <c r="AB235" i="6"/>
  <c r="AJ235" i="6"/>
  <c r="AK235" i="6"/>
  <c r="B236" i="6"/>
  <c r="C236" i="6"/>
  <c r="X236" i="6"/>
  <c r="Y236" i="6"/>
  <c r="Z236" i="6"/>
  <c r="AA236" i="6"/>
  <c r="AB236" i="6"/>
  <c r="AJ236" i="6"/>
  <c r="AK236" i="6"/>
  <c r="B237" i="6"/>
  <c r="C237" i="6"/>
  <c r="X237" i="6"/>
  <c r="Y237" i="6"/>
  <c r="Z237" i="6"/>
  <c r="AA237" i="6"/>
  <c r="AB237" i="6"/>
  <c r="AJ237" i="6"/>
  <c r="AK237" i="6"/>
  <c r="B238" i="6"/>
  <c r="C238" i="6"/>
  <c r="X238" i="6"/>
  <c r="Y238" i="6"/>
  <c r="Z238" i="6"/>
  <c r="AA238" i="6"/>
  <c r="AB238" i="6"/>
  <c r="AJ238" i="6"/>
  <c r="AK238" i="6"/>
  <c r="B239" i="6"/>
  <c r="C239" i="6"/>
  <c r="X239" i="6"/>
  <c r="Y239" i="6"/>
  <c r="Z239" i="6"/>
  <c r="AA239" i="6"/>
  <c r="AB239" i="6"/>
  <c r="AJ239" i="6"/>
  <c r="AK239" i="6"/>
  <c r="B240" i="6"/>
  <c r="C240" i="6"/>
  <c r="X240" i="6"/>
  <c r="Y240" i="6"/>
  <c r="Z240" i="6"/>
  <c r="AA240" i="6"/>
  <c r="AB240" i="6"/>
  <c r="AJ240" i="6"/>
  <c r="AK240" i="6"/>
  <c r="B241" i="6"/>
  <c r="C241" i="6"/>
  <c r="X241" i="6"/>
  <c r="Y241" i="6"/>
  <c r="Z241" i="6"/>
  <c r="AA241" i="6"/>
  <c r="AB241" i="6"/>
  <c r="AJ241" i="6"/>
  <c r="AK241" i="6"/>
  <c r="B242" i="6"/>
  <c r="C242" i="6"/>
  <c r="X242" i="6"/>
  <c r="Y242" i="6"/>
  <c r="Z242" i="6"/>
  <c r="AA242" i="6"/>
  <c r="AB242" i="6"/>
  <c r="AJ242" i="6"/>
  <c r="AK242" i="6"/>
  <c r="B243" i="6"/>
  <c r="C243" i="6"/>
  <c r="X243" i="6"/>
  <c r="Y243" i="6"/>
  <c r="Z243" i="6"/>
  <c r="AA243" i="6"/>
  <c r="AB243" i="6"/>
  <c r="AJ243" i="6"/>
  <c r="AK243" i="6"/>
  <c r="B244" i="6"/>
  <c r="C244" i="6"/>
  <c r="X244" i="6"/>
  <c r="Y244" i="6"/>
  <c r="Z244" i="6"/>
  <c r="AA244" i="6"/>
  <c r="AB244" i="6"/>
  <c r="AJ244" i="6"/>
  <c r="AK244" i="6"/>
  <c r="B245" i="6"/>
  <c r="C245" i="6"/>
  <c r="X245" i="6"/>
  <c r="Y245" i="6"/>
  <c r="Z245" i="6"/>
  <c r="AA245" i="6"/>
  <c r="AB245" i="6"/>
  <c r="AJ245" i="6"/>
  <c r="AK245" i="6"/>
  <c r="B246" i="6"/>
  <c r="C246" i="6"/>
  <c r="X246" i="6"/>
  <c r="Y246" i="6"/>
  <c r="Z246" i="6"/>
  <c r="AA246" i="6"/>
  <c r="AB246" i="6"/>
  <c r="AJ246" i="6"/>
  <c r="AK246" i="6"/>
  <c r="B247" i="6"/>
  <c r="C247" i="6"/>
  <c r="X247" i="6"/>
  <c r="Y247" i="6"/>
  <c r="Z247" i="6"/>
  <c r="AA247" i="6"/>
  <c r="AB247" i="6"/>
  <c r="AJ247" i="6"/>
  <c r="AK247" i="6"/>
  <c r="B248" i="6"/>
  <c r="C248" i="6"/>
  <c r="X248" i="6"/>
  <c r="Y248" i="6"/>
  <c r="Z248" i="6"/>
  <c r="AA248" i="6"/>
  <c r="AB248" i="6"/>
  <c r="AJ248" i="6"/>
  <c r="AK248" i="6"/>
  <c r="B249" i="6"/>
  <c r="C249" i="6"/>
  <c r="X249" i="6"/>
  <c r="Y249" i="6"/>
  <c r="Z249" i="6"/>
  <c r="AA249" i="6"/>
  <c r="AB249" i="6"/>
  <c r="AJ249" i="6"/>
  <c r="AK249" i="6"/>
  <c r="B250" i="6"/>
  <c r="C250" i="6"/>
  <c r="X250" i="6"/>
  <c r="Y250" i="6"/>
  <c r="Z250" i="6"/>
  <c r="AA250" i="6"/>
  <c r="AB250" i="6"/>
  <c r="AJ250" i="6"/>
  <c r="AK250" i="6"/>
  <c r="B251" i="6"/>
  <c r="C251" i="6"/>
  <c r="X251" i="6"/>
  <c r="Y251" i="6"/>
  <c r="Z251" i="6"/>
  <c r="AA251" i="6"/>
  <c r="AB251" i="6"/>
  <c r="AJ251" i="6"/>
  <c r="AK251" i="6"/>
  <c r="B252" i="6"/>
  <c r="C252" i="6"/>
  <c r="X252" i="6"/>
  <c r="Y252" i="6"/>
  <c r="Z252" i="6"/>
  <c r="AA252" i="6"/>
  <c r="AB252" i="6"/>
  <c r="AJ252" i="6"/>
  <c r="AK252" i="6"/>
  <c r="B253" i="6"/>
  <c r="C253" i="6"/>
  <c r="X253" i="6"/>
  <c r="Y253" i="6"/>
  <c r="Z253" i="6"/>
  <c r="AA253" i="6"/>
  <c r="AB253" i="6"/>
  <c r="AJ253" i="6"/>
  <c r="AK253" i="6"/>
  <c r="B254" i="6"/>
  <c r="C254" i="6"/>
  <c r="X254" i="6"/>
  <c r="Y254" i="6"/>
  <c r="Z254" i="6"/>
  <c r="AA254" i="6"/>
  <c r="AB254" i="6"/>
  <c r="AJ254" i="6"/>
  <c r="AK254" i="6"/>
  <c r="B255" i="6"/>
  <c r="C255" i="6"/>
  <c r="X255" i="6"/>
  <c r="Y255" i="6"/>
  <c r="Z255" i="6"/>
  <c r="AA255" i="6"/>
  <c r="AB255" i="6"/>
  <c r="AJ255" i="6"/>
  <c r="AK255" i="6"/>
  <c r="B256" i="6"/>
  <c r="C256" i="6"/>
  <c r="X256" i="6"/>
  <c r="Y256" i="6"/>
  <c r="Z256" i="6"/>
  <c r="AA256" i="6"/>
  <c r="AB256" i="6"/>
  <c r="AJ256" i="6"/>
  <c r="AK256" i="6"/>
  <c r="B257" i="6"/>
  <c r="C257" i="6"/>
  <c r="X257" i="6"/>
  <c r="Y257" i="6"/>
  <c r="Z257" i="6"/>
  <c r="AA257" i="6"/>
  <c r="AB257" i="6"/>
  <c r="AJ257" i="6"/>
  <c r="AK257" i="6"/>
  <c r="B258" i="6"/>
  <c r="C258" i="6"/>
  <c r="X258" i="6"/>
  <c r="Y258" i="6"/>
  <c r="Z258" i="6"/>
  <c r="AA258" i="6"/>
  <c r="AB258" i="6"/>
  <c r="AJ258" i="6"/>
  <c r="AK258" i="6"/>
  <c r="B259" i="6"/>
  <c r="C259" i="6"/>
  <c r="X259" i="6"/>
  <c r="Y259" i="6"/>
  <c r="Z259" i="6"/>
  <c r="AA259" i="6"/>
  <c r="AB259" i="6"/>
  <c r="AJ259" i="6"/>
  <c r="AK259" i="6"/>
  <c r="B260" i="6"/>
  <c r="C260" i="6"/>
  <c r="X260" i="6"/>
  <c r="Y260" i="6"/>
  <c r="Z260" i="6"/>
  <c r="AA260" i="6"/>
  <c r="AB260" i="6"/>
  <c r="AJ260" i="6"/>
  <c r="AK260" i="6"/>
  <c r="B261" i="6"/>
  <c r="C261" i="6"/>
  <c r="X261" i="6"/>
  <c r="Y261" i="6"/>
  <c r="Z261" i="6"/>
  <c r="AA261" i="6"/>
  <c r="AB261" i="6"/>
  <c r="AJ261" i="6"/>
  <c r="AK261" i="6"/>
  <c r="B262" i="6"/>
  <c r="C262" i="6"/>
  <c r="X262" i="6"/>
  <c r="Y262" i="6"/>
  <c r="Z262" i="6"/>
  <c r="AA262" i="6"/>
  <c r="AB262" i="6"/>
  <c r="AJ262" i="6"/>
  <c r="AK262" i="6"/>
  <c r="B263" i="6"/>
  <c r="C263" i="6"/>
  <c r="X263" i="6"/>
  <c r="Y263" i="6"/>
  <c r="Z263" i="6"/>
  <c r="AA263" i="6"/>
  <c r="AB263" i="6"/>
  <c r="AJ263" i="6"/>
  <c r="AK263" i="6"/>
  <c r="B264" i="6"/>
  <c r="C264" i="6"/>
  <c r="X264" i="6"/>
  <c r="Y264" i="6"/>
  <c r="Z264" i="6"/>
  <c r="AA264" i="6"/>
  <c r="AB264" i="6"/>
  <c r="AJ264" i="6"/>
  <c r="AK264" i="6"/>
  <c r="B265" i="6"/>
  <c r="C265" i="6"/>
  <c r="X265" i="6"/>
  <c r="Y265" i="6"/>
  <c r="Z265" i="6"/>
  <c r="AA265" i="6"/>
  <c r="AB265" i="6"/>
  <c r="AJ265" i="6"/>
  <c r="AK265" i="6"/>
  <c r="B266" i="6"/>
  <c r="C266" i="6"/>
  <c r="X266" i="6"/>
  <c r="Y266" i="6"/>
  <c r="Z266" i="6"/>
  <c r="AA266" i="6"/>
  <c r="AB266" i="6"/>
  <c r="AJ266" i="6"/>
  <c r="AK266" i="6"/>
  <c r="B267" i="6"/>
  <c r="C267" i="6"/>
  <c r="X267" i="6"/>
  <c r="Y267" i="6"/>
  <c r="Z267" i="6"/>
  <c r="AA267" i="6"/>
  <c r="AB267" i="6"/>
  <c r="AJ267" i="6"/>
  <c r="AK267" i="6"/>
  <c r="B268" i="6"/>
  <c r="C268" i="6"/>
  <c r="X268" i="6"/>
  <c r="Y268" i="6"/>
  <c r="Z268" i="6"/>
  <c r="AA268" i="6"/>
  <c r="AB268" i="6"/>
  <c r="AJ268" i="6"/>
  <c r="AK268" i="6"/>
  <c r="B269" i="6"/>
  <c r="C269" i="6"/>
  <c r="X269" i="6"/>
  <c r="Y269" i="6"/>
  <c r="Z269" i="6"/>
  <c r="AA269" i="6"/>
  <c r="AB269" i="6"/>
  <c r="AJ269" i="6"/>
  <c r="AK269" i="6"/>
  <c r="B270" i="6"/>
  <c r="C270" i="6"/>
  <c r="X270" i="6"/>
  <c r="Y270" i="6"/>
  <c r="Z270" i="6"/>
  <c r="AA270" i="6"/>
  <c r="AB270" i="6"/>
  <c r="AJ270" i="6"/>
  <c r="AK270" i="6"/>
  <c r="B271" i="6"/>
  <c r="C271" i="6"/>
  <c r="X271" i="6"/>
  <c r="Y271" i="6"/>
  <c r="Z271" i="6"/>
  <c r="AA271" i="6"/>
  <c r="AB271" i="6"/>
  <c r="AJ271" i="6"/>
  <c r="AK271" i="6"/>
  <c r="B272" i="6"/>
  <c r="C272" i="6"/>
  <c r="X272" i="6"/>
  <c r="Y272" i="6"/>
  <c r="Z272" i="6"/>
  <c r="AA272" i="6"/>
  <c r="AB272" i="6"/>
  <c r="AJ272" i="6"/>
  <c r="AK272" i="6"/>
  <c r="B273" i="6"/>
  <c r="C273" i="6"/>
  <c r="X273" i="6"/>
  <c r="Y273" i="6"/>
  <c r="Z273" i="6"/>
  <c r="AA273" i="6"/>
  <c r="AB273" i="6"/>
  <c r="AJ273" i="6"/>
  <c r="AK273" i="6"/>
  <c r="B274" i="6"/>
  <c r="C274" i="6"/>
  <c r="X274" i="6"/>
  <c r="Y274" i="6"/>
  <c r="Z274" i="6"/>
  <c r="AA274" i="6"/>
  <c r="AB274" i="6"/>
  <c r="AJ274" i="6"/>
  <c r="AK274" i="6"/>
  <c r="B275" i="6"/>
  <c r="C275" i="6"/>
  <c r="X275" i="6"/>
  <c r="Y275" i="6"/>
  <c r="Z275" i="6"/>
  <c r="AA275" i="6"/>
  <c r="AB275" i="6"/>
  <c r="AJ275" i="6"/>
  <c r="AK275" i="6"/>
  <c r="B276" i="6"/>
  <c r="C276" i="6"/>
  <c r="X276" i="6"/>
  <c r="Y276" i="6"/>
  <c r="Z276" i="6"/>
  <c r="AA276" i="6"/>
  <c r="AB276" i="6"/>
  <c r="AJ276" i="6"/>
  <c r="AK276" i="6"/>
  <c r="B277" i="6"/>
  <c r="C277" i="6"/>
  <c r="X277" i="6"/>
  <c r="Y277" i="6"/>
  <c r="Z277" i="6"/>
  <c r="AA277" i="6"/>
  <c r="AB277" i="6"/>
  <c r="AJ277" i="6"/>
  <c r="AK277" i="6"/>
  <c r="B278" i="6"/>
  <c r="C278" i="6"/>
  <c r="X278" i="6"/>
  <c r="Y278" i="6"/>
  <c r="Z278" i="6"/>
  <c r="AA278" i="6"/>
  <c r="AB278" i="6"/>
  <c r="AJ278" i="6"/>
  <c r="AK278" i="6"/>
  <c r="B279" i="6"/>
  <c r="C279" i="6"/>
  <c r="X279" i="6"/>
  <c r="Y279" i="6"/>
  <c r="Z279" i="6"/>
  <c r="AA279" i="6"/>
  <c r="AB279" i="6"/>
  <c r="AJ279" i="6"/>
  <c r="AK279" i="6"/>
  <c r="B280" i="6"/>
  <c r="C280" i="6"/>
  <c r="X280" i="6"/>
  <c r="Y280" i="6"/>
  <c r="Z280" i="6"/>
  <c r="AA280" i="6"/>
  <c r="AB280" i="6"/>
  <c r="AJ280" i="6"/>
  <c r="AK280" i="6"/>
  <c r="B281" i="6"/>
  <c r="C281" i="6"/>
  <c r="X281" i="6"/>
  <c r="Y281" i="6"/>
  <c r="Z281" i="6"/>
  <c r="AA281" i="6"/>
  <c r="AB281" i="6"/>
  <c r="AJ281" i="6"/>
  <c r="AK281" i="6"/>
  <c r="B282" i="6"/>
  <c r="C282" i="6"/>
  <c r="X282" i="6"/>
  <c r="Y282" i="6"/>
  <c r="Z282" i="6"/>
  <c r="AA282" i="6"/>
  <c r="AB282" i="6"/>
  <c r="AJ282" i="6"/>
  <c r="AK282" i="6"/>
  <c r="B283" i="6"/>
  <c r="C283" i="6"/>
  <c r="X283" i="6"/>
  <c r="Y283" i="6"/>
  <c r="Z283" i="6"/>
  <c r="AA283" i="6"/>
  <c r="AB283" i="6"/>
  <c r="AJ283" i="6"/>
  <c r="AK283" i="6"/>
  <c r="B284" i="6"/>
  <c r="C284" i="6"/>
  <c r="X284" i="6"/>
  <c r="Y284" i="6"/>
  <c r="Z284" i="6"/>
  <c r="AA284" i="6"/>
  <c r="AB284" i="6"/>
  <c r="AJ284" i="6"/>
  <c r="AK284" i="6"/>
  <c r="B285" i="6"/>
  <c r="C285" i="6"/>
  <c r="X285" i="6"/>
  <c r="Y285" i="6"/>
  <c r="Z285" i="6"/>
  <c r="AA285" i="6"/>
  <c r="AB285" i="6"/>
  <c r="AJ285" i="6"/>
  <c r="AK285" i="6"/>
  <c r="B286" i="6"/>
  <c r="C286" i="6"/>
  <c r="X286" i="6"/>
  <c r="Y286" i="6"/>
  <c r="Z286" i="6"/>
  <c r="AA286" i="6"/>
  <c r="AB286" i="6"/>
  <c r="AJ286" i="6"/>
  <c r="AK286" i="6"/>
  <c r="B287" i="6"/>
  <c r="C287" i="6"/>
  <c r="X287" i="6"/>
  <c r="Y287" i="6"/>
  <c r="Z287" i="6"/>
  <c r="AA287" i="6"/>
  <c r="AB287" i="6"/>
  <c r="AJ287" i="6"/>
  <c r="AK287" i="6"/>
  <c r="B288" i="6"/>
  <c r="C288" i="6"/>
  <c r="X288" i="6"/>
  <c r="Y288" i="6"/>
  <c r="Z288" i="6"/>
  <c r="AA288" i="6"/>
  <c r="AB288" i="6"/>
  <c r="AJ288" i="6"/>
  <c r="AK288" i="6"/>
  <c r="B289" i="6"/>
  <c r="C289" i="6"/>
  <c r="X289" i="6"/>
  <c r="Y289" i="6"/>
  <c r="Z289" i="6"/>
  <c r="AA289" i="6"/>
  <c r="AB289" i="6"/>
  <c r="AJ289" i="6"/>
  <c r="AK289" i="6"/>
  <c r="B290" i="6"/>
  <c r="C290" i="6"/>
  <c r="X290" i="6"/>
  <c r="Y290" i="6"/>
  <c r="Z290" i="6"/>
  <c r="AA290" i="6"/>
  <c r="AB290" i="6"/>
  <c r="AJ290" i="6"/>
  <c r="AK290" i="6"/>
  <c r="B291" i="6"/>
  <c r="C291" i="6"/>
  <c r="X291" i="6"/>
  <c r="Y291" i="6"/>
  <c r="Z291" i="6"/>
  <c r="AA291" i="6"/>
  <c r="AB291" i="6"/>
  <c r="AJ291" i="6"/>
  <c r="AK291" i="6"/>
  <c r="B292" i="6"/>
  <c r="C292" i="6"/>
  <c r="X292" i="6"/>
  <c r="Y292" i="6"/>
  <c r="Z292" i="6"/>
  <c r="AA292" i="6"/>
  <c r="AB292" i="6"/>
  <c r="AJ292" i="6"/>
  <c r="AK292" i="6"/>
  <c r="B293" i="6"/>
  <c r="C293" i="6"/>
  <c r="X293" i="6"/>
  <c r="Y293" i="6"/>
  <c r="Z293" i="6"/>
  <c r="AA293" i="6"/>
  <c r="AB293" i="6"/>
  <c r="AJ293" i="6"/>
  <c r="AK293" i="6"/>
  <c r="B294" i="6"/>
  <c r="C294" i="6"/>
  <c r="X294" i="6"/>
  <c r="Y294" i="6"/>
  <c r="Z294" i="6"/>
  <c r="AA294" i="6"/>
  <c r="AB294" i="6"/>
  <c r="AJ294" i="6"/>
  <c r="AK294" i="6"/>
  <c r="B295" i="6"/>
  <c r="C295" i="6"/>
  <c r="X295" i="6"/>
  <c r="Y295" i="6"/>
  <c r="Z295" i="6"/>
  <c r="AA295" i="6"/>
  <c r="AB295" i="6"/>
  <c r="AJ295" i="6"/>
  <c r="AK295" i="6"/>
  <c r="B296" i="6"/>
  <c r="C296" i="6"/>
  <c r="X296" i="6"/>
  <c r="Y296" i="6"/>
  <c r="Z296" i="6"/>
  <c r="AA296" i="6"/>
  <c r="AB296" i="6"/>
  <c r="AJ296" i="6"/>
  <c r="AK296" i="6"/>
  <c r="B297" i="6"/>
  <c r="C297" i="6"/>
  <c r="X297" i="6"/>
  <c r="Y297" i="6"/>
  <c r="Z297" i="6"/>
  <c r="AA297" i="6"/>
  <c r="AB297" i="6"/>
  <c r="AJ297" i="6"/>
  <c r="AK297" i="6"/>
  <c r="B298" i="6"/>
  <c r="C298" i="6"/>
  <c r="X298" i="6"/>
  <c r="Y298" i="6"/>
  <c r="Z298" i="6"/>
  <c r="AA298" i="6"/>
  <c r="AB298" i="6"/>
  <c r="AJ298" i="6"/>
  <c r="AK298" i="6"/>
  <c r="B299" i="6"/>
  <c r="C299" i="6"/>
  <c r="X299" i="6"/>
  <c r="Y299" i="6"/>
  <c r="Z299" i="6"/>
  <c r="AA299" i="6"/>
  <c r="AB299" i="6"/>
  <c r="AJ299" i="6"/>
  <c r="AK299" i="6"/>
  <c r="B300" i="6"/>
  <c r="C300" i="6"/>
  <c r="X300" i="6"/>
  <c r="Y300" i="6"/>
  <c r="Z300" i="6"/>
  <c r="AA300" i="6"/>
  <c r="AB300" i="6"/>
  <c r="AJ300" i="6"/>
  <c r="AK300" i="6"/>
  <c r="B301" i="6"/>
  <c r="C301" i="6"/>
  <c r="X301" i="6"/>
  <c r="Y301" i="6"/>
  <c r="Z301" i="6"/>
  <c r="AA301" i="6"/>
  <c r="AB301" i="6"/>
  <c r="AJ301" i="6"/>
  <c r="AK301" i="6"/>
  <c r="B302" i="6"/>
  <c r="C302" i="6"/>
  <c r="X302" i="6"/>
  <c r="Y302" i="6"/>
  <c r="Z302" i="6"/>
  <c r="AA302" i="6"/>
  <c r="AB302" i="6"/>
  <c r="AJ302" i="6"/>
  <c r="AK302" i="6"/>
  <c r="B303" i="6"/>
  <c r="C303" i="6"/>
  <c r="X303" i="6"/>
  <c r="Y303" i="6"/>
  <c r="Z303" i="6"/>
  <c r="AA303" i="6"/>
  <c r="AB303" i="6"/>
  <c r="AJ303" i="6"/>
  <c r="AK303" i="6"/>
  <c r="B304" i="6"/>
  <c r="C304" i="6"/>
  <c r="X304" i="6"/>
  <c r="Y304" i="6"/>
  <c r="Z304" i="6"/>
  <c r="AA304" i="6"/>
  <c r="AB304" i="6"/>
  <c r="AJ304" i="6"/>
  <c r="AK304" i="6"/>
  <c r="B305" i="6"/>
  <c r="C305" i="6"/>
  <c r="X305" i="6"/>
  <c r="Y305" i="6"/>
  <c r="Z305" i="6"/>
  <c r="AA305" i="6"/>
  <c r="AB305" i="6"/>
  <c r="AJ305" i="6"/>
  <c r="AK305" i="6"/>
  <c r="B306" i="6"/>
  <c r="C306" i="6"/>
  <c r="X306" i="6"/>
  <c r="Y306" i="6"/>
  <c r="Z306" i="6"/>
  <c r="AA306" i="6"/>
  <c r="AB306" i="6"/>
  <c r="AJ306" i="6"/>
  <c r="AK306" i="6"/>
  <c r="B307" i="6"/>
  <c r="C307" i="6"/>
  <c r="X307" i="6"/>
  <c r="Y307" i="6"/>
  <c r="Z307" i="6"/>
  <c r="AA307" i="6"/>
  <c r="AB307" i="6"/>
  <c r="AJ307" i="6"/>
  <c r="AK307" i="6"/>
  <c r="B308" i="6"/>
  <c r="C308" i="6"/>
  <c r="X308" i="6"/>
  <c r="Y308" i="6"/>
  <c r="Z308" i="6"/>
  <c r="AA308" i="6"/>
  <c r="AB308" i="6"/>
  <c r="AJ308" i="6"/>
  <c r="AK308" i="6"/>
  <c r="B309" i="6"/>
  <c r="C309" i="6"/>
  <c r="X309" i="6"/>
  <c r="Y309" i="6"/>
  <c r="Z309" i="6"/>
  <c r="AA309" i="6"/>
  <c r="AB309" i="6"/>
  <c r="AJ309" i="6"/>
  <c r="AK309" i="6"/>
  <c r="B310" i="6"/>
  <c r="C310" i="6"/>
  <c r="X310" i="6"/>
  <c r="Y310" i="6"/>
  <c r="Z310" i="6"/>
  <c r="AA310" i="6"/>
  <c r="AB310" i="6"/>
  <c r="AJ310" i="6"/>
  <c r="AK310" i="6"/>
  <c r="B311" i="6"/>
  <c r="C311" i="6"/>
  <c r="X311" i="6"/>
  <c r="Y311" i="6"/>
  <c r="Z311" i="6"/>
  <c r="AA311" i="6"/>
  <c r="AB311" i="6"/>
  <c r="AJ311" i="6"/>
  <c r="AK311" i="6"/>
  <c r="B312" i="6"/>
  <c r="C312" i="6"/>
  <c r="X312" i="6"/>
  <c r="Y312" i="6"/>
  <c r="Z312" i="6"/>
  <c r="AA312" i="6"/>
  <c r="AB312" i="6"/>
  <c r="AJ312" i="6"/>
  <c r="AK312" i="6"/>
  <c r="B313" i="6"/>
  <c r="C313" i="6"/>
  <c r="X313" i="6"/>
  <c r="Y313" i="6"/>
  <c r="Z313" i="6"/>
  <c r="AA313" i="6"/>
  <c r="AB313" i="6"/>
  <c r="AJ313" i="6"/>
  <c r="AK313" i="6"/>
  <c r="B314" i="6"/>
  <c r="C314" i="6"/>
  <c r="X314" i="6"/>
  <c r="Y314" i="6"/>
  <c r="Z314" i="6"/>
  <c r="AA314" i="6"/>
  <c r="AB314" i="6"/>
  <c r="AJ314" i="6"/>
  <c r="AK314" i="6"/>
  <c r="B315" i="6"/>
  <c r="C315" i="6"/>
  <c r="X315" i="6"/>
  <c r="Y315" i="6"/>
  <c r="Z315" i="6"/>
  <c r="AA315" i="6"/>
  <c r="AB315" i="6"/>
  <c r="AJ315" i="6"/>
  <c r="AK315" i="6"/>
  <c r="B316" i="6"/>
  <c r="C316" i="6"/>
  <c r="X316" i="6"/>
  <c r="Y316" i="6"/>
  <c r="Z316" i="6"/>
  <c r="AA316" i="6"/>
  <c r="AB316" i="6"/>
  <c r="AJ316" i="6"/>
  <c r="AK316" i="6"/>
  <c r="B317" i="6"/>
  <c r="C317" i="6"/>
  <c r="X317" i="6"/>
  <c r="Y317" i="6"/>
  <c r="Z317" i="6"/>
  <c r="AA317" i="6"/>
  <c r="AB317" i="6"/>
  <c r="AJ317" i="6"/>
  <c r="AK317" i="6"/>
  <c r="B318" i="6"/>
  <c r="C318" i="6"/>
  <c r="X318" i="6"/>
  <c r="Y318" i="6"/>
  <c r="Z318" i="6"/>
  <c r="AA318" i="6"/>
  <c r="AB318" i="6"/>
  <c r="AJ318" i="6"/>
  <c r="AK318" i="6"/>
  <c r="B319" i="6"/>
  <c r="C319" i="6"/>
  <c r="X319" i="6"/>
  <c r="Y319" i="6"/>
  <c r="Z319" i="6"/>
  <c r="AA319" i="6"/>
  <c r="AB319" i="6"/>
  <c r="AJ319" i="6"/>
  <c r="AK319" i="6"/>
  <c r="B320" i="6"/>
  <c r="C320" i="6"/>
  <c r="X320" i="6"/>
  <c r="Y320" i="6"/>
  <c r="Z320" i="6"/>
  <c r="AA320" i="6"/>
  <c r="AB320" i="6"/>
  <c r="AJ320" i="6"/>
  <c r="AK320" i="6"/>
  <c r="B321" i="6"/>
  <c r="C321" i="6"/>
  <c r="X321" i="6"/>
  <c r="Y321" i="6"/>
  <c r="Z321" i="6"/>
  <c r="AA321" i="6"/>
  <c r="AB321" i="6"/>
  <c r="AJ321" i="6"/>
  <c r="AK321" i="6"/>
  <c r="B322" i="6"/>
  <c r="C322" i="6"/>
  <c r="X322" i="6"/>
  <c r="Y322" i="6"/>
  <c r="Z322" i="6"/>
  <c r="AA322" i="6"/>
  <c r="AB322" i="6"/>
  <c r="AJ322" i="6"/>
  <c r="AK322" i="6"/>
  <c r="B323" i="6"/>
  <c r="C323" i="6"/>
  <c r="X323" i="6"/>
  <c r="Y323" i="6"/>
  <c r="Z323" i="6"/>
  <c r="AA323" i="6"/>
  <c r="AB323" i="6"/>
  <c r="AJ323" i="6"/>
  <c r="AK323" i="6"/>
  <c r="B324" i="6"/>
  <c r="C324" i="6"/>
  <c r="X324" i="6"/>
  <c r="Y324" i="6"/>
  <c r="Z324" i="6"/>
  <c r="AA324" i="6"/>
  <c r="AB324" i="6"/>
  <c r="AJ324" i="6"/>
  <c r="AK324" i="6"/>
  <c r="B325" i="6"/>
  <c r="C325" i="6"/>
  <c r="X325" i="6"/>
  <c r="Y325" i="6"/>
  <c r="Z325" i="6"/>
  <c r="AA325" i="6"/>
  <c r="AB325" i="6"/>
  <c r="AJ325" i="6"/>
  <c r="AK325" i="6"/>
  <c r="B326" i="6"/>
  <c r="C326" i="6"/>
  <c r="X326" i="6"/>
  <c r="Y326" i="6"/>
  <c r="Z326" i="6"/>
  <c r="AA326" i="6"/>
  <c r="AB326" i="6"/>
  <c r="AJ326" i="6"/>
  <c r="AK326" i="6"/>
  <c r="B327" i="6"/>
  <c r="C327" i="6"/>
  <c r="X327" i="6"/>
  <c r="Y327" i="6"/>
  <c r="Z327" i="6"/>
  <c r="AA327" i="6"/>
  <c r="AB327" i="6"/>
  <c r="AJ327" i="6"/>
  <c r="AK327" i="6"/>
  <c r="B328" i="6"/>
  <c r="C328" i="6"/>
  <c r="X328" i="6"/>
  <c r="Y328" i="6"/>
  <c r="Z328" i="6"/>
  <c r="AA328" i="6"/>
  <c r="AB328" i="6"/>
  <c r="AJ328" i="6"/>
  <c r="AK328" i="6"/>
  <c r="B329" i="6"/>
  <c r="C329" i="6"/>
  <c r="X329" i="6"/>
  <c r="Y329" i="6"/>
  <c r="Z329" i="6"/>
  <c r="AA329" i="6"/>
  <c r="AB329" i="6"/>
  <c r="AJ329" i="6"/>
  <c r="AK329" i="6"/>
  <c r="B330" i="6"/>
  <c r="C330" i="6"/>
  <c r="X330" i="6"/>
  <c r="Y330" i="6"/>
  <c r="Z330" i="6"/>
  <c r="AA330" i="6"/>
  <c r="AB330" i="6"/>
  <c r="AJ330" i="6"/>
  <c r="AK330" i="6"/>
  <c r="B331" i="6"/>
  <c r="C331" i="6"/>
  <c r="X331" i="6"/>
  <c r="Y331" i="6"/>
  <c r="Z331" i="6"/>
  <c r="AA331" i="6"/>
  <c r="AB331" i="6"/>
  <c r="AJ331" i="6"/>
  <c r="AK331" i="6"/>
  <c r="B332" i="6"/>
  <c r="C332" i="6"/>
  <c r="X332" i="6"/>
  <c r="Y332" i="6"/>
  <c r="Z332" i="6"/>
  <c r="AA332" i="6"/>
  <c r="AB332" i="6"/>
  <c r="AJ332" i="6"/>
  <c r="AK332" i="6"/>
  <c r="B333" i="6"/>
  <c r="C333" i="6"/>
  <c r="X333" i="6"/>
  <c r="Y333" i="6"/>
  <c r="Z333" i="6"/>
  <c r="AA333" i="6"/>
  <c r="AB333" i="6"/>
  <c r="AJ333" i="6"/>
  <c r="AK333" i="6"/>
  <c r="B334" i="6"/>
  <c r="C334" i="6"/>
  <c r="X334" i="6"/>
  <c r="Y334" i="6"/>
  <c r="Z334" i="6"/>
  <c r="AA334" i="6"/>
  <c r="AB334" i="6"/>
  <c r="AJ334" i="6"/>
  <c r="AK334" i="6"/>
  <c r="B335" i="6"/>
  <c r="C335" i="6"/>
  <c r="X335" i="6"/>
  <c r="Y335" i="6"/>
  <c r="Z335" i="6"/>
  <c r="AA335" i="6"/>
  <c r="AB335" i="6"/>
  <c r="AJ335" i="6"/>
  <c r="AK335" i="6"/>
  <c r="B336" i="6"/>
  <c r="C336" i="6"/>
  <c r="X336" i="6"/>
  <c r="Y336" i="6"/>
  <c r="Z336" i="6"/>
  <c r="AA336" i="6"/>
  <c r="AB336" i="6"/>
  <c r="AJ336" i="6"/>
  <c r="AK336" i="6"/>
  <c r="B337" i="6"/>
  <c r="C337" i="6"/>
  <c r="X337" i="6"/>
  <c r="Y337" i="6"/>
  <c r="Z337" i="6"/>
  <c r="AA337" i="6"/>
  <c r="AB337" i="6"/>
  <c r="AJ337" i="6"/>
  <c r="AK337" i="6"/>
  <c r="B338" i="6"/>
  <c r="C338" i="6"/>
  <c r="X338" i="6"/>
  <c r="Y338" i="6"/>
  <c r="Z338" i="6"/>
  <c r="AA338" i="6"/>
  <c r="AB338" i="6"/>
  <c r="AJ338" i="6"/>
  <c r="AK338" i="6"/>
  <c r="B339" i="6"/>
  <c r="C339" i="6"/>
  <c r="X339" i="6"/>
  <c r="Y339" i="6"/>
  <c r="Z339" i="6"/>
  <c r="AA339" i="6"/>
  <c r="AB339" i="6"/>
  <c r="AJ339" i="6"/>
  <c r="AK339" i="6"/>
  <c r="B340" i="6"/>
  <c r="C340" i="6"/>
  <c r="X340" i="6"/>
  <c r="Y340" i="6"/>
  <c r="Z340" i="6"/>
  <c r="AA340" i="6"/>
  <c r="AB340" i="6"/>
  <c r="AJ340" i="6"/>
  <c r="AK340" i="6"/>
  <c r="B341" i="6"/>
  <c r="C341" i="6"/>
  <c r="X341" i="6"/>
  <c r="Y341" i="6"/>
  <c r="Z341" i="6"/>
  <c r="AA341" i="6"/>
  <c r="AB341" i="6"/>
  <c r="AJ341" i="6"/>
  <c r="AK341" i="6"/>
  <c r="B342" i="6"/>
  <c r="C342" i="6"/>
  <c r="X342" i="6"/>
  <c r="Y342" i="6"/>
  <c r="Z342" i="6"/>
  <c r="AA342" i="6"/>
  <c r="AB342" i="6"/>
  <c r="AJ342" i="6"/>
  <c r="AK342" i="6"/>
  <c r="B343" i="6"/>
  <c r="C343" i="6"/>
  <c r="X343" i="6"/>
  <c r="Y343" i="6"/>
  <c r="Z343" i="6"/>
  <c r="AA343" i="6"/>
  <c r="AB343" i="6"/>
  <c r="AJ343" i="6"/>
  <c r="AK343" i="6"/>
  <c r="B344" i="6"/>
  <c r="C344" i="6"/>
  <c r="X344" i="6"/>
  <c r="Y344" i="6"/>
  <c r="Z344" i="6"/>
  <c r="AA344" i="6"/>
  <c r="AB344" i="6"/>
  <c r="AJ344" i="6"/>
  <c r="AK344" i="6"/>
  <c r="B345" i="6"/>
  <c r="C345" i="6"/>
  <c r="X345" i="6"/>
  <c r="Y345" i="6"/>
  <c r="Z345" i="6"/>
  <c r="AA345" i="6"/>
  <c r="AB345" i="6"/>
  <c r="AJ345" i="6"/>
  <c r="AK345" i="6"/>
  <c r="B346" i="6"/>
  <c r="C346" i="6"/>
  <c r="X346" i="6"/>
  <c r="Y346" i="6"/>
  <c r="Z346" i="6"/>
  <c r="AA346" i="6"/>
  <c r="AB346" i="6"/>
  <c r="AJ346" i="6"/>
  <c r="AK346" i="6"/>
  <c r="B347" i="6"/>
  <c r="C347" i="6"/>
  <c r="X347" i="6"/>
  <c r="Y347" i="6"/>
  <c r="Z347" i="6"/>
  <c r="AA347" i="6"/>
  <c r="AB347" i="6"/>
  <c r="AJ347" i="6"/>
  <c r="AK347" i="6"/>
  <c r="B348" i="6"/>
  <c r="C348" i="6"/>
  <c r="X348" i="6"/>
  <c r="Y348" i="6"/>
  <c r="Z348" i="6"/>
  <c r="AA348" i="6"/>
  <c r="AB348" i="6"/>
  <c r="AJ348" i="6"/>
  <c r="AK348" i="6"/>
  <c r="B349" i="6"/>
  <c r="C349" i="6"/>
  <c r="Y349" i="6"/>
  <c r="Z349" i="6"/>
  <c r="AA349" i="6"/>
  <c r="AB349" i="6"/>
  <c r="AJ349" i="6"/>
  <c r="AK349" i="6"/>
  <c r="B350" i="6"/>
  <c r="C350" i="6"/>
  <c r="X350" i="6"/>
  <c r="Y350" i="6"/>
  <c r="Z350" i="6"/>
  <c r="AA350" i="6"/>
  <c r="AB350" i="6"/>
  <c r="AJ350" i="6"/>
  <c r="AK350" i="6"/>
  <c r="B351" i="6"/>
  <c r="C351" i="6"/>
  <c r="X351" i="6"/>
  <c r="Y351" i="6"/>
  <c r="Z351" i="6"/>
  <c r="AA351" i="6"/>
  <c r="AB351" i="6"/>
  <c r="AJ351" i="6"/>
  <c r="AK351" i="6"/>
  <c r="B352" i="6"/>
  <c r="C352" i="6"/>
  <c r="X352" i="6"/>
  <c r="Y352" i="6"/>
  <c r="Z352" i="6"/>
  <c r="AA352" i="6"/>
  <c r="AB352" i="6"/>
  <c r="AJ352" i="6"/>
  <c r="AK352" i="6"/>
  <c r="B353" i="6"/>
  <c r="C353" i="6"/>
  <c r="X353" i="6"/>
  <c r="Y353" i="6"/>
  <c r="Z353" i="6"/>
  <c r="AA353" i="6"/>
  <c r="AB353" i="6"/>
  <c r="AJ353" i="6"/>
  <c r="AK353" i="6"/>
  <c r="B354" i="6"/>
  <c r="C354" i="6"/>
  <c r="X354" i="6"/>
  <c r="Y354" i="6"/>
  <c r="Z354" i="6"/>
  <c r="AA354" i="6"/>
  <c r="AB354" i="6"/>
  <c r="AJ354" i="6"/>
  <c r="AK354" i="6"/>
  <c r="B355" i="6"/>
  <c r="C355" i="6"/>
  <c r="X355" i="6"/>
  <c r="Y355" i="6"/>
  <c r="Z355" i="6"/>
  <c r="AA355" i="6"/>
  <c r="AB355" i="6"/>
  <c r="AJ355" i="6"/>
  <c r="AK355" i="6"/>
  <c r="B356" i="6"/>
  <c r="C356" i="6"/>
  <c r="X356" i="6"/>
  <c r="Y356" i="6"/>
  <c r="Z356" i="6"/>
  <c r="AA356" i="6"/>
  <c r="AB356" i="6"/>
  <c r="AJ356" i="6"/>
  <c r="AK356" i="6"/>
  <c r="B357" i="6"/>
  <c r="C357" i="6"/>
  <c r="X357" i="6"/>
  <c r="Y357" i="6"/>
  <c r="Z357" i="6"/>
  <c r="AA357" i="6"/>
  <c r="AB357" i="6"/>
  <c r="AJ357" i="6"/>
  <c r="AK357" i="6"/>
  <c r="B358" i="6"/>
  <c r="C358" i="6"/>
  <c r="X358" i="6"/>
  <c r="Y358" i="6"/>
  <c r="Z358" i="6"/>
  <c r="AA358" i="6"/>
  <c r="AB358" i="6"/>
  <c r="AJ358" i="6"/>
  <c r="AK358" i="6"/>
  <c r="B359" i="6"/>
  <c r="C359" i="6"/>
  <c r="X359" i="6"/>
  <c r="Y359" i="6"/>
  <c r="Z359" i="6"/>
  <c r="AA359" i="6"/>
  <c r="AB359" i="6"/>
  <c r="AJ359" i="6"/>
  <c r="AK359" i="6"/>
  <c r="B360" i="6"/>
  <c r="C360" i="6"/>
  <c r="X360" i="6"/>
  <c r="Y360" i="6"/>
  <c r="Z360" i="6"/>
  <c r="AA360" i="6"/>
  <c r="AB360" i="6"/>
  <c r="AJ360" i="6"/>
  <c r="AK360" i="6"/>
  <c r="B361" i="6"/>
  <c r="C361" i="6"/>
  <c r="X361" i="6"/>
  <c r="Y361" i="6"/>
  <c r="Z361" i="6"/>
  <c r="AA361" i="6"/>
  <c r="AB361" i="6"/>
  <c r="AJ361" i="6"/>
  <c r="AK361" i="6"/>
  <c r="B362" i="6"/>
  <c r="C362" i="6"/>
  <c r="X362" i="6"/>
  <c r="Y362" i="6"/>
  <c r="Z362" i="6"/>
  <c r="AA362" i="6"/>
  <c r="AB362" i="6"/>
  <c r="AJ362" i="6"/>
  <c r="AK362" i="6"/>
  <c r="B363" i="6"/>
  <c r="C363" i="6"/>
  <c r="X363" i="6"/>
  <c r="Y363" i="6"/>
  <c r="Z363" i="6"/>
  <c r="AA363" i="6"/>
  <c r="AB363" i="6"/>
  <c r="AJ363" i="6"/>
  <c r="AK363" i="6"/>
  <c r="B364" i="6"/>
  <c r="C364" i="6"/>
  <c r="X364" i="6"/>
  <c r="Y364" i="6"/>
  <c r="Z364" i="6"/>
  <c r="AA364" i="6"/>
  <c r="AB364" i="6"/>
  <c r="AJ364" i="6"/>
  <c r="AK364" i="6"/>
  <c r="B365" i="6"/>
  <c r="C365" i="6"/>
  <c r="X365" i="6"/>
  <c r="Y365" i="6"/>
  <c r="Z365" i="6"/>
  <c r="AA365" i="6"/>
  <c r="AB365" i="6"/>
  <c r="AJ365" i="6"/>
  <c r="AK365" i="6"/>
  <c r="B366" i="6"/>
  <c r="C366" i="6"/>
  <c r="X366" i="6"/>
  <c r="Y366" i="6"/>
  <c r="Z366" i="6"/>
  <c r="AA366" i="6"/>
  <c r="AB366" i="6"/>
  <c r="AJ366" i="6"/>
  <c r="AK366" i="6"/>
  <c r="B367" i="6"/>
  <c r="C367" i="6"/>
  <c r="X367" i="6"/>
  <c r="Y367" i="6"/>
  <c r="Z367" i="6"/>
  <c r="AA367" i="6"/>
  <c r="AB367" i="6"/>
  <c r="AJ367" i="6"/>
  <c r="AK367" i="6"/>
  <c r="B368" i="6"/>
  <c r="C368" i="6"/>
  <c r="X368" i="6"/>
  <c r="Y368" i="6"/>
  <c r="Z368" i="6"/>
  <c r="AA368" i="6"/>
  <c r="AB368" i="6"/>
  <c r="AJ368" i="6"/>
  <c r="AK368" i="6"/>
  <c r="B369" i="6"/>
  <c r="C369" i="6"/>
  <c r="X369" i="6"/>
  <c r="Y369" i="6"/>
  <c r="Z369" i="6"/>
  <c r="AA369" i="6"/>
  <c r="AB369" i="6"/>
  <c r="AJ369" i="6"/>
  <c r="AK369" i="6"/>
  <c r="B370" i="6"/>
  <c r="C370" i="6"/>
  <c r="X370" i="6"/>
  <c r="Y370" i="6"/>
  <c r="Z370" i="6"/>
  <c r="AA370" i="6"/>
  <c r="AB370" i="6"/>
  <c r="AJ370" i="6"/>
  <c r="AK370" i="6"/>
  <c r="B371" i="6"/>
  <c r="C371" i="6"/>
  <c r="X371" i="6"/>
  <c r="Y371" i="6"/>
  <c r="Z371" i="6"/>
  <c r="AA371" i="6"/>
  <c r="AB371" i="6"/>
  <c r="AJ371" i="6"/>
  <c r="AK371" i="6"/>
  <c r="B372" i="6"/>
  <c r="C372" i="6"/>
  <c r="X372" i="6"/>
  <c r="Y372" i="6"/>
  <c r="Z372" i="6"/>
  <c r="AA372" i="6"/>
  <c r="AB372" i="6"/>
  <c r="AJ372" i="6"/>
  <c r="AK372" i="6"/>
  <c r="B373" i="6"/>
  <c r="C373" i="6"/>
  <c r="X373" i="6"/>
  <c r="Y373" i="6"/>
  <c r="Z373" i="6"/>
  <c r="AA373" i="6"/>
  <c r="AB373" i="6"/>
  <c r="AJ373" i="6"/>
  <c r="AK373" i="6"/>
  <c r="B374" i="6"/>
  <c r="C374" i="6"/>
  <c r="X374" i="6"/>
  <c r="Y374" i="6"/>
  <c r="Z374" i="6"/>
  <c r="AA374" i="6"/>
  <c r="AB374" i="6"/>
  <c r="AJ374" i="6"/>
  <c r="AK374" i="6"/>
  <c r="B375" i="6"/>
  <c r="C375" i="6"/>
  <c r="X375" i="6"/>
  <c r="Y375" i="6"/>
  <c r="Z375" i="6"/>
  <c r="AA375" i="6"/>
  <c r="AB375" i="6"/>
  <c r="AJ375" i="6"/>
  <c r="AK375" i="6"/>
  <c r="B376" i="6"/>
  <c r="C376" i="6"/>
  <c r="X376" i="6"/>
  <c r="Y376" i="6"/>
  <c r="Z376" i="6"/>
  <c r="AA376" i="6"/>
  <c r="AB376" i="6"/>
  <c r="AJ376" i="6"/>
  <c r="AK376" i="6"/>
  <c r="B377" i="6"/>
  <c r="C377" i="6"/>
  <c r="X377" i="6"/>
  <c r="Y377" i="6"/>
  <c r="Z377" i="6"/>
  <c r="AA377" i="6"/>
  <c r="AB377" i="6"/>
  <c r="AJ377" i="6"/>
  <c r="AK377" i="6"/>
  <c r="B378" i="6"/>
  <c r="C378" i="6"/>
  <c r="X378" i="6"/>
  <c r="Y378" i="6"/>
  <c r="Z378" i="6"/>
  <c r="AA378" i="6"/>
  <c r="AB378" i="6"/>
  <c r="AJ378" i="6"/>
  <c r="AK378" i="6"/>
  <c r="B379" i="6"/>
  <c r="C379" i="6"/>
  <c r="X379" i="6"/>
  <c r="Y379" i="6"/>
  <c r="Z379" i="6"/>
  <c r="AA379" i="6"/>
  <c r="AB379" i="6"/>
  <c r="AJ379" i="6"/>
  <c r="AK379" i="6"/>
  <c r="B380" i="6"/>
  <c r="C380" i="6"/>
  <c r="X380" i="6"/>
  <c r="Y380" i="6"/>
  <c r="Z380" i="6"/>
  <c r="AA380" i="6"/>
  <c r="AB380" i="6"/>
  <c r="AJ380" i="6"/>
  <c r="AK380" i="6"/>
  <c r="B381" i="6"/>
  <c r="C381" i="6"/>
  <c r="X381" i="6"/>
  <c r="Y381" i="6"/>
  <c r="Z381" i="6"/>
  <c r="AA381" i="6"/>
  <c r="AB381" i="6"/>
  <c r="AJ381" i="6"/>
  <c r="AK381" i="6"/>
  <c r="B382" i="6"/>
  <c r="C382" i="6"/>
  <c r="X382" i="6"/>
  <c r="Y382" i="6"/>
  <c r="Z382" i="6"/>
  <c r="AA382" i="6"/>
  <c r="AB382" i="6"/>
  <c r="AJ382" i="6"/>
  <c r="AK382" i="6"/>
  <c r="B383" i="6"/>
  <c r="C383" i="6"/>
  <c r="X383" i="6"/>
  <c r="Y383" i="6"/>
  <c r="Z383" i="6"/>
  <c r="AA383" i="6"/>
  <c r="AB383" i="6"/>
  <c r="AJ383" i="6"/>
  <c r="AK383" i="6"/>
  <c r="B384" i="6"/>
  <c r="C384" i="6"/>
  <c r="X384" i="6"/>
  <c r="Y384" i="6"/>
  <c r="Z384" i="6"/>
  <c r="AA384" i="6"/>
  <c r="AB384" i="6"/>
  <c r="AJ384" i="6"/>
  <c r="AK384" i="6"/>
  <c r="B385" i="6"/>
  <c r="C385" i="6"/>
  <c r="X385" i="6"/>
  <c r="Y385" i="6"/>
  <c r="Z385" i="6"/>
  <c r="AA385" i="6"/>
  <c r="AB385" i="6"/>
  <c r="AJ385" i="6"/>
  <c r="AK385" i="6"/>
  <c r="B386" i="6"/>
  <c r="C386" i="6"/>
  <c r="X386" i="6"/>
  <c r="Y386" i="6"/>
  <c r="Z386" i="6"/>
  <c r="AA386" i="6"/>
  <c r="AB386" i="6"/>
  <c r="AJ386" i="6"/>
  <c r="AK386" i="6"/>
  <c r="B387" i="6"/>
  <c r="C387" i="6"/>
  <c r="X387" i="6"/>
  <c r="Y387" i="6"/>
  <c r="Z387" i="6"/>
  <c r="AA387" i="6"/>
  <c r="AB387" i="6"/>
  <c r="AJ387" i="6"/>
  <c r="AK387" i="6"/>
  <c r="B388" i="6"/>
  <c r="C388" i="6"/>
  <c r="X388" i="6"/>
  <c r="Y388" i="6"/>
  <c r="Z388" i="6"/>
  <c r="AA388" i="6"/>
  <c r="AB388" i="6"/>
  <c r="AJ388" i="6"/>
  <c r="AK388" i="6"/>
  <c r="B389" i="6"/>
  <c r="C389" i="6"/>
  <c r="X389" i="6"/>
  <c r="Y389" i="6"/>
  <c r="Z389" i="6"/>
  <c r="AA389" i="6"/>
  <c r="AB389" i="6"/>
  <c r="AJ389" i="6"/>
  <c r="AK389" i="6"/>
  <c r="B390" i="6"/>
  <c r="C390" i="6"/>
  <c r="X390" i="6"/>
  <c r="Y390" i="6"/>
  <c r="Z390" i="6"/>
  <c r="AA390" i="6"/>
  <c r="AB390" i="6"/>
  <c r="AJ390" i="6"/>
  <c r="AK390" i="6"/>
  <c r="B391" i="6"/>
  <c r="C391" i="6"/>
  <c r="X391" i="6"/>
  <c r="Y391" i="6"/>
  <c r="Z391" i="6"/>
  <c r="AA391" i="6"/>
  <c r="AB391" i="6"/>
  <c r="AJ391" i="6"/>
  <c r="AK391" i="6"/>
  <c r="B392" i="6"/>
  <c r="C392" i="6"/>
  <c r="X392" i="6"/>
  <c r="Y392" i="6"/>
  <c r="Z392" i="6"/>
  <c r="AA392" i="6"/>
  <c r="AB392" i="6"/>
  <c r="AJ392" i="6"/>
  <c r="AK392" i="6"/>
  <c r="B393" i="6"/>
  <c r="C393" i="6"/>
  <c r="X393" i="6"/>
  <c r="Y393" i="6"/>
  <c r="Z393" i="6"/>
  <c r="AA393" i="6"/>
  <c r="AB393" i="6"/>
  <c r="AJ393" i="6"/>
  <c r="AK393" i="6"/>
  <c r="B394" i="6"/>
  <c r="C394" i="6"/>
  <c r="X394" i="6"/>
  <c r="Y394" i="6"/>
  <c r="Z394" i="6"/>
  <c r="AA394" i="6"/>
  <c r="AB394" i="6"/>
  <c r="AJ394" i="6"/>
  <c r="AK394" i="6"/>
  <c r="B395" i="6"/>
  <c r="C395" i="6"/>
  <c r="X395" i="6"/>
  <c r="Y395" i="6"/>
  <c r="Z395" i="6"/>
  <c r="AA395" i="6"/>
  <c r="AB395" i="6"/>
  <c r="AJ395" i="6"/>
  <c r="AK395" i="6"/>
  <c r="B396" i="6"/>
  <c r="C396" i="6"/>
  <c r="X396" i="6"/>
  <c r="Y396" i="6"/>
  <c r="Z396" i="6"/>
  <c r="AA396" i="6"/>
  <c r="AB396" i="6"/>
  <c r="AJ396" i="6"/>
  <c r="AK396" i="6"/>
  <c r="B397" i="6"/>
  <c r="C397" i="6"/>
  <c r="X397" i="6"/>
  <c r="Y397" i="6"/>
  <c r="Z397" i="6"/>
  <c r="AA397" i="6"/>
  <c r="AB397" i="6"/>
  <c r="AJ397" i="6"/>
  <c r="AK397" i="6"/>
  <c r="B398" i="6"/>
  <c r="C398" i="6"/>
  <c r="X398" i="6"/>
  <c r="Y398" i="6"/>
  <c r="Z398" i="6"/>
  <c r="AA398" i="6"/>
  <c r="AB398" i="6"/>
  <c r="AJ398" i="6"/>
  <c r="AK398" i="6"/>
  <c r="B399" i="6"/>
  <c r="C399" i="6"/>
  <c r="X399" i="6"/>
  <c r="Y399" i="6"/>
  <c r="Z399" i="6"/>
  <c r="AA399" i="6"/>
  <c r="AB399" i="6"/>
  <c r="AJ399" i="6"/>
  <c r="AK399" i="6"/>
  <c r="B400" i="6"/>
  <c r="C400" i="6"/>
  <c r="X400" i="6"/>
  <c r="Y400" i="6"/>
  <c r="Z400" i="6"/>
  <c r="AA400" i="6"/>
  <c r="AB400" i="6"/>
  <c r="AJ400" i="6"/>
  <c r="AK400" i="6"/>
  <c r="B401" i="6"/>
  <c r="C401" i="6"/>
  <c r="X401" i="6"/>
  <c r="Y401" i="6"/>
  <c r="Z401" i="6"/>
  <c r="AA401" i="6"/>
  <c r="AB401" i="6"/>
  <c r="AJ401" i="6"/>
  <c r="AK401" i="6"/>
  <c r="B402" i="6"/>
  <c r="C402" i="6"/>
  <c r="X402" i="6"/>
  <c r="Y402" i="6"/>
  <c r="Z402" i="6"/>
  <c r="AA402" i="6"/>
  <c r="AB402" i="6"/>
  <c r="AJ402" i="6"/>
  <c r="AK402" i="6"/>
  <c r="B403" i="6"/>
  <c r="C403" i="6"/>
  <c r="X403" i="6"/>
  <c r="Y403" i="6"/>
  <c r="Z403" i="6"/>
  <c r="AA403" i="6"/>
  <c r="AB403" i="6"/>
  <c r="AJ403" i="6"/>
  <c r="AK403" i="6"/>
  <c r="B404" i="6"/>
  <c r="C404" i="6"/>
  <c r="X404" i="6"/>
  <c r="Y404" i="6"/>
  <c r="Z404" i="6"/>
  <c r="AA404" i="6"/>
  <c r="AB404" i="6"/>
  <c r="AJ404" i="6"/>
  <c r="AK404" i="6"/>
  <c r="B405" i="6"/>
  <c r="C405" i="6"/>
  <c r="X405" i="6"/>
  <c r="Y405" i="6"/>
  <c r="Z405" i="6"/>
  <c r="AA405" i="6"/>
  <c r="AB405" i="6"/>
  <c r="AJ405" i="6"/>
  <c r="AK405" i="6"/>
  <c r="B406" i="6"/>
  <c r="C406" i="6"/>
  <c r="X406" i="6"/>
  <c r="Y406" i="6"/>
  <c r="Z406" i="6"/>
  <c r="AA406" i="6"/>
  <c r="AB406" i="6"/>
  <c r="AJ406" i="6"/>
  <c r="AK406" i="6"/>
  <c r="B407" i="6"/>
  <c r="C407" i="6"/>
  <c r="X407" i="6"/>
  <c r="Y407" i="6"/>
  <c r="Z407" i="6"/>
  <c r="AA407" i="6"/>
  <c r="AB407" i="6"/>
  <c r="AJ407" i="6"/>
  <c r="AK407" i="6"/>
  <c r="B408" i="6"/>
  <c r="C408" i="6"/>
  <c r="X408" i="6"/>
  <c r="Y408" i="6"/>
  <c r="Z408" i="6"/>
  <c r="AA408" i="6"/>
  <c r="AB408" i="6"/>
  <c r="AJ408" i="6"/>
  <c r="AK408" i="6"/>
  <c r="B409" i="6"/>
  <c r="C409" i="6"/>
  <c r="X409" i="6"/>
  <c r="Y409" i="6"/>
  <c r="Z409" i="6"/>
  <c r="AA409" i="6"/>
  <c r="AB409" i="6"/>
  <c r="AJ409" i="6"/>
  <c r="AK409" i="6"/>
  <c r="B410" i="6"/>
  <c r="C410" i="6"/>
  <c r="X410" i="6"/>
  <c r="Y410" i="6"/>
  <c r="Z410" i="6"/>
  <c r="AA410" i="6"/>
  <c r="AB410" i="6"/>
  <c r="AJ410" i="6"/>
  <c r="AK410" i="6"/>
  <c r="B411" i="6"/>
  <c r="C411" i="6"/>
  <c r="X411" i="6"/>
  <c r="Y411" i="6"/>
  <c r="Z411" i="6"/>
  <c r="AA411" i="6"/>
  <c r="AB411" i="6"/>
  <c r="AJ411" i="6"/>
  <c r="AK411" i="6"/>
  <c r="B412" i="6"/>
  <c r="C412" i="6"/>
  <c r="X412" i="6"/>
  <c r="Y412" i="6"/>
  <c r="Z412" i="6"/>
  <c r="AA412" i="6"/>
  <c r="AB412" i="6"/>
  <c r="AJ412" i="6"/>
  <c r="AK412" i="6"/>
  <c r="B413" i="6"/>
  <c r="C413" i="6"/>
  <c r="X413" i="6"/>
  <c r="Y413" i="6"/>
  <c r="Z413" i="6"/>
  <c r="AA413" i="6"/>
  <c r="AB413" i="6"/>
  <c r="AJ413" i="6"/>
  <c r="AK413" i="6"/>
  <c r="B414" i="6"/>
  <c r="C414" i="6"/>
  <c r="X414" i="6"/>
  <c r="Y414" i="6"/>
  <c r="Z414" i="6"/>
  <c r="AA414" i="6"/>
  <c r="AB414" i="6"/>
  <c r="AJ414" i="6"/>
  <c r="AK414" i="6"/>
  <c r="B415" i="6"/>
  <c r="C415" i="6"/>
  <c r="X415" i="6"/>
  <c r="Y415" i="6"/>
  <c r="Z415" i="6"/>
  <c r="AA415" i="6"/>
  <c r="AB415" i="6"/>
  <c r="AJ415" i="6"/>
  <c r="AK415" i="6"/>
  <c r="B416" i="6"/>
  <c r="C416" i="6"/>
  <c r="X416" i="6"/>
  <c r="Y416" i="6"/>
  <c r="Z416" i="6"/>
  <c r="AA416" i="6"/>
  <c r="AB416" i="6"/>
  <c r="AJ416" i="6"/>
  <c r="AK416" i="6"/>
  <c r="B417" i="6"/>
  <c r="C417" i="6"/>
  <c r="X417" i="6"/>
  <c r="Y417" i="6"/>
  <c r="Z417" i="6"/>
  <c r="AA417" i="6"/>
  <c r="AB417" i="6"/>
  <c r="AJ417" i="6"/>
  <c r="AK417" i="6"/>
  <c r="B418" i="6"/>
  <c r="C418" i="6"/>
  <c r="X418" i="6"/>
  <c r="Y418" i="6"/>
  <c r="Z418" i="6"/>
  <c r="AA418" i="6"/>
  <c r="AB418" i="6"/>
  <c r="AJ418" i="6"/>
  <c r="AK418" i="6"/>
  <c r="B419" i="6"/>
  <c r="C419" i="6"/>
  <c r="X419" i="6"/>
  <c r="Y419" i="6"/>
  <c r="Z419" i="6"/>
  <c r="AA419" i="6"/>
  <c r="AB419" i="6"/>
  <c r="AJ419" i="6"/>
  <c r="AK419" i="6"/>
  <c r="B420" i="6"/>
  <c r="C420" i="6"/>
  <c r="X420" i="6"/>
  <c r="Y420" i="6"/>
  <c r="Z420" i="6"/>
  <c r="AA420" i="6"/>
  <c r="AB420" i="6"/>
  <c r="AJ420" i="6"/>
  <c r="AK420" i="6"/>
  <c r="B421" i="6"/>
  <c r="C421" i="6"/>
  <c r="X421" i="6"/>
  <c r="Y421" i="6"/>
  <c r="Z421" i="6"/>
  <c r="AA421" i="6"/>
  <c r="AB421" i="6"/>
  <c r="AJ421" i="6"/>
  <c r="AK421" i="6"/>
  <c r="B422" i="6"/>
  <c r="C422" i="6"/>
  <c r="X422" i="6"/>
  <c r="Y422" i="6"/>
  <c r="Z422" i="6"/>
  <c r="AA422" i="6"/>
  <c r="AB422" i="6"/>
  <c r="AJ422" i="6"/>
  <c r="AK422" i="6"/>
  <c r="B423" i="6"/>
  <c r="C423" i="6"/>
  <c r="X423" i="6"/>
  <c r="Y423" i="6"/>
  <c r="Z423" i="6"/>
  <c r="AA423" i="6"/>
  <c r="AB423" i="6"/>
  <c r="AJ423" i="6"/>
  <c r="AK423" i="6"/>
  <c r="B424" i="6"/>
  <c r="C424" i="6"/>
  <c r="X424" i="6"/>
  <c r="Y424" i="6"/>
  <c r="Z424" i="6"/>
  <c r="AA424" i="6"/>
  <c r="AB424" i="6"/>
  <c r="AJ424" i="6"/>
  <c r="AK424" i="6"/>
  <c r="B425" i="6"/>
  <c r="C425" i="6"/>
  <c r="X425" i="6"/>
  <c r="Y425" i="6"/>
  <c r="Z425" i="6"/>
  <c r="AA425" i="6"/>
  <c r="AB425" i="6"/>
  <c r="AJ425" i="6"/>
  <c r="AK425" i="6"/>
  <c r="B426" i="6"/>
  <c r="C426" i="6"/>
  <c r="X426" i="6"/>
  <c r="Y426" i="6"/>
  <c r="Z426" i="6"/>
  <c r="AA426" i="6"/>
  <c r="AB426" i="6"/>
  <c r="AJ426" i="6"/>
  <c r="AK426" i="6"/>
  <c r="B427" i="6"/>
  <c r="C427" i="6"/>
  <c r="X427" i="6"/>
  <c r="Y427" i="6"/>
  <c r="Z427" i="6"/>
  <c r="AA427" i="6"/>
  <c r="AB427" i="6"/>
  <c r="AJ427" i="6"/>
  <c r="AK427" i="6"/>
  <c r="B428" i="6"/>
  <c r="C428" i="6"/>
  <c r="X428" i="6"/>
  <c r="Y428" i="6"/>
  <c r="Z428" i="6"/>
  <c r="AA428" i="6"/>
  <c r="AB428" i="6"/>
  <c r="AJ428" i="6"/>
  <c r="AK428" i="6"/>
  <c r="B429" i="6"/>
  <c r="C429" i="6"/>
  <c r="X429" i="6"/>
  <c r="Y429" i="6"/>
  <c r="Z429" i="6"/>
  <c r="AA429" i="6"/>
  <c r="AB429" i="6"/>
  <c r="AJ429" i="6"/>
  <c r="AK429" i="6"/>
  <c r="B430" i="6"/>
  <c r="C430" i="6"/>
  <c r="X430" i="6"/>
  <c r="Y430" i="6"/>
  <c r="Z430" i="6"/>
  <c r="AA430" i="6"/>
  <c r="AB430" i="6"/>
  <c r="AJ430" i="6"/>
  <c r="AK430" i="6"/>
  <c r="B431" i="6"/>
  <c r="C431" i="6"/>
  <c r="X431" i="6"/>
  <c r="Y431" i="6"/>
  <c r="Z431" i="6"/>
  <c r="AA431" i="6"/>
  <c r="AB431" i="6"/>
  <c r="AJ431" i="6"/>
  <c r="AK431" i="6"/>
  <c r="B432" i="6"/>
  <c r="C432" i="6"/>
  <c r="X432" i="6"/>
  <c r="Y432" i="6"/>
  <c r="Z432" i="6"/>
  <c r="AA432" i="6"/>
  <c r="AB432" i="6"/>
  <c r="AJ432" i="6"/>
  <c r="AK432" i="6"/>
  <c r="B433" i="6"/>
  <c r="C433" i="6"/>
  <c r="X433" i="6"/>
  <c r="Y433" i="6"/>
  <c r="Z433" i="6"/>
  <c r="AA433" i="6"/>
  <c r="AB433" i="6"/>
  <c r="AJ433" i="6"/>
  <c r="AK433" i="6"/>
  <c r="B434" i="6"/>
  <c r="C434" i="6"/>
  <c r="X434" i="6"/>
  <c r="Y434" i="6"/>
  <c r="Z434" i="6"/>
  <c r="AA434" i="6"/>
  <c r="AB434" i="6"/>
  <c r="AJ434" i="6"/>
  <c r="AK434" i="6"/>
  <c r="B435" i="6"/>
  <c r="C435" i="6"/>
  <c r="X435" i="6"/>
  <c r="Y435" i="6"/>
  <c r="Z435" i="6"/>
  <c r="AA435" i="6"/>
  <c r="AB435" i="6"/>
  <c r="AJ435" i="6"/>
  <c r="AK435" i="6"/>
  <c r="B436" i="6"/>
  <c r="C436" i="6"/>
  <c r="X436" i="6"/>
  <c r="Y436" i="6"/>
  <c r="Z436" i="6"/>
  <c r="AA436" i="6"/>
  <c r="AB436" i="6"/>
  <c r="AJ436" i="6"/>
  <c r="AK436" i="6"/>
  <c r="B437" i="6"/>
  <c r="C437" i="6"/>
  <c r="X437" i="6"/>
  <c r="Y437" i="6"/>
  <c r="Z437" i="6"/>
  <c r="AA437" i="6"/>
  <c r="AB437" i="6"/>
  <c r="AJ437" i="6"/>
  <c r="AK437" i="6"/>
  <c r="B438" i="6"/>
  <c r="C438" i="6"/>
  <c r="X438" i="6"/>
  <c r="Y438" i="6"/>
  <c r="Z438" i="6"/>
  <c r="AA438" i="6"/>
  <c r="AB438" i="6"/>
  <c r="AJ438" i="6"/>
  <c r="AK438" i="6"/>
  <c r="B439" i="6"/>
  <c r="C439" i="6"/>
  <c r="X439" i="6"/>
  <c r="Y439" i="6"/>
  <c r="Z439" i="6"/>
  <c r="AA439" i="6"/>
  <c r="AB439" i="6"/>
  <c r="AJ439" i="6"/>
  <c r="AK439" i="6"/>
  <c r="B440" i="6"/>
  <c r="C440" i="6"/>
  <c r="X440" i="6"/>
  <c r="Y440" i="6"/>
  <c r="Z440" i="6"/>
  <c r="AA440" i="6"/>
  <c r="AB440" i="6"/>
  <c r="AJ440" i="6"/>
  <c r="AK440" i="6"/>
  <c r="B441" i="6"/>
  <c r="C441" i="6"/>
  <c r="X441" i="6"/>
  <c r="Y441" i="6"/>
  <c r="Z441" i="6"/>
  <c r="AA441" i="6"/>
  <c r="AB441" i="6"/>
  <c r="AJ441" i="6"/>
  <c r="AK441" i="6"/>
  <c r="B442" i="6"/>
  <c r="C442" i="6"/>
  <c r="X442" i="6"/>
  <c r="Y442" i="6"/>
  <c r="Z442" i="6"/>
  <c r="AA442" i="6"/>
  <c r="AB442" i="6"/>
  <c r="AJ442" i="6"/>
  <c r="AK442" i="6"/>
  <c r="B443" i="6"/>
  <c r="C443" i="6"/>
  <c r="X443" i="6"/>
  <c r="Y443" i="6"/>
  <c r="Z443" i="6"/>
  <c r="AA443" i="6"/>
  <c r="AB443" i="6"/>
  <c r="AJ443" i="6"/>
  <c r="AK443" i="6"/>
  <c r="B444" i="6"/>
  <c r="C444" i="6"/>
  <c r="X444" i="6"/>
  <c r="Y444" i="6"/>
  <c r="Z444" i="6"/>
  <c r="AA444" i="6"/>
  <c r="AB444" i="6"/>
  <c r="AJ444" i="6"/>
  <c r="AK444" i="6"/>
  <c r="B445" i="6"/>
  <c r="C445" i="6"/>
  <c r="X445" i="6"/>
  <c r="Y445" i="6"/>
  <c r="Z445" i="6"/>
  <c r="AA445" i="6"/>
  <c r="AB445" i="6"/>
  <c r="AJ445" i="6"/>
  <c r="AK445" i="6"/>
  <c r="B446" i="6"/>
  <c r="C446" i="6"/>
  <c r="X446" i="6"/>
  <c r="Y446" i="6"/>
  <c r="Z446" i="6"/>
  <c r="AA446" i="6"/>
  <c r="AB446" i="6"/>
  <c r="AJ446" i="6"/>
  <c r="AK446" i="6"/>
  <c r="B447" i="6"/>
  <c r="C447" i="6"/>
  <c r="X447" i="6"/>
  <c r="Y447" i="6"/>
  <c r="Z447" i="6"/>
  <c r="AA447" i="6"/>
  <c r="AB447" i="6"/>
  <c r="AJ447" i="6"/>
  <c r="AK447" i="6"/>
  <c r="B448" i="6"/>
  <c r="C448" i="6"/>
  <c r="X448" i="6"/>
  <c r="Y448" i="6"/>
  <c r="Z448" i="6"/>
  <c r="AA448" i="6"/>
  <c r="AB448" i="6"/>
  <c r="AJ448" i="6"/>
  <c r="AK448" i="6"/>
  <c r="B449" i="6"/>
  <c r="C449" i="6"/>
  <c r="X449" i="6"/>
  <c r="Y449" i="6"/>
  <c r="Z449" i="6"/>
  <c r="AA449" i="6"/>
  <c r="AB449" i="6"/>
  <c r="AJ449" i="6"/>
  <c r="AK449" i="6"/>
  <c r="B450" i="6"/>
  <c r="C450" i="6"/>
  <c r="X450" i="6"/>
  <c r="Y450" i="6"/>
  <c r="Z450" i="6"/>
  <c r="AA450" i="6"/>
  <c r="AB450" i="6"/>
  <c r="AJ450" i="6"/>
  <c r="AK450" i="6"/>
  <c r="B451" i="6"/>
  <c r="C451" i="6"/>
  <c r="X451" i="6"/>
  <c r="Y451" i="6"/>
  <c r="Z451" i="6"/>
  <c r="AA451" i="6"/>
  <c r="AB451" i="6"/>
  <c r="AJ451" i="6"/>
  <c r="AK451" i="6"/>
  <c r="B452" i="6"/>
  <c r="C452" i="6"/>
  <c r="X452" i="6"/>
  <c r="Y452" i="6"/>
  <c r="Z452" i="6"/>
  <c r="AA452" i="6"/>
  <c r="AB452" i="6"/>
  <c r="AJ452" i="6"/>
  <c r="AK452" i="6"/>
  <c r="B453" i="6"/>
  <c r="C453" i="6"/>
  <c r="X453" i="6"/>
  <c r="Y453" i="6"/>
  <c r="Z453" i="6"/>
  <c r="AA453" i="6"/>
  <c r="AB453" i="6"/>
  <c r="AJ453" i="6"/>
  <c r="AK453" i="6"/>
  <c r="B454" i="6"/>
  <c r="C454" i="6"/>
  <c r="X454" i="6"/>
  <c r="Y454" i="6"/>
  <c r="Z454" i="6"/>
  <c r="AA454" i="6"/>
  <c r="AB454" i="6"/>
  <c r="AJ454" i="6"/>
  <c r="AK454" i="6"/>
  <c r="B455" i="6"/>
  <c r="C455" i="6"/>
  <c r="X455" i="6"/>
  <c r="Y455" i="6"/>
  <c r="Z455" i="6"/>
  <c r="AA455" i="6"/>
  <c r="AB455" i="6"/>
  <c r="AJ455" i="6"/>
  <c r="AK455" i="6"/>
  <c r="B456" i="6"/>
  <c r="C456" i="6"/>
  <c r="X456" i="6"/>
  <c r="Y456" i="6"/>
  <c r="Z456" i="6"/>
  <c r="AA456" i="6"/>
  <c r="AB456" i="6"/>
  <c r="AJ456" i="6"/>
  <c r="AK456" i="6"/>
  <c r="B457" i="6"/>
  <c r="C457" i="6"/>
  <c r="X457" i="6"/>
  <c r="Y457" i="6"/>
  <c r="Z457" i="6"/>
  <c r="AA457" i="6"/>
  <c r="AB457" i="6"/>
  <c r="AJ457" i="6"/>
  <c r="AK457" i="6"/>
  <c r="B458" i="6"/>
  <c r="C458" i="6"/>
  <c r="X458" i="6"/>
  <c r="Y458" i="6"/>
  <c r="Z458" i="6"/>
  <c r="AA458" i="6"/>
  <c r="AB458" i="6"/>
  <c r="AJ458" i="6"/>
  <c r="AK458" i="6"/>
  <c r="B459" i="6"/>
  <c r="C459" i="6"/>
  <c r="X459" i="6"/>
  <c r="Y459" i="6"/>
  <c r="Z459" i="6"/>
  <c r="AA459" i="6"/>
  <c r="AB459" i="6"/>
  <c r="AJ459" i="6"/>
  <c r="AK459" i="6"/>
  <c r="B460" i="6"/>
  <c r="C460" i="6"/>
  <c r="X460" i="6"/>
  <c r="Y460" i="6"/>
  <c r="Z460" i="6"/>
  <c r="AA460" i="6"/>
  <c r="AB460" i="6"/>
  <c r="AJ460" i="6"/>
  <c r="AK460" i="6"/>
  <c r="B461" i="6"/>
  <c r="C461" i="6"/>
  <c r="X461" i="6"/>
  <c r="Y461" i="6"/>
  <c r="Z461" i="6"/>
  <c r="AA461" i="6"/>
  <c r="AB461" i="6"/>
  <c r="AJ461" i="6"/>
  <c r="AK461" i="6"/>
  <c r="B462" i="6"/>
  <c r="C462" i="6"/>
  <c r="X462" i="6"/>
  <c r="Y462" i="6"/>
  <c r="Z462" i="6"/>
  <c r="AA462" i="6"/>
  <c r="AB462" i="6"/>
  <c r="AJ462" i="6"/>
  <c r="AK462" i="6"/>
  <c r="B463" i="6"/>
  <c r="C463" i="6"/>
  <c r="X463" i="6"/>
  <c r="Y463" i="6"/>
  <c r="Z463" i="6"/>
  <c r="AA463" i="6"/>
  <c r="AB463" i="6"/>
  <c r="AJ463" i="6"/>
  <c r="AK463" i="6"/>
  <c r="B464" i="6"/>
  <c r="C464" i="6"/>
  <c r="X464" i="6"/>
  <c r="Y464" i="6"/>
  <c r="Z464" i="6"/>
  <c r="AA464" i="6"/>
  <c r="AB464" i="6"/>
  <c r="AJ464" i="6"/>
  <c r="AK464" i="6"/>
  <c r="B465" i="6"/>
  <c r="C465" i="6"/>
  <c r="X465" i="6"/>
  <c r="Y465" i="6"/>
  <c r="Z465" i="6"/>
  <c r="AA465" i="6"/>
  <c r="AB465" i="6"/>
  <c r="AJ465" i="6"/>
  <c r="AK465" i="6"/>
  <c r="B466" i="6"/>
  <c r="C466" i="6"/>
  <c r="X466" i="6"/>
  <c r="Y466" i="6"/>
  <c r="Z466" i="6"/>
  <c r="AA466" i="6"/>
  <c r="AB466" i="6"/>
  <c r="AJ466" i="6"/>
  <c r="AK466" i="6"/>
  <c r="B467" i="6"/>
  <c r="C467" i="6"/>
  <c r="X467" i="6"/>
  <c r="Y467" i="6"/>
  <c r="Z467" i="6"/>
  <c r="AA467" i="6"/>
  <c r="AB467" i="6"/>
  <c r="AJ467" i="6"/>
  <c r="AK467" i="6"/>
  <c r="B468" i="6"/>
  <c r="C468" i="6"/>
  <c r="X468" i="6"/>
  <c r="Y468" i="6"/>
  <c r="Z468" i="6"/>
  <c r="AA468" i="6"/>
  <c r="AB468" i="6"/>
  <c r="AJ468" i="6"/>
  <c r="AK468" i="6"/>
  <c r="B469" i="6"/>
  <c r="C469" i="6"/>
  <c r="X469" i="6"/>
  <c r="Y469" i="6"/>
  <c r="Z469" i="6"/>
  <c r="AA469" i="6"/>
  <c r="AB469" i="6"/>
  <c r="AJ469" i="6"/>
  <c r="AK469" i="6"/>
  <c r="B470" i="6"/>
  <c r="C470" i="6"/>
  <c r="X470" i="6"/>
  <c r="Y470" i="6"/>
  <c r="Z470" i="6"/>
  <c r="AA470" i="6"/>
  <c r="AB470" i="6"/>
  <c r="AJ470" i="6"/>
  <c r="AK470" i="6"/>
  <c r="B471" i="6"/>
  <c r="C471" i="6"/>
  <c r="X471" i="6"/>
  <c r="Y471" i="6"/>
  <c r="Z471" i="6"/>
  <c r="AA471" i="6"/>
  <c r="AB471" i="6"/>
  <c r="AJ471" i="6"/>
  <c r="AK471" i="6"/>
  <c r="B472" i="6"/>
  <c r="C472" i="6"/>
  <c r="X472" i="6"/>
  <c r="Y472" i="6"/>
  <c r="Z472" i="6"/>
  <c r="AA472" i="6"/>
  <c r="AB472" i="6"/>
  <c r="AJ472" i="6"/>
  <c r="AK472" i="6"/>
  <c r="B473" i="6"/>
  <c r="C473" i="6"/>
  <c r="X473" i="6"/>
  <c r="Y473" i="6"/>
  <c r="Z473" i="6"/>
  <c r="AA473" i="6"/>
  <c r="AB473" i="6"/>
  <c r="AJ473" i="6"/>
  <c r="AK473" i="6"/>
  <c r="B474" i="6"/>
  <c r="C474" i="6"/>
  <c r="X474" i="6"/>
  <c r="Y474" i="6"/>
  <c r="Z474" i="6"/>
  <c r="AA474" i="6"/>
  <c r="AB474" i="6"/>
  <c r="AJ474" i="6"/>
  <c r="AK474" i="6"/>
  <c r="B475" i="6"/>
  <c r="C475" i="6"/>
  <c r="X475" i="6"/>
  <c r="Y475" i="6"/>
  <c r="Z475" i="6"/>
  <c r="AA475" i="6"/>
  <c r="AB475" i="6"/>
  <c r="AJ475" i="6"/>
  <c r="AK475" i="6"/>
  <c r="B476" i="6"/>
  <c r="C476" i="6"/>
  <c r="X476" i="6"/>
  <c r="Y476" i="6"/>
  <c r="Z476" i="6"/>
  <c r="AA476" i="6"/>
  <c r="AB476" i="6"/>
  <c r="AJ476" i="6"/>
  <c r="AK476" i="6"/>
  <c r="B477" i="6"/>
  <c r="C477" i="6"/>
  <c r="X477" i="6"/>
  <c r="Y477" i="6"/>
  <c r="Z477" i="6"/>
  <c r="AA477" i="6"/>
  <c r="AB477" i="6"/>
  <c r="AJ477" i="6"/>
  <c r="AK477" i="6"/>
  <c r="B478" i="6"/>
  <c r="C478" i="6"/>
  <c r="X478" i="6"/>
  <c r="Y478" i="6"/>
  <c r="Z478" i="6"/>
  <c r="AA478" i="6"/>
  <c r="AB478" i="6"/>
  <c r="AJ478" i="6"/>
  <c r="AK478" i="6"/>
  <c r="B479" i="6"/>
  <c r="C479" i="6"/>
  <c r="X479" i="6"/>
  <c r="Y479" i="6"/>
  <c r="Z479" i="6"/>
  <c r="AA479" i="6"/>
  <c r="AB479" i="6"/>
  <c r="AJ479" i="6"/>
  <c r="AK479" i="6"/>
  <c r="B480" i="6"/>
  <c r="C480" i="6"/>
  <c r="X480" i="6"/>
  <c r="Y480" i="6"/>
  <c r="Z480" i="6"/>
  <c r="AA480" i="6"/>
  <c r="AB480" i="6"/>
  <c r="AJ480" i="6"/>
  <c r="AK480" i="6"/>
  <c r="B481" i="6"/>
  <c r="C481" i="6"/>
  <c r="X481" i="6"/>
  <c r="Y481" i="6"/>
  <c r="Z481" i="6"/>
  <c r="AA481" i="6"/>
  <c r="AB481" i="6"/>
  <c r="AJ481" i="6"/>
  <c r="AK481" i="6"/>
  <c r="B482" i="6"/>
  <c r="C482" i="6"/>
  <c r="X482" i="6"/>
  <c r="Y482" i="6"/>
  <c r="Z482" i="6"/>
  <c r="AA482" i="6"/>
  <c r="AB482" i="6"/>
  <c r="AJ482" i="6"/>
  <c r="AK482" i="6"/>
  <c r="B483" i="6"/>
  <c r="C483" i="6"/>
  <c r="X483" i="6"/>
  <c r="Y483" i="6"/>
  <c r="Z483" i="6"/>
  <c r="AA483" i="6"/>
  <c r="AB483" i="6"/>
  <c r="AJ483" i="6"/>
  <c r="AK483" i="6"/>
  <c r="B484" i="6"/>
  <c r="C484" i="6"/>
  <c r="X484" i="6"/>
  <c r="Y484" i="6"/>
  <c r="Z484" i="6"/>
  <c r="AA484" i="6"/>
  <c r="AB484" i="6"/>
  <c r="AJ484" i="6"/>
  <c r="AK484" i="6"/>
  <c r="B485" i="6"/>
  <c r="C485" i="6"/>
  <c r="X485" i="6"/>
  <c r="Y485" i="6"/>
  <c r="Z485" i="6"/>
  <c r="AA485" i="6"/>
  <c r="AB485" i="6"/>
  <c r="AJ485" i="6"/>
  <c r="AK485" i="6"/>
  <c r="B486" i="6"/>
  <c r="C486" i="6"/>
  <c r="X486" i="6"/>
  <c r="Y486" i="6"/>
  <c r="Z486" i="6"/>
  <c r="AA486" i="6"/>
  <c r="AB486" i="6"/>
  <c r="AJ486" i="6"/>
  <c r="AK486" i="6"/>
  <c r="B487" i="6"/>
  <c r="C487" i="6"/>
  <c r="X487" i="6"/>
  <c r="Y487" i="6"/>
  <c r="Z487" i="6"/>
  <c r="AA487" i="6"/>
  <c r="AB487" i="6"/>
  <c r="AJ487" i="6"/>
  <c r="AK487" i="6"/>
  <c r="B488" i="6"/>
  <c r="C488" i="6"/>
  <c r="X488" i="6"/>
  <c r="Y488" i="6"/>
  <c r="Z488" i="6"/>
  <c r="AA488" i="6"/>
  <c r="AB488" i="6"/>
  <c r="AJ488" i="6"/>
  <c r="AK488" i="6"/>
  <c r="B489" i="6"/>
  <c r="C489" i="6"/>
  <c r="X489" i="6"/>
  <c r="Y489" i="6"/>
  <c r="Z489" i="6"/>
  <c r="AA489" i="6"/>
  <c r="AB489" i="6"/>
  <c r="AJ489" i="6"/>
  <c r="AK489" i="6"/>
  <c r="B490" i="6"/>
  <c r="C490" i="6"/>
  <c r="X490" i="6"/>
  <c r="Y490" i="6"/>
  <c r="Z490" i="6"/>
  <c r="AA490" i="6"/>
  <c r="AB490" i="6"/>
  <c r="AJ490" i="6"/>
  <c r="AK490" i="6"/>
  <c r="B491" i="6"/>
  <c r="C491" i="6"/>
  <c r="X491" i="6"/>
  <c r="Y491" i="6"/>
  <c r="Z491" i="6"/>
  <c r="AA491" i="6"/>
  <c r="AB491" i="6"/>
  <c r="AJ491" i="6"/>
  <c r="AK491" i="6"/>
  <c r="B492" i="6"/>
  <c r="C492" i="6"/>
  <c r="X492" i="6"/>
  <c r="Y492" i="6"/>
  <c r="Z492" i="6"/>
  <c r="AA492" i="6"/>
  <c r="AB492" i="6"/>
  <c r="AJ492" i="6"/>
  <c r="AK492" i="6"/>
  <c r="B493" i="6"/>
  <c r="C493" i="6"/>
  <c r="X493" i="6"/>
  <c r="Y493" i="6"/>
  <c r="Z493" i="6"/>
  <c r="AA493" i="6"/>
  <c r="AB493" i="6"/>
  <c r="AJ493" i="6"/>
  <c r="AK493" i="6"/>
  <c r="B494" i="6"/>
  <c r="C494" i="6"/>
  <c r="X494" i="6"/>
  <c r="Y494" i="6"/>
  <c r="Z494" i="6"/>
  <c r="AA494" i="6"/>
  <c r="AB494" i="6"/>
  <c r="AJ494" i="6"/>
  <c r="AK494" i="6"/>
  <c r="B495" i="6"/>
  <c r="C495" i="6"/>
  <c r="X495" i="6"/>
  <c r="Y495" i="6"/>
  <c r="Z495" i="6"/>
  <c r="AA495" i="6"/>
  <c r="AB495" i="6"/>
  <c r="AJ495" i="6"/>
  <c r="AK495" i="6"/>
  <c r="B496" i="6"/>
  <c r="C496" i="6"/>
  <c r="X496" i="6"/>
  <c r="Y496" i="6"/>
  <c r="Z496" i="6"/>
  <c r="AA496" i="6"/>
  <c r="AB496" i="6"/>
  <c r="AJ496" i="6"/>
  <c r="AK496" i="6"/>
  <c r="B497" i="6"/>
  <c r="C497" i="6"/>
  <c r="X497" i="6"/>
  <c r="Y497" i="6"/>
  <c r="Z497" i="6"/>
  <c r="AA497" i="6"/>
  <c r="AB497" i="6"/>
  <c r="AJ497" i="6"/>
  <c r="AK497" i="6"/>
  <c r="B498" i="6"/>
  <c r="C498" i="6"/>
  <c r="X498" i="6"/>
  <c r="Y498" i="6"/>
  <c r="Z498" i="6"/>
  <c r="AA498" i="6"/>
  <c r="AB498" i="6"/>
  <c r="AJ498" i="6"/>
  <c r="AK498" i="6"/>
  <c r="B499" i="6"/>
  <c r="C499" i="6"/>
  <c r="X499" i="6"/>
  <c r="Y499" i="6"/>
  <c r="Z499" i="6"/>
  <c r="AA499" i="6"/>
  <c r="AB499" i="6"/>
  <c r="AJ499" i="6"/>
  <c r="AK499" i="6"/>
  <c r="B500" i="6"/>
  <c r="C500" i="6"/>
  <c r="X500" i="6"/>
  <c r="Y500" i="6"/>
  <c r="Z500" i="6"/>
  <c r="AA500" i="6"/>
  <c r="AB500" i="6"/>
  <c r="AJ500" i="6"/>
  <c r="AK500" i="6"/>
  <c r="B501" i="6"/>
  <c r="C501" i="6"/>
  <c r="X501" i="6"/>
  <c r="Y501" i="6"/>
  <c r="Z501" i="6"/>
  <c r="AA501" i="6"/>
  <c r="AB501" i="6"/>
  <c r="AJ501" i="6"/>
  <c r="AK501" i="6"/>
  <c r="AJ502" i="6"/>
  <c r="AK502" i="6"/>
  <c r="AJ503" i="6"/>
  <c r="AK503" i="6"/>
  <c r="AJ504" i="6"/>
  <c r="AK504" i="6"/>
  <c r="AJ505" i="6"/>
  <c r="AK505" i="6"/>
  <c r="AJ506" i="6"/>
  <c r="AK506" i="6"/>
  <c r="AJ507" i="6"/>
  <c r="AK507" i="6"/>
  <c r="AJ508" i="6"/>
  <c r="AK508" i="6"/>
  <c r="AJ509" i="6"/>
  <c r="AK509" i="6"/>
  <c r="AJ510" i="6"/>
  <c r="AK510" i="6"/>
  <c r="AJ511" i="6"/>
  <c r="AK511" i="6"/>
  <c r="AJ512" i="6"/>
  <c r="AK512" i="6"/>
  <c r="AJ513" i="6"/>
  <c r="AK513" i="6"/>
  <c r="AJ514" i="6"/>
  <c r="AK514" i="6"/>
  <c r="AJ515" i="6"/>
  <c r="AK515" i="6"/>
  <c r="AJ516" i="6"/>
  <c r="AK516" i="6"/>
  <c r="AJ517" i="6"/>
  <c r="AK517" i="6"/>
  <c r="AJ518" i="6"/>
  <c r="AK518" i="6"/>
  <c r="AJ519" i="6"/>
  <c r="AK519" i="6"/>
  <c r="AJ520" i="6"/>
  <c r="AK520" i="6"/>
  <c r="AJ521" i="6"/>
  <c r="AK521" i="6"/>
  <c r="AJ522" i="6"/>
  <c r="AK522" i="6"/>
  <c r="AJ523" i="6"/>
  <c r="AK523" i="6"/>
  <c r="AJ524" i="6"/>
  <c r="AK524" i="6"/>
  <c r="AJ525" i="6"/>
  <c r="AK525" i="6"/>
  <c r="AJ526" i="6"/>
  <c r="AK526" i="6"/>
  <c r="AJ527" i="6"/>
  <c r="AK527" i="6"/>
  <c r="AJ528" i="6"/>
  <c r="AK528" i="6"/>
  <c r="AJ529" i="6"/>
  <c r="AK529" i="6"/>
  <c r="AJ530" i="6"/>
  <c r="AK530" i="6"/>
  <c r="AJ531" i="6"/>
  <c r="AK531" i="6"/>
  <c r="AJ532" i="6"/>
  <c r="AK532" i="6"/>
  <c r="AJ533" i="6"/>
  <c r="AK533" i="6"/>
  <c r="AJ534" i="6"/>
  <c r="AK534" i="6"/>
  <c r="AJ535" i="6"/>
  <c r="AK535" i="6"/>
  <c r="AJ536" i="6"/>
  <c r="AK536" i="6"/>
  <c r="AJ537" i="6"/>
  <c r="AK537" i="6"/>
  <c r="AJ538" i="6"/>
  <c r="AK538" i="6"/>
  <c r="AJ539" i="6"/>
  <c r="AK539" i="6"/>
  <c r="AJ540" i="6"/>
  <c r="AK540" i="6"/>
  <c r="AJ541" i="6"/>
  <c r="AK541" i="6"/>
  <c r="AJ542" i="6"/>
  <c r="AK542" i="6"/>
  <c r="AJ543" i="6"/>
  <c r="AK543" i="6"/>
  <c r="AJ544" i="6"/>
  <c r="AK544" i="6"/>
  <c r="AJ545" i="6"/>
  <c r="AK545" i="6"/>
  <c r="AJ546" i="6"/>
  <c r="AK546" i="6"/>
  <c r="AJ547" i="6"/>
  <c r="AK547" i="6"/>
  <c r="AJ548" i="6"/>
  <c r="AK548" i="6"/>
  <c r="AJ549" i="6"/>
  <c r="AK549" i="6"/>
  <c r="AJ550" i="6"/>
  <c r="AK550" i="6"/>
  <c r="AJ551" i="6"/>
  <c r="AK551" i="6"/>
  <c r="AJ552" i="6"/>
  <c r="AK552" i="6"/>
  <c r="AJ553" i="6"/>
  <c r="AK553" i="6"/>
  <c r="AJ554" i="6"/>
  <c r="AK554" i="6"/>
  <c r="AJ555" i="6"/>
  <c r="AK555" i="6"/>
  <c r="AJ556" i="6"/>
  <c r="AK556" i="6"/>
  <c r="AJ557" i="6"/>
  <c r="AK557" i="6"/>
  <c r="AJ558" i="6"/>
  <c r="AK558" i="6"/>
  <c r="AJ559" i="6"/>
  <c r="AK559" i="6"/>
  <c r="AJ560" i="6"/>
  <c r="AK560" i="6"/>
  <c r="AJ561" i="6"/>
  <c r="AK561" i="6"/>
  <c r="AJ562" i="6"/>
  <c r="AK562" i="6"/>
  <c r="AJ563" i="6"/>
  <c r="AK563" i="6"/>
  <c r="AJ564" i="6"/>
  <c r="AK564" i="6"/>
  <c r="AJ565" i="6"/>
  <c r="AK565" i="6"/>
  <c r="AJ566" i="6"/>
  <c r="AK566" i="6"/>
  <c r="AJ567" i="6"/>
  <c r="AK567" i="6"/>
  <c r="AJ568" i="6"/>
  <c r="AK568" i="6"/>
  <c r="AJ569" i="6"/>
  <c r="AK569" i="6"/>
  <c r="AJ570" i="6"/>
  <c r="AK570" i="6"/>
  <c r="AJ571" i="6"/>
  <c r="AK571" i="6"/>
  <c r="AJ572" i="6"/>
  <c r="AK572" i="6"/>
  <c r="AJ573" i="6"/>
  <c r="AK573" i="6"/>
  <c r="AJ574" i="6"/>
  <c r="AK574" i="6"/>
  <c r="AJ575" i="6"/>
  <c r="AK575" i="6"/>
  <c r="AJ576" i="6"/>
  <c r="AK576" i="6"/>
  <c r="AJ577" i="6"/>
  <c r="AK577" i="6"/>
  <c r="AJ578" i="6"/>
  <c r="AK578" i="6"/>
  <c r="AJ579" i="6"/>
  <c r="AK579" i="6"/>
  <c r="AJ580" i="6"/>
  <c r="AK580" i="6"/>
  <c r="AJ581" i="6"/>
  <c r="AK581" i="6"/>
  <c r="AJ582" i="6"/>
  <c r="AK582" i="6"/>
  <c r="AJ583" i="6"/>
  <c r="AK583" i="6"/>
  <c r="AJ584" i="6"/>
  <c r="AK584" i="6"/>
  <c r="AJ585" i="6"/>
  <c r="AK585" i="6"/>
  <c r="AJ586" i="6"/>
  <c r="AK586" i="6"/>
  <c r="AJ587" i="6"/>
  <c r="AK587" i="6"/>
  <c r="AJ588" i="6"/>
  <c r="AK588" i="6"/>
  <c r="AJ589" i="6"/>
  <c r="AK589" i="6"/>
  <c r="AJ590" i="6"/>
  <c r="AK590" i="6"/>
  <c r="AJ591" i="6"/>
  <c r="AK591" i="6"/>
  <c r="AJ592" i="6"/>
  <c r="AK592" i="6"/>
  <c r="AJ593" i="6"/>
  <c r="AK593" i="6"/>
  <c r="AJ594" i="6"/>
  <c r="AK594" i="6"/>
  <c r="AJ595" i="6"/>
  <c r="AK595" i="6"/>
  <c r="AJ596" i="6"/>
  <c r="AK596" i="6"/>
  <c r="AJ597" i="6"/>
  <c r="AK597" i="6"/>
  <c r="AJ598" i="6"/>
  <c r="AK598" i="6"/>
  <c r="AJ599" i="6"/>
  <c r="AK599" i="6"/>
  <c r="AJ600" i="6"/>
  <c r="AK600" i="6"/>
  <c r="AJ601" i="6"/>
  <c r="AK601" i="6"/>
  <c r="AJ602" i="6"/>
  <c r="AK602" i="6"/>
  <c r="AJ603" i="6"/>
  <c r="AK603" i="6"/>
  <c r="AJ604" i="6"/>
  <c r="AK604" i="6"/>
  <c r="AJ605" i="6"/>
  <c r="AK605" i="6"/>
  <c r="AJ606" i="6"/>
  <c r="AK606" i="6"/>
  <c r="AJ607" i="6"/>
  <c r="AK607" i="6"/>
  <c r="AJ608" i="6"/>
  <c r="AK608" i="6"/>
  <c r="AJ609" i="6"/>
  <c r="AK609" i="6"/>
  <c r="AJ610" i="6"/>
  <c r="AK610" i="6"/>
  <c r="AJ611" i="6"/>
  <c r="AK611" i="6"/>
  <c r="AJ612" i="6"/>
  <c r="AK612" i="6"/>
  <c r="AJ613" i="6"/>
  <c r="AK613" i="6"/>
  <c r="AJ614" i="6"/>
  <c r="AK614" i="6"/>
  <c r="AJ615" i="6"/>
  <c r="AK615" i="6"/>
  <c r="AJ616" i="6"/>
  <c r="AK616" i="6"/>
  <c r="AJ617" i="6"/>
  <c r="AK617" i="6"/>
  <c r="AJ618" i="6"/>
  <c r="AK618" i="6"/>
  <c r="AJ619" i="6"/>
  <c r="AK619" i="6"/>
  <c r="AJ620" i="6"/>
  <c r="AK620" i="6"/>
  <c r="AJ621" i="6"/>
  <c r="AK621" i="6"/>
  <c r="AJ622" i="6"/>
  <c r="AK622" i="6"/>
  <c r="AJ623" i="6"/>
  <c r="AK623" i="6"/>
  <c r="AJ624" i="6"/>
  <c r="AK624" i="6"/>
  <c r="AJ625" i="6"/>
  <c r="AK625" i="6"/>
  <c r="AJ626" i="6"/>
  <c r="AK626" i="6"/>
  <c r="AJ627" i="6"/>
  <c r="AK627" i="6"/>
  <c r="AJ628" i="6"/>
  <c r="AK628" i="6"/>
  <c r="AJ629" i="6"/>
  <c r="AK629" i="6"/>
  <c r="AJ630" i="6"/>
  <c r="AK630" i="6"/>
  <c r="AJ631" i="6"/>
  <c r="AK631" i="6"/>
  <c r="AJ632" i="6"/>
  <c r="AK632" i="6"/>
  <c r="AJ633" i="6"/>
  <c r="AK633" i="6"/>
  <c r="AJ634" i="6"/>
  <c r="AK634" i="6"/>
  <c r="AJ635" i="6"/>
  <c r="AK635" i="6"/>
  <c r="AJ636" i="6"/>
  <c r="AK636" i="6"/>
  <c r="AJ637" i="6"/>
  <c r="AK637" i="6"/>
  <c r="AJ638" i="6"/>
  <c r="AK638" i="6"/>
  <c r="AJ639" i="6"/>
  <c r="AK639" i="6"/>
  <c r="AJ640" i="6"/>
  <c r="AK640" i="6"/>
  <c r="AJ641" i="6"/>
  <c r="AK641" i="6"/>
  <c r="AJ642" i="6"/>
  <c r="AK642" i="6"/>
  <c r="AJ643" i="6"/>
  <c r="AK643" i="6"/>
  <c r="AJ644" i="6"/>
  <c r="AK644" i="6"/>
  <c r="AJ645" i="6"/>
  <c r="AK645" i="6"/>
  <c r="AJ646" i="6"/>
  <c r="AK646" i="6"/>
  <c r="AJ647" i="6"/>
  <c r="AK647" i="6"/>
  <c r="AJ648" i="6"/>
  <c r="AK648" i="6"/>
  <c r="AJ649" i="6"/>
  <c r="AK649" i="6"/>
  <c r="AJ650" i="6"/>
  <c r="AK650" i="6"/>
  <c r="AJ651" i="6"/>
  <c r="AK651" i="6"/>
  <c r="AJ652" i="6"/>
  <c r="AK652" i="6"/>
  <c r="AJ653" i="6"/>
  <c r="AK653" i="6"/>
  <c r="AJ654" i="6"/>
  <c r="AK654" i="6"/>
  <c r="AJ655" i="6"/>
  <c r="AK655" i="6"/>
  <c r="AJ656" i="6"/>
  <c r="AK656" i="6"/>
  <c r="AJ657" i="6"/>
  <c r="AK657" i="6"/>
  <c r="AJ658" i="6"/>
  <c r="AK658" i="6"/>
  <c r="AJ659" i="6"/>
  <c r="AK659" i="6"/>
  <c r="AJ660" i="6"/>
  <c r="AK660" i="6"/>
  <c r="AJ661" i="6"/>
  <c r="AK661" i="6"/>
  <c r="AJ662" i="6"/>
  <c r="AK662" i="6"/>
  <c r="AJ663" i="6"/>
  <c r="AK663" i="6"/>
  <c r="AJ664" i="6"/>
  <c r="AK664" i="6"/>
  <c r="AJ665" i="6"/>
  <c r="AK665" i="6"/>
  <c r="AJ666" i="6"/>
  <c r="AK666" i="6"/>
  <c r="AJ667" i="6"/>
  <c r="AK667" i="6"/>
  <c r="AJ668" i="6"/>
  <c r="AK668" i="6"/>
  <c r="AJ669" i="6"/>
  <c r="AK669" i="6"/>
  <c r="AJ670" i="6"/>
  <c r="AK670" i="6"/>
  <c r="AJ671" i="6"/>
  <c r="AK671" i="6"/>
  <c r="AJ672" i="6"/>
  <c r="AK672" i="6"/>
  <c r="AJ673" i="6"/>
  <c r="AK673" i="6"/>
  <c r="AJ674" i="6"/>
  <c r="AK674" i="6"/>
  <c r="AJ675" i="6"/>
  <c r="AK675" i="6"/>
  <c r="AJ676" i="6"/>
  <c r="AK676" i="6"/>
  <c r="AJ677" i="6"/>
  <c r="AK677" i="6"/>
  <c r="AJ678" i="6"/>
  <c r="AK678" i="6"/>
  <c r="AJ679" i="6"/>
  <c r="AK679" i="6"/>
  <c r="AJ680" i="6"/>
  <c r="AK680" i="6"/>
  <c r="AJ681" i="6"/>
  <c r="AK681" i="6"/>
  <c r="AJ682" i="6"/>
  <c r="AK682" i="6"/>
  <c r="AJ683" i="6"/>
  <c r="AK683" i="6"/>
  <c r="AJ684" i="6"/>
  <c r="AK684" i="6"/>
  <c r="AJ685" i="6"/>
  <c r="AK685" i="6"/>
  <c r="AJ686" i="6"/>
  <c r="AK686" i="6"/>
  <c r="AJ687" i="6"/>
  <c r="AK687" i="6"/>
  <c r="AJ688" i="6"/>
  <c r="AK688" i="6"/>
  <c r="AJ689" i="6"/>
  <c r="AK689" i="6"/>
  <c r="AJ690" i="6"/>
  <c r="AK690" i="6"/>
  <c r="AJ691" i="6"/>
  <c r="AK691" i="6"/>
  <c r="AJ692" i="6"/>
  <c r="AK692" i="6"/>
  <c r="AJ693" i="6"/>
  <c r="AK693" i="6"/>
  <c r="AJ694" i="6"/>
  <c r="AK694" i="6"/>
  <c r="AJ695" i="6"/>
  <c r="AK695" i="6"/>
  <c r="AJ696" i="6"/>
  <c r="AK696" i="6"/>
  <c r="AJ697" i="6"/>
  <c r="AK697" i="6"/>
  <c r="AJ698" i="6"/>
  <c r="AK698" i="6"/>
  <c r="AJ699" i="6"/>
  <c r="AK699" i="6"/>
  <c r="AJ700" i="6"/>
  <c r="AK700" i="6"/>
  <c r="AJ701" i="6"/>
  <c r="AK701" i="6"/>
  <c r="AJ702" i="6"/>
  <c r="AK702" i="6"/>
  <c r="AJ703" i="6"/>
  <c r="AK703" i="6"/>
  <c r="AJ704" i="6"/>
  <c r="AK704" i="6"/>
  <c r="AJ705" i="6"/>
  <c r="AK705" i="6"/>
  <c r="AJ706" i="6"/>
  <c r="AK706" i="6"/>
  <c r="AJ707" i="6"/>
  <c r="AK707" i="6"/>
  <c r="AJ708" i="6"/>
  <c r="AK708" i="6"/>
  <c r="AJ709" i="6"/>
  <c r="AK709" i="6"/>
  <c r="AJ710" i="6"/>
  <c r="AK710" i="6"/>
  <c r="AJ711" i="6"/>
  <c r="AK711" i="6"/>
  <c r="AJ712" i="6"/>
  <c r="AK712" i="6"/>
  <c r="AJ713" i="6"/>
  <c r="AK713" i="6"/>
  <c r="AJ714" i="6"/>
  <c r="AK714" i="6"/>
  <c r="AJ715" i="6"/>
  <c r="AK715" i="6"/>
  <c r="AJ716" i="6"/>
  <c r="AK716" i="6"/>
  <c r="AJ717" i="6"/>
  <c r="AK717" i="6"/>
  <c r="AJ718" i="6"/>
  <c r="AK718" i="6"/>
  <c r="AJ719" i="6"/>
  <c r="AK719" i="6"/>
  <c r="AJ720" i="6"/>
  <c r="AK720" i="6"/>
  <c r="AJ721" i="6"/>
  <c r="AK721" i="6"/>
  <c r="AJ722" i="6"/>
  <c r="AK722" i="6"/>
  <c r="AJ723" i="6"/>
  <c r="AK723" i="6"/>
  <c r="AJ724" i="6"/>
  <c r="AK724" i="6"/>
  <c r="AJ725" i="6"/>
  <c r="AK725" i="6"/>
  <c r="AJ726" i="6"/>
  <c r="AK726" i="6"/>
  <c r="AJ727" i="6"/>
  <c r="AK727" i="6"/>
  <c r="AJ728" i="6"/>
  <c r="AK728" i="6"/>
  <c r="AJ729" i="6"/>
  <c r="AK729" i="6"/>
  <c r="AJ730" i="6"/>
  <c r="AK730" i="6"/>
  <c r="AJ731" i="6"/>
  <c r="AK731" i="6"/>
  <c r="AJ732" i="6"/>
  <c r="AK732" i="6"/>
  <c r="AJ733" i="6"/>
  <c r="AK733" i="6"/>
  <c r="AJ734" i="6"/>
  <c r="AK734" i="6"/>
  <c r="AJ735" i="6"/>
  <c r="AK735" i="6"/>
  <c r="AJ736" i="6"/>
  <c r="AK736" i="6"/>
  <c r="AJ737" i="6"/>
  <c r="AK737" i="6"/>
  <c r="AJ738" i="6"/>
  <c r="AK738" i="6"/>
  <c r="AJ739" i="6"/>
  <c r="AK739" i="6"/>
  <c r="AJ740" i="6"/>
  <c r="AK740" i="6"/>
  <c r="AJ741" i="6"/>
  <c r="AK741" i="6"/>
  <c r="AJ742" i="6"/>
  <c r="AK742" i="6"/>
  <c r="AJ743" i="6"/>
  <c r="AK743" i="6"/>
  <c r="AJ744" i="6"/>
  <c r="AK744" i="6"/>
  <c r="AJ745" i="6"/>
  <c r="AK745" i="6"/>
  <c r="AJ746" i="6"/>
  <c r="AK746" i="6"/>
  <c r="AJ747" i="6"/>
  <c r="AK747" i="6"/>
  <c r="AJ748" i="6"/>
  <c r="AK748" i="6"/>
  <c r="AJ749" i="6"/>
  <c r="AK749" i="6"/>
  <c r="AK750" i="6"/>
  <c r="AK751" i="6"/>
  <c r="AK752" i="6"/>
  <c r="AK753" i="6"/>
  <c r="AK754" i="6"/>
  <c r="AK755" i="6"/>
  <c r="AK756" i="6"/>
  <c r="AK757" i="6"/>
  <c r="AK758" i="6"/>
  <c r="AK759" i="6"/>
  <c r="AK760" i="6"/>
  <c r="AK761" i="6"/>
  <c r="AK762" i="6"/>
  <c r="AK763" i="6"/>
  <c r="AK764" i="6"/>
  <c r="AK765" i="6"/>
  <c r="AK766" i="6"/>
  <c r="AK767" i="6"/>
  <c r="AK768" i="6"/>
  <c r="AK769" i="6"/>
  <c r="AK770" i="6"/>
  <c r="AK771" i="6"/>
  <c r="AK772" i="6"/>
  <c r="AK773" i="6"/>
  <c r="AK774" i="6"/>
  <c r="AK775" i="6"/>
  <c r="AK776" i="6"/>
  <c r="AK777" i="6"/>
  <c r="AK778" i="6"/>
  <c r="AK779" i="6"/>
  <c r="AK780" i="6"/>
  <c r="AK781" i="6"/>
  <c r="AK782" i="6"/>
  <c r="AK783" i="6"/>
  <c r="AK784" i="6"/>
  <c r="AK785" i="6"/>
  <c r="AK786" i="6"/>
  <c r="AK787" i="6"/>
  <c r="AK788" i="6"/>
  <c r="AK789" i="6"/>
  <c r="AK790" i="6"/>
  <c r="AK791" i="6"/>
  <c r="AK792" i="6"/>
  <c r="AK793" i="6"/>
  <c r="AK794" i="6"/>
  <c r="AK795" i="6"/>
  <c r="AK796" i="6"/>
  <c r="AK797" i="6"/>
  <c r="AK798" i="6"/>
  <c r="AK799" i="6"/>
  <c r="AK800" i="6"/>
  <c r="AK801" i="6"/>
  <c r="AK802" i="6"/>
  <c r="AK803" i="6"/>
  <c r="AK804" i="6"/>
  <c r="AK805" i="6"/>
  <c r="AK806" i="6"/>
  <c r="AK807" i="6"/>
  <c r="AK808" i="6"/>
  <c r="AK809" i="6"/>
  <c r="AK810" i="6"/>
  <c r="AK811" i="6"/>
  <c r="AK812" i="6"/>
  <c r="AK813" i="6"/>
  <c r="AK814" i="6"/>
  <c r="AK815" i="6"/>
  <c r="AK816" i="6"/>
  <c r="AK817" i="6"/>
  <c r="AK818" i="6"/>
  <c r="AK819" i="6"/>
  <c r="AK820" i="6"/>
  <c r="AK821" i="6"/>
  <c r="AK822" i="6"/>
  <c r="AK823" i="6"/>
  <c r="AK824" i="6"/>
  <c r="AK825" i="6"/>
  <c r="AK826" i="6"/>
  <c r="AK827" i="6"/>
  <c r="AK828" i="6"/>
  <c r="AK829" i="6"/>
  <c r="AK830" i="6"/>
  <c r="AK831" i="6"/>
  <c r="AK832" i="6"/>
  <c r="AK833" i="6"/>
  <c r="AK834" i="6"/>
  <c r="AK835" i="6"/>
  <c r="AK836" i="6"/>
  <c r="AK837" i="6"/>
  <c r="AK838" i="6"/>
  <c r="AK839" i="6"/>
  <c r="AK840" i="6"/>
  <c r="AK841" i="6"/>
  <c r="AK842" i="6"/>
  <c r="AK843" i="6"/>
  <c r="AK844" i="6"/>
  <c r="AK845" i="6"/>
  <c r="AK846" i="6"/>
  <c r="AK847" i="6"/>
  <c r="AK848" i="6"/>
  <c r="AK849" i="6"/>
  <c r="AK850" i="6"/>
  <c r="AK851" i="6"/>
  <c r="AK852" i="6"/>
  <c r="AK853" i="6"/>
  <c r="AK854" i="6"/>
  <c r="AK855" i="6"/>
  <c r="AK856" i="6"/>
  <c r="AK857" i="6"/>
  <c r="AK858" i="6"/>
  <c r="AK859" i="6"/>
  <c r="AK860" i="6"/>
  <c r="AK861" i="6"/>
  <c r="AK862" i="6"/>
  <c r="AK863" i="6"/>
  <c r="AK864" i="6"/>
  <c r="AK865" i="6"/>
  <c r="AK866" i="6"/>
  <c r="AK867" i="6"/>
  <c r="AK868" i="6"/>
  <c r="AK869" i="6"/>
  <c r="AK870" i="6"/>
  <c r="AK871" i="6"/>
  <c r="AK872" i="6"/>
  <c r="AK873" i="6"/>
  <c r="AK874" i="6"/>
  <c r="AK875" i="6"/>
  <c r="AK876" i="6"/>
  <c r="AK877" i="6"/>
  <c r="AK878" i="6"/>
  <c r="AK879" i="6"/>
  <c r="AK880" i="6"/>
  <c r="AK881" i="6"/>
  <c r="AK882" i="6"/>
  <c r="AK883" i="6"/>
  <c r="AK884" i="6"/>
  <c r="AK885" i="6"/>
  <c r="AK886" i="6"/>
  <c r="K7" i="7"/>
  <c r="J20" i="7"/>
  <c r="J31" i="7"/>
  <c r="B37" i="7"/>
  <c r="K46" i="7"/>
  <c r="E51" i="7"/>
  <c r="D3" i="5"/>
  <c r="E3" i="5"/>
  <c r="F3" i="5"/>
  <c r="G3" i="5"/>
  <c r="C4" i="5"/>
  <c r="D4" i="5"/>
  <c r="E4" i="5"/>
  <c r="F4" i="5"/>
  <c r="G4" i="5"/>
  <c r="O4" i="5"/>
  <c r="P4" i="5"/>
  <c r="Q4" i="5"/>
  <c r="R4" i="5"/>
  <c r="S4" i="5"/>
  <c r="B8" i="5"/>
  <c r="C8" i="5"/>
  <c r="D8" i="5"/>
  <c r="E8" i="5"/>
  <c r="F8" i="5"/>
  <c r="G8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C19" i="5"/>
  <c r="D19" i="5"/>
  <c r="E19" i="5"/>
  <c r="F19" i="5"/>
  <c r="G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E13" i="1"/>
  <c r="F13" i="1"/>
  <c r="G13" i="1"/>
  <c r="H13" i="1"/>
  <c r="I13" i="1"/>
  <c r="J13" i="1"/>
  <c r="E16" i="1"/>
  <c r="F16" i="1"/>
  <c r="G16" i="1"/>
  <c r="H16" i="1"/>
  <c r="I16" i="1"/>
  <c r="J16" i="1"/>
  <c r="E17" i="1"/>
  <c r="F17" i="1"/>
  <c r="G17" i="1"/>
  <c r="H17" i="1"/>
  <c r="I17" i="1"/>
  <c r="J17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E31" i="1"/>
  <c r="F31" i="1"/>
  <c r="G31" i="1"/>
  <c r="H31" i="1"/>
  <c r="I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</calcChain>
</file>

<file path=xl/comments1.xml><?xml version="1.0" encoding="utf-8"?>
<comments xmlns="http://schemas.openxmlformats.org/spreadsheetml/2006/main">
  <authors>
    <author>jwillia</author>
  </authors>
  <commentList>
    <comment ref="O104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50 -.01</t>
        </r>
      </text>
    </comment>
    <comment ref="O105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50 -.01</t>
        </r>
      </text>
    </comment>
    <comment ref="O106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50 -.01</t>
        </r>
      </text>
    </comment>
    <comment ref="O107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50 -.01</t>
        </r>
      </text>
    </comment>
    <comment ref="G109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S109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50 -.01
50-.02
</t>
        </r>
      </text>
    </comment>
    <comment ref="G110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S110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50 -.01
50-.02
</t>
        </r>
      </text>
    </comment>
    <comment ref="G111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O111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11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25812 at -.01
50000 at -.02
</t>
        </r>
      </text>
    </comment>
    <comment ref="G112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O112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12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25812 at -.01
50000 at -.02
</t>
        </r>
      </text>
    </comment>
    <comment ref="G113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O113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13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25812 at -.01
50000 at -.02
</t>
        </r>
      </text>
    </comment>
    <comment ref="G114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O114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14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25812 at -.01
50000 at -.02
</t>
        </r>
      </text>
    </comment>
    <comment ref="G115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O115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15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25812 at -.01
50000 at -.02
</t>
        </r>
      </text>
    </comment>
    <comment ref="G116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O116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16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30812 at -.01
50000 at -.02
</t>
        </r>
      </text>
    </comment>
    <comment ref="G117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O117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17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30812 at -.01
50000 at -.02
</t>
        </r>
      </text>
    </comment>
    <comment ref="G118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O118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18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10000 at -.01
50000
 at -.02
</t>
        </r>
      </text>
    </comment>
    <comment ref="G119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O119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19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10000 at -.01
50000
 at -.02
</t>
        </r>
      </text>
    </comment>
    <comment ref="G120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O120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20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10000 at -.01
50000
 at -.02
</t>
        </r>
      </text>
    </comment>
    <comment ref="G121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O121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21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10000 at -.01
50000
 at -.02
</t>
        </r>
      </text>
    </comment>
    <comment ref="O122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22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30812 at -.01
</t>
        </r>
      </text>
    </comment>
    <comment ref="O160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at-.01</t>
        </r>
      </text>
    </comment>
    <comment ref="S160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45538 at-.01
50000 at-.02
</t>
        </r>
      </text>
    </comment>
    <comment ref="O161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50000 at-.010
50000 at-.02
</t>
        </r>
      </text>
    </comment>
    <comment ref="O162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50000 at-.01
50000 at-.02
</t>
        </r>
      </text>
    </comment>
    <comment ref="O163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50000 at-.01
50000 at-.02
</t>
        </r>
      </text>
    </comment>
    <comment ref="O171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50000 at-.01
50000 at-.025
50000 at- -.035</t>
        </r>
      </text>
    </comment>
    <comment ref="O172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50000 at-.01
50000 at-.02
50000 at- -.03</t>
        </r>
      </text>
    </comment>
    <comment ref="O186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fixed at 2.72
</t>
        </r>
      </text>
    </comment>
    <comment ref="O187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fixed at 2.72
</t>
        </r>
      </text>
    </comment>
    <comment ref="O188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30000 fixed at 2.72
100000- 50 at-.015
              50 at -.025
</t>
        </r>
      </text>
    </comment>
    <comment ref="O189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50000 at -.01
50000 at -.02</t>
        </r>
      </text>
    </comment>
    <comment ref="O190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50000 at -.01
50000 at -.02</t>
        </r>
      </text>
    </comment>
    <comment ref="O191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50000 at -.01
50000 at -.02</t>
        </r>
      </text>
    </comment>
    <comment ref="O410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5000 at -.01
</t>
        </r>
      </text>
    </comment>
  </commentList>
</comments>
</file>

<file path=xl/comments2.xml><?xml version="1.0" encoding="utf-8"?>
<comments xmlns="http://schemas.openxmlformats.org/spreadsheetml/2006/main">
  <authors>
    <author>jwillia</author>
  </authors>
  <commentList>
    <comment ref="H69" authorId="0" shapeId="0">
      <text>
        <r>
          <rPr>
            <b/>
            <sz val="8"/>
            <color indexed="81"/>
            <rFont val="Tahoma"/>
          </rPr>
          <t>jwillia:
20274 Will Co.
20294 Troy Grove</t>
        </r>
      </text>
    </comment>
    <comment ref="G82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at -.01
</t>
        </r>
      </text>
    </comment>
    <comment ref="G83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at -.01
</t>
        </r>
      </text>
    </comment>
    <comment ref="G84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at -.01
</t>
        </r>
      </text>
    </comment>
    <comment ref="G88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at -.01
</t>
        </r>
      </text>
    </comment>
    <comment ref="G124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25000 atGD-.01
</t>
        </r>
      </text>
    </comment>
    <comment ref="G125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25000 atGD-.01
</t>
        </r>
      </text>
    </comment>
    <comment ref="G126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25000 atGD-.01
</t>
        </r>
      </text>
    </comment>
    <comment ref="G127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25000 atGD-.01
</t>
        </r>
      </text>
    </comment>
    <comment ref="G128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25000 atGD-.01
</t>
        </r>
      </text>
    </comment>
    <comment ref="G129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25000 atGD-.01
</t>
        </r>
      </text>
    </comment>
    <comment ref="G134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10000 at -.01
14848 at -.015</t>
        </r>
      </text>
    </comment>
    <comment ref="G135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10000 at -.01
14848 at -.015</t>
        </r>
      </text>
    </comment>
    <comment ref="G136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10000 at -.01
14848 at -.015</t>
        </r>
      </text>
    </comment>
    <comment ref="G137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24848 at -.01
</t>
        </r>
      </text>
    </comment>
    <comment ref="G138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24848 at -.01
</t>
        </r>
      </text>
    </comment>
    <comment ref="G152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fixed at -2.72</t>
        </r>
      </text>
    </comment>
    <comment ref="G153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fixed at -2.72</t>
        </r>
      </text>
    </comment>
    <comment ref="G154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fixed at -2.72
10282 at -.015</t>
        </r>
      </text>
    </comment>
    <comment ref="G155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25000 at -.01</t>
        </r>
      </text>
    </comment>
    <comment ref="G156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25000 at -.01</t>
        </r>
      </text>
    </comment>
    <comment ref="G157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25000 at -.01</t>
        </r>
      </text>
    </comment>
  </commentList>
</comments>
</file>

<file path=xl/sharedStrings.xml><?xml version="1.0" encoding="utf-8"?>
<sst xmlns="http://schemas.openxmlformats.org/spreadsheetml/2006/main" count="566" uniqueCount="141">
  <si>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</si>
  <si>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</si>
  <si>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</si>
  <si>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</si>
  <si>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</si>
  <si>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</si>
  <si>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</si>
  <si>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</si>
  <si>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</si>
  <si>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</si>
  <si>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</si>
  <si>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MID</t>
  </si>
  <si>
    <t>transport</t>
  </si>
  <si>
    <t>total</t>
  </si>
  <si>
    <t>ANR</t>
  </si>
  <si>
    <t>TRKL</t>
  </si>
  <si>
    <t>NBPL</t>
  </si>
  <si>
    <t>NGPL</t>
  </si>
  <si>
    <t>TOTAL</t>
  </si>
  <si>
    <t>SEPT</t>
  </si>
  <si>
    <t>Crystal Falls</t>
  </si>
  <si>
    <t>Harper</t>
  </si>
  <si>
    <t>Manhattan</t>
  </si>
  <si>
    <t>Gage</t>
  </si>
  <si>
    <t>ELA</t>
  </si>
  <si>
    <t>Manlove</t>
  </si>
  <si>
    <t>PEOPLES</t>
  </si>
  <si>
    <t>NS</t>
  </si>
  <si>
    <t>E. Joliet</t>
  </si>
  <si>
    <t>Portland</t>
  </si>
  <si>
    <t>Union Hill</t>
  </si>
  <si>
    <t>Consumers</t>
  </si>
  <si>
    <t>Ventura</t>
  </si>
  <si>
    <t>1105F</t>
  </si>
  <si>
    <t>Peoples</t>
  </si>
  <si>
    <t>Grayslake</t>
  </si>
  <si>
    <t>Oakton</t>
  </si>
  <si>
    <t xml:space="preserve">Gage </t>
  </si>
  <si>
    <t>Deliveries</t>
  </si>
  <si>
    <t>Total</t>
  </si>
  <si>
    <t>Date</t>
  </si>
  <si>
    <t>Month</t>
  </si>
  <si>
    <t>Year</t>
  </si>
  <si>
    <t>date</t>
  </si>
  <si>
    <t>Mid</t>
  </si>
  <si>
    <t>Summer</t>
  </si>
  <si>
    <t>Daily</t>
  </si>
  <si>
    <t>Peoples K#</t>
  </si>
  <si>
    <t>New k#</t>
  </si>
  <si>
    <t>Term</t>
  </si>
  <si>
    <t>Vol</t>
  </si>
  <si>
    <t>Pipe</t>
  </si>
  <si>
    <t>New K#</t>
  </si>
  <si>
    <t>4/1/00-10/31/00</t>
  </si>
  <si>
    <t>10/1/99-10/31/99</t>
  </si>
  <si>
    <t>11/1/99-3/31/00</t>
  </si>
  <si>
    <t>11/01/99-12/31/99</t>
  </si>
  <si>
    <t>10/1/99-12/31/99</t>
  </si>
  <si>
    <t>10/01/99-12/31/99</t>
  </si>
  <si>
    <t>01/01/00-03/31/00</t>
  </si>
  <si>
    <t>ANR (NS)</t>
  </si>
  <si>
    <t>NGPL(NS)</t>
  </si>
  <si>
    <t>11/01/99-3/31/00</t>
  </si>
  <si>
    <t>Mid(NS)</t>
  </si>
  <si>
    <t>11/01/00-03/31/01</t>
  </si>
  <si>
    <t>Mahomet Pipeline</t>
  </si>
  <si>
    <t>Crossover</t>
  </si>
  <si>
    <t>NBPL NORTH</t>
  </si>
  <si>
    <t xml:space="preserve">       Manhattan Station</t>
  </si>
  <si>
    <t>Chicago</t>
  </si>
  <si>
    <t>Line 1</t>
  </si>
  <si>
    <t>Line2</t>
  </si>
  <si>
    <r>
      <t xml:space="preserve">            </t>
    </r>
    <r>
      <rPr>
        <b/>
        <sz val="12"/>
        <rFont val="Arial"/>
        <family val="2"/>
      </rPr>
      <t xml:space="preserve">  Manlove Field</t>
    </r>
  </si>
  <si>
    <t xml:space="preserve">North </t>
  </si>
  <si>
    <t>Shore</t>
  </si>
  <si>
    <t>R0248F</t>
  </si>
  <si>
    <t>T1108F</t>
  </si>
  <si>
    <t>T1062F</t>
  </si>
  <si>
    <t>T1059F</t>
  </si>
  <si>
    <t>NBPL(NS)</t>
  </si>
  <si>
    <t>T1066F</t>
  </si>
  <si>
    <t>R0449F</t>
  </si>
  <si>
    <t>R0250F</t>
  </si>
  <si>
    <t>R0252F</t>
  </si>
  <si>
    <t>R02510F</t>
  </si>
  <si>
    <t>3rd Party</t>
  </si>
  <si>
    <t>Sell</t>
  </si>
  <si>
    <t>ANR Base</t>
  </si>
  <si>
    <t>ANR Daily</t>
  </si>
  <si>
    <t>ANR Summer</t>
  </si>
  <si>
    <t>NBPL Base</t>
  </si>
  <si>
    <t>NBPL  Summer</t>
  </si>
  <si>
    <t>NBPL Daily</t>
  </si>
  <si>
    <t>NGPL Base</t>
  </si>
  <si>
    <t>NGPL Daily</t>
  </si>
  <si>
    <t>NGPL  Summer</t>
  </si>
  <si>
    <t>TRK Base</t>
  </si>
  <si>
    <t>TRK Summer</t>
  </si>
  <si>
    <t>TRK Daily</t>
  </si>
  <si>
    <t>ANR Sell</t>
  </si>
  <si>
    <t>NBPL Sell</t>
  </si>
  <si>
    <t>NGPL Sell</t>
  </si>
  <si>
    <t>TRK Sell</t>
  </si>
  <si>
    <t>MID Base</t>
  </si>
  <si>
    <t>MID Summer</t>
  </si>
  <si>
    <t>MID Daily</t>
  </si>
  <si>
    <t>MID Sell</t>
  </si>
  <si>
    <t>Base</t>
  </si>
  <si>
    <t>r0250f</t>
  </si>
  <si>
    <t>r0251f</t>
  </si>
  <si>
    <t>r0249f</t>
  </si>
  <si>
    <t>ro248f</t>
  </si>
  <si>
    <t>r0252f</t>
  </si>
  <si>
    <t>Harper to Man</t>
  </si>
  <si>
    <t>Vent to Man</t>
  </si>
  <si>
    <t>Vent to Harper</t>
  </si>
  <si>
    <t>Using 1.021 Conv</t>
  </si>
  <si>
    <t>Fuel</t>
  </si>
  <si>
    <t>Delivered</t>
  </si>
  <si>
    <t>#rd Party</t>
  </si>
  <si>
    <t>Diff</t>
  </si>
  <si>
    <t>75000 to Nicor</t>
  </si>
  <si>
    <t>58000 to consumers</t>
  </si>
  <si>
    <t>016264</t>
  </si>
  <si>
    <t>R0255F</t>
  </si>
  <si>
    <t>R0256F</t>
  </si>
  <si>
    <t>58000 to Con</t>
  </si>
  <si>
    <t>r0259f</t>
  </si>
  <si>
    <t>r0255f</t>
  </si>
  <si>
    <t>ro249f</t>
  </si>
  <si>
    <t>r0260f</t>
  </si>
  <si>
    <t>Using 1.022 Conv</t>
  </si>
  <si>
    <t>Conersion factor</t>
  </si>
  <si>
    <t>Using 1.014 Conv</t>
  </si>
  <si>
    <t>Deal#</t>
  </si>
  <si>
    <t xml:space="preserve">Conersion factor </t>
  </si>
  <si>
    <t>Conersion factor using 1.017</t>
  </si>
  <si>
    <t xml:space="preserve">Contract </t>
  </si>
  <si>
    <t>`</t>
  </si>
  <si>
    <t>NB/Will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</si>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</sst>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_);[Red]\(0\)"/>
    <numFmt numFmtId="165" formatCode="_(* #,##0_);_(* \(#,##0\);_(* &quot;-&quot;??_);_(@_)"/>
    <numFmt numFmtId="166" formatCode="#,##0.000000_);[Red]\(#,##0.000000\)"/>
    <numFmt numFmtId="168" formatCode="dd\-mmm\-yy"/>
  </numFmts>
  <fonts count="2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48"/>
      <name val="Arial"/>
      <family val="2"/>
    </font>
    <font>
      <b/>
      <sz val="10"/>
      <color indexed="50"/>
      <name val="Arial"/>
      <family val="2"/>
    </font>
    <font>
      <b/>
      <sz val="10"/>
      <color indexed="8"/>
      <name val="Arial"/>
      <family val="2"/>
    </font>
    <font>
      <b/>
      <sz val="6"/>
      <name val="Small Fonts"/>
      <family val="2"/>
    </font>
    <font>
      <sz val="6"/>
      <name val="Small Fonts"/>
      <family val="2"/>
    </font>
    <font>
      <sz val="6"/>
      <color indexed="12"/>
      <name val="Small Fonts"/>
      <family val="2"/>
    </font>
    <font>
      <sz val="6"/>
      <color indexed="10"/>
      <name val="Small Fonts"/>
      <family val="2"/>
    </font>
    <font>
      <sz val="6"/>
      <color indexed="8"/>
      <name val="Small Fonts"/>
      <family val="2"/>
    </font>
    <font>
      <sz val="6"/>
      <color indexed="57"/>
      <name val="Small Fonts"/>
      <family val="2"/>
    </font>
    <font>
      <sz val="6"/>
      <color indexed="17"/>
      <name val="Small Fonts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1" xfId="0" applyFont="1" applyBorder="1"/>
    <xf numFmtId="0" fontId="0" fillId="0" borderId="0" xfId="0" applyBorder="1"/>
    <xf numFmtId="0" fontId="0" fillId="0" borderId="1" xfId="0" applyBorder="1"/>
    <xf numFmtId="3" fontId="0" fillId="0" borderId="0" xfId="0" applyNumberFormat="1" applyBorder="1"/>
    <xf numFmtId="0" fontId="0" fillId="0" borderId="2" xfId="0" applyBorder="1"/>
    <xf numFmtId="3" fontId="0" fillId="0" borderId="2" xfId="0" applyNumberFormat="1" applyBorder="1"/>
    <xf numFmtId="0" fontId="2" fillId="0" borderId="3" xfId="0" applyFont="1" applyBorder="1"/>
    <xf numFmtId="3" fontId="3" fillId="0" borderId="4" xfId="0" applyNumberFormat="1" applyFont="1" applyBorder="1"/>
    <xf numFmtId="3" fontId="4" fillId="0" borderId="2" xfId="0" applyNumberFormat="1" applyFont="1" applyBorder="1"/>
    <xf numFmtId="3" fontId="4" fillId="0" borderId="0" xfId="0" applyNumberFormat="1" applyFont="1" applyBorder="1"/>
    <xf numFmtId="0" fontId="4" fillId="0" borderId="1" xfId="0" applyFont="1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5" fillId="0" borderId="7" xfId="0" applyFont="1" applyBorder="1"/>
    <xf numFmtId="0" fontId="5" fillId="0" borderId="2" xfId="0" applyFont="1" applyBorder="1"/>
    <xf numFmtId="0" fontId="4" fillId="0" borderId="2" xfId="0" applyFont="1" applyBorder="1"/>
    <xf numFmtId="0" fontId="5" fillId="0" borderId="1" xfId="0" applyFont="1" applyBorder="1"/>
    <xf numFmtId="3" fontId="3" fillId="0" borderId="3" xfId="0" applyNumberFormat="1" applyFont="1" applyBorder="1"/>
    <xf numFmtId="0" fontId="5" fillId="0" borderId="9" xfId="0" applyFont="1" applyBorder="1"/>
    <xf numFmtId="0" fontId="5" fillId="0" borderId="0" xfId="0" applyFont="1" applyBorder="1"/>
    <xf numFmtId="3" fontId="0" fillId="0" borderId="8" xfId="0" applyNumberFormat="1" applyBorder="1"/>
    <xf numFmtId="0" fontId="2" fillId="0" borderId="4" xfId="0" applyFont="1" applyBorder="1"/>
    <xf numFmtId="0" fontId="6" fillId="0" borderId="0" xfId="0" applyFont="1" applyBorder="1" applyAlignment="1">
      <alignment horizontal="left"/>
    </xf>
    <xf numFmtId="14" fontId="6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Border="1"/>
    <xf numFmtId="0" fontId="5" fillId="0" borderId="0" xfId="0" applyFont="1"/>
    <xf numFmtId="0" fontId="7" fillId="0" borderId="0" xfId="0" applyFont="1"/>
    <xf numFmtId="0" fontId="8" fillId="0" borderId="0" xfId="0" applyFont="1" applyFill="1"/>
    <xf numFmtId="0" fontId="3" fillId="0" borderId="4" xfId="0" applyFont="1" applyBorder="1"/>
    <xf numFmtId="0" fontId="7" fillId="0" borderId="0" xfId="0" applyFont="1" applyFill="1" applyBorder="1"/>
    <xf numFmtId="0" fontId="7" fillId="0" borderId="0" xfId="0" applyFont="1" applyBorder="1"/>
    <xf numFmtId="0" fontId="8" fillId="0" borderId="0" xfId="0" applyFont="1"/>
    <xf numFmtId="0" fontId="3" fillId="0" borderId="10" xfId="0" applyFont="1" applyBorder="1"/>
    <xf numFmtId="0" fontId="8" fillId="0" borderId="0" xfId="0" applyFont="1" applyFill="1" applyBorder="1"/>
    <xf numFmtId="0" fontId="3" fillId="0" borderId="0" xfId="0" applyFont="1" applyBorder="1"/>
    <xf numFmtId="0" fontId="9" fillId="0" borderId="0" xfId="0" applyFont="1"/>
    <xf numFmtId="0" fontId="2" fillId="0" borderId="11" xfId="0" applyFont="1" applyBorder="1"/>
    <xf numFmtId="0" fontId="2" fillId="0" borderId="12" xfId="0" applyFont="1" applyBorder="1"/>
    <xf numFmtId="0" fontId="2" fillId="0" borderId="0" xfId="0" applyFont="1" applyBorder="1" applyAlignment="1">
      <alignment horizontal="right"/>
    </xf>
    <xf numFmtId="0" fontId="2" fillId="0" borderId="1" xfId="0" applyFont="1" applyFill="1" applyBorder="1"/>
    <xf numFmtId="0" fontId="2" fillId="2" borderId="13" xfId="0" applyFont="1" applyFill="1" applyBorder="1"/>
    <xf numFmtId="0" fontId="5" fillId="0" borderId="11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12" xfId="0" applyFont="1" applyBorder="1"/>
    <xf numFmtId="0" fontId="5" fillId="0" borderId="14" xfId="0" applyFont="1" applyBorder="1"/>
    <xf numFmtId="0" fontId="2" fillId="0" borderId="15" xfId="0" applyFont="1" applyBorder="1"/>
    <xf numFmtId="38" fontId="11" fillId="0" borderId="0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5" fillId="0" borderId="0" xfId="0" applyNumberFormat="1" applyFont="1" applyFill="1" applyBorder="1" applyAlignment="1">
      <alignment horizontal="right"/>
    </xf>
    <xf numFmtId="15" fontId="11" fillId="0" borderId="0" xfId="0" applyNumberFormat="1" applyFont="1" applyFill="1" applyBorder="1" applyAlignment="1">
      <alignment horizontal="right"/>
    </xf>
    <xf numFmtId="164" fontId="11" fillId="0" borderId="0" xfId="0" applyNumberFormat="1" applyFont="1" applyFill="1" applyBorder="1" applyAlignment="1">
      <alignment horizontal="right"/>
    </xf>
    <xf numFmtId="38" fontId="10" fillId="0" borderId="0" xfId="0" applyNumberFormat="1" applyFont="1" applyFill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0" fillId="3" borderId="0" xfId="0" applyFill="1"/>
    <xf numFmtId="0" fontId="0" fillId="0" borderId="0" xfId="0" applyFill="1"/>
    <xf numFmtId="0" fontId="0" fillId="0" borderId="16" xfId="0" applyBorder="1"/>
    <xf numFmtId="0" fontId="0" fillId="0" borderId="17" xfId="0" applyBorder="1"/>
    <xf numFmtId="0" fontId="0" fillId="4" borderId="17" xfId="0" applyFill="1" applyBorder="1"/>
    <xf numFmtId="0" fontId="0" fillId="0" borderId="18" xfId="0" applyBorder="1"/>
    <xf numFmtId="0" fontId="0" fillId="4" borderId="16" xfId="0" applyFill="1" applyBorder="1"/>
    <xf numFmtId="0" fontId="0" fillId="3" borderId="17" xfId="0" applyFill="1" applyBorder="1"/>
    <xf numFmtId="0" fontId="0" fillId="3" borderId="16" xfId="0" applyFill="1" applyBorder="1"/>
    <xf numFmtId="1" fontId="0" fillId="4" borderId="16" xfId="0" applyNumberFormat="1" applyFill="1" applyBorder="1"/>
    <xf numFmtId="17" fontId="2" fillId="0" borderId="0" xfId="0" applyNumberFormat="1" applyFont="1" applyBorder="1"/>
    <xf numFmtId="1" fontId="5" fillId="0" borderId="0" xfId="0" applyNumberFormat="1" applyFont="1" applyBorder="1" applyAlignment="1">
      <alignment horizontal="right"/>
    </xf>
    <xf numFmtId="0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0" fontId="18" fillId="0" borderId="0" xfId="0" applyFont="1"/>
    <xf numFmtId="0" fontId="2" fillId="0" borderId="18" xfId="0" applyFont="1" applyBorder="1"/>
    <xf numFmtId="0" fontId="0" fillId="4" borderId="0" xfId="0" applyFill="1"/>
    <xf numFmtId="0" fontId="2" fillId="0" borderId="0" xfId="0" applyFont="1" applyAlignment="1">
      <alignment horizontal="right" textRotation="90"/>
    </xf>
    <xf numFmtId="0" fontId="2" fillId="0" borderId="0" xfId="0" applyFont="1" applyAlignment="1">
      <alignment textRotation="90"/>
    </xf>
    <xf numFmtId="38" fontId="11" fillId="0" borderId="11" xfId="0" applyNumberFormat="1" applyFont="1" applyFill="1" applyBorder="1" applyAlignment="1">
      <alignment horizontal="right"/>
    </xf>
    <xf numFmtId="38" fontId="10" fillId="0" borderId="11" xfId="0" applyNumberFormat="1" applyFont="1" applyFill="1" applyBorder="1" applyAlignment="1">
      <alignment horizontal="right"/>
    </xf>
    <xf numFmtId="14" fontId="0" fillId="0" borderId="0" xfId="0" applyNumberFormat="1" applyAlignment="1">
      <alignment horizontal="left"/>
    </xf>
    <xf numFmtId="168" fontId="6" fillId="0" borderId="0" xfId="0" applyNumberFormat="1" applyFont="1"/>
    <xf numFmtId="0" fontId="6" fillId="0" borderId="0" xfId="0" applyFont="1"/>
    <xf numFmtId="49" fontId="2" fillId="0" borderId="0" xfId="0" applyNumberFormat="1" applyFont="1" applyBorder="1" applyAlignment="1">
      <alignment horizontal="left" indent="2"/>
    </xf>
    <xf numFmtId="38" fontId="11" fillId="0" borderId="0" xfId="0" applyNumberFormat="1" applyFont="1" applyFill="1" applyAlignment="1">
      <alignment horizontal="right"/>
    </xf>
    <xf numFmtId="38" fontId="11" fillId="0" borderId="0" xfId="0" applyNumberFormat="1" applyFont="1" applyFill="1" applyBorder="1"/>
    <xf numFmtId="38" fontId="13" fillId="0" borderId="0" xfId="0" applyNumberFormat="1" applyFont="1" applyFill="1" applyBorder="1" applyAlignment="1">
      <alignment horizontal="right"/>
    </xf>
    <xf numFmtId="15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 applyBorder="1" applyAlignment="1">
      <alignment horizontal="right"/>
    </xf>
    <xf numFmtId="9" fontId="10" fillId="0" borderId="0" xfId="2" applyFont="1" applyFill="1" applyBorder="1" applyAlignment="1">
      <alignment horizontal="right"/>
    </xf>
    <xf numFmtId="38" fontId="10" fillId="0" borderId="0" xfId="0" applyNumberFormat="1" applyFont="1" applyFill="1" applyBorder="1" applyAlignment="1">
      <alignment horizontal="left"/>
    </xf>
    <xf numFmtId="38" fontId="11" fillId="0" borderId="0" xfId="0" applyNumberFormat="1" applyFont="1" applyFill="1" applyBorder="1" applyAlignment="1">
      <alignment horizontal="left"/>
    </xf>
    <xf numFmtId="38" fontId="10" fillId="0" borderId="1" xfId="0" applyNumberFormat="1" applyFont="1" applyFill="1" applyBorder="1" applyAlignment="1">
      <alignment horizontal="right"/>
    </xf>
    <xf numFmtId="38" fontId="11" fillId="0" borderId="1" xfId="0" applyNumberFormat="1" applyFont="1" applyFill="1" applyBorder="1" applyAlignment="1">
      <alignment horizontal="right"/>
    </xf>
    <xf numFmtId="38" fontId="11" fillId="0" borderId="1" xfId="0" applyNumberFormat="1" applyFont="1" applyFill="1" applyBorder="1"/>
    <xf numFmtId="38" fontId="13" fillId="0" borderId="11" xfId="0" applyNumberFormat="1" applyFont="1" applyFill="1" applyBorder="1" applyAlignment="1">
      <alignment horizontal="right"/>
    </xf>
    <xf numFmtId="38" fontId="14" fillId="0" borderId="0" xfId="0" applyNumberFormat="1" applyFont="1" applyFill="1" applyBorder="1" applyAlignment="1">
      <alignment horizontal="right"/>
    </xf>
    <xf numFmtId="38" fontId="16" fillId="0" borderId="0" xfId="0" applyNumberFormat="1" applyFont="1" applyFill="1" applyBorder="1" applyAlignment="1">
      <alignment horizontal="right"/>
    </xf>
    <xf numFmtId="165" fontId="11" fillId="0" borderId="0" xfId="1" applyNumberFormat="1" applyFont="1" applyFill="1" applyBorder="1"/>
    <xf numFmtId="0" fontId="11" fillId="0" borderId="0" xfId="0" applyFont="1" applyFill="1" applyBorder="1"/>
    <xf numFmtId="166" fontId="11" fillId="0" borderId="0" xfId="0" applyNumberFormat="1" applyFont="1" applyFill="1" applyBorder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15" fontId="11" fillId="0" borderId="1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91440</xdr:colOff>
      <xdr:row>41</xdr:row>
      <xdr:rowOff>45720</xdr:rowOff>
    </xdr:from>
    <xdr:to>
      <xdr:col>13</xdr:col>
      <xdr:colOff>91440</xdr:colOff>
      <xdr:row>41</xdr:row>
      <xdr:rowOff>45720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7338060" y="4122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10</xdr:row>
      <xdr:rowOff>45720</xdr:rowOff>
    </xdr:from>
    <xdr:to>
      <xdr:col>9</xdr:col>
      <xdr:colOff>91440</xdr:colOff>
      <xdr:row>10</xdr:row>
      <xdr:rowOff>45720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5212080" y="1051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15</xdr:row>
      <xdr:rowOff>0</xdr:rowOff>
    </xdr:from>
    <xdr:to>
      <xdr:col>10</xdr:col>
      <xdr:colOff>7620</xdr:colOff>
      <xdr:row>15</xdr:row>
      <xdr:rowOff>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H="1">
          <a:off x="3764280" y="2796540"/>
          <a:ext cx="15468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144780</xdr:colOff>
      <xdr:row>19</xdr:row>
      <xdr:rowOff>160020</xdr:rowOff>
    </xdr:from>
    <xdr:to>
      <xdr:col>9</xdr:col>
      <xdr:colOff>594360</xdr:colOff>
      <xdr:row>19</xdr:row>
      <xdr:rowOff>160020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 flipH="1" flipV="1">
          <a:off x="3779520" y="3627120"/>
          <a:ext cx="14630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205740</xdr:colOff>
      <xdr:row>31</xdr:row>
      <xdr:rowOff>0</xdr:rowOff>
    </xdr:from>
    <xdr:to>
      <xdr:col>9</xdr:col>
      <xdr:colOff>617220</xdr:colOff>
      <xdr:row>31</xdr:row>
      <xdr:rowOff>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H="1">
          <a:off x="3840480" y="5478780"/>
          <a:ext cx="1424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617220</xdr:colOff>
      <xdr:row>36</xdr:row>
      <xdr:rowOff>144780</xdr:rowOff>
    </xdr:from>
    <xdr:to>
      <xdr:col>3</xdr:col>
      <xdr:colOff>419100</xdr:colOff>
      <xdr:row>36</xdr:row>
      <xdr:rowOff>144780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312420" y="6461760"/>
          <a:ext cx="1135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228600</xdr:colOff>
      <xdr:row>46</xdr:row>
      <xdr:rowOff>0</xdr:rowOff>
    </xdr:from>
    <xdr:to>
      <xdr:col>10</xdr:col>
      <xdr:colOff>792480</xdr:colOff>
      <xdr:row>46</xdr:row>
      <xdr:rowOff>0</xdr:rowOff>
    </xdr:to>
    <xdr:sp macro="" textlink="">
      <xdr:nvSpPr>
        <xdr:cNvPr id="2056" name="Line 8"/>
        <xdr:cNvSpPr>
          <a:spLocks noChangeShapeType="1"/>
        </xdr:cNvSpPr>
      </xdr:nvSpPr>
      <xdr:spPr bwMode="auto">
        <a:xfrm flipH="1" flipV="1">
          <a:off x="4876800" y="799338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49</xdr:row>
      <xdr:rowOff>38100</xdr:rowOff>
    </xdr:from>
    <xdr:to>
      <xdr:col>5</xdr:col>
      <xdr:colOff>0</xdr:colOff>
      <xdr:row>54</xdr:row>
      <xdr:rowOff>121920</xdr:rowOff>
    </xdr:to>
    <xdr:sp macro="" textlink="">
      <xdr:nvSpPr>
        <xdr:cNvPr id="2060" name="Line 12"/>
        <xdr:cNvSpPr>
          <a:spLocks noChangeShapeType="1"/>
        </xdr:cNvSpPr>
      </xdr:nvSpPr>
      <xdr:spPr bwMode="auto">
        <a:xfrm flipV="1">
          <a:off x="2194560" y="8564880"/>
          <a:ext cx="0" cy="1440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</xdr:row>
      <xdr:rowOff>144780</xdr:rowOff>
    </xdr:from>
    <xdr:to>
      <xdr:col>7</xdr:col>
      <xdr:colOff>0</xdr:colOff>
      <xdr:row>8</xdr:row>
      <xdr:rowOff>91440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3634740" y="1257300"/>
          <a:ext cx="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5</xdr:row>
      <xdr:rowOff>144780</xdr:rowOff>
    </xdr:from>
    <xdr:to>
      <xdr:col>4</xdr:col>
      <xdr:colOff>0</xdr:colOff>
      <xdr:row>7</xdr:row>
      <xdr:rowOff>144780</xdr:rowOff>
    </xdr:to>
    <xdr:sp macro="" textlink="">
      <xdr:nvSpPr>
        <xdr:cNvPr id="2062" name="Line 14"/>
        <xdr:cNvSpPr>
          <a:spLocks noChangeShapeType="1"/>
        </xdr:cNvSpPr>
      </xdr:nvSpPr>
      <xdr:spPr bwMode="auto">
        <a:xfrm flipV="1">
          <a:off x="1584960" y="1257300"/>
          <a:ext cx="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</xdr:colOff>
      <xdr:row>24</xdr:row>
      <xdr:rowOff>160020</xdr:rowOff>
    </xdr:from>
    <xdr:to>
      <xdr:col>7</xdr:col>
      <xdr:colOff>480060</xdr:colOff>
      <xdr:row>24</xdr:row>
      <xdr:rowOff>160020</xdr:rowOff>
    </xdr:to>
    <xdr:sp macro="" textlink="">
      <xdr:nvSpPr>
        <xdr:cNvPr id="2063" name="Line 15"/>
        <xdr:cNvSpPr>
          <a:spLocks noChangeShapeType="1"/>
        </xdr:cNvSpPr>
      </xdr:nvSpPr>
      <xdr:spPr bwMode="auto">
        <a:xfrm>
          <a:off x="1074420" y="4465320"/>
          <a:ext cx="3040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</xdr:colOff>
      <xdr:row>16</xdr:row>
      <xdr:rowOff>7620</xdr:rowOff>
    </xdr:from>
    <xdr:to>
      <xdr:col>7</xdr:col>
      <xdr:colOff>7620</xdr:colOff>
      <xdr:row>23</xdr:row>
      <xdr:rowOff>30480</xdr:rowOff>
    </xdr:to>
    <xdr:sp macro="" textlink="">
      <xdr:nvSpPr>
        <xdr:cNvPr id="2067" name="Line 19"/>
        <xdr:cNvSpPr>
          <a:spLocks noChangeShapeType="1"/>
        </xdr:cNvSpPr>
      </xdr:nvSpPr>
      <xdr:spPr bwMode="auto">
        <a:xfrm flipH="1">
          <a:off x="3642360" y="2971800"/>
          <a:ext cx="0" cy="11963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32</xdr:row>
      <xdr:rowOff>91440</xdr:rowOff>
    </xdr:from>
    <xdr:to>
      <xdr:col>7</xdr:col>
      <xdr:colOff>0</xdr:colOff>
      <xdr:row>40</xdr:row>
      <xdr:rowOff>121920</xdr:rowOff>
    </xdr:to>
    <xdr:sp macro="" textlink="">
      <xdr:nvSpPr>
        <xdr:cNvPr id="2068" name="Line 20"/>
        <xdr:cNvSpPr>
          <a:spLocks noChangeShapeType="1"/>
        </xdr:cNvSpPr>
      </xdr:nvSpPr>
      <xdr:spPr bwMode="auto">
        <a:xfrm flipH="1">
          <a:off x="3634740" y="5737860"/>
          <a:ext cx="0" cy="137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30480</xdr:colOff>
      <xdr:row>48</xdr:row>
      <xdr:rowOff>0</xdr:rowOff>
    </xdr:from>
    <xdr:to>
      <xdr:col>8</xdr:col>
      <xdr:colOff>0</xdr:colOff>
      <xdr:row>48</xdr:row>
      <xdr:rowOff>0</xdr:rowOff>
    </xdr:to>
    <xdr:sp macro="" textlink="">
      <xdr:nvSpPr>
        <xdr:cNvPr id="2069" name="Line 21"/>
        <xdr:cNvSpPr>
          <a:spLocks noChangeShapeType="1"/>
        </xdr:cNvSpPr>
      </xdr:nvSpPr>
      <xdr:spPr bwMode="auto">
        <a:xfrm flipH="1">
          <a:off x="3665220" y="8359140"/>
          <a:ext cx="5486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411480</xdr:colOff>
      <xdr:row>48</xdr:row>
      <xdr:rowOff>0</xdr:rowOff>
    </xdr:from>
    <xdr:to>
      <xdr:col>3</xdr:col>
      <xdr:colOff>533400</xdr:colOff>
      <xdr:row>48</xdr:row>
      <xdr:rowOff>0</xdr:rowOff>
    </xdr:to>
    <xdr:sp macro="" textlink="">
      <xdr:nvSpPr>
        <xdr:cNvPr id="2070" name="Line 22"/>
        <xdr:cNvSpPr>
          <a:spLocks noChangeShapeType="1"/>
        </xdr:cNvSpPr>
      </xdr:nvSpPr>
      <xdr:spPr bwMode="auto">
        <a:xfrm flipH="1">
          <a:off x="1021080" y="8359140"/>
          <a:ext cx="5410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34</xdr:row>
      <xdr:rowOff>121920</xdr:rowOff>
    </xdr:from>
    <xdr:to>
      <xdr:col>4</xdr:col>
      <xdr:colOff>0</xdr:colOff>
      <xdr:row>40</xdr:row>
      <xdr:rowOff>91440</xdr:rowOff>
    </xdr:to>
    <xdr:sp macro="" textlink="">
      <xdr:nvSpPr>
        <xdr:cNvPr id="2071" name="Line 23"/>
        <xdr:cNvSpPr>
          <a:spLocks noChangeShapeType="1"/>
        </xdr:cNvSpPr>
      </xdr:nvSpPr>
      <xdr:spPr bwMode="auto">
        <a:xfrm flipV="1">
          <a:off x="1584960" y="6103620"/>
          <a:ext cx="0" cy="975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15</xdr:row>
      <xdr:rowOff>121920</xdr:rowOff>
    </xdr:from>
    <xdr:to>
      <xdr:col>4</xdr:col>
      <xdr:colOff>0</xdr:colOff>
      <xdr:row>23</xdr:row>
      <xdr:rowOff>0</xdr:rowOff>
    </xdr:to>
    <xdr:sp macro="" textlink="">
      <xdr:nvSpPr>
        <xdr:cNvPr id="2072" name="Line 24"/>
        <xdr:cNvSpPr>
          <a:spLocks noChangeShapeType="1"/>
        </xdr:cNvSpPr>
      </xdr:nvSpPr>
      <xdr:spPr bwMode="auto">
        <a:xfrm flipV="1">
          <a:off x="1584960" y="2918460"/>
          <a:ext cx="0" cy="1219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P56"/>
  <sheetViews>
    <sheetView workbookViewId="0">
      <pane xSplit="4" ySplit="1" topLeftCell="BH28" activePane="bottomRight" state="frozen"/>
      <selection pane="topRight" activeCell="E1" sqref="E1"/>
      <selection pane="bottomLeft" activeCell="A2" sqref="A2"/>
      <selection pane="bottomRight" activeCell="BH33" sqref="BH33"/>
    </sheetView>
  </sheetViews>
  <sheetFormatPr defaultRowHeight="13.2" x14ac:dyDescent="0.25"/>
  <cols>
    <col min="1" max="1" width="9.88671875" customWidth="1"/>
    <col min="2" max="2" width="11" customWidth="1"/>
    <col min="3" max="3" width="11.5546875" customWidth="1"/>
    <col min="4" max="4" width="12.5546875" customWidth="1"/>
    <col min="9" max="9" width="11.6640625" customWidth="1"/>
    <col min="10" max="10" width="11.5546875" customWidth="1"/>
    <col min="11" max="11" width="9.5546875" bestFit="1" customWidth="1"/>
  </cols>
  <sheetData>
    <row r="1" spans="1:68" x14ac:dyDescent="0.25">
      <c r="E1" s="73">
        <v>36434</v>
      </c>
      <c r="F1" s="73">
        <v>36465</v>
      </c>
      <c r="G1" s="73">
        <v>36495</v>
      </c>
      <c r="H1" s="73">
        <v>36526</v>
      </c>
      <c r="I1" s="73">
        <v>36557</v>
      </c>
      <c r="J1" s="73">
        <v>36586</v>
      </c>
      <c r="K1" s="73">
        <v>36617</v>
      </c>
      <c r="L1" s="73">
        <v>36647</v>
      </c>
      <c r="M1" s="73">
        <v>36678</v>
      </c>
      <c r="N1" s="73">
        <v>36708</v>
      </c>
      <c r="O1" s="73">
        <v>36739</v>
      </c>
      <c r="P1" s="73">
        <v>36770</v>
      </c>
      <c r="Q1" s="73">
        <v>36800</v>
      </c>
      <c r="R1" s="73">
        <v>36831</v>
      </c>
      <c r="S1" s="73">
        <v>36861</v>
      </c>
      <c r="T1" s="73">
        <v>36892</v>
      </c>
      <c r="U1" s="73">
        <v>36923</v>
      </c>
      <c r="V1" s="73">
        <v>36951</v>
      </c>
      <c r="W1" s="73">
        <v>36982</v>
      </c>
      <c r="X1" s="73">
        <v>37012</v>
      </c>
      <c r="Y1" s="73">
        <v>37043</v>
      </c>
      <c r="Z1" s="73">
        <v>37073</v>
      </c>
      <c r="AA1" s="73">
        <v>37104</v>
      </c>
      <c r="AB1" s="73">
        <v>37135</v>
      </c>
      <c r="AC1" s="73">
        <v>37165</v>
      </c>
      <c r="AD1" s="73">
        <v>37196</v>
      </c>
      <c r="AE1" s="73">
        <v>37226</v>
      </c>
      <c r="AF1" s="73">
        <v>37257</v>
      </c>
      <c r="AG1" s="73">
        <v>37288</v>
      </c>
      <c r="AH1" s="73">
        <v>37316</v>
      </c>
      <c r="AI1" s="73">
        <v>37347</v>
      </c>
      <c r="AJ1" s="73">
        <v>37377</v>
      </c>
      <c r="AK1" s="73">
        <v>37408</v>
      </c>
      <c r="AL1" s="73">
        <v>37438</v>
      </c>
      <c r="AM1" s="73">
        <v>37469</v>
      </c>
      <c r="AN1" s="73">
        <v>37500</v>
      </c>
      <c r="AO1" s="73">
        <v>37530</v>
      </c>
      <c r="AP1" s="73">
        <v>37561</v>
      </c>
      <c r="AQ1" s="73">
        <v>37591</v>
      </c>
      <c r="AR1" s="73">
        <v>37622</v>
      </c>
      <c r="AS1" s="73">
        <v>37653</v>
      </c>
      <c r="AT1" s="73">
        <v>37681</v>
      </c>
      <c r="AU1" s="73">
        <v>37712</v>
      </c>
      <c r="AV1" s="73">
        <v>37742</v>
      </c>
      <c r="AW1" s="73">
        <v>37773</v>
      </c>
      <c r="AX1" s="73">
        <v>37803</v>
      </c>
      <c r="AY1" s="73">
        <v>37834</v>
      </c>
      <c r="AZ1" s="73">
        <v>37865</v>
      </c>
      <c r="BA1" s="73">
        <v>37895</v>
      </c>
      <c r="BB1" s="73">
        <v>37926</v>
      </c>
      <c r="BC1" s="73">
        <v>37956</v>
      </c>
      <c r="BD1" s="73">
        <v>37987</v>
      </c>
      <c r="BE1" s="73">
        <v>38018</v>
      </c>
      <c r="BF1" s="73">
        <v>38047</v>
      </c>
      <c r="BG1" s="73">
        <v>38078</v>
      </c>
      <c r="BH1" s="73">
        <v>38108</v>
      </c>
      <c r="BI1" s="73">
        <v>38139</v>
      </c>
      <c r="BJ1" s="73">
        <v>38169</v>
      </c>
      <c r="BK1" s="73">
        <v>38200</v>
      </c>
      <c r="BL1" s="73">
        <v>38231</v>
      </c>
      <c r="BM1" s="73">
        <v>38261</v>
      </c>
    </row>
    <row r="2" spans="1:68" x14ac:dyDescent="0.25">
      <c r="A2" s="49" t="s">
        <v>11</v>
      </c>
      <c r="B2" s="25"/>
      <c r="C2" s="25"/>
      <c r="D2" s="54"/>
    </row>
    <row r="3" spans="1:68" x14ac:dyDescent="0.25">
      <c r="A3" s="1" t="s">
        <v>26</v>
      </c>
      <c r="B3" s="32">
        <v>30766</v>
      </c>
      <c r="C3" s="32" t="s">
        <v>29</v>
      </c>
      <c r="D3" s="45" t="s">
        <v>30</v>
      </c>
      <c r="E3" s="26">
        <v>0</v>
      </c>
      <c r="F3" s="26">
        <v>17400</v>
      </c>
      <c r="G3" s="26">
        <v>17400</v>
      </c>
      <c r="H3" s="26">
        <v>17400</v>
      </c>
      <c r="I3" s="26">
        <v>17400</v>
      </c>
      <c r="J3" s="26">
        <v>17400</v>
      </c>
      <c r="K3" s="75">
        <v>0</v>
      </c>
      <c r="L3" s="75">
        <v>0</v>
      </c>
      <c r="M3" s="75">
        <v>0</v>
      </c>
      <c r="N3" s="75">
        <v>0</v>
      </c>
      <c r="O3" s="75">
        <v>0</v>
      </c>
      <c r="P3" s="75">
        <v>0</v>
      </c>
      <c r="Q3" s="75">
        <v>0</v>
      </c>
      <c r="R3">
        <v>17400</v>
      </c>
      <c r="S3">
        <v>17400</v>
      </c>
      <c r="T3">
        <v>17400</v>
      </c>
      <c r="U3">
        <v>17400</v>
      </c>
      <c r="V3">
        <v>17400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8" x14ac:dyDescent="0.25">
      <c r="A4" s="1"/>
      <c r="B4" s="32">
        <v>30767</v>
      </c>
      <c r="C4" s="32" t="s">
        <v>29</v>
      </c>
      <c r="D4" s="45" t="s">
        <v>30</v>
      </c>
      <c r="E4" s="34">
        <v>0</v>
      </c>
      <c r="F4" s="34">
        <v>28600</v>
      </c>
      <c r="G4" s="34">
        <v>28600</v>
      </c>
      <c r="H4" s="34">
        <v>28600</v>
      </c>
      <c r="I4" s="34">
        <v>28600</v>
      </c>
      <c r="J4" s="34">
        <v>28600</v>
      </c>
      <c r="K4" s="75">
        <v>0</v>
      </c>
      <c r="L4" s="75">
        <v>0</v>
      </c>
      <c r="M4" s="75">
        <v>0</v>
      </c>
      <c r="N4" s="75">
        <v>0</v>
      </c>
      <c r="O4" s="75">
        <v>0</v>
      </c>
      <c r="P4" s="75">
        <v>0</v>
      </c>
      <c r="Q4" s="75">
        <v>0</v>
      </c>
      <c r="R4">
        <v>28600</v>
      </c>
      <c r="S4">
        <v>28600</v>
      </c>
      <c r="T4">
        <v>28600</v>
      </c>
      <c r="U4">
        <v>28600</v>
      </c>
      <c r="V4">
        <v>28600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8" x14ac:dyDescent="0.25">
      <c r="A5" s="1"/>
      <c r="B5" s="32"/>
      <c r="C5" s="32"/>
      <c r="D5" s="45"/>
      <c r="E5" s="38">
        <v>0</v>
      </c>
      <c r="F5" s="39">
        <f>SUM(F3:F4)</f>
        <v>46000</v>
      </c>
      <c r="G5" s="39">
        <f>SUM(G3:G4)</f>
        <v>46000</v>
      </c>
      <c r="H5" s="39">
        <f>SUM(H3:H4)</f>
        <v>46000</v>
      </c>
      <c r="I5" s="39">
        <f>SUM(I3:I4)</f>
        <v>46000</v>
      </c>
      <c r="J5" s="39">
        <f>SUM(J3:J4)</f>
        <v>46000</v>
      </c>
      <c r="K5" s="39">
        <f t="shared" ref="K5:Q5" si="0">SUM(K3:K4)</f>
        <v>0</v>
      </c>
      <c r="L5" s="39">
        <f t="shared" si="0"/>
        <v>0</v>
      </c>
      <c r="M5" s="39">
        <f t="shared" si="0"/>
        <v>0</v>
      </c>
      <c r="N5" s="39">
        <f t="shared" si="0"/>
        <v>0</v>
      </c>
      <c r="O5" s="39">
        <f t="shared" si="0"/>
        <v>0</v>
      </c>
      <c r="P5" s="39">
        <f t="shared" si="0"/>
        <v>0</v>
      </c>
      <c r="Q5" s="39">
        <f t="shared" si="0"/>
        <v>0</v>
      </c>
      <c r="R5" s="39">
        <f t="shared" ref="R5:BM5" si="1">SUM(R3:R4)</f>
        <v>46000</v>
      </c>
      <c r="S5" s="39">
        <f t="shared" si="1"/>
        <v>46000</v>
      </c>
      <c r="T5" s="39">
        <f t="shared" si="1"/>
        <v>46000</v>
      </c>
      <c r="U5" s="39">
        <f t="shared" si="1"/>
        <v>46000</v>
      </c>
      <c r="V5" s="39">
        <f t="shared" si="1"/>
        <v>46000</v>
      </c>
      <c r="W5" s="39">
        <f t="shared" si="1"/>
        <v>0</v>
      </c>
      <c r="X5" s="39">
        <f t="shared" si="1"/>
        <v>0</v>
      </c>
      <c r="Y5" s="39">
        <f t="shared" si="1"/>
        <v>0</v>
      </c>
      <c r="Z5" s="39">
        <f t="shared" si="1"/>
        <v>0</v>
      </c>
      <c r="AA5" s="39">
        <f t="shared" si="1"/>
        <v>0</v>
      </c>
      <c r="AB5" s="39">
        <f t="shared" si="1"/>
        <v>0</v>
      </c>
      <c r="AC5" s="39">
        <f t="shared" si="1"/>
        <v>0</v>
      </c>
      <c r="AD5" s="39">
        <f t="shared" si="1"/>
        <v>0</v>
      </c>
      <c r="AE5" s="39">
        <f t="shared" si="1"/>
        <v>0</v>
      </c>
      <c r="AF5" s="39">
        <f t="shared" si="1"/>
        <v>0</v>
      </c>
      <c r="AG5" s="39">
        <f t="shared" si="1"/>
        <v>0</v>
      </c>
      <c r="AH5" s="39">
        <f t="shared" si="1"/>
        <v>0</v>
      </c>
      <c r="AI5" s="39">
        <f t="shared" si="1"/>
        <v>0</v>
      </c>
      <c r="AJ5" s="39">
        <f t="shared" si="1"/>
        <v>0</v>
      </c>
      <c r="AK5" s="39">
        <f t="shared" si="1"/>
        <v>0</v>
      </c>
      <c r="AL5" s="39">
        <f t="shared" si="1"/>
        <v>0</v>
      </c>
      <c r="AM5" s="39">
        <f t="shared" si="1"/>
        <v>0</v>
      </c>
      <c r="AN5" s="39">
        <f t="shared" si="1"/>
        <v>0</v>
      </c>
      <c r="AO5" s="39">
        <f t="shared" si="1"/>
        <v>0</v>
      </c>
      <c r="AP5" s="39">
        <f t="shared" si="1"/>
        <v>0</v>
      </c>
      <c r="AQ5" s="39">
        <f t="shared" si="1"/>
        <v>0</v>
      </c>
      <c r="AR5" s="39">
        <f t="shared" si="1"/>
        <v>0</v>
      </c>
      <c r="AS5" s="39">
        <f t="shared" si="1"/>
        <v>0</v>
      </c>
      <c r="AT5" s="39">
        <f t="shared" si="1"/>
        <v>0</v>
      </c>
      <c r="AU5" s="39">
        <f t="shared" si="1"/>
        <v>0</v>
      </c>
      <c r="AV5" s="39">
        <f t="shared" si="1"/>
        <v>0</v>
      </c>
      <c r="AW5" s="39">
        <f t="shared" si="1"/>
        <v>0</v>
      </c>
      <c r="AX5" s="39">
        <f t="shared" si="1"/>
        <v>0</v>
      </c>
      <c r="AY5" s="39">
        <f t="shared" si="1"/>
        <v>0</v>
      </c>
      <c r="AZ5" s="39">
        <f t="shared" si="1"/>
        <v>0</v>
      </c>
      <c r="BA5" s="39">
        <f t="shared" si="1"/>
        <v>0</v>
      </c>
      <c r="BB5" s="39">
        <f t="shared" si="1"/>
        <v>0</v>
      </c>
      <c r="BC5" s="39">
        <f t="shared" si="1"/>
        <v>0</v>
      </c>
      <c r="BD5" s="39">
        <f t="shared" si="1"/>
        <v>0</v>
      </c>
      <c r="BE5" s="39">
        <f t="shared" si="1"/>
        <v>0</v>
      </c>
      <c r="BF5" s="39">
        <f t="shared" si="1"/>
        <v>0</v>
      </c>
      <c r="BG5" s="39">
        <f t="shared" si="1"/>
        <v>0</v>
      </c>
      <c r="BH5" s="39">
        <f t="shared" si="1"/>
        <v>0</v>
      </c>
      <c r="BI5" s="39">
        <f t="shared" si="1"/>
        <v>0</v>
      </c>
      <c r="BJ5" s="39">
        <f t="shared" si="1"/>
        <v>0</v>
      </c>
      <c r="BK5" s="39">
        <f t="shared" si="1"/>
        <v>0</v>
      </c>
      <c r="BL5" s="39">
        <f t="shared" si="1"/>
        <v>0</v>
      </c>
      <c r="BM5" s="39">
        <f t="shared" si="1"/>
        <v>0</v>
      </c>
    </row>
    <row r="6" spans="1:68" x14ac:dyDescent="0.25">
      <c r="A6" s="1"/>
      <c r="B6" s="32"/>
      <c r="C6" s="32"/>
      <c r="D6" s="45"/>
      <c r="E6" s="14"/>
      <c r="F6" s="34"/>
      <c r="G6" s="34"/>
      <c r="H6" s="26"/>
      <c r="I6" s="34"/>
      <c r="J6" s="34"/>
      <c r="K6" s="30"/>
    </row>
    <row r="7" spans="1:68" x14ac:dyDescent="0.25">
      <c r="A7" s="48" t="s">
        <v>27</v>
      </c>
      <c r="B7" s="32">
        <v>30770</v>
      </c>
      <c r="C7" s="32" t="s">
        <v>29</v>
      </c>
      <c r="D7" s="45" t="s">
        <v>30</v>
      </c>
      <c r="E7" s="26">
        <v>0</v>
      </c>
      <c r="F7" s="34">
        <v>9000</v>
      </c>
      <c r="G7" s="34">
        <v>9000</v>
      </c>
      <c r="H7" s="34">
        <v>9000</v>
      </c>
      <c r="I7" s="34">
        <v>9000</v>
      </c>
      <c r="J7" s="34">
        <v>9000</v>
      </c>
      <c r="K7" s="76">
        <v>0</v>
      </c>
      <c r="L7" s="76">
        <v>0</v>
      </c>
      <c r="M7" s="76">
        <v>0</v>
      </c>
      <c r="N7" s="76">
        <v>0</v>
      </c>
      <c r="O7" s="76">
        <v>0</v>
      </c>
      <c r="P7" s="76">
        <v>0</v>
      </c>
      <c r="Q7" s="76">
        <v>0</v>
      </c>
      <c r="R7">
        <v>9000</v>
      </c>
      <c r="S7">
        <v>9000</v>
      </c>
      <c r="T7">
        <v>9000</v>
      </c>
      <c r="U7">
        <v>9000</v>
      </c>
      <c r="V7">
        <v>9000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8" x14ac:dyDescent="0.25">
      <c r="A8" s="15"/>
      <c r="B8" s="16"/>
      <c r="C8" s="16"/>
      <c r="D8" s="46"/>
      <c r="E8" s="42">
        <v>0</v>
      </c>
      <c r="F8" s="36">
        <f>SUM(F7)</f>
        <v>9000</v>
      </c>
      <c r="G8" s="36">
        <f>SUM(G7)</f>
        <v>9000</v>
      </c>
      <c r="H8" s="36">
        <f>SUM(H7)</f>
        <v>9000</v>
      </c>
      <c r="I8" s="36">
        <f>SUM(I7)</f>
        <v>9000</v>
      </c>
      <c r="J8" s="36">
        <f>SUM(J7)</f>
        <v>9000</v>
      </c>
      <c r="K8" s="36">
        <f t="shared" ref="K8:Q8" si="2">SUM(K7)</f>
        <v>0</v>
      </c>
      <c r="L8" s="36">
        <f t="shared" si="2"/>
        <v>0</v>
      </c>
      <c r="M8" s="36">
        <f t="shared" si="2"/>
        <v>0</v>
      </c>
      <c r="N8" s="36">
        <f t="shared" si="2"/>
        <v>0</v>
      </c>
      <c r="O8" s="36">
        <f t="shared" si="2"/>
        <v>0</v>
      </c>
      <c r="P8" s="36">
        <f t="shared" si="2"/>
        <v>0</v>
      </c>
      <c r="Q8" s="36">
        <f t="shared" si="2"/>
        <v>0</v>
      </c>
      <c r="R8" s="36">
        <f t="shared" ref="R8:BM8" si="3">SUM(R7)</f>
        <v>9000</v>
      </c>
      <c r="S8" s="36">
        <f t="shared" si="3"/>
        <v>9000</v>
      </c>
      <c r="T8" s="36">
        <f t="shared" si="3"/>
        <v>9000</v>
      </c>
      <c r="U8" s="36">
        <f t="shared" si="3"/>
        <v>9000</v>
      </c>
      <c r="V8" s="36">
        <f t="shared" si="3"/>
        <v>9000</v>
      </c>
      <c r="W8" s="36">
        <f t="shared" si="3"/>
        <v>0</v>
      </c>
      <c r="X8" s="36">
        <f t="shared" si="3"/>
        <v>0</v>
      </c>
      <c r="Y8" s="36">
        <f t="shared" si="3"/>
        <v>0</v>
      </c>
      <c r="Z8" s="36">
        <f t="shared" si="3"/>
        <v>0</v>
      </c>
      <c r="AA8" s="36">
        <f t="shared" si="3"/>
        <v>0</v>
      </c>
      <c r="AB8" s="36">
        <f t="shared" si="3"/>
        <v>0</v>
      </c>
      <c r="AC8" s="36">
        <f t="shared" si="3"/>
        <v>0</v>
      </c>
      <c r="AD8" s="36">
        <f t="shared" si="3"/>
        <v>0</v>
      </c>
      <c r="AE8" s="36">
        <f t="shared" si="3"/>
        <v>0</v>
      </c>
      <c r="AF8" s="36">
        <f t="shared" si="3"/>
        <v>0</v>
      </c>
      <c r="AG8" s="36">
        <f t="shared" si="3"/>
        <v>0</v>
      </c>
      <c r="AH8" s="36">
        <f t="shared" si="3"/>
        <v>0</v>
      </c>
      <c r="AI8" s="36">
        <f t="shared" si="3"/>
        <v>0</v>
      </c>
      <c r="AJ8" s="36">
        <f t="shared" si="3"/>
        <v>0</v>
      </c>
      <c r="AK8" s="36">
        <f t="shared" si="3"/>
        <v>0</v>
      </c>
      <c r="AL8" s="36">
        <f t="shared" si="3"/>
        <v>0</v>
      </c>
      <c r="AM8" s="36">
        <f t="shared" si="3"/>
        <v>0</v>
      </c>
      <c r="AN8" s="36">
        <f t="shared" si="3"/>
        <v>0</v>
      </c>
      <c r="AO8" s="36">
        <f t="shared" si="3"/>
        <v>0</v>
      </c>
      <c r="AP8" s="36">
        <f t="shared" si="3"/>
        <v>0</v>
      </c>
      <c r="AQ8" s="36">
        <f t="shared" si="3"/>
        <v>0</v>
      </c>
      <c r="AR8" s="36">
        <f t="shared" si="3"/>
        <v>0</v>
      </c>
      <c r="AS8" s="36">
        <f t="shared" si="3"/>
        <v>0</v>
      </c>
      <c r="AT8" s="36">
        <f t="shared" si="3"/>
        <v>0</v>
      </c>
      <c r="AU8" s="36">
        <f t="shared" si="3"/>
        <v>0</v>
      </c>
      <c r="AV8" s="36">
        <f t="shared" si="3"/>
        <v>0</v>
      </c>
      <c r="AW8" s="36">
        <f t="shared" si="3"/>
        <v>0</v>
      </c>
      <c r="AX8" s="36">
        <f t="shared" si="3"/>
        <v>0</v>
      </c>
      <c r="AY8" s="36">
        <f t="shared" si="3"/>
        <v>0</v>
      </c>
      <c r="AZ8" s="36">
        <f t="shared" si="3"/>
        <v>0</v>
      </c>
      <c r="BA8" s="36">
        <f t="shared" si="3"/>
        <v>0</v>
      </c>
      <c r="BB8" s="36">
        <f t="shared" si="3"/>
        <v>0</v>
      </c>
      <c r="BC8" s="36">
        <f t="shared" si="3"/>
        <v>0</v>
      </c>
      <c r="BD8" s="36">
        <f t="shared" si="3"/>
        <v>0</v>
      </c>
      <c r="BE8" s="36">
        <f t="shared" si="3"/>
        <v>0</v>
      </c>
      <c r="BF8" s="36">
        <f t="shared" si="3"/>
        <v>0</v>
      </c>
      <c r="BG8" s="36">
        <f t="shared" si="3"/>
        <v>0</v>
      </c>
      <c r="BH8" s="36">
        <f t="shared" si="3"/>
        <v>0</v>
      </c>
      <c r="BI8" s="36">
        <f t="shared" si="3"/>
        <v>0</v>
      </c>
      <c r="BJ8" s="36">
        <f t="shared" si="3"/>
        <v>0</v>
      </c>
      <c r="BK8" s="36">
        <f t="shared" si="3"/>
        <v>0</v>
      </c>
      <c r="BL8" s="36">
        <f t="shared" si="3"/>
        <v>0</v>
      </c>
      <c r="BM8" s="36">
        <f t="shared" si="3"/>
        <v>0</v>
      </c>
    </row>
    <row r="9" spans="1:68" x14ac:dyDescent="0.25">
      <c r="A9" s="32"/>
      <c r="B9" s="26"/>
      <c r="C9" s="26"/>
      <c r="D9" s="19" t="s">
        <v>18</v>
      </c>
      <c r="E9" s="41">
        <f t="shared" ref="E9:J9" si="4">E5+E8</f>
        <v>0</v>
      </c>
      <c r="F9" s="41">
        <f t="shared" si="4"/>
        <v>55000</v>
      </c>
      <c r="G9" s="41">
        <f t="shared" si="4"/>
        <v>55000</v>
      </c>
      <c r="H9" s="41">
        <f t="shared" si="4"/>
        <v>55000</v>
      </c>
      <c r="I9" s="41">
        <f t="shared" si="4"/>
        <v>55000</v>
      </c>
      <c r="J9" s="41">
        <f t="shared" si="4"/>
        <v>55000</v>
      </c>
      <c r="K9" s="41">
        <f t="shared" ref="K9:AP9" si="5">K5+K8</f>
        <v>0</v>
      </c>
      <c r="L9" s="41">
        <f t="shared" si="5"/>
        <v>0</v>
      </c>
      <c r="M9" s="41">
        <f t="shared" si="5"/>
        <v>0</v>
      </c>
      <c r="N9" s="41">
        <f t="shared" si="5"/>
        <v>0</v>
      </c>
      <c r="O9" s="41">
        <f t="shared" si="5"/>
        <v>0</v>
      </c>
      <c r="P9" s="41">
        <f t="shared" si="5"/>
        <v>0</v>
      </c>
      <c r="Q9" s="41">
        <f t="shared" si="5"/>
        <v>0</v>
      </c>
      <c r="R9" s="41">
        <f t="shared" si="5"/>
        <v>55000</v>
      </c>
      <c r="S9" s="41">
        <f t="shared" si="5"/>
        <v>55000</v>
      </c>
      <c r="T9" s="41">
        <f t="shared" si="5"/>
        <v>55000</v>
      </c>
      <c r="U9" s="41">
        <f t="shared" si="5"/>
        <v>55000</v>
      </c>
      <c r="V9" s="41">
        <f t="shared" si="5"/>
        <v>55000</v>
      </c>
      <c r="W9" s="41">
        <f t="shared" si="5"/>
        <v>0</v>
      </c>
      <c r="X9" s="41">
        <f t="shared" si="5"/>
        <v>0</v>
      </c>
      <c r="Y9" s="41">
        <f t="shared" si="5"/>
        <v>0</v>
      </c>
      <c r="Z9" s="41">
        <f t="shared" si="5"/>
        <v>0</v>
      </c>
      <c r="AA9" s="41">
        <f t="shared" si="5"/>
        <v>0</v>
      </c>
      <c r="AB9" s="41">
        <f t="shared" si="5"/>
        <v>0</v>
      </c>
      <c r="AC9" s="41">
        <f t="shared" si="5"/>
        <v>0</v>
      </c>
      <c r="AD9" s="41">
        <f t="shared" si="5"/>
        <v>0</v>
      </c>
      <c r="AE9" s="41">
        <f t="shared" si="5"/>
        <v>0</v>
      </c>
      <c r="AF9" s="41">
        <f t="shared" si="5"/>
        <v>0</v>
      </c>
      <c r="AG9" s="41">
        <f t="shared" si="5"/>
        <v>0</v>
      </c>
      <c r="AH9" s="41">
        <f t="shared" si="5"/>
        <v>0</v>
      </c>
      <c r="AI9" s="41">
        <f t="shared" si="5"/>
        <v>0</v>
      </c>
      <c r="AJ9" s="41">
        <f t="shared" si="5"/>
        <v>0</v>
      </c>
      <c r="AK9" s="41">
        <f t="shared" si="5"/>
        <v>0</v>
      </c>
      <c r="AL9" s="41">
        <f t="shared" si="5"/>
        <v>0</v>
      </c>
      <c r="AM9" s="41">
        <f t="shared" si="5"/>
        <v>0</v>
      </c>
      <c r="AN9" s="41">
        <f t="shared" si="5"/>
        <v>0</v>
      </c>
      <c r="AO9" s="41">
        <f t="shared" si="5"/>
        <v>0</v>
      </c>
      <c r="AP9" s="41">
        <f t="shared" si="5"/>
        <v>0</v>
      </c>
      <c r="AQ9" s="41">
        <f t="shared" ref="AQ9:BM9" si="6">AQ5+AQ8</f>
        <v>0</v>
      </c>
      <c r="AR9" s="41">
        <f t="shared" si="6"/>
        <v>0</v>
      </c>
      <c r="AS9" s="41">
        <f t="shared" si="6"/>
        <v>0</v>
      </c>
      <c r="AT9" s="41">
        <f t="shared" si="6"/>
        <v>0</v>
      </c>
      <c r="AU9" s="41">
        <f t="shared" si="6"/>
        <v>0</v>
      </c>
      <c r="AV9" s="41">
        <f t="shared" si="6"/>
        <v>0</v>
      </c>
      <c r="AW9" s="41">
        <f t="shared" si="6"/>
        <v>0</v>
      </c>
      <c r="AX9" s="41">
        <f t="shared" si="6"/>
        <v>0</v>
      </c>
      <c r="AY9" s="41">
        <f t="shared" si="6"/>
        <v>0</v>
      </c>
      <c r="AZ9" s="41">
        <f t="shared" si="6"/>
        <v>0</v>
      </c>
      <c r="BA9" s="41">
        <f t="shared" si="6"/>
        <v>0</v>
      </c>
      <c r="BB9" s="41">
        <f t="shared" si="6"/>
        <v>0</v>
      </c>
      <c r="BC9" s="41">
        <f t="shared" si="6"/>
        <v>0</v>
      </c>
      <c r="BD9" s="41">
        <f t="shared" si="6"/>
        <v>0</v>
      </c>
      <c r="BE9" s="41">
        <f t="shared" si="6"/>
        <v>0</v>
      </c>
      <c r="BF9" s="41">
        <f t="shared" si="6"/>
        <v>0</v>
      </c>
      <c r="BG9" s="41">
        <f t="shared" si="6"/>
        <v>0</v>
      </c>
      <c r="BH9" s="41">
        <f t="shared" si="6"/>
        <v>0</v>
      </c>
      <c r="BI9" s="41">
        <f t="shared" si="6"/>
        <v>0</v>
      </c>
      <c r="BJ9" s="41">
        <f t="shared" si="6"/>
        <v>0</v>
      </c>
      <c r="BK9" s="41">
        <f t="shared" si="6"/>
        <v>0</v>
      </c>
      <c r="BL9" s="41">
        <f t="shared" si="6"/>
        <v>0</v>
      </c>
      <c r="BM9" s="41">
        <f t="shared" si="6"/>
        <v>0</v>
      </c>
    </row>
    <row r="10" spans="1:68" x14ac:dyDescent="0.25">
      <c r="A10" s="32"/>
      <c r="B10" s="26"/>
      <c r="C10" s="26"/>
      <c r="D10" s="55"/>
      <c r="E10" s="43"/>
      <c r="F10" s="43"/>
      <c r="G10" s="43"/>
      <c r="H10" s="43"/>
      <c r="I10" s="43"/>
      <c r="J10" s="43"/>
      <c r="K10" s="30"/>
    </row>
    <row r="11" spans="1:68" x14ac:dyDescent="0.25">
      <c r="A11" s="49" t="s">
        <v>14</v>
      </c>
      <c r="B11" s="25"/>
      <c r="C11" s="25"/>
      <c r="D11" s="50"/>
      <c r="E11" s="34"/>
      <c r="F11" s="34"/>
      <c r="G11" s="34"/>
      <c r="H11" s="34"/>
      <c r="I11" s="34"/>
      <c r="J11" s="34"/>
      <c r="K11" s="30"/>
    </row>
    <row r="12" spans="1:68" x14ac:dyDescent="0.25">
      <c r="A12" s="1" t="s">
        <v>26</v>
      </c>
      <c r="B12" s="32">
        <v>103886</v>
      </c>
      <c r="C12" s="32" t="s">
        <v>20</v>
      </c>
      <c r="D12" s="45" t="s">
        <v>28</v>
      </c>
      <c r="E12" s="34">
        <v>22500</v>
      </c>
      <c r="F12" s="34">
        <v>22500</v>
      </c>
      <c r="G12" s="26">
        <v>22500</v>
      </c>
      <c r="H12" s="34">
        <v>22500</v>
      </c>
      <c r="I12" s="26">
        <v>22500</v>
      </c>
      <c r="J12" s="34">
        <v>22500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</row>
    <row r="13" spans="1:68" x14ac:dyDescent="0.25">
      <c r="A13" s="23"/>
      <c r="B13" s="26"/>
      <c r="C13" s="26"/>
      <c r="D13" s="50"/>
      <c r="E13" s="38">
        <f t="shared" ref="E13:J13" si="7">SUM(E11:E12)</f>
        <v>22500</v>
      </c>
      <c r="F13" s="38">
        <f t="shared" si="7"/>
        <v>22500</v>
      </c>
      <c r="G13" s="38">
        <f t="shared" si="7"/>
        <v>22500</v>
      </c>
      <c r="H13" s="38">
        <f t="shared" si="7"/>
        <v>22500</v>
      </c>
      <c r="I13" s="38">
        <f t="shared" si="7"/>
        <v>22500</v>
      </c>
      <c r="J13" s="38">
        <f t="shared" si="7"/>
        <v>22500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</row>
    <row r="14" spans="1:68" x14ac:dyDescent="0.25">
      <c r="A14" s="23"/>
      <c r="B14" s="26"/>
      <c r="C14" s="26"/>
      <c r="D14" s="50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</row>
    <row r="15" spans="1:68" x14ac:dyDescent="0.25">
      <c r="A15" s="1" t="s">
        <v>27</v>
      </c>
      <c r="B15" s="32">
        <v>103888</v>
      </c>
      <c r="C15" s="32" t="s">
        <v>20</v>
      </c>
      <c r="D15" s="45" t="s">
        <v>28</v>
      </c>
      <c r="E15" s="34">
        <v>37500</v>
      </c>
      <c r="F15" s="34">
        <v>37500</v>
      </c>
      <c r="G15" s="34">
        <v>37500</v>
      </c>
      <c r="H15" s="34">
        <v>37500</v>
      </c>
      <c r="I15" s="34">
        <v>37500</v>
      </c>
      <c r="J15" s="34">
        <v>37500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</row>
    <row r="16" spans="1:68" x14ac:dyDescent="0.25">
      <c r="A16" s="51"/>
      <c r="B16" s="52"/>
      <c r="C16" s="52"/>
      <c r="D16" s="53"/>
      <c r="E16" s="36">
        <f t="shared" ref="E16:J16" si="8">SUM(E15)</f>
        <v>37500</v>
      </c>
      <c r="F16" s="36">
        <f t="shared" si="8"/>
        <v>37500</v>
      </c>
      <c r="G16" s="36">
        <f t="shared" si="8"/>
        <v>37500</v>
      </c>
      <c r="H16" s="36">
        <f t="shared" si="8"/>
        <v>37500</v>
      </c>
      <c r="I16" s="36">
        <f t="shared" si="8"/>
        <v>37500</v>
      </c>
      <c r="J16" s="36">
        <f t="shared" si="8"/>
        <v>37500</v>
      </c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2"/>
      <c r="BO16" s="2"/>
      <c r="BP16" s="2"/>
    </row>
    <row r="17" spans="1:68" x14ac:dyDescent="0.25">
      <c r="A17" s="26"/>
      <c r="B17" s="26"/>
      <c r="C17" s="26"/>
      <c r="D17" s="28" t="s">
        <v>18</v>
      </c>
      <c r="E17" s="41">
        <f t="shared" ref="E17:J17" si="9">E13+E16</f>
        <v>60000</v>
      </c>
      <c r="F17" s="41">
        <f t="shared" si="9"/>
        <v>60000</v>
      </c>
      <c r="G17" s="41">
        <f t="shared" si="9"/>
        <v>60000</v>
      </c>
      <c r="H17" s="41">
        <f t="shared" si="9"/>
        <v>60000</v>
      </c>
      <c r="I17" s="41">
        <f t="shared" si="9"/>
        <v>60000</v>
      </c>
      <c r="J17" s="37">
        <f t="shared" si="9"/>
        <v>60000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2"/>
      <c r="BO17" s="2"/>
      <c r="BP17" s="2"/>
    </row>
    <row r="18" spans="1:68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29"/>
    </row>
    <row r="19" spans="1:68" x14ac:dyDescent="0.25">
      <c r="A19" s="49" t="s">
        <v>15</v>
      </c>
      <c r="B19" s="25"/>
      <c r="C19" s="25"/>
      <c r="D19" s="54"/>
      <c r="E19" s="34"/>
      <c r="F19" s="34"/>
      <c r="G19" s="34"/>
      <c r="H19" s="34"/>
      <c r="I19" s="34"/>
      <c r="J19" s="34"/>
      <c r="K19" s="29"/>
    </row>
    <row r="20" spans="1:68" x14ac:dyDescent="0.25">
      <c r="A20" s="1" t="s">
        <v>26</v>
      </c>
      <c r="B20" s="32">
        <v>13965</v>
      </c>
      <c r="C20" s="32" t="s">
        <v>24</v>
      </c>
      <c r="D20" s="45" t="s">
        <v>31</v>
      </c>
      <c r="E20" s="34">
        <v>58000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29"/>
    </row>
    <row r="21" spans="1:68" x14ac:dyDescent="0.25">
      <c r="A21" s="23"/>
      <c r="B21" s="96" t="s">
        <v>123</v>
      </c>
      <c r="C21" s="32" t="s">
        <v>24</v>
      </c>
      <c r="D21" s="45" t="s">
        <v>25</v>
      </c>
      <c r="E21" s="34">
        <v>50000</v>
      </c>
      <c r="F21" s="34">
        <v>118000</v>
      </c>
      <c r="G21" s="34">
        <v>118000</v>
      </c>
      <c r="H21" s="34">
        <v>118000</v>
      </c>
      <c r="I21" s="34">
        <v>118000</v>
      </c>
      <c r="J21" s="34">
        <v>118000</v>
      </c>
      <c r="K21" s="74">
        <v>50000</v>
      </c>
      <c r="L21" s="74">
        <v>50000</v>
      </c>
      <c r="M21" s="74">
        <v>50000</v>
      </c>
      <c r="N21" s="74">
        <v>50000</v>
      </c>
      <c r="O21" s="74">
        <v>50000</v>
      </c>
      <c r="P21" s="74">
        <v>50000</v>
      </c>
      <c r="Q21" s="74">
        <v>50000</v>
      </c>
    </row>
    <row r="22" spans="1:68" x14ac:dyDescent="0.25">
      <c r="A22" s="51"/>
      <c r="B22" s="52"/>
      <c r="C22" s="52"/>
      <c r="D22" s="53"/>
      <c r="E22" s="38">
        <f t="shared" ref="E22:K22" si="10">SUM(E20:E21)</f>
        <v>108000</v>
      </c>
      <c r="F22" s="38">
        <f t="shared" si="10"/>
        <v>118000</v>
      </c>
      <c r="G22" s="38">
        <f t="shared" si="10"/>
        <v>118000</v>
      </c>
      <c r="H22" s="38">
        <f t="shared" si="10"/>
        <v>118000</v>
      </c>
      <c r="I22" s="38">
        <f t="shared" si="10"/>
        <v>118000</v>
      </c>
      <c r="J22" s="38">
        <f t="shared" si="10"/>
        <v>118000</v>
      </c>
      <c r="K22" s="38">
        <f t="shared" si="10"/>
        <v>50000</v>
      </c>
      <c r="L22" s="38">
        <f t="shared" ref="L22:Q22" si="11">SUM(L20:L21)</f>
        <v>50000</v>
      </c>
      <c r="M22" s="38">
        <f t="shared" si="11"/>
        <v>50000</v>
      </c>
      <c r="N22" s="38">
        <f t="shared" si="11"/>
        <v>50000</v>
      </c>
      <c r="O22" s="38">
        <f t="shared" si="11"/>
        <v>50000</v>
      </c>
      <c r="P22" s="38">
        <f t="shared" si="11"/>
        <v>50000</v>
      </c>
      <c r="Q22" s="38">
        <f t="shared" si="11"/>
        <v>50000</v>
      </c>
    </row>
    <row r="23" spans="1:68" x14ac:dyDescent="0.25">
      <c r="A23" s="26"/>
      <c r="B23" s="26"/>
      <c r="C23" s="26"/>
      <c r="D23" s="28" t="s">
        <v>18</v>
      </c>
      <c r="E23" s="41">
        <f t="shared" ref="E23:K23" si="12">SUM(E22)</f>
        <v>108000</v>
      </c>
      <c r="F23" s="37">
        <f t="shared" si="12"/>
        <v>118000</v>
      </c>
      <c r="G23" s="37">
        <f t="shared" si="12"/>
        <v>118000</v>
      </c>
      <c r="H23" s="37">
        <f t="shared" si="12"/>
        <v>118000</v>
      </c>
      <c r="I23" s="37">
        <f t="shared" si="12"/>
        <v>118000</v>
      </c>
      <c r="J23" s="37">
        <f t="shared" si="12"/>
        <v>118000</v>
      </c>
      <c r="K23" s="37">
        <f t="shared" si="12"/>
        <v>50000</v>
      </c>
      <c r="L23" s="37">
        <f t="shared" ref="L23:Q23" si="13">SUM(L22)</f>
        <v>50000</v>
      </c>
      <c r="M23" s="37">
        <f t="shared" si="13"/>
        <v>50000</v>
      </c>
      <c r="N23" s="37">
        <f t="shared" si="13"/>
        <v>50000</v>
      </c>
      <c r="O23" s="37">
        <f t="shared" si="13"/>
        <v>50000</v>
      </c>
      <c r="P23" s="37">
        <f t="shared" si="13"/>
        <v>50000</v>
      </c>
      <c r="Q23" s="37">
        <f t="shared" si="13"/>
        <v>50000</v>
      </c>
    </row>
    <row r="24" spans="1:68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1"/>
      <c r="L24" s="31"/>
      <c r="M24" s="31"/>
      <c r="N24" s="31"/>
      <c r="O24" s="32"/>
      <c r="P24" s="32"/>
      <c r="Q24" s="32"/>
      <c r="R24" s="32"/>
      <c r="S24" s="32"/>
      <c r="T24" s="32"/>
      <c r="U24" s="32"/>
      <c r="V24" s="32"/>
      <c r="W24" s="2"/>
      <c r="X24" s="2"/>
      <c r="Y24" s="2"/>
      <c r="Z24" s="2"/>
    </row>
    <row r="25" spans="1:68" x14ac:dyDescent="0.25">
      <c r="A25" s="49" t="s">
        <v>16</v>
      </c>
      <c r="B25" s="25"/>
      <c r="C25" s="25"/>
      <c r="D25" s="54"/>
      <c r="E25" s="34"/>
      <c r="F25" s="34"/>
      <c r="G25" s="34"/>
      <c r="H25" s="34"/>
      <c r="I25" s="34"/>
      <c r="J25" s="34"/>
      <c r="K25" s="2"/>
      <c r="L25" s="2"/>
      <c r="M25" s="2"/>
      <c r="N25" s="2"/>
      <c r="O25" s="2"/>
      <c r="P25" s="2"/>
      <c r="Q25" s="2"/>
      <c r="R25" s="2"/>
      <c r="S25" s="26"/>
      <c r="T25" s="2"/>
      <c r="U25" s="2"/>
      <c r="V25" s="2"/>
      <c r="W25" s="2"/>
      <c r="X25" s="2"/>
      <c r="Y25" s="2"/>
      <c r="Z25" s="2"/>
    </row>
    <row r="26" spans="1:68" x14ac:dyDescent="0.25">
      <c r="A26" s="1" t="s">
        <v>26</v>
      </c>
      <c r="B26" s="47" t="s">
        <v>125</v>
      </c>
      <c r="C26" s="32" t="s">
        <v>21</v>
      </c>
      <c r="D26" s="45" t="s">
        <v>22</v>
      </c>
      <c r="E26" s="34">
        <v>96027</v>
      </c>
      <c r="F26" s="34">
        <v>111748</v>
      </c>
      <c r="G26" s="34">
        <v>112860</v>
      </c>
      <c r="H26" s="34">
        <v>205200</v>
      </c>
      <c r="I26" s="34">
        <v>205200</v>
      </c>
      <c r="J26" s="34">
        <v>205200</v>
      </c>
      <c r="K26" s="34">
        <v>205200</v>
      </c>
      <c r="L26" s="34">
        <v>205200</v>
      </c>
      <c r="M26" s="34">
        <v>205200</v>
      </c>
      <c r="N26" s="34">
        <v>205200</v>
      </c>
      <c r="O26" s="34">
        <v>205200</v>
      </c>
      <c r="P26" s="34">
        <v>205200</v>
      </c>
      <c r="Q26" s="34">
        <v>205200</v>
      </c>
      <c r="R26" s="34">
        <v>205200</v>
      </c>
      <c r="S26" s="34">
        <v>205200</v>
      </c>
      <c r="T26" s="34">
        <v>205200</v>
      </c>
      <c r="U26" s="34">
        <v>205200</v>
      </c>
      <c r="V26" s="34">
        <v>205200</v>
      </c>
      <c r="W26" s="34">
        <v>205200</v>
      </c>
      <c r="X26" s="34">
        <v>205200</v>
      </c>
      <c r="Y26" s="34">
        <v>205200</v>
      </c>
      <c r="Z26" s="34">
        <v>205200</v>
      </c>
      <c r="AA26" s="34">
        <v>205200</v>
      </c>
      <c r="AB26" s="34">
        <v>205200</v>
      </c>
      <c r="AC26" s="34">
        <v>205200</v>
      </c>
      <c r="AD26" s="34">
        <v>205200</v>
      </c>
      <c r="AE26" s="34">
        <v>205200</v>
      </c>
      <c r="AF26" s="34">
        <v>205200</v>
      </c>
      <c r="AG26" s="34">
        <v>205200</v>
      </c>
      <c r="AH26" s="34">
        <v>205200</v>
      </c>
      <c r="AI26" s="34">
        <v>205200</v>
      </c>
      <c r="AJ26" s="34">
        <v>205200</v>
      </c>
      <c r="AK26" s="34">
        <v>205200</v>
      </c>
      <c r="AL26" s="34">
        <v>205200</v>
      </c>
      <c r="AM26" s="34">
        <v>205200</v>
      </c>
      <c r="AN26" s="34">
        <v>205200</v>
      </c>
      <c r="AO26" s="34">
        <v>205200</v>
      </c>
      <c r="AP26" s="34">
        <v>205200</v>
      </c>
      <c r="AQ26" s="34">
        <v>205200</v>
      </c>
      <c r="AR26" s="34">
        <v>205200</v>
      </c>
      <c r="AS26" s="34">
        <v>205200</v>
      </c>
      <c r="AT26" s="34">
        <v>205200</v>
      </c>
      <c r="AU26" s="34">
        <v>205200</v>
      </c>
      <c r="AV26" s="34">
        <v>205200</v>
      </c>
      <c r="AW26" s="34">
        <v>205200</v>
      </c>
      <c r="AX26" s="34">
        <v>205200</v>
      </c>
      <c r="AY26" s="34">
        <v>205200</v>
      </c>
      <c r="AZ26" s="34">
        <v>205200</v>
      </c>
      <c r="BA26" s="34">
        <v>205200</v>
      </c>
      <c r="BB26" s="34">
        <v>205200</v>
      </c>
      <c r="BC26" s="34">
        <v>205200</v>
      </c>
      <c r="BD26" s="34">
        <v>205200</v>
      </c>
      <c r="BE26" s="34">
        <v>205200</v>
      </c>
      <c r="BF26" s="34">
        <v>205200</v>
      </c>
      <c r="BG26" s="34">
        <v>205200</v>
      </c>
      <c r="BH26" s="34">
        <v>205200</v>
      </c>
      <c r="BI26" s="34">
        <v>205200</v>
      </c>
      <c r="BJ26" s="34">
        <v>205200</v>
      </c>
      <c r="BK26" s="34">
        <v>205200</v>
      </c>
      <c r="BL26" s="34">
        <v>205200</v>
      </c>
      <c r="BM26" s="34">
        <v>205200</v>
      </c>
    </row>
    <row r="27" spans="1:68" x14ac:dyDescent="0.25">
      <c r="A27" s="23"/>
      <c r="B27" s="47" t="s">
        <v>75</v>
      </c>
      <c r="C27" s="32" t="s">
        <v>32</v>
      </c>
      <c r="D27" s="45" t="s">
        <v>22</v>
      </c>
      <c r="E27" s="34">
        <v>5024</v>
      </c>
      <c r="F27" s="34">
        <v>5064</v>
      </c>
      <c r="G27" s="34">
        <v>5130</v>
      </c>
      <c r="H27" s="34">
        <v>15390</v>
      </c>
      <c r="I27" s="34">
        <v>15390</v>
      </c>
      <c r="J27" s="34">
        <v>15390</v>
      </c>
      <c r="K27" s="34">
        <v>15390</v>
      </c>
      <c r="L27" s="34">
        <v>15390</v>
      </c>
      <c r="M27" s="34">
        <v>15390</v>
      </c>
      <c r="N27" s="34">
        <v>15390</v>
      </c>
      <c r="O27" s="34">
        <v>15390</v>
      </c>
      <c r="P27" s="34">
        <v>15390</v>
      </c>
      <c r="Q27" s="34">
        <v>15390</v>
      </c>
      <c r="R27" s="34">
        <v>15390</v>
      </c>
      <c r="S27" s="34">
        <v>15390</v>
      </c>
      <c r="T27" s="34">
        <v>15390</v>
      </c>
      <c r="U27" s="34">
        <v>15390</v>
      </c>
      <c r="V27" s="34">
        <v>15390</v>
      </c>
      <c r="W27" s="34">
        <v>15390</v>
      </c>
      <c r="X27" s="34">
        <v>15390</v>
      </c>
      <c r="Y27" s="34">
        <v>15390</v>
      </c>
      <c r="Z27" s="34">
        <v>15390</v>
      </c>
      <c r="AA27" s="34">
        <v>15390</v>
      </c>
      <c r="AB27" s="34">
        <v>15390</v>
      </c>
      <c r="AC27" s="34">
        <v>15390</v>
      </c>
      <c r="AD27" s="34">
        <v>15390</v>
      </c>
      <c r="AE27" s="34">
        <v>15390</v>
      </c>
      <c r="AF27" s="34">
        <v>15390</v>
      </c>
      <c r="AG27" s="34">
        <v>15390</v>
      </c>
      <c r="AH27" s="34">
        <v>15390</v>
      </c>
      <c r="AI27" s="34">
        <v>15390</v>
      </c>
      <c r="AJ27" s="34">
        <v>15390</v>
      </c>
      <c r="AK27" s="34">
        <v>15390</v>
      </c>
      <c r="AL27" s="34">
        <v>15390</v>
      </c>
      <c r="AM27" s="34">
        <v>15390</v>
      </c>
      <c r="AN27" s="34">
        <v>15390</v>
      </c>
      <c r="AO27" s="34">
        <v>15390</v>
      </c>
      <c r="AP27" s="34">
        <v>15390</v>
      </c>
      <c r="AQ27" s="34">
        <v>15390</v>
      </c>
      <c r="AR27" s="34">
        <v>15390</v>
      </c>
      <c r="AS27" s="34">
        <v>15390</v>
      </c>
      <c r="AT27" s="34">
        <v>15390</v>
      </c>
      <c r="AU27" s="34">
        <v>15390</v>
      </c>
      <c r="AV27" s="34">
        <v>15390</v>
      </c>
      <c r="AW27" s="34">
        <v>15390</v>
      </c>
      <c r="AX27" s="34">
        <v>15390</v>
      </c>
      <c r="AY27" s="34">
        <v>15390</v>
      </c>
      <c r="AZ27" s="34">
        <v>15390</v>
      </c>
      <c r="BA27" s="34">
        <v>15390</v>
      </c>
      <c r="BB27" s="34">
        <v>15390</v>
      </c>
      <c r="BC27" s="34">
        <v>15390</v>
      </c>
      <c r="BD27" s="34">
        <v>15390</v>
      </c>
      <c r="BE27" s="34">
        <v>15390</v>
      </c>
      <c r="BF27" s="34">
        <v>15390</v>
      </c>
      <c r="BG27" s="34">
        <v>15390</v>
      </c>
      <c r="BH27" s="34">
        <v>15390</v>
      </c>
      <c r="BI27" s="34">
        <v>15390</v>
      </c>
      <c r="BJ27" s="34">
        <v>15390</v>
      </c>
      <c r="BK27" s="34">
        <v>15390</v>
      </c>
      <c r="BL27" s="34">
        <v>15390</v>
      </c>
      <c r="BM27" s="34">
        <v>15390</v>
      </c>
    </row>
    <row r="28" spans="1:68" x14ac:dyDescent="0.25">
      <c r="A28" s="23"/>
      <c r="B28" s="26"/>
      <c r="C28" s="26"/>
      <c r="D28" s="50"/>
      <c r="E28" s="39">
        <f t="shared" ref="E28:J28" si="14">SUM(E26:E27)</f>
        <v>101051</v>
      </c>
      <c r="F28" s="39">
        <f t="shared" si="14"/>
        <v>116812</v>
      </c>
      <c r="G28" s="39">
        <f t="shared" si="14"/>
        <v>117990</v>
      </c>
      <c r="H28" s="39">
        <f t="shared" si="14"/>
        <v>220590</v>
      </c>
      <c r="I28" s="39">
        <f t="shared" si="14"/>
        <v>220590</v>
      </c>
      <c r="J28" s="39">
        <f t="shared" si="14"/>
        <v>220590</v>
      </c>
      <c r="K28" s="39">
        <f t="shared" ref="K28:AP28" si="15">SUM(K26:K27)</f>
        <v>220590</v>
      </c>
      <c r="L28" s="39">
        <f t="shared" si="15"/>
        <v>220590</v>
      </c>
      <c r="M28" s="39">
        <f t="shared" si="15"/>
        <v>220590</v>
      </c>
      <c r="N28" s="39">
        <f t="shared" si="15"/>
        <v>220590</v>
      </c>
      <c r="O28" s="39">
        <f t="shared" si="15"/>
        <v>220590</v>
      </c>
      <c r="P28" s="39">
        <f t="shared" si="15"/>
        <v>220590</v>
      </c>
      <c r="Q28" s="39">
        <f t="shared" si="15"/>
        <v>220590</v>
      </c>
      <c r="R28" s="39">
        <f t="shared" si="15"/>
        <v>220590</v>
      </c>
      <c r="S28" s="39">
        <f t="shared" si="15"/>
        <v>220590</v>
      </c>
      <c r="T28" s="39">
        <f t="shared" si="15"/>
        <v>220590</v>
      </c>
      <c r="U28" s="39">
        <f t="shared" si="15"/>
        <v>220590</v>
      </c>
      <c r="V28" s="39">
        <f t="shared" si="15"/>
        <v>220590</v>
      </c>
      <c r="W28" s="39">
        <f t="shared" si="15"/>
        <v>220590</v>
      </c>
      <c r="X28" s="39">
        <f t="shared" si="15"/>
        <v>220590</v>
      </c>
      <c r="Y28" s="39">
        <f t="shared" si="15"/>
        <v>220590</v>
      </c>
      <c r="Z28" s="39">
        <f t="shared" si="15"/>
        <v>220590</v>
      </c>
      <c r="AA28" s="39">
        <f t="shared" si="15"/>
        <v>220590</v>
      </c>
      <c r="AB28" s="39">
        <f t="shared" si="15"/>
        <v>220590</v>
      </c>
      <c r="AC28" s="39">
        <f t="shared" si="15"/>
        <v>220590</v>
      </c>
      <c r="AD28" s="39">
        <f t="shared" si="15"/>
        <v>220590</v>
      </c>
      <c r="AE28" s="39">
        <f t="shared" si="15"/>
        <v>220590</v>
      </c>
      <c r="AF28" s="39">
        <f t="shared" si="15"/>
        <v>220590</v>
      </c>
      <c r="AG28" s="39">
        <f t="shared" si="15"/>
        <v>220590</v>
      </c>
      <c r="AH28" s="39">
        <f t="shared" si="15"/>
        <v>220590</v>
      </c>
      <c r="AI28" s="39">
        <f t="shared" si="15"/>
        <v>220590</v>
      </c>
      <c r="AJ28" s="39">
        <f t="shared" si="15"/>
        <v>220590</v>
      </c>
      <c r="AK28" s="39">
        <f t="shared" si="15"/>
        <v>220590</v>
      </c>
      <c r="AL28" s="39">
        <f t="shared" si="15"/>
        <v>220590</v>
      </c>
      <c r="AM28" s="39">
        <f t="shared" si="15"/>
        <v>220590</v>
      </c>
      <c r="AN28" s="39">
        <f t="shared" si="15"/>
        <v>220590</v>
      </c>
      <c r="AO28" s="39">
        <f t="shared" si="15"/>
        <v>220590</v>
      </c>
      <c r="AP28" s="39">
        <f t="shared" si="15"/>
        <v>220590</v>
      </c>
      <c r="AQ28" s="39">
        <f t="shared" ref="AQ28:BM28" si="16">SUM(AQ26:AQ27)</f>
        <v>220590</v>
      </c>
      <c r="AR28" s="39">
        <f t="shared" si="16"/>
        <v>220590</v>
      </c>
      <c r="AS28" s="39">
        <f t="shared" si="16"/>
        <v>220590</v>
      </c>
      <c r="AT28" s="39">
        <f t="shared" si="16"/>
        <v>220590</v>
      </c>
      <c r="AU28" s="39">
        <f t="shared" si="16"/>
        <v>220590</v>
      </c>
      <c r="AV28" s="39">
        <f t="shared" si="16"/>
        <v>220590</v>
      </c>
      <c r="AW28" s="39">
        <f t="shared" si="16"/>
        <v>220590</v>
      </c>
      <c r="AX28" s="39">
        <f t="shared" si="16"/>
        <v>220590</v>
      </c>
      <c r="AY28" s="39">
        <f t="shared" si="16"/>
        <v>220590</v>
      </c>
      <c r="AZ28" s="39">
        <f t="shared" si="16"/>
        <v>220590</v>
      </c>
      <c r="BA28" s="39">
        <f t="shared" si="16"/>
        <v>220590</v>
      </c>
      <c r="BB28" s="39">
        <f t="shared" si="16"/>
        <v>220590</v>
      </c>
      <c r="BC28" s="39">
        <f t="shared" si="16"/>
        <v>220590</v>
      </c>
      <c r="BD28" s="39">
        <f t="shared" si="16"/>
        <v>220590</v>
      </c>
      <c r="BE28" s="39">
        <f t="shared" si="16"/>
        <v>220590</v>
      </c>
      <c r="BF28" s="39">
        <f t="shared" si="16"/>
        <v>220590</v>
      </c>
      <c r="BG28" s="39">
        <f t="shared" si="16"/>
        <v>220590</v>
      </c>
      <c r="BH28" s="39">
        <f t="shared" si="16"/>
        <v>220590</v>
      </c>
      <c r="BI28" s="39">
        <f t="shared" si="16"/>
        <v>220590</v>
      </c>
      <c r="BJ28" s="39">
        <f t="shared" si="16"/>
        <v>220590</v>
      </c>
      <c r="BK28" s="39">
        <f t="shared" si="16"/>
        <v>220590</v>
      </c>
      <c r="BL28" s="39">
        <f t="shared" si="16"/>
        <v>220590</v>
      </c>
      <c r="BM28" s="39">
        <f t="shared" si="16"/>
        <v>220590</v>
      </c>
    </row>
    <row r="29" spans="1:68" x14ac:dyDescent="0.25">
      <c r="A29" s="23"/>
      <c r="B29" s="26"/>
      <c r="C29" s="26"/>
      <c r="D29" s="50"/>
      <c r="E29" s="34"/>
      <c r="F29" s="34"/>
      <c r="G29" s="34"/>
      <c r="H29" s="34"/>
      <c r="I29" s="34"/>
      <c r="J29" s="3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68" x14ac:dyDescent="0.25">
      <c r="A30" s="1" t="s">
        <v>27</v>
      </c>
      <c r="B30" s="47" t="s">
        <v>124</v>
      </c>
      <c r="C30" s="32" t="s">
        <v>21</v>
      </c>
      <c r="D30" s="45" t="s">
        <v>22</v>
      </c>
      <c r="E30" s="34">
        <v>35379</v>
      </c>
      <c r="F30" s="34">
        <v>40676</v>
      </c>
      <c r="G30" s="34">
        <v>40547</v>
      </c>
      <c r="H30" s="34">
        <v>40547</v>
      </c>
      <c r="I30" s="34">
        <v>40547</v>
      </c>
      <c r="J30" s="34">
        <v>40547</v>
      </c>
      <c r="K30" s="34">
        <v>40547</v>
      </c>
      <c r="L30" s="34">
        <v>40547</v>
      </c>
      <c r="M30" s="34">
        <v>40547</v>
      </c>
      <c r="N30" s="34">
        <v>40547</v>
      </c>
      <c r="O30" s="34">
        <v>40547</v>
      </c>
      <c r="P30" s="34">
        <v>40547</v>
      </c>
      <c r="Q30" s="34">
        <v>40547</v>
      </c>
      <c r="R30" s="34">
        <v>40547</v>
      </c>
      <c r="S30" s="34">
        <v>40547</v>
      </c>
      <c r="T30" s="34">
        <v>40547</v>
      </c>
      <c r="U30" s="34">
        <v>40547</v>
      </c>
      <c r="V30" s="34">
        <v>40547</v>
      </c>
      <c r="W30" s="34">
        <v>40547</v>
      </c>
      <c r="X30" s="34">
        <v>40547</v>
      </c>
      <c r="Y30" s="34">
        <v>40547</v>
      </c>
      <c r="Z30" s="34">
        <v>40547</v>
      </c>
      <c r="AA30" s="34">
        <v>40547</v>
      </c>
      <c r="AB30" s="34">
        <v>40547</v>
      </c>
      <c r="AC30" s="34">
        <v>40547</v>
      </c>
      <c r="AD30" s="34">
        <v>40547</v>
      </c>
      <c r="AE30" s="34">
        <v>40547</v>
      </c>
      <c r="AF30" s="34">
        <v>40547</v>
      </c>
      <c r="AG30" s="34">
        <v>40547</v>
      </c>
      <c r="AH30" s="34">
        <v>40547</v>
      </c>
      <c r="AI30" s="34">
        <v>40547</v>
      </c>
      <c r="AJ30" s="34">
        <v>40547</v>
      </c>
      <c r="AK30" s="34">
        <v>40547</v>
      </c>
      <c r="AL30" s="34">
        <v>40547</v>
      </c>
      <c r="AM30" s="34">
        <v>40547</v>
      </c>
      <c r="AN30" s="34">
        <v>40547</v>
      </c>
      <c r="AO30" s="34">
        <v>40547</v>
      </c>
      <c r="AP30" s="34">
        <v>40547</v>
      </c>
      <c r="AQ30" s="34">
        <v>40547</v>
      </c>
      <c r="AR30" s="34">
        <v>40547</v>
      </c>
      <c r="AS30" s="34">
        <v>40547</v>
      </c>
      <c r="AT30" s="34">
        <v>40547</v>
      </c>
      <c r="AU30" s="34">
        <v>40547</v>
      </c>
      <c r="AV30" s="34">
        <v>40547</v>
      </c>
      <c r="AW30" s="34">
        <v>40547</v>
      </c>
      <c r="AX30" s="34">
        <v>40547</v>
      </c>
      <c r="AY30" s="34">
        <v>40547</v>
      </c>
      <c r="AZ30" s="34">
        <v>40547</v>
      </c>
      <c r="BA30" s="34">
        <v>40547</v>
      </c>
      <c r="BB30" s="34">
        <v>40547</v>
      </c>
      <c r="BC30" s="34">
        <v>40547</v>
      </c>
      <c r="BD30" s="34">
        <v>40547</v>
      </c>
      <c r="BE30" s="34">
        <v>40547</v>
      </c>
      <c r="BF30" s="34">
        <v>40547</v>
      </c>
      <c r="BG30" s="34">
        <v>40547</v>
      </c>
      <c r="BH30" s="34">
        <v>40547</v>
      </c>
      <c r="BI30" s="34">
        <v>40547</v>
      </c>
      <c r="BJ30" s="34">
        <v>40547</v>
      </c>
      <c r="BK30" s="34">
        <v>40547</v>
      </c>
      <c r="BL30" s="34">
        <v>40547</v>
      </c>
      <c r="BM30" s="34">
        <v>40547</v>
      </c>
    </row>
    <row r="31" spans="1:68" x14ac:dyDescent="0.25">
      <c r="A31" s="51"/>
      <c r="B31" s="52"/>
      <c r="C31" s="52"/>
      <c r="D31" s="53"/>
      <c r="E31" s="36">
        <f>SUM(E30)</f>
        <v>35379</v>
      </c>
      <c r="F31" s="36">
        <f>SUM(F30)</f>
        <v>40676</v>
      </c>
      <c r="G31" s="36">
        <f>SUM(G30)</f>
        <v>40547</v>
      </c>
      <c r="H31" s="36">
        <f>SUM(H30)</f>
        <v>40547</v>
      </c>
      <c r="I31" s="36">
        <f>SUM(I30)</f>
        <v>40547</v>
      </c>
      <c r="J31" s="36">
        <v>40547</v>
      </c>
      <c r="K31" s="36">
        <v>40547</v>
      </c>
      <c r="L31" s="36">
        <v>40547</v>
      </c>
      <c r="M31" s="36">
        <v>40547</v>
      </c>
      <c r="N31" s="36">
        <v>40547</v>
      </c>
      <c r="O31" s="36">
        <v>40547</v>
      </c>
      <c r="P31" s="36">
        <v>40547</v>
      </c>
      <c r="Q31" s="36">
        <v>40547</v>
      </c>
      <c r="R31" s="36">
        <v>40547</v>
      </c>
      <c r="S31" s="36">
        <v>40547</v>
      </c>
      <c r="T31" s="36">
        <v>40547</v>
      </c>
      <c r="U31" s="36">
        <v>40547</v>
      </c>
      <c r="V31" s="36">
        <v>40547</v>
      </c>
      <c r="W31" s="36">
        <v>40547</v>
      </c>
      <c r="X31" s="36">
        <v>40547</v>
      </c>
      <c r="Y31" s="36">
        <v>40547</v>
      </c>
      <c r="Z31" s="36">
        <v>40547</v>
      </c>
      <c r="AA31" s="36">
        <v>40547</v>
      </c>
      <c r="AB31" s="36">
        <v>40547</v>
      </c>
      <c r="AC31" s="36">
        <v>40547</v>
      </c>
      <c r="AD31" s="36">
        <v>40547</v>
      </c>
      <c r="AE31" s="36">
        <v>40547</v>
      </c>
      <c r="AF31" s="36">
        <v>40547</v>
      </c>
      <c r="AG31" s="36">
        <v>40547</v>
      </c>
      <c r="AH31" s="36">
        <v>40547</v>
      </c>
      <c r="AI31" s="36">
        <v>40547</v>
      </c>
      <c r="AJ31" s="36">
        <v>40547</v>
      </c>
      <c r="AK31" s="36">
        <v>40547</v>
      </c>
      <c r="AL31" s="36">
        <v>40547</v>
      </c>
      <c r="AM31" s="36">
        <v>40547</v>
      </c>
      <c r="AN31" s="36">
        <v>40547</v>
      </c>
      <c r="AO31" s="36">
        <v>40547</v>
      </c>
      <c r="AP31" s="36">
        <v>40547</v>
      </c>
      <c r="AQ31" s="36">
        <v>40547</v>
      </c>
      <c r="AR31" s="36">
        <v>40547</v>
      </c>
      <c r="AS31" s="36">
        <v>40547</v>
      </c>
      <c r="AT31" s="36">
        <v>40547</v>
      </c>
      <c r="AU31" s="36">
        <v>40547</v>
      </c>
      <c r="AV31" s="36">
        <v>40547</v>
      </c>
      <c r="AW31" s="36">
        <v>40547</v>
      </c>
      <c r="AX31" s="36">
        <v>40547</v>
      </c>
      <c r="AY31" s="36">
        <v>40547</v>
      </c>
      <c r="AZ31" s="36">
        <v>40547</v>
      </c>
      <c r="BA31" s="36">
        <v>40547</v>
      </c>
      <c r="BB31" s="36">
        <v>40547</v>
      </c>
      <c r="BC31" s="36">
        <v>40547</v>
      </c>
      <c r="BD31" s="36">
        <v>40547</v>
      </c>
      <c r="BE31" s="36">
        <v>40547</v>
      </c>
      <c r="BF31" s="36">
        <v>40547</v>
      </c>
      <c r="BG31" s="36">
        <v>40547</v>
      </c>
      <c r="BH31" s="36">
        <v>40547</v>
      </c>
      <c r="BI31" s="36">
        <v>40547</v>
      </c>
      <c r="BJ31" s="36">
        <v>40547</v>
      </c>
      <c r="BK31" s="36">
        <v>40547</v>
      </c>
      <c r="BL31" s="36">
        <v>40547</v>
      </c>
      <c r="BM31" s="36">
        <v>40547</v>
      </c>
    </row>
    <row r="32" spans="1:68" x14ac:dyDescent="0.25">
      <c r="A32" s="26"/>
      <c r="B32" s="26"/>
      <c r="C32" s="26"/>
      <c r="D32" s="28" t="s">
        <v>18</v>
      </c>
      <c r="E32" s="41">
        <f t="shared" ref="E32:J32" si="17">E28+E31</f>
        <v>136430</v>
      </c>
      <c r="F32" s="41">
        <f t="shared" si="17"/>
        <v>157488</v>
      </c>
      <c r="G32" s="41">
        <f t="shared" si="17"/>
        <v>158537</v>
      </c>
      <c r="H32" s="41">
        <f t="shared" si="17"/>
        <v>261137</v>
      </c>
      <c r="I32" s="41">
        <f t="shared" si="17"/>
        <v>261137</v>
      </c>
      <c r="J32" s="41">
        <f t="shared" si="17"/>
        <v>261137</v>
      </c>
      <c r="K32" s="41">
        <f t="shared" ref="K32:AP32" si="18">K28+K31</f>
        <v>261137</v>
      </c>
      <c r="L32" s="41">
        <f t="shared" si="18"/>
        <v>261137</v>
      </c>
      <c r="M32" s="41">
        <f t="shared" si="18"/>
        <v>261137</v>
      </c>
      <c r="N32" s="41">
        <f t="shared" si="18"/>
        <v>261137</v>
      </c>
      <c r="O32" s="41">
        <f t="shared" si="18"/>
        <v>261137</v>
      </c>
      <c r="P32" s="41">
        <f t="shared" si="18"/>
        <v>261137</v>
      </c>
      <c r="Q32" s="41">
        <f t="shared" si="18"/>
        <v>261137</v>
      </c>
      <c r="R32" s="41">
        <f t="shared" si="18"/>
        <v>261137</v>
      </c>
      <c r="S32" s="41">
        <f t="shared" si="18"/>
        <v>261137</v>
      </c>
      <c r="T32" s="41">
        <f t="shared" si="18"/>
        <v>261137</v>
      </c>
      <c r="U32" s="41">
        <f t="shared" si="18"/>
        <v>261137</v>
      </c>
      <c r="V32" s="41">
        <f t="shared" si="18"/>
        <v>261137</v>
      </c>
      <c r="W32" s="41">
        <f t="shared" si="18"/>
        <v>261137</v>
      </c>
      <c r="X32" s="41">
        <f t="shared" si="18"/>
        <v>261137</v>
      </c>
      <c r="Y32" s="41">
        <f t="shared" si="18"/>
        <v>261137</v>
      </c>
      <c r="Z32" s="41">
        <f t="shared" si="18"/>
        <v>261137</v>
      </c>
      <c r="AA32" s="41">
        <f t="shared" si="18"/>
        <v>261137</v>
      </c>
      <c r="AB32" s="41">
        <f t="shared" si="18"/>
        <v>261137</v>
      </c>
      <c r="AC32" s="41">
        <f t="shared" si="18"/>
        <v>261137</v>
      </c>
      <c r="AD32" s="41">
        <f t="shared" si="18"/>
        <v>261137</v>
      </c>
      <c r="AE32" s="41">
        <f t="shared" si="18"/>
        <v>261137</v>
      </c>
      <c r="AF32" s="41">
        <f t="shared" si="18"/>
        <v>261137</v>
      </c>
      <c r="AG32" s="41">
        <f t="shared" si="18"/>
        <v>261137</v>
      </c>
      <c r="AH32" s="41">
        <f t="shared" si="18"/>
        <v>261137</v>
      </c>
      <c r="AI32" s="41">
        <f t="shared" si="18"/>
        <v>261137</v>
      </c>
      <c r="AJ32" s="41">
        <f t="shared" si="18"/>
        <v>261137</v>
      </c>
      <c r="AK32" s="41">
        <f t="shared" si="18"/>
        <v>261137</v>
      </c>
      <c r="AL32" s="41">
        <f t="shared" si="18"/>
        <v>261137</v>
      </c>
      <c r="AM32" s="41">
        <f t="shared" si="18"/>
        <v>261137</v>
      </c>
      <c r="AN32" s="41">
        <f t="shared" si="18"/>
        <v>261137</v>
      </c>
      <c r="AO32" s="41">
        <f t="shared" si="18"/>
        <v>261137</v>
      </c>
      <c r="AP32" s="41">
        <f t="shared" si="18"/>
        <v>261137</v>
      </c>
      <c r="AQ32" s="41">
        <f t="shared" ref="AQ32:BM32" si="19">AQ28+AQ31</f>
        <v>261137</v>
      </c>
      <c r="AR32" s="41">
        <f t="shared" si="19"/>
        <v>261137</v>
      </c>
      <c r="AS32" s="41">
        <f t="shared" si="19"/>
        <v>261137</v>
      </c>
      <c r="AT32" s="41">
        <f t="shared" si="19"/>
        <v>261137</v>
      </c>
      <c r="AU32" s="41">
        <f t="shared" si="19"/>
        <v>261137</v>
      </c>
      <c r="AV32" s="41">
        <f t="shared" si="19"/>
        <v>261137</v>
      </c>
      <c r="AW32" s="41">
        <f t="shared" si="19"/>
        <v>261137</v>
      </c>
      <c r="AX32" s="41">
        <f t="shared" si="19"/>
        <v>261137</v>
      </c>
      <c r="AY32" s="41">
        <f t="shared" si="19"/>
        <v>261137</v>
      </c>
      <c r="AZ32" s="41">
        <f t="shared" si="19"/>
        <v>261137</v>
      </c>
      <c r="BA32" s="41">
        <f t="shared" si="19"/>
        <v>261137</v>
      </c>
      <c r="BB32" s="41">
        <f t="shared" si="19"/>
        <v>261137</v>
      </c>
      <c r="BC32" s="41">
        <f t="shared" si="19"/>
        <v>261137</v>
      </c>
      <c r="BD32" s="41">
        <f t="shared" si="19"/>
        <v>261137</v>
      </c>
      <c r="BE32" s="41">
        <f t="shared" si="19"/>
        <v>261137</v>
      </c>
      <c r="BF32" s="41">
        <f t="shared" si="19"/>
        <v>261137</v>
      </c>
      <c r="BG32" s="41">
        <f t="shared" si="19"/>
        <v>261137</v>
      </c>
      <c r="BH32" s="41">
        <f t="shared" si="19"/>
        <v>261137</v>
      </c>
      <c r="BI32" s="41">
        <f t="shared" si="19"/>
        <v>261137</v>
      </c>
      <c r="BJ32" s="41">
        <f t="shared" si="19"/>
        <v>261137</v>
      </c>
      <c r="BK32" s="41">
        <f t="shared" si="19"/>
        <v>261137</v>
      </c>
      <c r="BL32" s="41">
        <f t="shared" si="19"/>
        <v>261137</v>
      </c>
      <c r="BM32" s="41">
        <f t="shared" si="19"/>
        <v>261137</v>
      </c>
    </row>
    <row r="33" spans="1:66" x14ac:dyDescent="0.25">
      <c r="A33" s="34"/>
      <c r="B33" s="34"/>
      <c r="C33" s="34"/>
      <c r="D33" s="26"/>
      <c r="E33" s="34"/>
      <c r="F33" s="34"/>
      <c r="G33" s="34"/>
      <c r="H33" s="34"/>
      <c r="I33" s="34"/>
      <c r="J33" s="3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66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4"/>
      <c r="L34" s="4"/>
      <c r="M34" s="4"/>
      <c r="N34" s="4"/>
      <c r="O34" s="4"/>
      <c r="P34" s="4"/>
      <c r="Q34" s="4"/>
      <c r="R34" s="4"/>
      <c r="S34" s="4"/>
      <c r="T34" s="2"/>
      <c r="U34" s="2"/>
      <c r="V34" s="2"/>
      <c r="W34" s="2"/>
      <c r="X34" s="2"/>
      <c r="Y34" s="2"/>
      <c r="Z34" s="2"/>
    </row>
    <row r="35" spans="1:66" x14ac:dyDescent="0.25">
      <c r="A35" s="49" t="s">
        <v>17</v>
      </c>
      <c r="B35" s="25"/>
      <c r="C35" s="25"/>
      <c r="D35" s="54"/>
      <c r="E35" s="34"/>
      <c r="F35" s="34"/>
      <c r="G35" s="34"/>
      <c r="H35" s="34"/>
      <c r="I35" s="34"/>
      <c r="J35" s="34"/>
      <c r="K35" s="10"/>
      <c r="L35" s="10"/>
      <c r="M35" s="10"/>
      <c r="N35" s="10"/>
      <c r="O35" s="10"/>
      <c r="P35" s="10"/>
      <c r="Q35" s="10"/>
      <c r="R35" s="10"/>
      <c r="S35" s="10"/>
      <c r="T35" s="2"/>
      <c r="U35" s="2"/>
      <c r="V35" s="2"/>
      <c r="W35" s="2"/>
      <c r="X35" s="2"/>
      <c r="Y35" s="2"/>
      <c r="Z35" s="2"/>
    </row>
    <row r="36" spans="1:66" x14ac:dyDescent="0.25">
      <c r="A36" s="1" t="s">
        <v>34</v>
      </c>
      <c r="B36" s="32">
        <v>115938</v>
      </c>
      <c r="C36" s="32" t="s">
        <v>23</v>
      </c>
      <c r="D36" s="45" t="s">
        <v>35</v>
      </c>
      <c r="E36" s="34">
        <v>50000</v>
      </c>
      <c r="F36" s="34">
        <v>50000</v>
      </c>
      <c r="G36" s="34">
        <v>50000</v>
      </c>
      <c r="H36" s="34">
        <v>50000</v>
      </c>
      <c r="I36" s="34">
        <v>50000</v>
      </c>
      <c r="J36" s="34">
        <v>50000</v>
      </c>
      <c r="K36" s="34">
        <v>50000</v>
      </c>
      <c r="L36" s="4">
        <v>67871</v>
      </c>
      <c r="M36" s="4">
        <v>67871</v>
      </c>
      <c r="N36" s="4">
        <v>67871</v>
      </c>
      <c r="O36" s="2">
        <v>55471</v>
      </c>
      <c r="P36" s="2">
        <v>55471</v>
      </c>
      <c r="Q36" s="2">
        <v>55471</v>
      </c>
      <c r="R36" s="2">
        <v>105071</v>
      </c>
      <c r="S36" s="2">
        <v>105071</v>
      </c>
      <c r="T36" s="2">
        <v>105071</v>
      </c>
      <c r="U36" s="2">
        <v>105071</v>
      </c>
      <c r="V36" s="2">
        <v>105071</v>
      </c>
      <c r="W36" s="2">
        <v>105071</v>
      </c>
      <c r="X36" s="2">
        <v>67871</v>
      </c>
      <c r="Y36" s="2">
        <v>67871</v>
      </c>
      <c r="Z36" s="2">
        <v>67871</v>
      </c>
      <c r="AA36">
        <v>55471</v>
      </c>
      <c r="AB36">
        <v>55471</v>
      </c>
      <c r="AC36">
        <v>55471</v>
      </c>
      <c r="AD36">
        <v>105071</v>
      </c>
      <c r="AE36">
        <v>105071</v>
      </c>
      <c r="AF36">
        <v>105071</v>
      </c>
      <c r="AG36">
        <v>105071</v>
      </c>
      <c r="AH36">
        <v>105071</v>
      </c>
      <c r="AI36">
        <v>105071</v>
      </c>
      <c r="AJ36">
        <v>67871</v>
      </c>
      <c r="AK36">
        <v>67871</v>
      </c>
      <c r="AL36">
        <v>67871</v>
      </c>
      <c r="AM36">
        <v>55471</v>
      </c>
      <c r="AN36">
        <v>55471</v>
      </c>
      <c r="AO36">
        <v>55471</v>
      </c>
      <c r="AP36">
        <v>105071</v>
      </c>
      <c r="AQ36">
        <v>105071</v>
      </c>
      <c r="AR36">
        <v>105071</v>
      </c>
      <c r="AS36">
        <v>105071</v>
      </c>
      <c r="AT36">
        <v>105071</v>
      </c>
      <c r="AU36">
        <v>105071</v>
      </c>
      <c r="AV36">
        <v>67871</v>
      </c>
      <c r="AW36">
        <v>67871</v>
      </c>
      <c r="AX36">
        <v>67871</v>
      </c>
      <c r="AY36">
        <v>55471</v>
      </c>
      <c r="AZ36">
        <v>55471</v>
      </c>
      <c r="BA36">
        <v>55471</v>
      </c>
      <c r="BB36">
        <v>105071</v>
      </c>
      <c r="BC36">
        <v>105071</v>
      </c>
      <c r="BD36">
        <v>105071</v>
      </c>
      <c r="BE36">
        <v>105071</v>
      </c>
      <c r="BF36">
        <v>105071</v>
      </c>
      <c r="BG36">
        <v>105071</v>
      </c>
      <c r="BH36">
        <v>67871</v>
      </c>
      <c r="BI36">
        <v>67871</v>
      </c>
      <c r="BJ36">
        <v>67871</v>
      </c>
      <c r="BK36">
        <v>55471</v>
      </c>
      <c r="BL36">
        <v>55471</v>
      </c>
      <c r="BM36">
        <v>55471</v>
      </c>
    </row>
    <row r="37" spans="1:66" x14ac:dyDescent="0.25">
      <c r="A37" s="23"/>
      <c r="B37" s="32">
        <v>115938</v>
      </c>
      <c r="C37" s="32" t="s">
        <v>23</v>
      </c>
      <c r="D37" s="45" t="s">
        <v>36</v>
      </c>
      <c r="E37" s="34">
        <v>9071</v>
      </c>
      <c r="F37" s="34">
        <v>55071</v>
      </c>
      <c r="G37" s="34">
        <v>55071</v>
      </c>
      <c r="H37" s="34">
        <v>55071</v>
      </c>
      <c r="I37" s="34">
        <v>55071</v>
      </c>
      <c r="J37" s="34">
        <v>55071</v>
      </c>
      <c r="K37" s="34">
        <v>55071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</row>
    <row r="38" spans="1:66" x14ac:dyDescent="0.25">
      <c r="A38" s="23"/>
      <c r="B38" s="26"/>
      <c r="C38" s="26"/>
      <c r="D38" s="50"/>
      <c r="E38" s="35">
        <f t="shared" ref="E38:K38" si="20">SUM(E36:E37)</f>
        <v>59071</v>
      </c>
      <c r="F38" s="35">
        <f t="shared" si="20"/>
        <v>105071</v>
      </c>
      <c r="G38" s="35">
        <f t="shared" si="20"/>
        <v>105071</v>
      </c>
      <c r="H38" s="35">
        <f t="shared" si="20"/>
        <v>105071</v>
      </c>
      <c r="I38" s="35">
        <f t="shared" si="20"/>
        <v>105071</v>
      </c>
      <c r="J38" s="35">
        <f t="shared" si="20"/>
        <v>105071</v>
      </c>
      <c r="K38" s="35">
        <f t="shared" si="20"/>
        <v>105071</v>
      </c>
      <c r="L38" s="35">
        <f t="shared" ref="L38:AQ38" si="21">SUM(L36:L37)</f>
        <v>67871</v>
      </c>
      <c r="M38" s="35">
        <f t="shared" si="21"/>
        <v>67871</v>
      </c>
      <c r="N38" s="35">
        <f t="shared" si="21"/>
        <v>67871</v>
      </c>
      <c r="O38" s="35">
        <f t="shared" si="21"/>
        <v>55471</v>
      </c>
      <c r="P38" s="35">
        <f t="shared" si="21"/>
        <v>55471</v>
      </c>
      <c r="Q38" s="35">
        <f t="shared" si="21"/>
        <v>55471</v>
      </c>
      <c r="R38" s="35">
        <f t="shared" si="21"/>
        <v>105071</v>
      </c>
      <c r="S38" s="35">
        <f t="shared" si="21"/>
        <v>105071</v>
      </c>
      <c r="T38" s="35">
        <f t="shared" si="21"/>
        <v>105071</v>
      </c>
      <c r="U38" s="35">
        <f t="shared" si="21"/>
        <v>105071</v>
      </c>
      <c r="V38" s="35">
        <f t="shared" si="21"/>
        <v>105071</v>
      </c>
      <c r="W38" s="35">
        <f t="shared" si="21"/>
        <v>105071</v>
      </c>
      <c r="X38" s="35">
        <f t="shared" si="21"/>
        <v>67871</v>
      </c>
      <c r="Y38" s="35">
        <f t="shared" si="21"/>
        <v>67871</v>
      </c>
      <c r="Z38" s="35">
        <f t="shared" si="21"/>
        <v>67871</v>
      </c>
      <c r="AA38" s="35">
        <f t="shared" si="21"/>
        <v>55471</v>
      </c>
      <c r="AB38" s="35">
        <f t="shared" si="21"/>
        <v>55471</v>
      </c>
      <c r="AC38" s="35">
        <f t="shared" si="21"/>
        <v>55471</v>
      </c>
      <c r="AD38" s="35">
        <f t="shared" si="21"/>
        <v>105071</v>
      </c>
      <c r="AE38" s="35">
        <f t="shared" si="21"/>
        <v>105071</v>
      </c>
      <c r="AF38" s="35">
        <f t="shared" si="21"/>
        <v>105071</v>
      </c>
      <c r="AG38" s="35">
        <f t="shared" si="21"/>
        <v>105071</v>
      </c>
      <c r="AH38" s="35">
        <f t="shared" si="21"/>
        <v>105071</v>
      </c>
      <c r="AI38" s="35">
        <f t="shared" si="21"/>
        <v>105071</v>
      </c>
      <c r="AJ38" s="35">
        <f t="shared" si="21"/>
        <v>67871</v>
      </c>
      <c r="AK38" s="35">
        <f t="shared" si="21"/>
        <v>67871</v>
      </c>
      <c r="AL38" s="35">
        <f t="shared" si="21"/>
        <v>67871</v>
      </c>
      <c r="AM38" s="35">
        <f t="shared" si="21"/>
        <v>55471</v>
      </c>
      <c r="AN38" s="35">
        <f t="shared" si="21"/>
        <v>55471</v>
      </c>
      <c r="AO38" s="35">
        <f t="shared" si="21"/>
        <v>55471</v>
      </c>
      <c r="AP38" s="35">
        <f t="shared" si="21"/>
        <v>105071</v>
      </c>
      <c r="AQ38" s="35">
        <f t="shared" si="21"/>
        <v>105071</v>
      </c>
      <c r="AR38" s="35">
        <f t="shared" ref="AR38:BM38" si="22">SUM(AR36:AR37)</f>
        <v>105071</v>
      </c>
      <c r="AS38" s="35">
        <f t="shared" si="22"/>
        <v>105071</v>
      </c>
      <c r="AT38" s="35">
        <f t="shared" si="22"/>
        <v>105071</v>
      </c>
      <c r="AU38" s="35">
        <f t="shared" si="22"/>
        <v>105071</v>
      </c>
      <c r="AV38" s="35">
        <f t="shared" si="22"/>
        <v>67871</v>
      </c>
      <c r="AW38" s="35">
        <f t="shared" si="22"/>
        <v>67871</v>
      </c>
      <c r="AX38" s="35">
        <f t="shared" si="22"/>
        <v>67871</v>
      </c>
      <c r="AY38" s="35">
        <f t="shared" si="22"/>
        <v>55471</v>
      </c>
      <c r="AZ38" s="35">
        <f t="shared" si="22"/>
        <v>55471</v>
      </c>
      <c r="BA38" s="35">
        <f t="shared" si="22"/>
        <v>55471</v>
      </c>
      <c r="BB38" s="35">
        <f t="shared" si="22"/>
        <v>105071</v>
      </c>
      <c r="BC38" s="35">
        <f t="shared" si="22"/>
        <v>105071</v>
      </c>
      <c r="BD38" s="35">
        <f t="shared" si="22"/>
        <v>105071</v>
      </c>
      <c r="BE38" s="35">
        <f t="shared" si="22"/>
        <v>105071</v>
      </c>
      <c r="BF38" s="35">
        <f t="shared" si="22"/>
        <v>105071</v>
      </c>
      <c r="BG38" s="35">
        <f t="shared" si="22"/>
        <v>105071</v>
      </c>
      <c r="BH38" s="35">
        <f t="shared" si="22"/>
        <v>67871</v>
      </c>
      <c r="BI38" s="35">
        <f t="shared" si="22"/>
        <v>67871</v>
      </c>
      <c r="BJ38" s="35">
        <f t="shared" si="22"/>
        <v>67871</v>
      </c>
      <c r="BK38" s="35">
        <f t="shared" si="22"/>
        <v>55471</v>
      </c>
      <c r="BL38" s="35">
        <f t="shared" si="22"/>
        <v>55471</v>
      </c>
      <c r="BM38" s="35">
        <f t="shared" si="22"/>
        <v>55471</v>
      </c>
    </row>
    <row r="39" spans="1:66" x14ac:dyDescent="0.25">
      <c r="A39" s="23"/>
      <c r="B39" s="26"/>
      <c r="C39" s="26"/>
      <c r="D39" s="50"/>
      <c r="E39" s="34"/>
      <c r="F39" s="34"/>
      <c r="G39" s="34"/>
      <c r="H39" s="34"/>
      <c r="I39" s="34"/>
      <c r="J39" s="3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"/>
      <c r="X39" s="2"/>
      <c r="Y39" s="2"/>
      <c r="Z39" s="2"/>
    </row>
    <row r="40" spans="1:66" x14ac:dyDescent="0.25">
      <c r="A40" s="1" t="s">
        <v>27</v>
      </c>
      <c r="B40" s="32">
        <v>115939</v>
      </c>
      <c r="C40" s="32" t="s">
        <v>37</v>
      </c>
      <c r="D40" s="45" t="s">
        <v>35</v>
      </c>
      <c r="E40" s="34">
        <v>8929</v>
      </c>
      <c r="F40" s="34">
        <v>8929</v>
      </c>
      <c r="G40" s="34">
        <v>8929</v>
      </c>
      <c r="H40" s="34">
        <v>8929</v>
      </c>
      <c r="I40" s="34">
        <v>8929</v>
      </c>
      <c r="J40" s="34">
        <v>8929</v>
      </c>
      <c r="K40" s="34">
        <v>8929</v>
      </c>
      <c r="L40" s="34">
        <v>8929</v>
      </c>
      <c r="M40" s="34">
        <v>8929</v>
      </c>
      <c r="N40" s="34">
        <v>8929</v>
      </c>
      <c r="O40" s="34">
        <v>8929</v>
      </c>
      <c r="P40" s="34">
        <v>8929</v>
      </c>
      <c r="Q40" s="34">
        <v>8929</v>
      </c>
      <c r="R40" s="34">
        <v>8929</v>
      </c>
      <c r="S40" s="34">
        <v>8929</v>
      </c>
      <c r="T40" s="34">
        <v>8929</v>
      </c>
      <c r="U40" s="34">
        <v>8929</v>
      </c>
      <c r="V40" s="34">
        <v>8929</v>
      </c>
      <c r="W40" s="34">
        <v>8929</v>
      </c>
      <c r="X40" s="34">
        <v>8929</v>
      </c>
      <c r="Y40" s="34">
        <v>8929</v>
      </c>
      <c r="Z40" s="34">
        <v>8929</v>
      </c>
      <c r="AA40" s="34">
        <v>8929</v>
      </c>
      <c r="AB40" s="34">
        <v>8929</v>
      </c>
      <c r="AC40" s="34">
        <v>8929</v>
      </c>
      <c r="AD40" s="34">
        <v>8929</v>
      </c>
      <c r="AE40" s="34">
        <v>8929</v>
      </c>
      <c r="AF40" s="34">
        <v>8929</v>
      </c>
      <c r="AG40" s="34">
        <v>8929</v>
      </c>
      <c r="AH40" s="34">
        <v>8929</v>
      </c>
      <c r="AI40" s="34">
        <v>8929</v>
      </c>
      <c r="AJ40" s="34">
        <v>8929</v>
      </c>
      <c r="AK40" s="34">
        <v>8929</v>
      </c>
      <c r="AL40" s="34">
        <v>8929</v>
      </c>
      <c r="AM40" s="34">
        <v>8929</v>
      </c>
      <c r="AN40" s="34">
        <v>8929</v>
      </c>
      <c r="AO40" s="34">
        <v>8929</v>
      </c>
      <c r="AP40" s="34">
        <v>8929</v>
      </c>
      <c r="AQ40" s="34">
        <v>8929</v>
      </c>
      <c r="AR40" s="34">
        <v>8929</v>
      </c>
      <c r="AS40" s="34">
        <v>8929</v>
      </c>
      <c r="AT40" s="34">
        <v>8929</v>
      </c>
      <c r="AU40" s="34">
        <v>8929</v>
      </c>
      <c r="AV40" s="34">
        <v>8929</v>
      </c>
      <c r="AW40" s="34">
        <v>8929</v>
      </c>
      <c r="AX40" s="34">
        <v>8929</v>
      </c>
      <c r="AY40" s="34">
        <v>8929</v>
      </c>
      <c r="AZ40" s="34">
        <v>8929</v>
      </c>
      <c r="BA40" s="34">
        <v>8929</v>
      </c>
      <c r="BB40" s="34">
        <v>8929</v>
      </c>
      <c r="BC40" s="34">
        <v>8929</v>
      </c>
      <c r="BD40" s="34">
        <v>8929</v>
      </c>
      <c r="BE40" s="34">
        <v>8929</v>
      </c>
      <c r="BF40" s="34">
        <v>8929</v>
      </c>
      <c r="BG40" s="34">
        <v>8929</v>
      </c>
      <c r="BH40" s="34">
        <v>8929</v>
      </c>
      <c r="BI40" s="34">
        <v>8929</v>
      </c>
      <c r="BJ40" s="34">
        <v>8929</v>
      </c>
      <c r="BK40" s="34">
        <v>8929</v>
      </c>
      <c r="BL40" s="34">
        <v>8929</v>
      </c>
      <c r="BM40" s="34">
        <v>8929</v>
      </c>
      <c r="BN40" s="34"/>
    </row>
    <row r="41" spans="1:66" x14ac:dyDescent="0.25">
      <c r="A41" s="51"/>
      <c r="B41" s="52"/>
      <c r="C41" s="52"/>
      <c r="D41" s="53"/>
      <c r="E41" s="40">
        <f t="shared" ref="E41:J41" si="23">SUM(E40)</f>
        <v>8929</v>
      </c>
      <c r="F41" s="40">
        <f t="shared" si="23"/>
        <v>8929</v>
      </c>
      <c r="G41" s="40">
        <f t="shared" si="23"/>
        <v>8929</v>
      </c>
      <c r="H41" s="40">
        <f t="shared" si="23"/>
        <v>8929</v>
      </c>
      <c r="I41" s="40">
        <f t="shared" si="23"/>
        <v>8929</v>
      </c>
      <c r="J41" s="40">
        <f t="shared" si="23"/>
        <v>8929</v>
      </c>
      <c r="K41" s="40">
        <f t="shared" ref="K41:AP41" si="24">SUM(K40)</f>
        <v>8929</v>
      </c>
      <c r="L41" s="40">
        <f t="shared" si="24"/>
        <v>8929</v>
      </c>
      <c r="M41" s="40">
        <f t="shared" si="24"/>
        <v>8929</v>
      </c>
      <c r="N41" s="40">
        <f t="shared" si="24"/>
        <v>8929</v>
      </c>
      <c r="O41" s="40">
        <f t="shared" si="24"/>
        <v>8929</v>
      </c>
      <c r="P41" s="40">
        <f t="shared" si="24"/>
        <v>8929</v>
      </c>
      <c r="Q41" s="40">
        <f t="shared" si="24"/>
        <v>8929</v>
      </c>
      <c r="R41" s="40">
        <f t="shared" si="24"/>
        <v>8929</v>
      </c>
      <c r="S41" s="40">
        <f t="shared" si="24"/>
        <v>8929</v>
      </c>
      <c r="T41" s="40">
        <f t="shared" si="24"/>
        <v>8929</v>
      </c>
      <c r="U41" s="40">
        <f t="shared" si="24"/>
        <v>8929</v>
      </c>
      <c r="V41" s="40">
        <f t="shared" si="24"/>
        <v>8929</v>
      </c>
      <c r="W41" s="40">
        <f t="shared" si="24"/>
        <v>8929</v>
      </c>
      <c r="X41" s="40">
        <f t="shared" si="24"/>
        <v>8929</v>
      </c>
      <c r="Y41" s="40">
        <f t="shared" si="24"/>
        <v>8929</v>
      </c>
      <c r="Z41" s="40">
        <f t="shared" si="24"/>
        <v>8929</v>
      </c>
      <c r="AA41" s="40">
        <f t="shared" si="24"/>
        <v>8929</v>
      </c>
      <c r="AB41" s="40">
        <f t="shared" si="24"/>
        <v>8929</v>
      </c>
      <c r="AC41" s="40">
        <f t="shared" si="24"/>
        <v>8929</v>
      </c>
      <c r="AD41" s="40">
        <f t="shared" si="24"/>
        <v>8929</v>
      </c>
      <c r="AE41" s="40">
        <f t="shared" si="24"/>
        <v>8929</v>
      </c>
      <c r="AF41" s="40">
        <f t="shared" si="24"/>
        <v>8929</v>
      </c>
      <c r="AG41" s="40">
        <f t="shared" si="24"/>
        <v>8929</v>
      </c>
      <c r="AH41" s="40">
        <f t="shared" si="24"/>
        <v>8929</v>
      </c>
      <c r="AI41" s="40">
        <f t="shared" si="24"/>
        <v>8929</v>
      </c>
      <c r="AJ41" s="40">
        <f t="shared" si="24"/>
        <v>8929</v>
      </c>
      <c r="AK41" s="40">
        <f t="shared" si="24"/>
        <v>8929</v>
      </c>
      <c r="AL41" s="40">
        <f t="shared" si="24"/>
        <v>8929</v>
      </c>
      <c r="AM41" s="40">
        <f t="shared" si="24"/>
        <v>8929</v>
      </c>
      <c r="AN41" s="40">
        <f t="shared" si="24"/>
        <v>8929</v>
      </c>
      <c r="AO41" s="40">
        <f t="shared" si="24"/>
        <v>8929</v>
      </c>
      <c r="AP41" s="40">
        <f t="shared" si="24"/>
        <v>8929</v>
      </c>
      <c r="AQ41" s="40">
        <f t="shared" ref="AQ41:BM41" si="25">SUM(AQ40)</f>
        <v>8929</v>
      </c>
      <c r="AR41" s="40">
        <f t="shared" si="25"/>
        <v>8929</v>
      </c>
      <c r="AS41" s="40">
        <f t="shared" si="25"/>
        <v>8929</v>
      </c>
      <c r="AT41" s="40">
        <f t="shared" si="25"/>
        <v>8929</v>
      </c>
      <c r="AU41" s="40">
        <f t="shared" si="25"/>
        <v>8929</v>
      </c>
      <c r="AV41" s="40">
        <f t="shared" si="25"/>
        <v>8929</v>
      </c>
      <c r="AW41" s="40">
        <f t="shared" si="25"/>
        <v>8929</v>
      </c>
      <c r="AX41" s="40">
        <f t="shared" si="25"/>
        <v>8929</v>
      </c>
      <c r="AY41" s="40">
        <f t="shared" si="25"/>
        <v>8929</v>
      </c>
      <c r="AZ41" s="40">
        <f t="shared" si="25"/>
        <v>8929</v>
      </c>
      <c r="BA41" s="40">
        <f t="shared" si="25"/>
        <v>8929</v>
      </c>
      <c r="BB41" s="40">
        <f t="shared" si="25"/>
        <v>8929</v>
      </c>
      <c r="BC41" s="40">
        <f t="shared" si="25"/>
        <v>8929</v>
      </c>
      <c r="BD41" s="40">
        <f t="shared" si="25"/>
        <v>8929</v>
      </c>
      <c r="BE41" s="40">
        <f t="shared" si="25"/>
        <v>8929</v>
      </c>
      <c r="BF41" s="40">
        <f t="shared" si="25"/>
        <v>8929</v>
      </c>
      <c r="BG41" s="40">
        <f t="shared" si="25"/>
        <v>8929</v>
      </c>
      <c r="BH41" s="40">
        <f t="shared" si="25"/>
        <v>8929</v>
      </c>
      <c r="BI41" s="40">
        <f t="shared" si="25"/>
        <v>8929</v>
      </c>
      <c r="BJ41" s="40">
        <f t="shared" si="25"/>
        <v>8929</v>
      </c>
      <c r="BK41" s="40">
        <f t="shared" si="25"/>
        <v>8929</v>
      </c>
      <c r="BL41" s="40">
        <f t="shared" si="25"/>
        <v>8929</v>
      </c>
      <c r="BM41" s="40">
        <f t="shared" si="25"/>
        <v>8929</v>
      </c>
    </row>
    <row r="42" spans="1:66" x14ac:dyDescent="0.25">
      <c r="A42" s="34"/>
      <c r="B42" s="34"/>
      <c r="C42" s="34"/>
      <c r="D42" s="28" t="s">
        <v>18</v>
      </c>
      <c r="E42" s="37">
        <f t="shared" ref="E42:J42" si="26">E38+E41</f>
        <v>68000</v>
      </c>
      <c r="F42" s="37">
        <f t="shared" si="26"/>
        <v>114000</v>
      </c>
      <c r="G42" s="37">
        <f t="shared" si="26"/>
        <v>114000</v>
      </c>
      <c r="H42" s="37">
        <f t="shared" si="26"/>
        <v>114000</v>
      </c>
      <c r="I42" s="37">
        <f t="shared" si="26"/>
        <v>114000</v>
      </c>
      <c r="J42" s="37">
        <f t="shared" si="26"/>
        <v>114000</v>
      </c>
      <c r="K42" s="37">
        <f t="shared" ref="K42:AP42" si="27">K38+K41</f>
        <v>114000</v>
      </c>
      <c r="L42" s="37">
        <f t="shared" si="27"/>
        <v>76800</v>
      </c>
      <c r="M42" s="37">
        <f t="shared" si="27"/>
        <v>76800</v>
      </c>
      <c r="N42" s="37">
        <f t="shared" si="27"/>
        <v>76800</v>
      </c>
      <c r="O42" s="37">
        <f t="shared" si="27"/>
        <v>64400</v>
      </c>
      <c r="P42" s="37">
        <f t="shared" si="27"/>
        <v>64400</v>
      </c>
      <c r="Q42" s="37">
        <f t="shared" si="27"/>
        <v>64400</v>
      </c>
      <c r="R42" s="37">
        <f t="shared" si="27"/>
        <v>114000</v>
      </c>
      <c r="S42" s="37">
        <f t="shared" si="27"/>
        <v>114000</v>
      </c>
      <c r="T42" s="37">
        <f t="shared" si="27"/>
        <v>114000</v>
      </c>
      <c r="U42" s="37">
        <f t="shared" si="27"/>
        <v>114000</v>
      </c>
      <c r="V42" s="37">
        <f t="shared" si="27"/>
        <v>114000</v>
      </c>
      <c r="W42" s="37">
        <f t="shared" si="27"/>
        <v>114000</v>
      </c>
      <c r="X42" s="37">
        <f t="shared" si="27"/>
        <v>76800</v>
      </c>
      <c r="Y42" s="37">
        <f t="shared" si="27"/>
        <v>76800</v>
      </c>
      <c r="Z42" s="37">
        <f t="shared" si="27"/>
        <v>76800</v>
      </c>
      <c r="AA42" s="37">
        <f t="shared" si="27"/>
        <v>64400</v>
      </c>
      <c r="AB42" s="37">
        <f t="shared" si="27"/>
        <v>64400</v>
      </c>
      <c r="AC42" s="37">
        <f t="shared" si="27"/>
        <v>64400</v>
      </c>
      <c r="AD42" s="37">
        <f t="shared" si="27"/>
        <v>114000</v>
      </c>
      <c r="AE42" s="37">
        <f t="shared" si="27"/>
        <v>114000</v>
      </c>
      <c r="AF42" s="37">
        <f t="shared" si="27"/>
        <v>114000</v>
      </c>
      <c r="AG42" s="37">
        <f t="shared" si="27"/>
        <v>114000</v>
      </c>
      <c r="AH42" s="37">
        <f t="shared" si="27"/>
        <v>114000</v>
      </c>
      <c r="AI42" s="37">
        <f t="shared" si="27"/>
        <v>114000</v>
      </c>
      <c r="AJ42" s="37">
        <f t="shared" si="27"/>
        <v>76800</v>
      </c>
      <c r="AK42" s="37">
        <f t="shared" si="27"/>
        <v>76800</v>
      </c>
      <c r="AL42" s="37">
        <f t="shared" si="27"/>
        <v>76800</v>
      </c>
      <c r="AM42" s="37">
        <f t="shared" si="27"/>
        <v>64400</v>
      </c>
      <c r="AN42" s="37">
        <f t="shared" si="27"/>
        <v>64400</v>
      </c>
      <c r="AO42" s="37">
        <f t="shared" si="27"/>
        <v>64400</v>
      </c>
      <c r="AP42" s="37">
        <f t="shared" si="27"/>
        <v>114000</v>
      </c>
      <c r="AQ42" s="37">
        <f t="shared" ref="AQ42:BM42" si="28">AQ38+AQ41</f>
        <v>114000</v>
      </c>
      <c r="AR42" s="37">
        <f t="shared" si="28"/>
        <v>114000</v>
      </c>
      <c r="AS42" s="37">
        <f t="shared" si="28"/>
        <v>114000</v>
      </c>
      <c r="AT42" s="37">
        <f t="shared" si="28"/>
        <v>114000</v>
      </c>
      <c r="AU42" s="37">
        <f t="shared" si="28"/>
        <v>114000</v>
      </c>
      <c r="AV42" s="37">
        <f t="shared" si="28"/>
        <v>76800</v>
      </c>
      <c r="AW42" s="37">
        <f t="shared" si="28"/>
        <v>76800</v>
      </c>
      <c r="AX42" s="37">
        <f t="shared" si="28"/>
        <v>76800</v>
      </c>
      <c r="AY42" s="37">
        <f t="shared" si="28"/>
        <v>64400</v>
      </c>
      <c r="AZ42" s="37">
        <f t="shared" si="28"/>
        <v>64400</v>
      </c>
      <c r="BA42" s="37">
        <f t="shared" si="28"/>
        <v>64400</v>
      </c>
      <c r="BB42" s="37">
        <f t="shared" si="28"/>
        <v>114000</v>
      </c>
      <c r="BC42" s="37">
        <f t="shared" si="28"/>
        <v>114000</v>
      </c>
      <c r="BD42" s="37">
        <f t="shared" si="28"/>
        <v>114000</v>
      </c>
      <c r="BE42" s="37">
        <f t="shared" si="28"/>
        <v>114000</v>
      </c>
      <c r="BF42" s="37">
        <f t="shared" si="28"/>
        <v>114000</v>
      </c>
      <c r="BG42" s="37">
        <f t="shared" si="28"/>
        <v>114000</v>
      </c>
      <c r="BH42" s="37">
        <f t="shared" si="28"/>
        <v>76800</v>
      </c>
      <c r="BI42" s="37">
        <f t="shared" si="28"/>
        <v>76800</v>
      </c>
      <c r="BJ42" s="37">
        <f t="shared" si="28"/>
        <v>76800</v>
      </c>
      <c r="BK42" s="37">
        <f t="shared" si="28"/>
        <v>64400</v>
      </c>
      <c r="BL42" s="37">
        <f t="shared" si="28"/>
        <v>64400</v>
      </c>
      <c r="BM42" s="37">
        <f t="shared" si="28"/>
        <v>64400</v>
      </c>
    </row>
    <row r="43" spans="1:66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"/>
      <c r="X43" s="2"/>
      <c r="Y43" s="2"/>
      <c r="Z43" s="2"/>
    </row>
    <row r="44" spans="1:66" x14ac:dyDescent="0.25">
      <c r="A44" s="34"/>
      <c r="B44" s="34"/>
      <c r="C44" s="34"/>
      <c r="D44" s="14" t="s">
        <v>38</v>
      </c>
      <c r="E44" s="44">
        <f t="shared" ref="E44:BM44" si="29">E42+E32+E23+E17+E9</f>
        <v>372430</v>
      </c>
      <c r="F44" s="44">
        <f t="shared" si="29"/>
        <v>504488</v>
      </c>
      <c r="G44" s="44">
        <f t="shared" si="29"/>
        <v>505537</v>
      </c>
      <c r="H44" s="44">
        <f t="shared" si="29"/>
        <v>608137</v>
      </c>
      <c r="I44" s="44">
        <f t="shared" si="29"/>
        <v>608137</v>
      </c>
      <c r="J44" s="44">
        <f t="shared" si="29"/>
        <v>608137</v>
      </c>
      <c r="K44" s="44">
        <f t="shared" si="29"/>
        <v>425137</v>
      </c>
      <c r="L44" s="44">
        <f t="shared" si="29"/>
        <v>387937</v>
      </c>
      <c r="M44" s="44">
        <f t="shared" si="29"/>
        <v>387937</v>
      </c>
      <c r="N44" s="44">
        <f t="shared" si="29"/>
        <v>387937</v>
      </c>
      <c r="O44" s="44">
        <f t="shared" si="29"/>
        <v>375537</v>
      </c>
      <c r="P44" s="44">
        <f t="shared" si="29"/>
        <v>375537</v>
      </c>
      <c r="Q44" s="44">
        <f t="shared" si="29"/>
        <v>375537</v>
      </c>
      <c r="R44" s="44">
        <f t="shared" si="29"/>
        <v>430137</v>
      </c>
      <c r="S44" s="44">
        <f t="shared" si="29"/>
        <v>430137</v>
      </c>
      <c r="T44" s="44">
        <f t="shared" si="29"/>
        <v>430137</v>
      </c>
      <c r="U44" s="44">
        <f t="shared" si="29"/>
        <v>430137</v>
      </c>
      <c r="V44" s="44">
        <f t="shared" si="29"/>
        <v>430137</v>
      </c>
      <c r="W44" s="44">
        <f t="shared" si="29"/>
        <v>375137</v>
      </c>
      <c r="X44" s="44">
        <f t="shared" si="29"/>
        <v>337937</v>
      </c>
      <c r="Y44" s="44">
        <f t="shared" si="29"/>
        <v>337937</v>
      </c>
      <c r="Z44" s="44">
        <f t="shared" si="29"/>
        <v>337937</v>
      </c>
      <c r="AA44" s="44">
        <f t="shared" si="29"/>
        <v>325537</v>
      </c>
      <c r="AB44" s="44">
        <f t="shared" si="29"/>
        <v>325537</v>
      </c>
      <c r="AC44" s="44">
        <f t="shared" si="29"/>
        <v>325537</v>
      </c>
      <c r="AD44" s="44">
        <f t="shared" si="29"/>
        <v>375137</v>
      </c>
      <c r="AE44" s="44">
        <f t="shared" si="29"/>
        <v>375137</v>
      </c>
      <c r="AF44" s="44">
        <f t="shared" si="29"/>
        <v>375137</v>
      </c>
      <c r="AG44" s="44">
        <f t="shared" si="29"/>
        <v>375137</v>
      </c>
      <c r="AH44" s="44">
        <f t="shared" si="29"/>
        <v>375137</v>
      </c>
      <c r="AI44" s="44">
        <f t="shared" si="29"/>
        <v>375137</v>
      </c>
      <c r="AJ44" s="44">
        <f t="shared" si="29"/>
        <v>337937</v>
      </c>
      <c r="AK44" s="44">
        <f t="shared" si="29"/>
        <v>337937</v>
      </c>
      <c r="AL44" s="44">
        <f t="shared" si="29"/>
        <v>337937</v>
      </c>
      <c r="AM44" s="44">
        <f t="shared" si="29"/>
        <v>325537</v>
      </c>
      <c r="AN44" s="44">
        <f t="shared" si="29"/>
        <v>325537</v>
      </c>
      <c r="AO44" s="44">
        <f t="shared" si="29"/>
        <v>325537</v>
      </c>
      <c r="AP44" s="44">
        <f t="shared" si="29"/>
        <v>375137</v>
      </c>
      <c r="AQ44" s="44">
        <f t="shared" si="29"/>
        <v>375137</v>
      </c>
      <c r="AR44" s="44">
        <f t="shared" si="29"/>
        <v>375137</v>
      </c>
      <c r="AS44" s="44">
        <f t="shared" si="29"/>
        <v>375137</v>
      </c>
      <c r="AT44" s="44">
        <f t="shared" si="29"/>
        <v>375137</v>
      </c>
      <c r="AU44" s="44">
        <f t="shared" si="29"/>
        <v>375137</v>
      </c>
      <c r="AV44" s="44">
        <f t="shared" si="29"/>
        <v>337937</v>
      </c>
      <c r="AW44" s="44">
        <f t="shared" si="29"/>
        <v>337937</v>
      </c>
      <c r="AX44" s="44">
        <f t="shared" si="29"/>
        <v>337937</v>
      </c>
      <c r="AY44" s="44">
        <f t="shared" si="29"/>
        <v>325537</v>
      </c>
      <c r="AZ44" s="44">
        <f t="shared" si="29"/>
        <v>325537</v>
      </c>
      <c r="BA44" s="44">
        <f t="shared" si="29"/>
        <v>325537</v>
      </c>
      <c r="BB44" s="44">
        <f t="shared" si="29"/>
        <v>375137</v>
      </c>
      <c r="BC44" s="44">
        <f t="shared" si="29"/>
        <v>375137</v>
      </c>
      <c r="BD44" s="44">
        <f t="shared" si="29"/>
        <v>375137</v>
      </c>
      <c r="BE44" s="44">
        <f t="shared" si="29"/>
        <v>375137</v>
      </c>
      <c r="BF44" s="44">
        <f t="shared" si="29"/>
        <v>375137</v>
      </c>
      <c r="BG44" s="44">
        <f t="shared" si="29"/>
        <v>375137</v>
      </c>
      <c r="BH44" s="44">
        <f t="shared" si="29"/>
        <v>337937</v>
      </c>
      <c r="BI44" s="44">
        <f t="shared" si="29"/>
        <v>337937</v>
      </c>
      <c r="BJ44" s="44">
        <f t="shared" si="29"/>
        <v>337937</v>
      </c>
      <c r="BK44" s="44">
        <f t="shared" si="29"/>
        <v>325537</v>
      </c>
      <c r="BL44" s="44">
        <f t="shared" si="29"/>
        <v>325537</v>
      </c>
      <c r="BM44" s="44">
        <f t="shared" si="29"/>
        <v>325537</v>
      </c>
    </row>
    <row r="45" spans="1:66" x14ac:dyDescent="0.25">
      <c r="A45" s="32"/>
      <c r="B45" s="33"/>
      <c r="C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2"/>
      <c r="X45" s="2"/>
      <c r="Y45" s="2"/>
      <c r="Z45" s="2"/>
    </row>
    <row r="46" spans="1:66" x14ac:dyDescent="0.25">
      <c r="A46" s="26"/>
      <c r="B46" s="26"/>
      <c r="C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6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6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</sheetData>
  <pageMargins left="0" right="0" top="0" bottom="0" header="0.5" footer="0.5"/>
  <pageSetup scale="30" fitToHeight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2"/>
  <sheetViews>
    <sheetView zoomScaleNormal="10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RowHeight="13.2" x14ac:dyDescent="0.25"/>
  <cols>
    <col min="1" max="1" width="11.5546875" bestFit="1" customWidth="1"/>
    <col min="2" max="2" width="10.109375" customWidth="1"/>
    <col min="3" max="3" width="11" customWidth="1"/>
    <col min="14" max="14" width="9.44140625" customWidth="1"/>
  </cols>
  <sheetData>
    <row r="1" spans="1:19" x14ac:dyDescent="0.25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28" t="s">
        <v>10</v>
      </c>
      <c r="M1" s="28" t="s">
        <v>19</v>
      </c>
      <c r="N1" s="28" t="s">
        <v>0</v>
      </c>
      <c r="O1" s="28" t="s">
        <v>1</v>
      </c>
      <c r="P1" s="28" t="s">
        <v>2</v>
      </c>
      <c r="Q1" s="28" t="s">
        <v>3</v>
      </c>
      <c r="R1" s="28" t="s">
        <v>4</v>
      </c>
      <c r="S1" s="28" t="s">
        <v>5</v>
      </c>
    </row>
    <row r="2" spans="1:19" x14ac:dyDescent="0.25">
      <c r="A2" s="1" t="s">
        <v>11</v>
      </c>
      <c r="B2" s="5"/>
      <c r="C2" s="17"/>
      <c r="D2" s="2"/>
      <c r="E2" s="17"/>
      <c r="F2" s="17"/>
      <c r="G2" s="17"/>
      <c r="H2" s="17"/>
      <c r="I2" s="17"/>
      <c r="J2" s="2"/>
      <c r="K2" s="17"/>
      <c r="L2" s="17"/>
      <c r="M2" s="17"/>
      <c r="N2" s="17"/>
      <c r="O2" s="17"/>
      <c r="P2" s="20"/>
      <c r="Q2" s="17"/>
      <c r="R2" s="17"/>
      <c r="S2" s="17"/>
    </row>
    <row r="3" spans="1:19" x14ac:dyDescent="0.25">
      <c r="A3" s="3" t="s">
        <v>12</v>
      </c>
      <c r="B3" s="6"/>
      <c r="C3" s="6">
        <v>55000</v>
      </c>
      <c r="D3" s="4">
        <f>17400+28600+9000</f>
        <v>55000</v>
      </c>
      <c r="E3" s="6">
        <f>17400+28600+9000</f>
        <v>55000</v>
      </c>
      <c r="F3" s="6">
        <f>17400+28600+9000</f>
        <v>55000</v>
      </c>
      <c r="G3" s="6">
        <f>17400+28600+9000</f>
        <v>55000</v>
      </c>
      <c r="H3" s="6"/>
      <c r="I3" s="6"/>
      <c r="J3" s="4"/>
      <c r="K3" s="6"/>
      <c r="L3" s="5"/>
      <c r="M3" s="5"/>
      <c r="N3" s="5"/>
      <c r="O3" s="21">
        <v>55000</v>
      </c>
      <c r="P3" s="21">
        <v>55000</v>
      </c>
      <c r="Q3" s="21">
        <v>55000</v>
      </c>
      <c r="R3" s="21">
        <v>55000</v>
      </c>
      <c r="S3" s="21">
        <v>55000</v>
      </c>
    </row>
    <row r="4" spans="1:19" x14ac:dyDescent="0.25">
      <c r="A4" s="11" t="s">
        <v>13</v>
      </c>
      <c r="B4" s="9"/>
      <c r="C4" s="9">
        <f>SUM(C3)</f>
        <v>55000</v>
      </c>
      <c r="D4" s="10">
        <f>SUM(D3)</f>
        <v>55000</v>
      </c>
      <c r="E4" s="9">
        <f>SUM(E3)</f>
        <v>55000</v>
      </c>
      <c r="F4" s="9">
        <f>SUM(F3)</f>
        <v>55000</v>
      </c>
      <c r="G4" s="9">
        <f>SUM(G3)</f>
        <v>55000</v>
      </c>
      <c r="H4" s="9"/>
      <c r="I4" s="9"/>
      <c r="J4" s="10"/>
      <c r="K4" s="9"/>
      <c r="L4" s="5"/>
      <c r="M4" s="5"/>
      <c r="N4" s="5"/>
      <c r="O4" s="22">
        <f>SUM(O3)</f>
        <v>55000</v>
      </c>
      <c r="P4" s="22">
        <f>SUM(P3)</f>
        <v>55000</v>
      </c>
      <c r="Q4" s="22">
        <f>SUM(Q3)</f>
        <v>55000</v>
      </c>
      <c r="R4" s="22">
        <f>SUM(R3)</f>
        <v>55000</v>
      </c>
      <c r="S4" s="22">
        <f>SUM(S3)</f>
        <v>55000</v>
      </c>
    </row>
    <row r="5" spans="1:19" x14ac:dyDescent="0.25">
      <c r="A5" s="3"/>
      <c r="B5" s="6"/>
      <c r="C5" s="6"/>
      <c r="D5" s="4"/>
      <c r="E5" s="6"/>
      <c r="F5" s="6"/>
      <c r="G5" s="6"/>
      <c r="H5" s="6"/>
      <c r="I5" s="6"/>
      <c r="J5" s="4"/>
      <c r="K5" s="6"/>
      <c r="L5" s="5"/>
      <c r="M5" s="5"/>
      <c r="N5" s="5"/>
      <c r="O5" s="5"/>
      <c r="P5" s="5"/>
      <c r="Q5" s="5"/>
      <c r="R5" s="5"/>
      <c r="S5" s="5"/>
    </row>
    <row r="6" spans="1:19" x14ac:dyDescent="0.25">
      <c r="A6" s="1" t="s">
        <v>14</v>
      </c>
      <c r="B6" s="6"/>
      <c r="C6" s="6"/>
      <c r="D6" s="4"/>
      <c r="E6" s="6"/>
      <c r="F6" s="6"/>
      <c r="G6" s="6"/>
      <c r="H6" s="6"/>
      <c r="I6" s="6"/>
      <c r="J6" s="4"/>
      <c r="K6" s="6"/>
      <c r="L6" s="5"/>
      <c r="M6" s="5"/>
      <c r="N6" s="5"/>
      <c r="O6" s="5"/>
      <c r="P6" s="5"/>
      <c r="Q6" s="5"/>
      <c r="R6" s="5"/>
      <c r="S6" s="5"/>
    </row>
    <row r="7" spans="1:19" x14ac:dyDescent="0.25">
      <c r="A7" s="3" t="s">
        <v>12</v>
      </c>
      <c r="B7" s="6">
        <v>60000</v>
      </c>
      <c r="C7" s="6">
        <v>60000</v>
      </c>
      <c r="D7" s="4">
        <v>60000</v>
      </c>
      <c r="E7" s="6">
        <v>60000</v>
      </c>
      <c r="F7" s="6">
        <v>60000</v>
      </c>
      <c r="G7" s="6">
        <v>60000</v>
      </c>
      <c r="H7" s="6"/>
      <c r="I7" s="6"/>
      <c r="J7" s="4"/>
      <c r="K7" s="6"/>
      <c r="L7" s="5"/>
      <c r="M7" s="5"/>
      <c r="N7" s="5"/>
      <c r="O7" s="5"/>
      <c r="P7" s="5"/>
      <c r="Q7" s="5"/>
      <c r="R7" s="5"/>
      <c r="S7" s="5"/>
    </row>
    <row r="8" spans="1:19" x14ac:dyDescent="0.25">
      <c r="A8" s="11" t="s">
        <v>13</v>
      </c>
      <c r="B8" s="9">
        <f t="shared" ref="B8:G8" si="0">SUM(B7)</f>
        <v>60000</v>
      </c>
      <c r="C8" s="9">
        <f t="shared" si="0"/>
        <v>60000</v>
      </c>
      <c r="D8" s="9">
        <f t="shared" si="0"/>
        <v>60000</v>
      </c>
      <c r="E8" s="9">
        <f t="shared" si="0"/>
        <v>60000</v>
      </c>
      <c r="F8" s="9">
        <f t="shared" si="0"/>
        <v>60000</v>
      </c>
      <c r="G8" s="9">
        <f t="shared" si="0"/>
        <v>60000</v>
      </c>
      <c r="H8" s="9"/>
      <c r="I8" s="9"/>
      <c r="J8" s="10"/>
      <c r="K8" s="9"/>
      <c r="L8" s="5"/>
      <c r="M8" s="5"/>
      <c r="N8" s="5"/>
      <c r="O8" s="5"/>
      <c r="P8" s="5"/>
      <c r="Q8" s="5"/>
      <c r="R8" s="5"/>
      <c r="S8" s="5"/>
    </row>
    <row r="9" spans="1:19" x14ac:dyDescent="0.25">
      <c r="A9" s="3"/>
      <c r="B9" s="6"/>
      <c r="C9" s="6"/>
      <c r="D9" s="4"/>
      <c r="E9" s="6"/>
      <c r="F9" s="6"/>
      <c r="G9" s="6"/>
      <c r="H9" s="6"/>
      <c r="I9" s="6"/>
      <c r="J9" s="4"/>
      <c r="K9" s="6"/>
      <c r="L9" s="5"/>
      <c r="M9" s="5"/>
      <c r="N9" s="5"/>
      <c r="O9" s="5"/>
      <c r="P9" s="5"/>
      <c r="Q9" s="5"/>
      <c r="R9" s="5"/>
      <c r="S9" s="5"/>
    </row>
    <row r="10" spans="1:19" x14ac:dyDescent="0.25">
      <c r="A10" s="1" t="s">
        <v>15</v>
      </c>
      <c r="B10" s="6"/>
      <c r="C10" s="6"/>
      <c r="D10" s="4"/>
      <c r="E10" s="6"/>
      <c r="F10" s="6"/>
      <c r="G10" s="6"/>
      <c r="H10" s="6"/>
      <c r="I10" s="6"/>
      <c r="J10" s="4"/>
      <c r="K10" s="6"/>
      <c r="L10" s="5"/>
      <c r="M10" s="5"/>
      <c r="N10" s="5"/>
      <c r="O10" s="5"/>
      <c r="P10" s="5"/>
      <c r="Q10" s="5"/>
      <c r="R10" s="5"/>
      <c r="S10" s="5"/>
    </row>
    <row r="11" spans="1:19" x14ac:dyDescent="0.25">
      <c r="A11" s="3" t="s">
        <v>12</v>
      </c>
      <c r="B11" s="6">
        <v>108000</v>
      </c>
      <c r="C11" s="6">
        <v>118000</v>
      </c>
      <c r="D11" s="4">
        <v>118000</v>
      </c>
      <c r="E11" s="6">
        <v>118000</v>
      </c>
      <c r="F11" s="6">
        <v>118000</v>
      </c>
      <c r="G11" s="6">
        <v>118000</v>
      </c>
      <c r="H11" s="6">
        <v>50000</v>
      </c>
      <c r="I11" s="6">
        <v>50000</v>
      </c>
      <c r="J11" s="4">
        <v>50000</v>
      </c>
      <c r="K11" s="6">
        <v>50000</v>
      </c>
      <c r="L11" s="6">
        <v>50000</v>
      </c>
      <c r="M11" s="6">
        <v>50000</v>
      </c>
      <c r="N11" s="6">
        <v>50000</v>
      </c>
      <c r="O11" s="6"/>
      <c r="P11" s="6"/>
      <c r="Q11" s="5"/>
      <c r="R11" s="5"/>
      <c r="S11" s="5"/>
    </row>
    <row r="12" spans="1:19" x14ac:dyDescent="0.25">
      <c r="A12" s="11" t="s">
        <v>13</v>
      </c>
      <c r="B12" s="9">
        <f t="shared" ref="B12:K12" si="1">SUM(B11)</f>
        <v>108000</v>
      </c>
      <c r="C12" s="9">
        <f t="shared" si="1"/>
        <v>118000</v>
      </c>
      <c r="D12" s="10">
        <f t="shared" si="1"/>
        <v>118000</v>
      </c>
      <c r="E12" s="9">
        <f t="shared" si="1"/>
        <v>118000</v>
      </c>
      <c r="F12" s="9">
        <f t="shared" si="1"/>
        <v>118000</v>
      </c>
      <c r="G12" s="9">
        <f t="shared" si="1"/>
        <v>118000</v>
      </c>
      <c r="H12" s="9">
        <f t="shared" si="1"/>
        <v>50000</v>
      </c>
      <c r="I12" s="9">
        <f t="shared" si="1"/>
        <v>50000</v>
      </c>
      <c r="J12" s="10">
        <f t="shared" si="1"/>
        <v>50000</v>
      </c>
      <c r="K12" s="9">
        <f t="shared" si="1"/>
        <v>50000</v>
      </c>
      <c r="L12" s="9">
        <f>SUM(L11)</f>
        <v>50000</v>
      </c>
      <c r="M12" s="9">
        <f>SUM(M11)</f>
        <v>50000</v>
      </c>
      <c r="N12" s="9">
        <f>SUM(N11)</f>
        <v>50000</v>
      </c>
      <c r="O12" s="9"/>
      <c r="P12" s="9"/>
      <c r="Q12" s="5"/>
      <c r="R12" s="5"/>
      <c r="S12" s="5"/>
    </row>
    <row r="13" spans="1:19" x14ac:dyDescent="0.25">
      <c r="A13" s="3"/>
      <c r="B13" s="6"/>
      <c r="C13" s="6"/>
      <c r="D13" s="4"/>
      <c r="E13" s="6"/>
      <c r="F13" s="6"/>
      <c r="G13" s="6"/>
      <c r="H13" s="6"/>
      <c r="I13" s="6"/>
      <c r="J13" s="4"/>
      <c r="K13" s="6"/>
      <c r="L13" s="5"/>
      <c r="M13" s="5"/>
      <c r="N13" s="5"/>
      <c r="O13" s="5"/>
      <c r="P13" s="5"/>
      <c r="Q13" s="5"/>
      <c r="R13" s="5"/>
      <c r="S13" s="5"/>
    </row>
    <row r="14" spans="1:19" x14ac:dyDescent="0.25">
      <c r="A14" s="1" t="s">
        <v>16</v>
      </c>
      <c r="B14" s="6"/>
      <c r="C14" s="6"/>
      <c r="D14" s="4"/>
      <c r="E14" s="6"/>
      <c r="F14" s="6"/>
      <c r="G14" s="6"/>
      <c r="H14" s="6"/>
      <c r="I14" s="6"/>
      <c r="J14" s="4"/>
      <c r="K14" s="6"/>
      <c r="L14" s="5"/>
      <c r="M14" s="5"/>
      <c r="N14" s="5"/>
      <c r="O14" s="5"/>
      <c r="P14" s="5"/>
      <c r="Q14" s="5"/>
      <c r="R14" s="5"/>
      <c r="S14" s="5"/>
    </row>
    <row r="15" spans="1:19" x14ac:dyDescent="0.25">
      <c r="A15" s="3" t="s">
        <v>12</v>
      </c>
      <c r="B15" s="6">
        <v>136430</v>
      </c>
      <c r="C15" s="6">
        <v>158537</v>
      </c>
      <c r="D15" s="4">
        <v>158537</v>
      </c>
      <c r="E15" s="6">
        <v>261137</v>
      </c>
      <c r="F15" s="6">
        <v>261137</v>
      </c>
      <c r="G15" s="6">
        <v>261137</v>
      </c>
      <c r="H15" s="6">
        <v>261137</v>
      </c>
      <c r="I15" s="6">
        <v>261137</v>
      </c>
      <c r="J15" s="4">
        <v>261137</v>
      </c>
      <c r="K15" s="6">
        <v>261137</v>
      </c>
      <c r="L15" s="6">
        <v>261137</v>
      </c>
      <c r="M15" s="6">
        <v>261137</v>
      </c>
      <c r="N15" s="6">
        <v>261137</v>
      </c>
      <c r="O15" s="6">
        <v>261137</v>
      </c>
      <c r="P15" s="6">
        <v>261137</v>
      </c>
      <c r="Q15" s="6">
        <v>261137</v>
      </c>
      <c r="R15" s="6">
        <v>261137</v>
      </c>
      <c r="S15" s="6">
        <v>261137</v>
      </c>
    </row>
    <row r="16" spans="1:19" x14ac:dyDescent="0.25">
      <c r="A16" s="11" t="s">
        <v>13</v>
      </c>
      <c r="B16" s="9">
        <f t="shared" ref="B16:K16" si="2">SUM(B15)</f>
        <v>136430</v>
      </c>
      <c r="C16" s="9">
        <f t="shared" si="2"/>
        <v>158537</v>
      </c>
      <c r="D16" s="10">
        <f t="shared" si="2"/>
        <v>158537</v>
      </c>
      <c r="E16" s="9">
        <f t="shared" si="2"/>
        <v>261137</v>
      </c>
      <c r="F16" s="9">
        <f t="shared" si="2"/>
        <v>261137</v>
      </c>
      <c r="G16" s="9">
        <f t="shared" si="2"/>
        <v>261137</v>
      </c>
      <c r="H16" s="9">
        <f>SUM(H15)</f>
        <v>261137</v>
      </c>
      <c r="I16" s="9">
        <f t="shared" si="2"/>
        <v>261137</v>
      </c>
      <c r="J16" s="10">
        <f t="shared" si="2"/>
        <v>261137</v>
      </c>
      <c r="K16" s="9">
        <f t="shared" si="2"/>
        <v>261137</v>
      </c>
      <c r="L16" s="9">
        <f t="shared" ref="L16:S16" si="3">SUM(L15)</f>
        <v>261137</v>
      </c>
      <c r="M16" s="9">
        <f t="shared" si="3"/>
        <v>261137</v>
      </c>
      <c r="N16" s="9">
        <f t="shared" si="3"/>
        <v>261137</v>
      </c>
      <c r="O16" s="9">
        <f t="shared" si="3"/>
        <v>261137</v>
      </c>
      <c r="P16" s="9">
        <f t="shared" si="3"/>
        <v>261137</v>
      </c>
      <c r="Q16" s="9">
        <f t="shared" si="3"/>
        <v>261137</v>
      </c>
      <c r="R16" s="9">
        <f t="shared" si="3"/>
        <v>261137</v>
      </c>
      <c r="S16" s="9">
        <f t="shared" si="3"/>
        <v>261137</v>
      </c>
    </row>
    <row r="17" spans="1:19" x14ac:dyDescent="0.25">
      <c r="A17" s="3"/>
      <c r="B17" s="6"/>
      <c r="C17" s="6"/>
      <c r="D17" s="4"/>
      <c r="E17" s="6"/>
      <c r="F17" s="6"/>
      <c r="G17" s="6"/>
      <c r="H17" s="9"/>
      <c r="I17" s="6"/>
      <c r="J17" s="4"/>
      <c r="K17" s="6"/>
      <c r="L17" s="5"/>
      <c r="M17" s="5"/>
      <c r="N17" s="5"/>
      <c r="O17" s="5"/>
      <c r="P17" s="5"/>
      <c r="Q17" s="5"/>
      <c r="R17" s="5"/>
      <c r="S17" s="5"/>
    </row>
    <row r="18" spans="1:19" x14ac:dyDescent="0.25">
      <c r="A18" s="1" t="s">
        <v>17</v>
      </c>
      <c r="B18" s="6"/>
      <c r="C18" s="6"/>
      <c r="D18" s="4"/>
      <c r="E18" s="6"/>
      <c r="F18" s="6"/>
      <c r="G18" s="6"/>
      <c r="H18" s="6"/>
      <c r="I18" s="6"/>
      <c r="J18" s="4"/>
      <c r="K18" s="6"/>
      <c r="L18" s="5"/>
      <c r="M18" s="5"/>
      <c r="N18" s="5"/>
      <c r="O18" s="5"/>
      <c r="P18" s="5"/>
      <c r="Q18" s="5"/>
      <c r="R18" s="5"/>
      <c r="S18" s="5"/>
    </row>
    <row r="19" spans="1:19" x14ac:dyDescent="0.25">
      <c r="A19" s="3" t="s">
        <v>12</v>
      </c>
      <c r="B19" s="6">
        <v>68000</v>
      </c>
      <c r="C19" s="6">
        <f>105071+8929</f>
        <v>114000</v>
      </c>
      <c r="D19" s="4">
        <f>105071+8929</f>
        <v>114000</v>
      </c>
      <c r="E19" s="6">
        <f>105071+8929</f>
        <v>114000</v>
      </c>
      <c r="F19" s="6">
        <f>105071+8929</f>
        <v>114000</v>
      </c>
      <c r="G19" s="6">
        <f>105071+8929</f>
        <v>114000</v>
      </c>
      <c r="H19" s="6">
        <v>114000</v>
      </c>
      <c r="I19" s="6">
        <v>76800</v>
      </c>
      <c r="J19" s="4">
        <v>76800</v>
      </c>
      <c r="K19" s="6">
        <v>76800</v>
      </c>
      <c r="L19" s="6">
        <v>64400</v>
      </c>
      <c r="M19" s="6">
        <v>64400</v>
      </c>
      <c r="N19" s="6">
        <v>64400</v>
      </c>
      <c r="O19" s="5">
        <v>114000</v>
      </c>
      <c r="P19" s="5">
        <v>114000</v>
      </c>
      <c r="Q19" s="5">
        <v>114000</v>
      </c>
      <c r="R19" s="5">
        <v>114000</v>
      </c>
      <c r="S19" s="5">
        <v>114000</v>
      </c>
    </row>
    <row r="20" spans="1:19" x14ac:dyDescent="0.25">
      <c r="A20" s="11" t="s">
        <v>13</v>
      </c>
      <c r="B20" s="9">
        <f t="shared" ref="B20:L20" si="4">SUM(B19)</f>
        <v>68000</v>
      </c>
      <c r="C20" s="9">
        <f t="shared" si="4"/>
        <v>114000</v>
      </c>
      <c r="D20" s="10">
        <f t="shared" si="4"/>
        <v>114000</v>
      </c>
      <c r="E20" s="9">
        <f t="shared" si="4"/>
        <v>114000</v>
      </c>
      <c r="F20" s="9">
        <f t="shared" si="4"/>
        <v>114000</v>
      </c>
      <c r="G20" s="9">
        <f t="shared" si="4"/>
        <v>114000</v>
      </c>
      <c r="H20" s="9">
        <f t="shared" si="4"/>
        <v>114000</v>
      </c>
      <c r="I20" s="9">
        <f t="shared" si="4"/>
        <v>76800</v>
      </c>
      <c r="J20" s="10">
        <f t="shared" si="4"/>
        <v>76800</v>
      </c>
      <c r="K20" s="9">
        <f t="shared" si="4"/>
        <v>76800</v>
      </c>
      <c r="L20" s="9">
        <f t="shared" si="4"/>
        <v>64400</v>
      </c>
      <c r="M20" s="9">
        <f t="shared" ref="M20:S20" si="5">SUM(M19)</f>
        <v>64400</v>
      </c>
      <c r="N20" s="9">
        <f t="shared" si="5"/>
        <v>64400</v>
      </c>
      <c r="O20" s="9">
        <f t="shared" si="5"/>
        <v>114000</v>
      </c>
      <c r="P20" s="9">
        <f t="shared" si="5"/>
        <v>114000</v>
      </c>
      <c r="Q20" s="9">
        <f t="shared" si="5"/>
        <v>114000</v>
      </c>
      <c r="R20" s="9">
        <f t="shared" si="5"/>
        <v>114000</v>
      </c>
      <c r="S20" s="9">
        <f t="shared" si="5"/>
        <v>114000</v>
      </c>
    </row>
    <row r="21" spans="1:19" x14ac:dyDescent="0.25">
      <c r="A21" s="3"/>
      <c r="B21" s="6"/>
      <c r="C21" s="27"/>
      <c r="D21" s="4"/>
      <c r="E21" s="27"/>
      <c r="F21" s="27"/>
      <c r="G21" s="27"/>
      <c r="H21" s="27"/>
      <c r="I21" s="27"/>
      <c r="J21" s="4"/>
      <c r="K21" s="27"/>
      <c r="L21" s="18"/>
      <c r="M21" s="18"/>
      <c r="N21" s="18"/>
      <c r="O21" s="18"/>
      <c r="P21" s="18"/>
      <c r="Q21" s="18"/>
      <c r="R21" s="18"/>
      <c r="S21" s="18"/>
    </row>
    <row r="22" spans="1:19" x14ac:dyDescent="0.25">
      <c r="A22" s="7" t="s">
        <v>18</v>
      </c>
      <c r="B22" s="8">
        <f>B4+B8+B12+B16+B20</f>
        <v>372430</v>
      </c>
      <c r="C22" s="8">
        <f t="shared" ref="C22:N22" si="6">C4+C8+C12+C16+C20</f>
        <v>505537</v>
      </c>
      <c r="D22" s="8">
        <f t="shared" si="6"/>
        <v>505537</v>
      </c>
      <c r="E22" s="8">
        <f t="shared" si="6"/>
        <v>608137</v>
      </c>
      <c r="F22" s="8">
        <f t="shared" si="6"/>
        <v>608137</v>
      </c>
      <c r="G22" s="8">
        <f t="shared" si="6"/>
        <v>608137</v>
      </c>
      <c r="H22" s="8">
        <f>H4+H8+H12+H17+H20</f>
        <v>164000</v>
      </c>
      <c r="I22" s="8">
        <f t="shared" si="6"/>
        <v>387937</v>
      </c>
      <c r="J22" s="8">
        <f t="shared" si="6"/>
        <v>387937</v>
      </c>
      <c r="K22" s="8">
        <f t="shared" si="6"/>
        <v>387937</v>
      </c>
      <c r="L22" s="8">
        <f t="shared" si="6"/>
        <v>375537</v>
      </c>
      <c r="M22" s="8">
        <f t="shared" si="6"/>
        <v>375537</v>
      </c>
      <c r="N22" s="8">
        <f t="shared" si="6"/>
        <v>375537</v>
      </c>
      <c r="O22" s="8">
        <f>O4+O8+O12+O16+O20</f>
        <v>430137</v>
      </c>
      <c r="P22" s="24">
        <f>P4+P8+P12+P16+P20</f>
        <v>430137</v>
      </c>
      <c r="Q22" s="24">
        <f>Q4+Q8+Q12+Q16+Q20</f>
        <v>430137</v>
      </c>
      <c r="R22" s="24">
        <f>R4+R8+R12+R16+R20</f>
        <v>430137</v>
      </c>
      <c r="S22" s="24">
        <f>S4+S8+S12+S16+S20</f>
        <v>430137</v>
      </c>
    </row>
  </sheetData>
  <pageMargins left="0.75" right="0.75" top="1" bottom="1" header="0.5" footer="0.5"/>
  <pageSetup orientation="landscape" verticalDpi="300" r:id="rId1"/>
  <headerFooter alignWithMargins="0">
    <oddHeader>&amp;LMAXIMUM ONE DAY DELIVERABILITY BY MONTH ( peoples and north shore 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886"/>
  <sheetViews>
    <sheetView workbookViewId="0">
      <pane xSplit="1" ySplit="7" topLeftCell="F502" activePane="bottomRight" state="frozen"/>
      <selection pane="topRight" activeCell="B1" sqref="B1"/>
      <selection pane="bottomLeft" activeCell="A8" sqref="A8"/>
      <selection pane="bottomRight" activeCell="O517" sqref="O517"/>
    </sheetView>
  </sheetViews>
  <sheetFormatPr defaultColWidth="9.109375" defaultRowHeight="7.8" x14ac:dyDescent="0.15"/>
  <cols>
    <col min="1" max="1" width="8.109375" style="59" customWidth="1"/>
    <col min="2" max="2" width="8.109375" style="56" customWidth="1"/>
    <col min="3" max="3" width="8.109375" style="60" customWidth="1"/>
    <col min="4" max="4" width="8.33203125" style="56" customWidth="1"/>
    <col min="5" max="5" width="8.5546875" style="56" customWidth="1"/>
    <col min="6" max="6" width="7.109375" style="56" customWidth="1"/>
    <col min="7" max="7" width="7" style="91" customWidth="1"/>
    <col min="8" max="8" width="8" style="56" customWidth="1"/>
    <col min="9" max="9" width="9.88671875" style="56" customWidth="1"/>
    <col min="10" max="10" width="7.6640625" style="56" customWidth="1"/>
    <col min="11" max="11" width="7" style="91" customWidth="1"/>
    <col min="12" max="12" width="7.6640625" style="56" customWidth="1"/>
    <col min="13" max="13" width="10.109375" style="56" customWidth="1"/>
    <col min="14" max="14" width="8" style="56" customWidth="1"/>
    <col min="15" max="15" width="7.33203125" style="91" customWidth="1"/>
    <col min="16" max="16" width="6.88671875" style="56" customWidth="1"/>
    <col min="17" max="17" width="8.5546875" style="56" customWidth="1"/>
    <col min="18" max="18" width="7" style="56" customWidth="1"/>
    <col min="19" max="19" width="6.5546875" style="91" customWidth="1"/>
    <col min="20" max="20" width="7.109375" style="56" customWidth="1"/>
    <col min="21" max="21" width="8.6640625" style="56" customWidth="1"/>
    <col min="22" max="22" width="7.5546875" style="56" customWidth="1"/>
    <col min="23" max="23" width="6.44140625" style="91" customWidth="1"/>
    <col min="24" max="24" width="9" style="56" customWidth="1"/>
    <col min="25" max="25" width="7.6640625" style="56" customWidth="1"/>
    <col min="26" max="26" width="9.44140625" style="56" customWidth="1"/>
    <col min="27" max="29" width="8.109375" style="56" customWidth="1"/>
    <col min="30" max="37" width="9.109375" style="56"/>
    <col min="38" max="38" width="11.5546875" style="56" customWidth="1"/>
    <col min="39" max="39" width="11" style="56" customWidth="1"/>
    <col min="40" max="94" width="9.109375" style="56"/>
    <col min="95" max="95" width="7.88671875" style="56" customWidth="1"/>
    <col min="96" max="96" width="10.5546875" style="56" customWidth="1"/>
    <col min="97" max="16384" width="9.109375" style="56"/>
  </cols>
  <sheetData>
    <row r="1" spans="1:109" x14ac:dyDescent="0.15">
      <c r="A1" s="100"/>
      <c r="B1" s="61"/>
      <c r="C1" s="101"/>
      <c r="D1" s="61"/>
      <c r="E1" s="61"/>
      <c r="F1" s="61"/>
      <c r="G1" s="92"/>
      <c r="H1" s="61"/>
      <c r="I1" s="61"/>
      <c r="J1" s="61"/>
      <c r="K1" s="92"/>
      <c r="L1" s="61"/>
      <c r="M1" s="61"/>
      <c r="N1" s="61"/>
      <c r="O1" s="92"/>
      <c r="P1" s="61"/>
      <c r="Q1" s="61"/>
      <c r="R1" s="61"/>
      <c r="S1" s="92"/>
      <c r="T1" s="61"/>
      <c r="U1" s="61"/>
      <c r="V1" s="61"/>
      <c r="W1" s="92"/>
      <c r="X1" s="61"/>
      <c r="Y1" s="61"/>
      <c r="Z1" s="61"/>
      <c r="AA1" s="61"/>
      <c r="AB1" s="61"/>
      <c r="AC1" s="61"/>
      <c r="AD1" s="61"/>
    </row>
    <row r="3" spans="1:109" x14ac:dyDescent="0.15">
      <c r="Q3" s="56" t="s">
        <v>43</v>
      </c>
      <c r="CO3" s="102"/>
      <c r="CT3" s="102"/>
    </row>
    <row r="4" spans="1:109" x14ac:dyDescent="0.15">
      <c r="Q4" s="59"/>
      <c r="CM4" s="61"/>
      <c r="CR4" s="61"/>
    </row>
    <row r="5" spans="1:109" x14ac:dyDescent="0.15">
      <c r="CM5" s="61"/>
      <c r="CR5" s="61"/>
    </row>
    <row r="6" spans="1:109" ht="9" customHeight="1" x14ac:dyDescent="0.15">
      <c r="A6" s="59">
        <v>1</v>
      </c>
      <c r="B6" s="56">
        <v>2</v>
      </c>
      <c r="C6" s="56">
        <v>3</v>
      </c>
    </row>
    <row r="7" spans="1:109" x14ac:dyDescent="0.15">
      <c r="A7" s="100" t="s">
        <v>40</v>
      </c>
      <c r="B7" s="61" t="s">
        <v>41</v>
      </c>
      <c r="C7" s="101" t="s">
        <v>42</v>
      </c>
      <c r="D7" s="61" t="s">
        <v>139</v>
      </c>
      <c r="E7" s="61" t="s">
        <v>89</v>
      </c>
      <c r="F7" s="61" t="s">
        <v>88</v>
      </c>
      <c r="G7" s="92" t="s">
        <v>99</v>
      </c>
      <c r="H7" s="61" t="s">
        <v>90</v>
      </c>
      <c r="I7" s="61" t="s">
        <v>91</v>
      </c>
      <c r="J7" s="61" t="s">
        <v>92</v>
      </c>
      <c r="K7" s="92" t="s">
        <v>100</v>
      </c>
      <c r="L7" s="61" t="s">
        <v>93</v>
      </c>
      <c r="M7" s="61" t="s">
        <v>95</v>
      </c>
      <c r="N7" s="61" t="s">
        <v>94</v>
      </c>
      <c r="O7" s="92" t="s">
        <v>101</v>
      </c>
      <c r="P7" s="103" t="s">
        <v>96</v>
      </c>
      <c r="Q7" s="103" t="s">
        <v>97</v>
      </c>
      <c r="R7" s="103" t="s">
        <v>98</v>
      </c>
      <c r="S7" s="92" t="s">
        <v>102</v>
      </c>
      <c r="T7" s="61" t="s">
        <v>103</v>
      </c>
      <c r="U7" s="61" t="s">
        <v>104</v>
      </c>
      <c r="V7" s="61" t="s">
        <v>105</v>
      </c>
      <c r="W7" s="92" t="s">
        <v>106</v>
      </c>
      <c r="X7" s="61" t="s">
        <v>107</v>
      </c>
      <c r="Y7" s="61" t="s">
        <v>45</v>
      </c>
      <c r="Z7" s="61" t="s">
        <v>46</v>
      </c>
      <c r="AA7" s="61" t="s">
        <v>86</v>
      </c>
      <c r="AB7" s="61" t="s">
        <v>39</v>
      </c>
      <c r="AC7" s="61"/>
      <c r="AD7" s="61" t="s">
        <v>44</v>
      </c>
      <c r="AE7" s="61" t="s">
        <v>17</v>
      </c>
      <c r="AF7" s="61" t="s">
        <v>16</v>
      </c>
      <c r="AG7" s="61" t="s">
        <v>14</v>
      </c>
      <c r="AH7" s="61" t="s">
        <v>15</v>
      </c>
      <c r="AI7" s="61" t="s">
        <v>119</v>
      </c>
      <c r="AJ7" s="61" t="s">
        <v>39</v>
      </c>
      <c r="AK7" s="61" t="s">
        <v>120</v>
      </c>
      <c r="CF7" s="100"/>
      <c r="CG7" s="61"/>
      <c r="CH7" s="10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</row>
    <row r="8" spans="1:109" x14ac:dyDescent="0.15">
      <c r="H8" s="97"/>
      <c r="I8" s="97"/>
      <c r="J8" s="97"/>
      <c r="N8" s="97"/>
      <c r="P8" s="97"/>
      <c r="T8" s="97"/>
      <c r="U8" s="97"/>
      <c r="V8" s="97"/>
      <c r="X8" s="98"/>
      <c r="AA8" s="98"/>
      <c r="AB8" s="98"/>
      <c r="AJ8" s="57">
        <f t="shared" ref="AJ8:AJ39" si="0">AD8+AE8+AF8+AG8+AH8</f>
        <v>0</v>
      </c>
      <c r="CF8" s="59"/>
      <c r="CH8" s="60"/>
      <c r="CK8" s="97"/>
      <c r="CL8" s="97"/>
      <c r="CM8" s="97"/>
      <c r="CN8" s="97"/>
      <c r="CQ8" s="97"/>
      <c r="CR8" s="97"/>
      <c r="CU8" s="97"/>
      <c r="CV8" s="97"/>
      <c r="CW8" s="97"/>
      <c r="CX8" s="97"/>
      <c r="CY8" s="97"/>
      <c r="CZ8" s="98"/>
      <c r="DC8" s="98"/>
    </row>
    <row r="9" spans="1:109" x14ac:dyDescent="0.15">
      <c r="A9" s="59">
        <v>36434</v>
      </c>
      <c r="B9" s="56">
        <f>MONTH(A9)</f>
        <v>10</v>
      </c>
      <c r="C9" s="60">
        <f>YEAR(A9)</f>
        <v>1999</v>
      </c>
      <c r="D9" s="56">
        <v>0</v>
      </c>
      <c r="E9" s="56">
        <v>0</v>
      </c>
      <c r="F9" s="56">
        <v>0</v>
      </c>
      <c r="G9" s="91">
        <v>0</v>
      </c>
      <c r="H9" s="56">
        <v>0</v>
      </c>
      <c r="I9" s="56">
        <v>0</v>
      </c>
      <c r="J9" s="97">
        <v>0</v>
      </c>
      <c r="K9" s="91">
        <v>0</v>
      </c>
      <c r="L9" s="56">
        <v>0</v>
      </c>
      <c r="M9" s="56">
        <v>0</v>
      </c>
      <c r="N9" s="97"/>
      <c r="P9" s="97"/>
      <c r="T9" s="97"/>
      <c r="U9" s="97"/>
      <c r="V9" s="97"/>
      <c r="X9" s="98">
        <f>D9+H9+L9+P9+T9+W9</f>
        <v>0</v>
      </c>
      <c r="Y9" s="56">
        <f>E9+I9+M9+Q9+U9</f>
        <v>0</v>
      </c>
      <c r="Z9" s="56">
        <f>F9+J9+N9+R9+V9</f>
        <v>0</v>
      </c>
      <c r="AA9" s="98">
        <f>G9+K9+O9+S9+W9</f>
        <v>0</v>
      </c>
      <c r="AB9" s="98">
        <f>X9+Y9+Z9-AA9</f>
        <v>0</v>
      </c>
      <c r="AJ9" s="57">
        <f t="shared" si="0"/>
        <v>0</v>
      </c>
      <c r="CF9" s="59"/>
      <c r="CH9" s="60"/>
      <c r="CK9" s="97"/>
      <c r="CL9" s="97"/>
      <c r="CM9" s="97"/>
      <c r="CN9" s="97"/>
      <c r="CQ9" s="97"/>
      <c r="CR9" s="97"/>
      <c r="CU9" s="97"/>
      <c r="CV9" s="97"/>
      <c r="CW9" s="97"/>
      <c r="CX9" s="97"/>
      <c r="CY9" s="97"/>
      <c r="CZ9" s="98"/>
      <c r="DC9" s="98"/>
    </row>
    <row r="10" spans="1:109" x14ac:dyDescent="0.15">
      <c r="A10" s="59">
        <v>36435</v>
      </c>
      <c r="B10" s="56">
        <f t="shared" ref="B10:B74" si="1">MONTH(A10)</f>
        <v>10</v>
      </c>
      <c r="C10" s="60">
        <f t="shared" ref="C10:C39" si="2">YEAR(A10)</f>
        <v>1999</v>
      </c>
      <c r="D10" s="56">
        <v>0</v>
      </c>
      <c r="E10" s="56">
        <v>0</v>
      </c>
      <c r="F10" s="56">
        <v>0</v>
      </c>
      <c r="G10" s="91">
        <v>0</v>
      </c>
      <c r="H10" s="56">
        <v>0</v>
      </c>
      <c r="I10" s="56">
        <v>0</v>
      </c>
      <c r="J10" s="97">
        <v>0</v>
      </c>
      <c r="K10" s="91">
        <v>0</v>
      </c>
      <c r="L10" s="56">
        <v>0</v>
      </c>
      <c r="M10" s="56">
        <v>0</v>
      </c>
      <c r="N10" s="97">
        <v>0</v>
      </c>
      <c r="O10" s="91">
        <v>0</v>
      </c>
      <c r="P10" s="97">
        <v>0</v>
      </c>
      <c r="Q10" s="56">
        <v>0</v>
      </c>
      <c r="R10" s="56">
        <v>0</v>
      </c>
      <c r="S10" s="91">
        <v>0</v>
      </c>
      <c r="T10" s="97"/>
      <c r="U10" s="97"/>
      <c r="V10" s="97"/>
      <c r="X10" s="98">
        <f t="shared" ref="X10:X75" si="3">D10+H10+L10+P10+T10+W10</f>
        <v>0</v>
      </c>
      <c r="Y10" s="56">
        <f t="shared" ref="Y10:Y75" si="4">E10+I10+M10+Q10+U10</f>
        <v>0</v>
      </c>
      <c r="Z10" s="56">
        <f t="shared" ref="Z10:Z75" si="5">F10+J10+N10+R10+V10</f>
        <v>0</v>
      </c>
      <c r="AA10" s="98">
        <f t="shared" ref="AA10:AA75" si="6">G10+K10+O10+S10+W10</f>
        <v>0</v>
      </c>
      <c r="AB10" s="98">
        <f t="shared" ref="AB10:AB75" si="7">X10+Y10+Z10-AA10</f>
        <v>0</v>
      </c>
      <c r="AJ10" s="57">
        <f t="shared" si="0"/>
        <v>0</v>
      </c>
      <c r="CF10" s="59"/>
      <c r="CH10" s="60"/>
      <c r="CK10" s="97"/>
      <c r="CL10" s="97"/>
      <c r="CM10" s="97"/>
      <c r="CN10" s="97"/>
      <c r="CQ10" s="97"/>
      <c r="CR10" s="97"/>
      <c r="CU10" s="97"/>
      <c r="CV10" s="97"/>
      <c r="CW10" s="97"/>
      <c r="CX10" s="97"/>
      <c r="CY10" s="97"/>
      <c r="CZ10" s="98"/>
      <c r="DC10" s="98"/>
    </row>
    <row r="11" spans="1:109" x14ac:dyDescent="0.15">
      <c r="A11" s="59">
        <v>36436</v>
      </c>
      <c r="B11" s="56">
        <f t="shared" si="1"/>
        <v>10</v>
      </c>
      <c r="C11" s="60">
        <f t="shared" si="2"/>
        <v>1999</v>
      </c>
      <c r="D11" s="56">
        <v>0</v>
      </c>
      <c r="E11" s="56">
        <v>0</v>
      </c>
      <c r="F11" s="56">
        <v>0</v>
      </c>
      <c r="G11" s="91">
        <v>0</v>
      </c>
      <c r="H11" s="56">
        <v>0</v>
      </c>
      <c r="I11" s="56">
        <v>0</v>
      </c>
      <c r="J11" s="97">
        <v>0</v>
      </c>
      <c r="K11" s="91">
        <v>0</v>
      </c>
      <c r="L11" s="56">
        <v>0</v>
      </c>
      <c r="M11" s="56">
        <v>0</v>
      </c>
      <c r="N11" s="97">
        <v>0</v>
      </c>
      <c r="O11" s="91">
        <v>0</v>
      </c>
      <c r="P11" s="97">
        <v>0</v>
      </c>
      <c r="Q11" s="56">
        <v>0</v>
      </c>
      <c r="R11" s="56">
        <v>0</v>
      </c>
      <c r="S11" s="91">
        <v>0</v>
      </c>
      <c r="T11" s="97"/>
      <c r="U11" s="97"/>
      <c r="V11" s="97"/>
      <c r="X11" s="98">
        <f t="shared" si="3"/>
        <v>0</v>
      </c>
      <c r="Y11" s="56">
        <f t="shared" si="4"/>
        <v>0</v>
      </c>
      <c r="Z11" s="56">
        <f t="shared" si="5"/>
        <v>0</v>
      </c>
      <c r="AA11" s="98">
        <f t="shared" si="6"/>
        <v>0</v>
      </c>
      <c r="AB11" s="98">
        <f t="shared" si="7"/>
        <v>0</v>
      </c>
      <c r="AJ11" s="57">
        <f t="shared" si="0"/>
        <v>0</v>
      </c>
      <c r="CF11" s="59"/>
      <c r="CH11" s="60"/>
      <c r="CK11" s="97"/>
      <c r="CL11" s="97"/>
      <c r="CM11" s="97"/>
      <c r="CN11" s="97"/>
      <c r="CQ11" s="97"/>
      <c r="CR11" s="97"/>
      <c r="CU11" s="97"/>
      <c r="CV11" s="97"/>
      <c r="CW11" s="97"/>
      <c r="CX11" s="97"/>
      <c r="CY11" s="97"/>
      <c r="CZ11" s="98"/>
      <c r="DC11" s="98"/>
    </row>
    <row r="12" spans="1:109" x14ac:dyDescent="0.15">
      <c r="A12" s="59">
        <v>36437</v>
      </c>
      <c r="B12" s="56">
        <f t="shared" si="1"/>
        <v>10</v>
      </c>
      <c r="C12" s="60">
        <f t="shared" si="2"/>
        <v>1999</v>
      </c>
      <c r="D12" s="56">
        <v>0</v>
      </c>
      <c r="E12" s="56">
        <v>0</v>
      </c>
      <c r="F12" s="56">
        <v>0</v>
      </c>
      <c r="G12" s="91">
        <v>0</v>
      </c>
      <c r="H12" s="56">
        <v>0</v>
      </c>
      <c r="I12" s="56">
        <v>0</v>
      </c>
      <c r="J12" s="97">
        <v>0</v>
      </c>
      <c r="K12" s="91">
        <v>0</v>
      </c>
      <c r="L12" s="56">
        <v>0</v>
      </c>
      <c r="M12" s="56">
        <v>0</v>
      </c>
      <c r="N12" s="97">
        <v>0</v>
      </c>
      <c r="O12" s="91">
        <v>0</v>
      </c>
      <c r="P12" s="97">
        <v>0</v>
      </c>
      <c r="Q12" s="56">
        <v>0</v>
      </c>
      <c r="R12" s="56">
        <v>0</v>
      </c>
      <c r="S12" s="91">
        <v>0</v>
      </c>
      <c r="T12" s="97"/>
      <c r="U12" s="97"/>
      <c r="V12" s="97"/>
      <c r="X12" s="98">
        <f t="shared" si="3"/>
        <v>0</v>
      </c>
      <c r="Y12" s="56">
        <f t="shared" si="4"/>
        <v>0</v>
      </c>
      <c r="Z12" s="56">
        <f t="shared" si="5"/>
        <v>0</v>
      </c>
      <c r="AA12" s="98">
        <f t="shared" si="6"/>
        <v>0</v>
      </c>
      <c r="AB12" s="98">
        <f t="shared" si="7"/>
        <v>0</v>
      </c>
      <c r="AJ12" s="57">
        <f t="shared" si="0"/>
        <v>0</v>
      </c>
      <c r="CF12" s="59"/>
      <c r="CH12" s="60"/>
      <c r="CK12" s="97"/>
      <c r="CL12" s="97"/>
      <c r="CM12" s="97"/>
      <c r="CN12" s="97"/>
      <c r="CQ12" s="97"/>
      <c r="CR12" s="97"/>
      <c r="CU12" s="97"/>
      <c r="CV12" s="97"/>
      <c r="CW12" s="97"/>
      <c r="CX12" s="97"/>
      <c r="CY12" s="97"/>
      <c r="CZ12" s="98"/>
      <c r="DC12" s="98"/>
    </row>
    <row r="13" spans="1:109" x14ac:dyDescent="0.15">
      <c r="A13" s="59">
        <v>36438</v>
      </c>
      <c r="B13" s="56">
        <f t="shared" si="1"/>
        <v>10</v>
      </c>
      <c r="C13" s="60">
        <f t="shared" si="2"/>
        <v>1999</v>
      </c>
      <c r="D13" s="56">
        <v>0</v>
      </c>
      <c r="E13" s="56">
        <v>0</v>
      </c>
      <c r="F13" s="56">
        <v>0</v>
      </c>
      <c r="G13" s="91">
        <v>0</v>
      </c>
      <c r="H13" s="56">
        <v>0</v>
      </c>
      <c r="I13" s="56">
        <v>0</v>
      </c>
      <c r="J13" s="97">
        <v>0</v>
      </c>
      <c r="K13" s="91">
        <v>0</v>
      </c>
      <c r="L13" s="56">
        <v>0</v>
      </c>
      <c r="M13" s="56">
        <v>0</v>
      </c>
      <c r="N13" s="97">
        <v>0</v>
      </c>
      <c r="O13" s="91">
        <v>0</v>
      </c>
      <c r="P13" s="97">
        <v>0</v>
      </c>
      <c r="Q13" s="56">
        <v>0</v>
      </c>
      <c r="R13" s="56">
        <v>0</v>
      </c>
      <c r="S13" s="91">
        <v>0</v>
      </c>
      <c r="T13" s="97"/>
      <c r="U13" s="97"/>
      <c r="V13" s="97"/>
      <c r="X13" s="98">
        <f t="shared" si="3"/>
        <v>0</v>
      </c>
      <c r="Y13" s="56">
        <f t="shared" si="4"/>
        <v>0</v>
      </c>
      <c r="Z13" s="56">
        <f t="shared" si="5"/>
        <v>0</v>
      </c>
      <c r="AA13" s="98">
        <f t="shared" si="6"/>
        <v>0</v>
      </c>
      <c r="AB13" s="98">
        <f t="shared" si="7"/>
        <v>0</v>
      </c>
      <c r="AJ13" s="57">
        <f t="shared" si="0"/>
        <v>0</v>
      </c>
      <c r="CF13" s="59"/>
      <c r="CH13" s="60"/>
      <c r="CK13" s="97"/>
      <c r="CL13" s="97"/>
      <c r="CM13" s="97"/>
      <c r="CN13" s="97"/>
      <c r="CQ13" s="97"/>
      <c r="CR13" s="97"/>
      <c r="CU13" s="97"/>
      <c r="CV13" s="97"/>
      <c r="CW13" s="97"/>
      <c r="CX13" s="97"/>
      <c r="CY13" s="97"/>
      <c r="CZ13" s="98"/>
      <c r="DC13" s="98"/>
    </row>
    <row r="14" spans="1:109" x14ac:dyDescent="0.15">
      <c r="A14" s="59">
        <v>36439</v>
      </c>
      <c r="B14" s="56">
        <f t="shared" si="1"/>
        <v>10</v>
      </c>
      <c r="C14" s="60">
        <f t="shared" si="2"/>
        <v>1999</v>
      </c>
      <c r="D14" s="56">
        <v>0</v>
      </c>
      <c r="E14" s="56">
        <v>0</v>
      </c>
      <c r="F14" s="56">
        <v>0</v>
      </c>
      <c r="G14" s="91">
        <v>0</v>
      </c>
      <c r="H14" s="56">
        <v>0</v>
      </c>
      <c r="I14" s="56">
        <v>0</v>
      </c>
      <c r="J14" s="97">
        <v>0</v>
      </c>
      <c r="K14" s="91">
        <v>0</v>
      </c>
      <c r="L14" s="56">
        <v>0</v>
      </c>
      <c r="M14" s="56">
        <v>0</v>
      </c>
      <c r="N14" s="97">
        <v>0</v>
      </c>
      <c r="O14" s="91">
        <v>0</v>
      </c>
      <c r="P14" s="97">
        <v>0</v>
      </c>
      <c r="Q14" s="56">
        <v>0</v>
      </c>
      <c r="R14" s="56">
        <v>0</v>
      </c>
      <c r="S14" s="91">
        <v>0</v>
      </c>
      <c r="T14" s="97"/>
      <c r="U14" s="97"/>
      <c r="V14" s="97"/>
      <c r="X14" s="98">
        <f t="shared" si="3"/>
        <v>0</v>
      </c>
      <c r="Y14" s="56">
        <f t="shared" si="4"/>
        <v>0</v>
      </c>
      <c r="Z14" s="56">
        <f t="shared" si="5"/>
        <v>0</v>
      </c>
      <c r="AA14" s="98">
        <f t="shared" si="6"/>
        <v>0</v>
      </c>
      <c r="AB14" s="98">
        <f t="shared" si="7"/>
        <v>0</v>
      </c>
      <c r="AJ14" s="57">
        <f t="shared" si="0"/>
        <v>0</v>
      </c>
      <c r="CF14" s="59"/>
      <c r="CH14" s="60"/>
      <c r="CK14" s="97"/>
      <c r="CL14" s="97"/>
      <c r="CM14" s="97"/>
      <c r="CN14" s="97"/>
      <c r="CQ14" s="97"/>
      <c r="CR14" s="97"/>
      <c r="CU14" s="97"/>
      <c r="CV14" s="97"/>
      <c r="CW14" s="97"/>
      <c r="CX14" s="97"/>
      <c r="CY14" s="97"/>
      <c r="CZ14" s="98"/>
      <c r="DC14" s="98"/>
    </row>
    <row r="15" spans="1:109" x14ac:dyDescent="0.15">
      <c r="A15" s="59">
        <v>36440</v>
      </c>
      <c r="B15" s="56">
        <f t="shared" si="1"/>
        <v>10</v>
      </c>
      <c r="C15" s="60">
        <f t="shared" si="2"/>
        <v>1999</v>
      </c>
      <c r="D15" s="56">
        <v>0</v>
      </c>
      <c r="E15" s="56">
        <v>0</v>
      </c>
      <c r="F15" s="56">
        <v>0</v>
      </c>
      <c r="G15" s="91">
        <v>0</v>
      </c>
      <c r="H15" s="56">
        <v>0</v>
      </c>
      <c r="I15" s="56">
        <v>0</v>
      </c>
      <c r="J15" s="97">
        <v>0</v>
      </c>
      <c r="K15" s="91">
        <v>0</v>
      </c>
      <c r="L15" s="56">
        <v>0</v>
      </c>
      <c r="M15" s="56">
        <v>0</v>
      </c>
      <c r="N15" s="97">
        <v>0</v>
      </c>
      <c r="O15" s="91">
        <v>0</v>
      </c>
      <c r="P15" s="97">
        <v>0</v>
      </c>
      <c r="Q15" s="56">
        <v>0</v>
      </c>
      <c r="R15" s="56">
        <v>0</v>
      </c>
      <c r="S15" s="91">
        <v>0</v>
      </c>
      <c r="T15" s="97"/>
      <c r="U15" s="97"/>
      <c r="V15" s="97"/>
      <c r="X15" s="98">
        <f t="shared" si="3"/>
        <v>0</v>
      </c>
      <c r="Y15" s="56">
        <f t="shared" si="4"/>
        <v>0</v>
      </c>
      <c r="Z15" s="56">
        <f t="shared" si="5"/>
        <v>0</v>
      </c>
      <c r="AA15" s="98">
        <f t="shared" si="6"/>
        <v>0</v>
      </c>
      <c r="AB15" s="98">
        <f t="shared" si="7"/>
        <v>0</v>
      </c>
      <c r="AJ15" s="57">
        <f t="shared" si="0"/>
        <v>0</v>
      </c>
      <c r="CF15" s="59"/>
      <c r="CH15" s="60"/>
      <c r="CK15" s="97"/>
      <c r="CL15" s="97"/>
      <c r="CM15" s="97"/>
      <c r="CN15" s="97"/>
      <c r="CQ15" s="97"/>
      <c r="CR15" s="97"/>
      <c r="CU15" s="97"/>
      <c r="CV15" s="97"/>
      <c r="CW15" s="97"/>
      <c r="CX15" s="97"/>
      <c r="CY15" s="97"/>
      <c r="CZ15" s="98"/>
      <c r="DC15" s="98"/>
    </row>
    <row r="16" spans="1:109" x14ac:dyDescent="0.15">
      <c r="A16" s="59">
        <v>36441</v>
      </c>
      <c r="B16" s="56">
        <f t="shared" si="1"/>
        <v>10</v>
      </c>
      <c r="C16" s="60">
        <f t="shared" si="2"/>
        <v>1999</v>
      </c>
      <c r="D16" s="56">
        <v>0</v>
      </c>
      <c r="E16" s="56">
        <v>0</v>
      </c>
      <c r="F16" s="56">
        <v>0</v>
      </c>
      <c r="G16" s="91">
        <v>0</v>
      </c>
      <c r="H16" s="56">
        <v>0</v>
      </c>
      <c r="I16" s="56">
        <v>0</v>
      </c>
      <c r="J16" s="97">
        <v>0</v>
      </c>
      <c r="K16" s="91">
        <v>0</v>
      </c>
      <c r="L16" s="56">
        <v>0</v>
      </c>
      <c r="M16" s="56">
        <v>0</v>
      </c>
      <c r="N16" s="97">
        <v>0</v>
      </c>
      <c r="O16" s="91">
        <v>0</v>
      </c>
      <c r="P16" s="97">
        <v>0</v>
      </c>
      <c r="Q16" s="56">
        <v>0</v>
      </c>
      <c r="R16" s="56">
        <v>0</v>
      </c>
      <c r="S16" s="91">
        <v>0</v>
      </c>
      <c r="T16" s="97"/>
      <c r="U16" s="97"/>
      <c r="V16" s="97"/>
      <c r="X16" s="98">
        <f t="shared" si="3"/>
        <v>0</v>
      </c>
      <c r="Y16" s="56">
        <f t="shared" si="4"/>
        <v>0</v>
      </c>
      <c r="Z16" s="56">
        <f t="shared" si="5"/>
        <v>0</v>
      </c>
      <c r="AA16" s="98">
        <f t="shared" si="6"/>
        <v>0</v>
      </c>
      <c r="AB16" s="98">
        <f t="shared" si="7"/>
        <v>0</v>
      </c>
      <c r="AJ16" s="57">
        <f t="shared" si="0"/>
        <v>0</v>
      </c>
      <c r="CF16" s="59"/>
      <c r="CH16" s="60"/>
      <c r="CK16" s="97"/>
      <c r="CL16" s="97"/>
      <c r="CM16" s="97"/>
      <c r="CN16" s="97"/>
      <c r="CQ16" s="97"/>
      <c r="CR16" s="97"/>
      <c r="CU16" s="97"/>
      <c r="CV16" s="97"/>
      <c r="CW16" s="97"/>
      <c r="CX16" s="97"/>
      <c r="CY16" s="97"/>
      <c r="CZ16" s="98"/>
      <c r="DC16" s="98"/>
    </row>
    <row r="17" spans="1:107" x14ac:dyDescent="0.15">
      <c r="A17" s="59">
        <v>36442</v>
      </c>
      <c r="B17" s="56">
        <f t="shared" si="1"/>
        <v>10</v>
      </c>
      <c r="C17" s="60">
        <f t="shared" si="2"/>
        <v>1999</v>
      </c>
      <c r="D17" s="56">
        <v>0</v>
      </c>
      <c r="E17" s="56">
        <v>0</v>
      </c>
      <c r="F17" s="56">
        <v>0</v>
      </c>
      <c r="G17" s="91">
        <v>0</v>
      </c>
      <c r="H17" s="56">
        <v>0</v>
      </c>
      <c r="I17" s="56">
        <v>0</v>
      </c>
      <c r="J17" s="97">
        <v>0</v>
      </c>
      <c r="K17" s="91">
        <v>0</v>
      </c>
      <c r="L17" s="56">
        <v>0</v>
      </c>
      <c r="M17" s="56">
        <v>0</v>
      </c>
      <c r="N17" s="97">
        <v>0</v>
      </c>
      <c r="O17" s="91">
        <v>0</v>
      </c>
      <c r="P17" s="97">
        <v>0</v>
      </c>
      <c r="Q17" s="56">
        <v>0</v>
      </c>
      <c r="R17" s="56">
        <v>0</v>
      </c>
      <c r="S17" s="91">
        <v>0</v>
      </c>
      <c r="T17" s="97"/>
      <c r="U17" s="97"/>
      <c r="V17" s="97"/>
      <c r="X17" s="98">
        <f t="shared" si="3"/>
        <v>0</v>
      </c>
      <c r="Y17" s="56">
        <f t="shared" si="4"/>
        <v>0</v>
      </c>
      <c r="Z17" s="56">
        <f t="shared" si="5"/>
        <v>0</v>
      </c>
      <c r="AA17" s="98">
        <f t="shared" si="6"/>
        <v>0</v>
      </c>
      <c r="AB17" s="98">
        <f t="shared" si="7"/>
        <v>0</v>
      </c>
      <c r="AJ17" s="57">
        <f t="shared" si="0"/>
        <v>0</v>
      </c>
      <c r="CF17" s="59"/>
      <c r="CH17" s="60"/>
      <c r="CK17" s="97"/>
      <c r="CL17" s="97"/>
      <c r="CM17" s="97"/>
      <c r="CN17" s="97"/>
      <c r="CQ17" s="97"/>
      <c r="CR17" s="97"/>
      <c r="CU17" s="97"/>
      <c r="CV17" s="97"/>
      <c r="CW17" s="97"/>
      <c r="CX17" s="97"/>
      <c r="CY17" s="97"/>
      <c r="CZ17" s="98"/>
      <c r="DC17" s="98"/>
    </row>
    <row r="18" spans="1:107" x14ac:dyDescent="0.15">
      <c r="A18" s="59">
        <v>36443</v>
      </c>
      <c r="B18" s="56">
        <f t="shared" si="1"/>
        <v>10</v>
      </c>
      <c r="C18" s="60">
        <f t="shared" si="2"/>
        <v>1999</v>
      </c>
      <c r="D18" s="56">
        <v>0</v>
      </c>
      <c r="E18" s="56">
        <v>0</v>
      </c>
      <c r="F18" s="56">
        <v>0</v>
      </c>
      <c r="G18" s="91">
        <v>0</v>
      </c>
      <c r="H18" s="56">
        <v>0</v>
      </c>
      <c r="I18" s="56">
        <v>0</v>
      </c>
      <c r="J18" s="97">
        <v>0</v>
      </c>
      <c r="K18" s="91">
        <v>0</v>
      </c>
      <c r="L18" s="56">
        <v>0</v>
      </c>
      <c r="M18" s="56">
        <v>0</v>
      </c>
      <c r="N18" s="97">
        <v>0</v>
      </c>
      <c r="O18" s="91">
        <v>0</v>
      </c>
      <c r="P18" s="97">
        <v>0</v>
      </c>
      <c r="Q18" s="56">
        <v>0</v>
      </c>
      <c r="R18" s="56">
        <v>0</v>
      </c>
      <c r="S18" s="91">
        <v>0</v>
      </c>
      <c r="T18" s="97"/>
      <c r="U18" s="97"/>
      <c r="V18" s="97"/>
      <c r="X18" s="98">
        <f t="shared" si="3"/>
        <v>0</v>
      </c>
      <c r="Y18" s="56">
        <f t="shared" si="4"/>
        <v>0</v>
      </c>
      <c r="Z18" s="56">
        <f t="shared" si="5"/>
        <v>0</v>
      </c>
      <c r="AA18" s="98">
        <f t="shared" si="6"/>
        <v>0</v>
      </c>
      <c r="AB18" s="98">
        <f t="shared" si="7"/>
        <v>0</v>
      </c>
      <c r="AJ18" s="57">
        <f t="shared" si="0"/>
        <v>0</v>
      </c>
      <c r="CF18" s="59"/>
      <c r="CH18" s="60"/>
      <c r="CK18" s="97"/>
      <c r="CL18" s="97"/>
      <c r="CM18" s="97"/>
      <c r="CN18" s="97"/>
      <c r="CQ18" s="97"/>
      <c r="CR18" s="97"/>
      <c r="CU18" s="97"/>
      <c r="CV18" s="97"/>
      <c r="CW18" s="97"/>
      <c r="CX18" s="97"/>
      <c r="CY18" s="97"/>
      <c r="CZ18" s="98"/>
      <c r="DC18" s="98"/>
    </row>
    <row r="19" spans="1:107" x14ac:dyDescent="0.15">
      <c r="A19" s="59">
        <v>36444</v>
      </c>
      <c r="B19" s="56">
        <f t="shared" si="1"/>
        <v>10</v>
      </c>
      <c r="C19" s="60">
        <f t="shared" si="2"/>
        <v>1999</v>
      </c>
      <c r="D19" s="56">
        <v>0</v>
      </c>
      <c r="E19" s="56">
        <v>0</v>
      </c>
      <c r="F19" s="56">
        <v>0</v>
      </c>
      <c r="G19" s="91">
        <v>0</v>
      </c>
      <c r="H19" s="56">
        <v>0</v>
      </c>
      <c r="I19" s="56">
        <v>0</v>
      </c>
      <c r="J19" s="97">
        <v>0</v>
      </c>
      <c r="K19" s="91">
        <v>0</v>
      </c>
      <c r="L19" s="56">
        <v>0</v>
      </c>
      <c r="M19" s="56">
        <v>0</v>
      </c>
      <c r="N19" s="97">
        <v>0</v>
      </c>
      <c r="O19" s="91">
        <v>0</v>
      </c>
      <c r="P19" s="97">
        <v>0</v>
      </c>
      <c r="Q19" s="56">
        <v>0</v>
      </c>
      <c r="R19" s="56">
        <v>0</v>
      </c>
      <c r="S19" s="91">
        <v>0</v>
      </c>
      <c r="T19" s="97"/>
      <c r="U19" s="97"/>
      <c r="V19" s="97"/>
      <c r="X19" s="98">
        <f t="shared" si="3"/>
        <v>0</v>
      </c>
      <c r="Y19" s="56">
        <f t="shared" si="4"/>
        <v>0</v>
      </c>
      <c r="Z19" s="56">
        <f t="shared" si="5"/>
        <v>0</v>
      </c>
      <c r="AA19" s="98">
        <f t="shared" si="6"/>
        <v>0</v>
      </c>
      <c r="AB19" s="98">
        <f t="shared" si="7"/>
        <v>0</v>
      </c>
      <c r="AJ19" s="57">
        <f t="shared" si="0"/>
        <v>0</v>
      </c>
      <c r="CF19" s="59"/>
      <c r="CH19" s="60"/>
      <c r="CK19" s="97"/>
      <c r="CL19" s="97"/>
      <c r="CM19" s="97"/>
      <c r="CN19" s="97"/>
      <c r="CQ19" s="97"/>
      <c r="CR19" s="97"/>
      <c r="CU19" s="97"/>
      <c r="CV19" s="97"/>
      <c r="CW19" s="97"/>
      <c r="CX19" s="97"/>
      <c r="CY19" s="97"/>
      <c r="CZ19" s="98"/>
      <c r="DC19" s="98"/>
    </row>
    <row r="20" spans="1:107" x14ac:dyDescent="0.15">
      <c r="A20" s="59">
        <v>36445</v>
      </c>
      <c r="B20" s="56">
        <f t="shared" si="1"/>
        <v>10</v>
      </c>
      <c r="C20" s="60">
        <f t="shared" si="2"/>
        <v>1999</v>
      </c>
      <c r="D20" s="56">
        <v>0</v>
      </c>
      <c r="E20" s="56">
        <v>0</v>
      </c>
      <c r="F20" s="56">
        <v>0</v>
      </c>
      <c r="G20" s="91">
        <v>0</v>
      </c>
      <c r="H20" s="56">
        <v>52999</v>
      </c>
      <c r="I20" s="56">
        <v>0</v>
      </c>
      <c r="J20" s="97">
        <v>0</v>
      </c>
      <c r="K20" s="91">
        <v>0</v>
      </c>
      <c r="L20" s="56">
        <v>0</v>
      </c>
      <c r="M20" s="56">
        <v>0</v>
      </c>
      <c r="N20" s="56">
        <v>0</v>
      </c>
      <c r="O20" s="91">
        <v>0</v>
      </c>
      <c r="P20" s="97">
        <v>60752</v>
      </c>
      <c r="Q20" s="56">
        <v>45000</v>
      </c>
      <c r="R20" s="56">
        <v>0</v>
      </c>
      <c r="S20" s="91">
        <v>0</v>
      </c>
      <c r="T20" s="97">
        <v>0</v>
      </c>
      <c r="U20" s="97">
        <v>0</v>
      </c>
      <c r="V20" s="97">
        <v>0</v>
      </c>
      <c r="W20" s="91">
        <v>0</v>
      </c>
      <c r="X20" s="98">
        <f t="shared" si="3"/>
        <v>113751</v>
      </c>
      <c r="Y20" s="56">
        <f t="shared" si="4"/>
        <v>45000</v>
      </c>
      <c r="Z20" s="56">
        <f t="shared" si="5"/>
        <v>0</v>
      </c>
      <c r="AA20" s="98">
        <f t="shared" si="6"/>
        <v>0</v>
      </c>
      <c r="AB20" s="98">
        <f t="shared" si="7"/>
        <v>158751</v>
      </c>
      <c r="AJ20" s="57">
        <f t="shared" si="0"/>
        <v>0</v>
      </c>
      <c r="CF20" s="59"/>
      <c r="CH20" s="60"/>
      <c r="CK20" s="97"/>
      <c r="CL20" s="97"/>
      <c r="CM20" s="97"/>
      <c r="CN20" s="97"/>
      <c r="CQ20" s="97"/>
      <c r="CR20" s="97"/>
      <c r="CU20" s="97"/>
      <c r="CV20" s="97"/>
      <c r="CW20" s="97"/>
      <c r="CX20" s="97"/>
      <c r="CY20" s="97"/>
      <c r="CZ20" s="98"/>
      <c r="DC20" s="98"/>
    </row>
    <row r="21" spans="1:107" x14ac:dyDescent="0.15">
      <c r="A21" s="59">
        <v>36446</v>
      </c>
      <c r="B21" s="56">
        <f t="shared" si="1"/>
        <v>10</v>
      </c>
      <c r="C21" s="60">
        <f t="shared" si="2"/>
        <v>1999</v>
      </c>
      <c r="D21" s="56">
        <v>0</v>
      </c>
      <c r="E21" s="56">
        <v>0</v>
      </c>
      <c r="F21" s="56">
        <v>0</v>
      </c>
      <c r="G21" s="91">
        <v>0</v>
      </c>
      <c r="H21" s="56">
        <v>101051</v>
      </c>
      <c r="I21" s="56">
        <v>0</v>
      </c>
      <c r="J21" s="97">
        <v>0</v>
      </c>
      <c r="K21" s="91">
        <v>0</v>
      </c>
      <c r="L21" s="56">
        <v>1948</v>
      </c>
      <c r="M21" s="56">
        <v>0</v>
      </c>
      <c r="N21" s="56">
        <v>0</v>
      </c>
      <c r="O21" s="91">
        <v>0</v>
      </c>
      <c r="P21" s="97">
        <v>10752</v>
      </c>
      <c r="Q21" s="56">
        <v>45000</v>
      </c>
      <c r="R21" s="56">
        <v>50000</v>
      </c>
      <c r="S21" s="91">
        <v>0</v>
      </c>
      <c r="T21" s="97">
        <v>0</v>
      </c>
      <c r="U21" s="97">
        <v>0</v>
      </c>
      <c r="V21" s="97">
        <v>0</v>
      </c>
      <c r="W21" s="91">
        <v>0</v>
      </c>
      <c r="X21" s="98">
        <f t="shared" si="3"/>
        <v>113751</v>
      </c>
      <c r="Y21" s="56">
        <f t="shared" si="4"/>
        <v>45000</v>
      </c>
      <c r="Z21" s="56">
        <f t="shared" si="5"/>
        <v>50000</v>
      </c>
      <c r="AA21" s="98">
        <f t="shared" si="6"/>
        <v>0</v>
      </c>
      <c r="AB21" s="98">
        <f t="shared" si="7"/>
        <v>208751</v>
      </c>
      <c r="AJ21" s="57">
        <f t="shared" si="0"/>
        <v>0</v>
      </c>
      <c r="CF21" s="59"/>
      <c r="CH21" s="60"/>
      <c r="CK21" s="97"/>
      <c r="CL21" s="97"/>
      <c r="CM21" s="97"/>
      <c r="CN21" s="97"/>
      <c r="CQ21" s="97"/>
      <c r="CR21" s="97"/>
      <c r="CU21" s="97"/>
      <c r="CV21" s="97"/>
      <c r="CW21" s="97"/>
      <c r="CX21" s="97"/>
      <c r="CY21" s="97"/>
      <c r="CZ21" s="98"/>
      <c r="DC21" s="98"/>
    </row>
    <row r="22" spans="1:107" x14ac:dyDescent="0.15">
      <c r="A22" s="59">
        <v>36447</v>
      </c>
      <c r="B22" s="56">
        <f t="shared" si="1"/>
        <v>10</v>
      </c>
      <c r="C22" s="60">
        <f t="shared" si="2"/>
        <v>1999</v>
      </c>
      <c r="D22" s="56">
        <v>0</v>
      </c>
      <c r="E22" s="56">
        <v>0</v>
      </c>
      <c r="F22" s="56">
        <v>0</v>
      </c>
      <c r="G22" s="91">
        <v>0</v>
      </c>
      <c r="H22" s="56">
        <v>101051</v>
      </c>
      <c r="I22" s="56">
        <v>0</v>
      </c>
      <c r="J22" s="97">
        <v>0</v>
      </c>
      <c r="K22" s="91">
        <v>0</v>
      </c>
      <c r="L22" s="56">
        <v>9071</v>
      </c>
      <c r="M22" s="56">
        <v>0</v>
      </c>
      <c r="N22" s="56">
        <v>12877</v>
      </c>
      <c r="O22" s="91">
        <v>0</v>
      </c>
      <c r="P22" s="97">
        <v>3629</v>
      </c>
      <c r="Q22" s="56">
        <v>45000</v>
      </c>
      <c r="R22" s="56">
        <v>57123</v>
      </c>
      <c r="S22" s="91">
        <v>0</v>
      </c>
      <c r="T22" s="97">
        <v>0</v>
      </c>
      <c r="U22" s="97">
        <v>0</v>
      </c>
      <c r="V22" s="97">
        <v>0</v>
      </c>
      <c r="W22" s="91">
        <v>0</v>
      </c>
      <c r="X22" s="98">
        <f t="shared" si="3"/>
        <v>113751</v>
      </c>
      <c r="Y22" s="56">
        <f t="shared" si="4"/>
        <v>45000</v>
      </c>
      <c r="Z22" s="56">
        <f t="shared" si="5"/>
        <v>70000</v>
      </c>
      <c r="AA22" s="98">
        <f t="shared" si="6"/>
        <v>0</v>
      </c>
      <c r="AB22" s="98">
        <f t="shared" si="7"/>
        <v>228751</v>
      </c>
      <c r="AJ22" s="57">
        <f t="shared" si="0"/>
        <v>0</v>
      </c>
      <c r="CF22" s="59"/>
      <c r="CH22" s="60"/>
      <c r="CK22" s="97"/>
      <c r="CL22" s="97"/>
      <c r="CM22" s="97"/>
      <c r="CN22" s="97"/>
      <c r="CQ22" s="97"/>
      <c r="CR22" s="97"/>
      <c r="CU22" s="97"/>
      <c r="CV22" s="97"/>
      <c r="CW22" s="97"/>
      <c r="CX22" s="97"/>
      <c r="CY22" s="97"/>
      <c r="CZ22" s="98"/>
      <c r="DC22" s="98"/>
    </row>
    <row r="23" spans="1:107" x14ac:dyDescent="0.15">
      <c r="A23" s="59">
        <v>36448</v>
      </c>
      <c r="B23" s="56">
        <f t="shared" si="1"/>
        <v>10</v>
      </c>
      <c r="C23" s="60">
        <f t="shared" si="2"/>
        <v>1999</v>
      </c>
      <c r="D23" s="56">
        <v>0</v>
      </c>
      <c r="E23" s="56">
        <v>0</v>
      </c>
      <c r="F23" s="56">
        <v>0</v>
      </c>
      <c r="G23" s="91">
        <v>0</v>
      </c>
      <c r="H23" s="56">
        <v>78559</v>
      </c>
      <c r="I23" s="56">
        <v>0</v>
      </c>
      <c r="J23" s="97">
        <v>0</v>
      </c>
      <c r="K23" s="91">
        <v>0</v>
      </c>
      <c r="L23" s="56">
        <v>4440</v>
      </c>
      <c r="M23" s="56">
        <v>0</v>
      </c>
      <c r="N23" s="56">
        <v>0</v>
      </c>
      <c r="O23" s="91">
        <v>0</v>
      </c>
      <c r="P23" s="97">
        <v>30752</v>
      </c>
      <c r="Q23" s="56">
        <v>45000</v>
      </c>
      <c r="R23" s="56">
        <v>30000</v>
      </c>
      <c r="S23" s="91">
        <v>0</v>
      </c>
      <c r="T23" s="97">
        <v>0</v>
      </c>
      <c r="U23" s="97">
        <v>0</v>
      </c>
      <c r="V23" s="97">
        <v>0</v>
      </c>
      <c r="W23" s="91">
        <v>0</v>
      </c>
      <c r="X23" s="98">
        <f t="shared" si="3"/>
        <v>113751</v>
      </c>
      <c r="Y23" s="56">
        <f t="shared" si="4"/>
        <v>45000</v>
      </c>
      <c r="Z23" s="56">
        <f t="shared" si="5"/>
        <v>30000</v>
      </c>
      <c r="AA23" s="98">
        <f t="shared" si="6"/>
        <v>0</v>
      </c>
      <c r="AB23" s="98">
        <f t="shared" si="7"/>
        <v>188751</v>
      </c>
      <c r="AJ23" s="57">
        <f t="shared" si="0"/>
        <v>0</v>
      </c>
      <c r="CF23" s="59"/>
      <c r="CH23" s="60"/>
      <c r="CK23" s="97"/>
      <c r="CL23" s="97"/>
      <c r="CM23" s="97"/>
      <c r="CN23" s="97"/>
      <c r="CQ23" s="97"/>
      <c r="CR23" s="97"/>
      <c r="CU23" s="97"/>
      <c r="CV23" s="97"/>
      <c r="CW23" s="97"/>
      <c r="CX23" s="97"/>
      <c r="CY23" s="97"/>
      <c r="CZ23" s="98"/>
      <c r="DC23" s="98"/>
    </row>
    <row r="24" spans="1:107" x14ac:dyDescent="0.15">
      <c r="A24" s="59">
        <v>36449</v>
      </c>
      <c r="B24" s="56">
        <f t="shared" si="1"/>
        <v>10</v>
      </c>
      <c r="C24" s="60">
        <f t="shared" si="2"/>
        <v>1999</v>
      </c>
      <c r="D24" s="56">
        <v>0</v>
      </c>
      <c r="E24" s="56">
        <v>0</v>
      </c>
      <c r="F24" s="56">
        <v>0</v>
      </c>
      <c r="G24" s="91">
        <v>0</v>
      </c>
      <c r="H24" s="56">
        <v>101051</v>
      </c>
      <c r="I24" s="56">
        <v>0</v>
      </c>
      <c r="J24" s="97">
        <v>19805</v>
      </c>
      <c r="K24" s="91">
        <v>0</v>
      </c>
      <c r="L24" s="56">
        <v>9071</v>
      </c>
      <c r="M24" s="56">
        <v>45000</v>
      </c>
      <c r="N24" s="56">
        <v>24942</v>
      </c>
      <c r="O24" s="91">
        <v>0</v>
      </c>
      <c r="P24" s="97">
        <v>3629</v>
      </c>
      <c r="Q24" s="56">
        <v>0</v>
      </c>
      <c r="R24" s="56">
        <v>102123</v>
      </c>
      <c r="S24" s="91">
        <v>0</v>
      </c>
      <c r="T24" s="97">
        <v>0</v>
      </c>
      <c r="U24" s="97">
        <v>0</v>
      </c>
      <c r="V24" s="97">
        <v>0</v>
      </c>
      <c r="W24" s="91">
        <v>0</v>
      </c>
      <c r="X24" s="98">
        <f t="shared" si="3"/>
        <v>113751</v>
      </c>
      <c r="Y24" s="56">
        <f t="shared" si="4"/>
        <v>45000</v>
      </c>
      <c r="Z24" s="56">
        <f t="shared" si="5"/>
        <v>146870</v>
      </c>
      <c r="AA24" s="98">
        <f t="shared" si="6"/>
        <v>0</v>
      </c>
      <c r="AB24" s="98">
        <f t="shared" si="7"/>
        <v>305621</v>
      </c>
      <c r="AJ24" s="57">
        <f t="shared" si="0"/>
        <v>0</v>
      </c>
      <c r="CF24" s="59"/>
      <c r="CH24" s="60"/>
      <c r="CK24" s="97"/>
      <c r="CL24" s="97"/>
      <c r="CM24" s="97"/>
      <c r="CN24" s="97"/>
      <c r="CQ24" s="97"/>
      <c r="CR24" s="97"/>
      <c r="CU24" s="97"/>
      <c r="CV24" s="97"/>
      <c r="CW24" s="97"/>
      <c r="CX24" s="97"/>
      <c r="CY24" s="97"/>
      <c r="CZ24" s="98"/>
      <c r="DC24" s="98"/>
    </row>
    <row r="25" spans="1:107" x14ac:dyDescent="0.15">
      <c r="A25" s="59">
        <v>36450</v>
      </c>
      <c r="B25" s="56">
        <f t="shared" si="1"/>
        <v>10</v>
      </c>
      <c r="C25" s="60">
        <f t="shared" si="2"/>
        <v>1999</v>
      </c>
      <c r="D25" s="56">
        <v>0</v>
      </c>
      <c r="E25" s="56">
        <v>0</v>
      </c>
      <c r="F25" s="56">
        <v>0</v>
      </c>
      <c r="G25" s="91">
        <v>0</v>
      </c>
      <c r="H25" s="56">
        <v>101051</v>
      </c>
      <c r="I25" s="56">
        <v>0</v>
      </c>
      <c r="J25" s="97">
        <v>19805</v>
      </c>
      <c r="K25" s="91">
        <v>0</v>
      </c>
      <c r="L25" s="56">
        <v>9071</v>
      </c>
      <c r="M25" s="56">
        <v>45000</v>
      </c>
      <c r="N25" s="56">
        <v>24942</v>
      </c>
      <c r="O25" s="91">
        <v>0</v>
      </c>
      <c r="P25" s="97">
        <v>3629</v>
      </c>
      <c r="Q25" s="56">
        <v>0</v>
      </c>
      <c r="R25" s="56">
        <v>102123</v>
      </c>
      <c r="S25" s="91">
        <v>0</v>
      </c>
      <c r="T25" s="97">
        <v>0</v>
      </c>
      <c r="U25" s="97">
        <v>0</v>
      </c>
      <c r="V25" s="97">
        <v>0</v>
      </c>
      <c r="W25" s="91">
        <v>0</v>
      </c>
      <c r="X25" s="98">
        <f t="shared" si="3"/>
        <v>113751</v>
      </c>
      <c r="Y25" s="56">
        <f t="shared" si="4"/>
        <v>45000</v>
      </c>
      <c r="Z25" s="56">
        <f t="shared" si="5"/>
        <v>146870</v>
      </c>
      <c r="AA25" s="98">
        <f t="shared" si="6"/>
        <v>0</v>
      </c>
      <c r="AB25" s="98">
        <f t="shared" si="7"/>
        <v>305621</v>
      </c>
      <c r="AJ25" s="57">
        <f t="shared" si="0"/>
        <v>0</v>
      </c>
      <c r="CF25" s="59"/>
      <c r="CH25" s="60"/>
      <c r="CK25" s="97"/>
      <c r="CL25" s="97"/>
      <c r="CM25" s="97"/>
      <c r="CN25" s="97"/>
      <c r="CQ25" s="97"/>
      <c r="CR25" s="97"/>
      <c r="CU25" s="97"/>
      <c r="CV25" s="97"/>
      <c r="CW25" s="97"/>
      <c r="CX25" s="97"/>
      <c r="CY25" s="97"/>
      <c r="CZ25" s="98"/>
      <c r="DC25" s="98"/>
    </row>
    <row r="26" spans="1:107" x14ac:dyDescent="0.15">
      <c r="A26" s="59">
        <v>36451</v>
      </c>
      <c r="B26" s="56">
        <f t="shared" si="1"/>
        <v>10</v>
      </c>
      <c r="C26" s="60">
        <f t="shared" si="2"/>
        <v>1999</v>
      </c>
      <c r="D26" s="56">
        <v>0</v>
      </c>
      <c r="E26" s="56">
        <v>0</v>
      </c>
      <c r="F26" s="56">
        <v>0</v>
      </c>
      <c r="G26" s="91">
        <v>0</v>
      </c>
      <c r="H26" s="56">
        <v>101051</v>
      </c>
      <c r="I26" s="56">
        <v>0</v>
      </c>
      <c r="J26" s="97">
        <v>19805</v>
      </c>
      <c r="K26" s="91">
        <v>0</v>
      </c>
      <c r="L26" s="56">
        <v>9071</v>
      </c>
      <c r="M26" s="56">
        <v>45000</v>
      </c>
      <c r="N26" s="56">
        <v>24942</v>
      </c>
      <c r="O26" s="91">
        <v>0</v>
      </c>
      <c r="P26" s="97">
        <v>3629</v>
      </c>
      <c r="Q26" s="56">
        <v>0</v>
      </c>
      <c r="R26" s="56">
        <v>102123</v>
      </c>
      <c r="S26" s="91">
        <v>0</v>
      </c>
      <c r="T26" s="97">
        <v>0</v>
      </c>
      <c r="U26" s="97">
        <v>0</v>
      </c>
      <c r="V26" s="97">
        <v>0</v>
      </c>
      <c r="W26" s="91">
        <v>0</v>
      </c>
      <c r="X26" s="98">
        <f t="shared" si="3"/>
        <v>113751</v>
      </c>
      <c r="Y26" s="56">
        <f t="shared" si="4"/>
        <v>45000</v>
      </c>
      <c r="Z26" s="56">
        <f t="shared" si="5"/>
        <v>146870</v>
      </c>
      <c r="AA26" s="98">
        <f t="shared" si="6"/>
        <v>0</v>
      </c>
      <c r="AB26" s="98">
        <f t="shared" si="7"/>
        <v>305621</v>
      </c>
      <c r="AJ26" s="57">
        <f t="shared" si="0"/>
        <v>0</v>
      </c>
      <c r="CF26" s="59"/>
      <c r="CH26" s="60"/>
      <c r="CK26" s="97"/>
      <c r="CL26" s="97"/>
      <c r="CM26" s="97"/>
      <c r="CN26" s="97"/>
      <c r="CQ26" s="97"/>
      <c r="CR26" s="97"/>
      <c r="CU26" s="97"/>
      <c r="CV26" s="97"/>
      <c r="CW26" s="97"/>
      <c r="CX26" s="97"/>
      <c r="CY26" s="97"/>
      <c r="CZ26" s="98"/>
      <c r="DC26" s="98"/>
    </row>
    <row r="27" spans="1:107" x14ac:dyDescent="0.15">
      <c r="A27" s="59">
        <v>36452</v>
      </c>
      <c r="B27" s="56">
        <f t="shared" si="1"/>
        <v>10</v>
      </c>
      <c r="C27" s="60">
        <f t="shared" si="2"/>
        <v>1999</v>
      </c>
      <c r="D27" s="56">
        <v>0</v>
      </c>
      <c r="E27" s="56">
        <v>0</v>
      </c>
      <c r="F27" s="56">
        <v>0</v>
      </c>
      <c r="G27" s="91">
        <v>0</v>
      </c>
      <c r="H27" s="56">
        <v>101051</v>
      </c>
      <c r="I27" s="56">
        <v>0</v>
      </c>
      <c r="J27" s="97">
        <v>34673</v>
      </c>
      <c r="K27" s="91">
        <v>0</v>
      </c>
      <c r="L27" s="56">
        <v>9071</v>
      </c>
      <c r="M27" s="56">
        <v>0</v>
      </c>
      <c r="N27" s="56">
        <v>55074</v>
      </c>
      <c r="O27" s="91">
        <v>0</v>
      </c>
      <c r="P27" s="97">
        <v>3629</v>
      </c>
      <c r="Q27" s="56">
        <v>45000</v>
      </c>
      <c r="R27" s="56">
        <v>57123</v>
      </c>
      <c r="S27" s="91">
        <v>0</v>
      </c>
      <c r="T27" s="97">
        <v>0</v>
      </c>
      <c r="U27" s="97">
        <v>0</v>
      </c>
      <c r="V27" s="97">
        <v>0</v>
      </c>
      <c r="X27" s="98">
        <f t="shared" si="3"/>
        <v>113751</v>
      </c>
      <c r="Y27" s="56">
        <f t="shared" si="4"/>
        <v>45000</v>
      </c>
      <c r="Z27" s="56">
        <f t="shared" si="5"/>
        <v>146870</v>
      </c>
      <c r="AA27" s="98">
        <f t="shared" si="6"/>
        <v>0</v>
      </c>
      <c r="AB27" s="98">
        <f t="shared" si="7"/>
        <v>305621</v>
      </c>
      <c r="AJ27" s="57">
        <f t="shared" si="0"/>
        <v>0</v>
      </c>
      <c r="CF27" s="59"/>
      <c r="CH27" s="60"/>
      <c r="CK27" s="97"/>
      <c r="CL27" s="97"/>
      <c r="CM27" s="97"/>
      <c r="CN27" s="97"/>
      <c r="CQ27" s="97"/>
      <c r="CR27" s="97"/>
      <c r="CU27" s="97"/>
      <c r="CV27" s="97"/>
      <c r="CW27" s="97"/>
      <c r="CX27" s="97"/>
      <c r="CY27" s="97"/>
      <c r="CZ27" s="98"/>
      <c r="DC27" s="98"/>
    </row>
    <row r="28" spans="1:107" x14ac:dyDescent="0.15">
      <c r="A28" s="59">
        <v>36453</v>
      </c>
      <c r="B28" s="56">
        <f t="shared" si="1"/>
        <v>10</v>
      </c>
      <c r="C28" s="60">
        <f t="shared" si="2"/>
        <v>1999</v>
      </c>
      <c r="D28" s="56">
        <v>0</v>
      </c>
      <c r="E28" s="56">
        <v>0</v>
      </c>
      <c r="F28" s="56">
        <v>0</v>
      </c>
      <c r="G28" s="91">
        <v>0</v>
      </c>
      <c r="H28" s="56">
        <v>0</v>
      </c>
      <c r="I28" s="56">
        <v>0</v>
      </c>
      <c r="J28" s="97">
        <v>0</v>
      </c>
      <c r="K28" s="91">
        <v>0</v>
      </c>
      <c r="L28" s="56">
        <v>0</v>
      </c>
      <c r="M28" s="56">
        <v>0</v>
      </c>
      <c r="N28" s="56">
        <v>0</v>
      </c>
      <c r="O28" s="91">
        <v>0</v>
      </c>
      <c r="P28" s="97">
        <v>0</v>
      </c>
      <c r="Q28" s="56">
        <v>0</v>
      </c>
      <c r="R28" s="56">
        <v>0</v>
      </c>
      <c r="S28" s="91">
        <v>0</v>
      </c>
      <c r="T28" s="97"/>
      <c r="U28" s="97"/>
      <c r="V28" s="97"/>
      <c r="X28" s="98">
        <f t="shared" si="3"/>
        <v>0</v>
      </c>
      <c r="Y28" s="56">
        <f t="shared" si="4"/>
        <v>0</v>
      </c>
      <c r="Z28" s="56">
        <f t="shared" si="5"/>
        <v>0</v>
      </c>
      <c r="AA28" s="98">
        <f t="shared" si="6"/>
        <v>0</v>
      </c>
      <c r="AB28" s="98">
        <f t="shared" si="7"/>
        <v>0</v>
      </c>
      <c r="AJ28" s="57">
        <f t="shared" si="0"/>
        <v>0</v>
      </c>
      <c r="CF28" s="59"/>
      <c r="CH28" s="60"/>
      <c r="CK28" s="97"/>
      <c r="CL28" s="97"/>
      <c r="CM28" s="97"/>
      <c r="CN28" s="97"/>
      <c r="CQ28" s="97"/>
      <c r="CR28" s="97"/>
      <c r="CU28" s="97"/>
      <c r="CV28" s="97"/>
      <c r="CW28" s="97"/>
      <c r="CX28" s="97"/>
      <c r="CY28" s="97"/>
      <c r="CZ28" s="98"/>
      <c r="DC28" s="98"/>
    </row>
    <row r="29" spans="1:107" x14ac:dyDescent="0.15">
      <c r="A29" s="59">
        <v>36454</v>
      </c>
      <c r="B29" s="56">
        <f t="shared" si="1"/>
        <v>10</v>
      </c>
      <c r="C29" s="60">
        <f t="shared" si="2"/>
        <v>1999</v>
      </c>
      <c r="D29" s="56">
        <v>0</v>
      </c>
      <c r="E29" s="56">
        <v>0</v>
      </c>
      <c r="F29" s="56">
        <v>0</v>
      </c>
      <c r="G29" s="91">
        <v>0</v>
      </c>
      <c r="H29" s="56">
        <v>0</v>
      </c>
      <c r="I29" s="56">
        <v>0</v>
      </c>
      <c r="J29" s="97">
        <v>0</v>
      </c>
      <c r="K29" s="91">
        <v>0</v>
      </c>
      <c r="L29" s="56">
        <v>0</v>
      </c>
      <c r="M29" s="56">
        <v>0</v>
      </c>
      <c r="N29" s="56">
        <v>0</v>
      </c>
      <c r="O29" s="91">
        <v>0</v>
      </c>
      <c r="P29" s="97">
        <v>0</v>
      </c>
      <c r="Q29" s="56">
        <v>0</v>
      </c>
      <c r="R29" s="56">
        <v>0</v>
      </c>
      <c r="S29" s="91">
        <v>0</v>
      </c>
      <c r="T29" s="97"/>
      <c r="U29" s="97"/>
      <c r="V29" s="97"/>
      <c r="X29" s="98">
        <f t="shared" si="3"/>
        <v>0</v>
      </c>
      <c r="Y29" s="56">
        <f t="shared" si="4"/>
        <v>0</v>
      </c>
      <c r="Z29" s="56">
        <f t="shared" si="5"/>
        <v>0</v>
      </c>
      <c r="AA29" s="98">
        <f t="shared" si="6"/>
        <v>0</v>
      </c>
      <c r="AB29" s="98">
        <f t="shared" si="7"/>
        <v>0</v>
      </c>
      <c r="AJ29" s="57">
        <f t="shared" si="0"/>
        <v>0</v>
      </c>
      <c r="CF29" s="59"/>
      <c r="CH29" s="60"/>
      <c r="CK29" s="97"/>
      <c r="CL29" s="97"/>
      <c r="CM29" s="97"/>
      <c r="CN29" s="97"/>
      <c r="CQ29" s="97"/>
      <c r="CR29" s="97"/>
      <c r="CU29" s="97"/>
      <c r="CV29" s="97"/>
      <c r="CW29" s="97"/>
      <c r="CX29" s="97"/>
      <c r="CY29" s="97"/>
      <c r="CZ29" s="98"/>
      <c r="DC29" s="98"/>
    </row>
    <row r="30" spans="1:107" x14ac:dyDescent="0.15">
      <c r="A30" s="59">
        <v>36455</v>
      </c>
      <c r="B30" s="56">
        <f t="shared" si="1"/>
        <v>10</v>
      </c>
      <c r="C30" s="60">
        <f t="shared" si="2"/>
        <v>1999</v>
      </c>
      <c r="D30" s="56">
        <v>0</v>
      </c>
      <c r="E30" s="56">
        <v>0</v>
      </c>
      <c r="F30" s="56">
        <v>0</v>
      </c>
      <c r="G30" s="91">
        <v>0</v>
      </c>
      <c r="H30" s="56">
        <v>0</v>
      </c>
      <c r="I30" s="56">
        <v>0</v>
      </c>
      <c r="J30" s="97">
        <v>0</v>
      </c>
      <c r="K30" s="91">
        <v>0</v>
      </c>
      <c r="L30" s="56">
        <v>0</v>
      </c>
      <c r="M30" s="56">
        <v>0</v>
      </c>
      <c r="N30" s="56">
        <v>0</v>
      </c>
      <c r="O30" s="91">
        <v>0</v>
      </c>
      <c r="P30" s="97">
        <v>0</v>
      </c>
      <c r="Q30" s="56">
        <v>0</v>
      </c>
      <c r="R30" s="56">
        <v>0</v>
      </c>
      <c r="S30" s="91">
        <v>0</v>
      </c>
      <c r="T30" s="97"/>
      <c r="U30" s="97"/>
      <c r="V30" s="97"/>
      <c r="X30" s="98">
        <f t="shared" si="3"/>
        <v>0</v>
      </c>
      <c r="Y30" s="56">
        <f t="shared" si="4"/>
        <v>0</v>
      </c>
      <c r="Z30" s="56">
        <f t="shared" si="5"/>
        <v>0</v>
      </c>
      <c r="AA30" s="98">
        <f t="shared" si="6"/>
        <v>0</v>
      </c>
      <c r="AB30" s="98">
        <f t="shared" si="7"/>
        <v>0</v>
      </c>
      <c r="AJ30" s="57">
        <f t="shared" si="0"/>
        <v>0</v>
      </c>
      <c r="CF30" s="59"/>
      <c r="CH30" s="60"/>
      <c r="CK30" s="97"/>
      <c r="CL30" s="97"/>
      <c r="CM30" s="97"/>
      <c r="CN30" s="97"/>
      <c r="CQ30" s="97"/>
      <c r="CR30" s="97"/>
      <c r="CU30" s="97"/>
      <c r="CV30" s="97"/>
      <c r="CW30" s="97"/>
      <c r="CX30" s="97"/>
      <c r="CY30" s="97"/>
      <c r="CZ30" s="98"/>
      <c r="DC30" s="98"/>
    </row>
    <row r="31" spans="1:107" x14ac:dyDescent="0.15">
      <c r="A31" s="59">
        <v>36456</v>
      </c>
      <c r="B31" s="56">
        <f t="shared" si="1"/>
        <v>10</v>
      </c>
      <c r="C31" s="60">
        <f t="shared" si="2"/>
        <v>1999</v>
      </c>
      <c r="D31" s="56">
        <v>0</v>
      </c>
      <c r="E31" s="56">
        <v>0</v>
      </c>
      <c r="F31" s="56">
        <v>0</v>
      </c>
      <c r="G31" s="91">
        <v>0</v>
      </c>
      <c r="H31" s="56">
        <v>0</v>
      </c>
      <c r="I31" s="56">
        <v>0</v>
      </c>
      <c r="J31" s="97">
        <v>0</v>
      </c>
      <c r="K31" s="91">
        <v>0</v>
      </c>
      <c r="L31" s="56">
        <v>0</v>
      </c>
      <c r="M31" s="56">
        <v>0</v>
      </c>
      <c r="N31" s="56">
        <v>0</v>
      </c>
      <c r="O31" s="91">
        <v>0</v>
      </c>
      <c r="P31" s="97">
        <v>0</v>
      </c>
      <c r="Q31" s="56">
        <v>0</v>
      </c>
      <c r="R31" s="56">
        <v>0</v>
      </c>
      <c r="S31" s="91">
        <v>0</v>
      </c>
      <c r="T31" s="97"/>
      <c r="U31" s="97"/>
      <c r="V31" s="97"/>
      <c r="X31" s="98">
        <f t="shared" si="3"/>
        <v>0</v>
      </c>
      <c r="Y31" s="56">
        <f t="shared" si="4"/>
        <v>0</v>
      </c>
      <c r="Z31" s="56">
        <f t="shared" si="5"/>
        <v>0</v>
      </c>
      <c r="AA31" s="98">
        <f t="shared" si="6"/>
        <v>0</v>
      </c>
      <c r="AB31" s="98">
        <f t="shared" si="7"/>
        <v>0</v>
      </c>
      <c r="AJ31" s="57">
        <f t="shared" si="0"/>
        <v>0</v>
      </c>
      <c r="CF31" s="59"/>
      <c r="CH31" s="60"/>
      <c r="CK31" s="97"/>
      <c r="CL31" s="97"/>
      <c r="CM31" s="97"/>
      <c r="CN31" s="97"/>
      <c r="CQ31" s="97"/>
      <c r="CR31" s="97"/>
      <c r="CU31" s="97"/>
      <c r="CV31" s="97"/>
      <c r="CW31" s="97"/>
      <c r="CX31" s="97"/>
      <c r="CY31" s="97"/>
      <c r="CZ31" s="98"/>
      <c r="DC31" s="98"/>
    </row>
    <row r="32" spans="1:107" x14ac:dyDescent="0.15">
      <c r="A32" s="59">
        <v>36457</v>
      </c>
      <c r="B32" s="56">
        <f t="shared" si="1"/>
        <v>10</v>
      </c>
      <c r="C32" s="60">
        <f t="shared" si="2"/>
        <v>1999</v>
      </c>
      <c r="D32" s="56">
        <v>0</v>
      </c>
      <c r="E32" s="56">
        <v>0</v>
      </c>
      <c r="F32" s="56">
        <v>0</v>
      </c>
      <c r="G32" s="91">
        <v>0</v>
      </c>
      <c r="H32" s="56">
        <v>0</v>
      </c>
      <c r="I32" s="56">
        <v>0</v>
      </c>
      <c r="J32" s="97">
        <v>0</v>
      </c>
      <c r="K32" s="91">
        <v>0</v>
      </c>
      <c r="L32" s="56">
        <v>0</v>
      </c>
      <c r="M32" s="56">
        <v>0</v>
      </c>
      <c r="N32" s="56">
        <v>0</v>
      </c>
      <c r="O32" s="91">
        <v>0</v>
      </c>
      <c r="P32" s="97">
        <v>0</v>
      </c>
      <c r="Q32" s="56">
        <v>0</v>
      </c>
      <c r="R32" s="56">
        <v>0</v>
      </c>
      <c r="S32" s="91">
        <v>0</v>
      </c>
      <c r="T32" s="97"/>
      <c r="U32" s="97"/>
      <c r="V32" s="97"/>
      <c r="X32" s="98">
        <f t="shared" si="3"/>
        <v>0</v>
      </c>
      <c r="Y32" s="56">
        <f t="shared" si="4"/>
        <v>0</v>
      </c>
      <c r="Z32" s="56">
        <f t="shared" si="5"/>
        <v>0</v>
      </c>
      <c r="AA32" s="98">
        <f t="shared" si="6"/>
        <v>0</v>
      </c>
      <c r="AB32" s="98">
        <f t="shared" si="7"/>
        <v>0</v>
      </c>
      <c r="AJ32" s="57">
        <f t="shared" si="0"/>
        <v>0</v>
      </c>
      <c r="CF32" s="59"/>
      <c r="CH32" s="60"/>
      <c r="CK32" s="97"/>
      <c r="CL32" s="97"/>
      <c r="CM32" s="97"/>
      <c r="CN32" s="97"/>
      <c r="CQ32" s="97"/>
      <c r="CR32" s="97"/>
      <c r="CU32" s="97"/>
      <c r="CV32" s="97"/>
      <c r="CW32" s="97"/>
      <c r="CX32" s="97"/>
      <c r="CY32" s="97"/>
      <c r="CZ32" s="98"/>
      <c r="DC32" s="98"/>
    </row>
    <row r="33" spans="1:109" x14ac:dyDescent="0.15">
      <c r="A33" s="59">
        <v>36458</v>
      </c>
      <c r="B33" s="56">
        <f t="shared" si="1"/>
        <v>10</v>
      </c>
      <c r="C33" s="60">
        <f t="shared" si="2"/>
        <v>1999</v>
      </c>
      <c r="D33" s="56">
        <v>0</v>
      </c>
      <c r="E33" s="56">
        <v>0</v>
      </c>
      <c r="F33" s="56">
        <v>0</v>
      </c>
      <c r="G33" s="91">
        <v>0</v>
      </c>
      <c r="H33" s="56">
        <v>0</v>
      </c>
      <c r="I33" s="56">
        <v>0</v>
      </c>
      <c r="J33" s="97">
        <v>0</v>
      </c>
      <c r="K33" s="91">
        <v>0</v>
      </c>
      <c r="L33" s="56">
        <v>0</v>
      </c>
      <c r="M33" s="56">
        <v>0</v>
      </c>
      <c r="N33" s="56">
        <v>0</v>
      </c>
      <c r="O33" s="91">
        <v>0</v>
      </c>
      <c r="P33" s="97">
        <v>0</v>
      </c>
      <c r="Q33" s="56">
        <v>0</v>
      </c>
      <c r="R33" s="56">
        <v>0</v>
      </c>
      <c r="S33" s="91">
        <v>0</v>
      </c>
      <c r="T33" s="97"/>
      <c r="U33" s="97"/>
      <c r="V33" s="97"/>
      <c r="X33" s="98">
        <f t="shared" si="3"/>
        <v>0</v>
      </c>
      <c r="Y33" s="56">
        <f t="shared" si="4"/>
        <v>0</v>
      </c>
      <c r="Z33" s="56">
        <f t="shared" si="5"/>
        <v>0</v>
      </c>
      <c r="AA33" s="98">
        <f t="shared" si="6"/>
        <v>0</v>
      </c>
      <c r="AB33" s="98">
        <f t="shared" si="7"/>
        <v>0</v>
      </c>
      <c r="AJ33" s="57">
        <f t="shared" si="0"/>
        <v>0</v>
      </c>
      <c r="CF33" s="59"/>
      <c r="CH33" s="60"/>
      <c r="CK33" s="97"/>
      <c r="CL33" s="97"/>
      <c r="CM33" s="97"/>
      <c r="CN33" s="97"/>
      <c r="CQ33" s="97"/>
      <c r="CR33" s="97"/>
      <c r="CU33" s="97"/>
      <c r="CV33" s="97"/>
      <c r="CW33" s="97"/>
      <c r="CX33" s="97"/>
      <c r="CY33" s="97"/>
      <c r="CZ33" s="98"/>
      <c r="DC33" s="98"/>
    </row>
    <row r="34" spans="1:109" x14ac:dyDescent="0.15">
      <c r="A34" s="59">
        <v>36459</v>
      </c>
      <c r="B34" s="56">
        <f t="shared" si="1"/>
        <v>10</v>
      </c>
      <c r="C34" s="60">
        <f t="shared" si="2"/>
        <v>1999</v>
      </c>
      <c r="D34" s="56">
        <v>0</v>
      </c>
      <c r="E34" s="56">
        <v>0</v>
      </c>
      <c r="F34" s="56">
        <v>0</v>
      </c>
      <c r="G34" s="91">
        <v>0</v>
      </c>
      <c r="H34" s="56">
        <v>0</v>
      </c>
      <c r="I34" s="56">
        <v>0</v>
      </c>
      <c r="J34" s="97">
        <v>0</v>
      </c>
      <c r="K34" s="91">
        <v>0</v>
      </c>
      <c r="L34" s="56">
        <v>0</v>
      </c>
      <c r="M34" s="56">
        <v>0</v>
      </c>
      <c r="N34" s="56">
        <v>0</v>
      </c>
      <c r="O34" s="91">
        <v>0</v>
      </c>
      <c r="P34" s="97">
        <v>0</v>
      </c>
      <c r="Q34" s="56">
        <v>0</v>
      </c>
      <c r="R34" s="56">
        <v>0</v>
      </c>
      <c r="S34" s="91">
        <v>0</v>
      </c>
      <c r="T34" s="97"/>
      <c r="U34" s="97"/>
      <c r="V34" s="97"/>
      <c r="X34" s="98">
        <f t="shared" si="3"/>
        <v>0</v>
      </c>
      <c r="Y34" s="56">
        <f t="shared" si="4"/>
        <v>0</v>
      </c>
      <c r="Z34" s="56">
        <f t="shared" si="5"/>
        <v>0</v>
      </c>
      <c r="AA34" s="98">
        <f t="shared" si="6"/>
        <v>0</v>
      </c>
      <c r="AB34" s="98">
        <f t="shared" si="7"/>
        <v>0</v>
      </c>
      <c r="AJ34" s="57">
        <f t="shared" si="0"/>
        <v>0</v>
      </c>
      <c r="CF34" s="59"/>
      <c r="CH34" s="60"/>
      <c r="CK34" s="97"/>
      <c r="CL34" s="97"/>
      <c r="CM34" s="97"/>
      <c r="CN34" s="97"/>
      <c r="CQ34" s="97"/>
      <c r="CR34" s="97"/>
      <c r="CU34" s="97"/>
      <c r="CV34" s="97"/>
      <c r="CW34" s="97"/>
      <c r="CX34" s="97"/>
      <c r="CY34" s="97"/>
      <c r="CZ34" s="98"/>
      <c r="DC34" s="98"/>
    </row>
    <row r="35" spans="1:109" x14ac:dyDescent="0.15">
      <c r="A35" s="59">
        <v>36460</v>
      </c>
      <c r="B35" s="56">
        <f t="shared" si="1"/>
        <v>10</v>
      </c>
      <c r="C35" s="60">
        <f t="shared" si="2"/>
        <v>1999</v>
      </c>
      <c r="D35" s="56">
        <v>0</v>
      </c>
      <c r="E35" s="56">
        <v>0</v>
      </c>
      <c r="F35" s="56">
        <v>32171</v>
      </c>
      <c r="G35" s="91">
        <v>0</v>
      </c>
      <c r="H35" s="56">
        <v>101051</v>
      </c>
      <c r="I35" s="56">
        <v>0</v>
      </c>
      <c r="J35" s="97">
        <v>9961</v>
      </c>
      <c r="K35" s="91">
        <v>0</v>
      </c>
      <c r="L35" s="56">
        <v>9071</v>
      </c>
      <c r="M35" s="56">
        <v>0</v>
      </c>
      <c r="N35" s="56">
        <v>47615</v>
      </c>
      <c r="O35" s="91">
        <v>0</v>
      </c>
      <c r="P35" s="97">
        <v>3629</v>
      </c>
      <c r="Q35" s="56">
        <v>45000</v>
      </c>
      <c r="R35" s="56">
        <v>57123</v>
      </c>
      <c r="S35" s="91">
        <v>0</v>
      </c>
      <c r="T35" s="97">
        <v>0</v>
      </c>
      <c r="U35" s="97">
        <v>0</v>
      </c>
      <c r="V35" s="97">
        <v>0</v>
      </c>
      <c r="W35" s="91">
        <v>0</v>
      </c>
      <c r="X35" s="98">
        <f t="shared" si="3"/>
        <v>113751</v>
      </c>
      <c r="Y35" s="56">
        <f t="shared" si="4"/>
        <v>45000</v>
      </c>
      <c r="Z35" s="56">
        <f t="shared" si="5"/>
        <v>146870</v>
      </c>
      <c r="AA35" s="98">
        <f t="shared" si="6"/>
        <v>0</v>
      </c>
      <c r="AB35" s="98">
        <f t="shared" si="7"/>
        <v>305621</v>
      </c>
      <c r="AJ35" s="57">
        <f t="shared" si="0"/>
        <v>0</v>
      </c>
      <c r="CF35" s="59"/>
      <c r="CH35" s="60"/>
      <c r="CK35" s="97"/>
      <c r="CL35" s="97"/>
      <c r="CM35" s="97"/>
      <c r="CN35" s="97"/>
      <c r="CQ35" s="97"/>
      <c r="CR35" s="97"/>
      <c r="CU35" s="97"/>
      <c r="CV35" s="97"/>
      <c r="CW35" s="97"/>
      <c r="CX35" s="97"/>
      <c r="CY35" s="97"/>
      <c r="CZ35" s="98"/>
      <c r="DC35" s="98"/>
    </row>
    <row r="36" spans="1:109" x14ac:dyDescent="0.15">
      <c r="A36" s="59">
        <v>36461</v>
      </c>
      <c r="B36" s="56">
        <f t="shared" si="1"/>
        <v>10</v>
      </c>
      <c r="C36" s="60">
        <f t="shared" si="2"/>
        <v>1999</v>
      </c>
      <c r="D36" s="56">
        <v>0</v>
      </c>
      <c r="E36" s="56">
        <v>0</v>
      </c>
      <c r="F36" s="56">
        <v>0</v>
      </c>
      <c r="G36" s="91">
        <v>0</v>
      </c>
      <c r="H36" s="56">
        <v>91027</v>
      </c>
      <c r="I36" s="56">
        <v>0</v>
      </c>
      <c r="J36" s="97">
        <v>0</v>
      </c>
      <c r="K36" s="91">
        <v>0</v>
      </c>
      <c r="L36" s="56">
        <v>1969</v>
      </c>
      <c r="M36" s="56">
        <v>0</v>
      </c>
      <c r="N36" s="56">
        <v>3</v>
      </c>
      <c r="O36" s="91">
        <v>0</v>
      </c>
      <c r="P36" s="97">
        <v>20755</v>
      </c>
      <c r="Q36" s="56">
        <v>45000</v>
      </c>
      <c r="R36" s="56">
        <v>39997</v>
      </c>
      <c r="S36" s="91">
        <v>0</v>
      </c>
      <c r="T36" s="97">
        <v>0</v>
      </c>
      <c r="U36" s="97">
        <v>0</v>
      </c>
      <c r="V36" s="97">
        <v>0</v>
      </c>
      <c r="W36" s="91">
        <v>0</v>
      </c>
      <c r="X36" s="98">
        <f t="shared" si="3"/>
        <v>113751</v>
      </c>
      <c r="Y36" s="56">
        <f t="shared" si="4"/>
        <v>45000</v>
      </c>
      <c r="Z36" s="56">
        <f t="shared" si="5"/>
        <v>40000</v>
      </c>
      <c r="AA36" s="98">
        <f t="shared" si="6"/>
        <v>0</v>
      </c>
      <c r="AB36" s="98">
        <f t="shared" si="7"/>
        <v>198751</v>
      </c>
      <c r="AJ36" s="57">
        <f t="shared" si="0"/>
        <v>0</v>
      </c>
      <c r="CF36" s="59"/>
      <c r="CH36" s="60"/>
      <c r="CK36" s="97"/>
      <c r="CL36" s="97"/>
      <c r="CM36" s="97"/>
      <c r="CN36" s="97"/>
      <c r="CQ36" s="97"/>
      <c r="CR36" s="97"/>
      <c r="CU36" s="97"/>
      <c r="CV36" s="97"/>
      <c r="CW36" s="97"/>
      <c r="CX36" s="97"/>
      <c r="CY36" s="97"/>
      <c r="CZ36" s="98"/>
      <c r="DC36" s="98"/>
    </row>
    <row r="37" spans="1:109" x14ac:dyDescent="0.15">
      <c r="A37" s="59">
        <v>36462</v>
      </c>
      <c r="B37" s="56">
        <f t="shared" si="1"/>
        <v>10</v>
      </c>
      <c r="C37" s="60">
        <f t="shared" si="2"/>
        <v>1999</v>
      </c>
      <c r="D37" s="56">
        <v>0</v>
      </c>
      <c r="E37" s="56">
        <v>0</v>
      </c>
      <c r="F37" s="56">
        <v>0</v>
      </c>
      <c r="G37" s="91">
        <v>0</v>
      </c>
      <c r="H37" s="56">
        <v>52999</v>
      </c>
      <c r="I37" s="56">
        <v>0</v>
      </c>
      <c r="J37" s="97">
        <v>0</v>
      </c>
      <c r="K37" s="91">
        <v>0</v>
      </c>
      <c r="L37" s="56">
        <v>0</v>
      </c>
      <c r="M37" s="56">
        <v>0</v>
      </c>
      <c r="N37" s="56">
        <v>0</v>
      </c>
      <c r="O37" s="91">
        <v>0</v>
      </c>
      <c r="P37" s="97">
        <v>60752</v>
      </c>
      <c r="Q37" s="56">
        <v>45000</v>
      </c>
      <c r="R37" s="56">
        <v>0</v>
      </c>
      <c r="S37" s="91">
        <v>0</v>
      </c>
      <c r="T37" s="97">
        <v>0</v>
      </c>
      <c r="U37" s="97">
        <v>0</v>
      </c>
      <c r="V37" s="97">
        <v>0</v>
      </c>
      <c r="W37" s="91">
        <v>0</v>
      </c>
      <c r="X37" s="98">
        <f t="shared" si="3"/>
        <v>113751</v>
      </c>
      <c r="Y37" s="56">
        <f t="shared" si="4"/>
        <v>45000</v>
      </c>
      <c r="Z37" s="56">
        <f t="shared" si="5"/>
        <v>0</v>
      </c>
      <c r="AA37" s="98">
        <f t="shared" si="6"/>
        <v>0</v>
      </c>
      <c r="AB37" s="98">
        <f t="shared" si="7"/>
        <v>158751</v>
      </c>
      <c r="AJ37" s="57">
        <f t="shared" si="0"/>
        <v>0</v>
      </c>
      <c r="CF37" s="59"/>
      <c r="CH37" s="60"/>
      <c r="CK37" s="97"/>
      <c r="CL37" s="97"/>
      <c r="CM37" s="97"/>
      <c r="CN37" s="97"/>
      <c r="CQ37" s="97"/>
      <c r="CR37" s="97"/>
      <c r="CU37" s="97"/>
      <c r="CV37" s="97"/>
      <c r="CW37" s="97"/>
      <c r="CX37" s="97"/>
      <c r="CY37" s="97"/>
      <c r="CZ37" s="98"/>
      <c r="DC37" s="98"/>
    </row>
    <row r="38" spans="1:109" x14ac:dyDescent="0.15">
      <c r="A38" s="59">
        <v>36463</v>
      </c>
      <c r="B38" s="56">
        <f t="shared" si="1"/>
        <v>10</v>
      </c>
      <c r="C38" s="60">
        <f t="shared" si="2"/>
        <v>1999</v>
      </c>
      <c r="D38" s="56">
        <v>0</v>
      </c>
      <c r="E38" s="56">
        <v>0</v>
      </c>
      <c r="F38" s="56">
        <v>0</v>
      </c>
      <c r="G38" s="91">
        <v>0</v>
      </c>
      <c r="H38" s="56">
        <v>52999</v>
      </c>
      <c r="I38" s="56">
        <v>0</v>
      </c>
      <c r="J38" s="97">
        <v>0</v>
      </c>
      <c r="K38" s="91">
        <v>0</v>
      </c>
      <c r="L38" s="56">
        <v>0</v>
      </c>
      <c r="M38" s="56">
        <v>0</v>
      </c>
      <c r="N38" s="56">
        <v>0</v>
      </c>
      <c r="O38" s="91">
        <v>0</v>
      </c>
      <c r="P38" s="97">
        <v>60752</v>
      </c>
      <c r="Q38" s="56">
        <v>45000</v>
      </c>
      <c r="R38" s="56">
        <v>0</v>
      </c>
      <c r="S38" s="91">
        <v>0</v>
      </c>
      <c r="T38" s="97">
        <v>0</v>
      </c>
      <c r="U38" s="97">
        <v>0</v>
      </c>
      <c r="V38" s="97">
        <v>0</v>
      </c>
      <c r="W38" s="91">
        <v>0</v>
      </c>
      <c r="X38" s="98">
        <f t="shared" si="3"/>
        <v>113751</v>
      </c>
      <c r="Y38" s="56">
        <f t="shared" si="4"/>
        <v>45000</v>
      </c>
      <c r="Z38" s="56">
        <f t="shared" si="5"/>
        <v>0</v>
      </c>
      <c r="AA38" s="98">
        <f t="shared" si="6"/>
        <v>0</v>
      </c>
      <c r="AB38" s="98">
        <f t="shared" si="7"/>
        <v>158751</v>
      </c>
      <c r="AJ38" s="57">
        <f t="shared" si="0"/>
        <v>0</v>
      </c>
      <c r="CF38" s="59"/>
      <c r="CH38" s="60"/>
      <c r="CK38" s="97"/>
      <c r="CL38" s="97"/>
      <c r="CM38" s="97"/>
      <c r="CN38" s="97"/>
      <c r="CQ38" s="97"/>
      <c r="CR38" s="97"/>
      <c r="CU38" s="97"/>
      <c r="CV38" s="97"/>
      <c r="CW38" s="97"/>
      <c r="CX38" s="97"/>
      <c r="CY38" s="97"/>
      <c r="CZ38" s="98"/>
      <c r="DC38" s="98"/>
    </row>
    <row r="39" spans="1:109" x14ac:dyDescent="0.15">
      <c r="A39" s="59">
        <v>36464</v>
      </c>
      <c r="B39" s="56">
        <f t="shared" si="1"/>
        <v>10</v>
      </c>
      <c r="C39" s="60">
        <f t="shared" si="2"/>
        <v>1999</v>
      </c>
      <c r="D39" s="56">
        <v>0</v>
      </c>
      <c r="E39" s="56">
        <v>0</v>
      </c>
      <c r="F39" s="56">
        <v>0</v>
      </c>
      <c r="G39" s="91">
        <v>0</v>
      </c>
      <c r="H39" s="56">
        <v>52999</v>
      </c>
      <c r="I39" s="56">
        <v>0</v>
      </c>
      <c r="J39" s="97">
        <v>0</v>
      </c>
      <c r="K39" s="91">
        <v>0</v>
      </c>
      <c r="L39" s="56">
        <v>0</v>
      </c>
      <c r="M39" s="56">
        <v>0</v>
      </c>
      <c r="N39" s="97">
        <v>0</v>
      </c>
      <c r="O39" s="91">
        <v>0</v>
      </c>
      <c r="P39" s="97">
        <v>60752</v>
      </c>
      <c r="Q39" s="56">
        <v>45000</v>
      </c>
      <c r="R39" s="56">
        <v>0</v>
      </c>
      <c r="S39" s="91">
        <v>0</v>
      </c>
      <c r="T39" s="97">
        <v>0</v>
      </c>
      <c r="U39" s="97">
        <v>0</v>
      </c>
      <c r="V39" s="97">
        <v>0</v>
      </c>
      <c r="W39" s="91">
        <v>0</v>
      </c>
      <c r="X39" s="98">
        <f t="shared" si="3"/>
        <v>113751</v>
      </c>
      <c r="Y39" s="56">
        <f t="shared" si="4"/>
        <v>45000</v>
      </c>
      <c r="Z39" s="56">
        <f t="shared" si="5"/>
        <v>0</v>
      </c>
      <c r="AA39" s="98">
        <f t="shared" si="6"/>
        <v>0</v>
      </c>
      <c r="AB39" s="98">
        <f t="shared" si="7"/>
        <v>158751</v>
      </c>
      <c r="AJ39" s="57">
        <f t="shared" si="0"/>
        <v>0</v>
      </c>
      <c r="CF39" s="59"/>
      <c r="CH39" s="60"/>
      <c r="CK39" s="97"/>
      <c r="CL39" s="97"/>
      <c r="CM39" s="97"/>
      <c r="CN39" s="97"/>
      <c r="CQ39" s="97"/>
      <c r="CR39" s="97"/>
      <c r="CU39" s="97"/>
      <c r="CV39" s="97"/>
      <c r="CW39" s="97"/>
      <c r="CX39" s="97"/>
      <c r="CY39" s="97"/>
      <c r="CZ39" s="98"/>
      <c r="DC39" s="98"/>
    </row>
    <row r="40" spans="1:109" x14ac:dyDescent="0.15">
      <c r="A40" s="100" t="s">
        <v>40</v>
      </c>
      <c r="B40" s="61" t="s">
        <v>41</v>
      </c>
      <c r="C40" s="101" t="s">
        <v>42</v>
      </c>
      <c r="D40" s="61" t="s">
        <v>87</v>
      </c>
      <c r="E40" s="61" t="s">
        <v>89</v>
      </c>
      <c r="F40" s="61" t="s">
        <v>88</v>
      </c>
      <c r="G40" s="92" t="s">
        <v>99</v>
      </c>
      <c r="H40" s="61" t="s">
        <v>90</v>
      </c>
      <c r="I40" s="61" t="s">
        <v>91</v>
      </c>
      <c r="J40" s="61" t="s">
        <v>92</v>
      </c>
      <c r="K40" s="92" t="s">
        <v>100</v>
      </c>
      <c r="L40" s="61" t="s">
        <v>93</v>
      </c>
      <c r="M40" s="61" t="s">
        <v>95</v>
      </c>
      <c r="N40" s="61" t="s">
        <v>94</v>
      </c>
      <c r="O40" s="92" t="s">
        <v>101</v>
      </c>
      <c r="P40" s="103" t="s">
        <v>96</v>
      </c>
      <c r="Q40" s="103" t="s">
        <v>97</v>
      </c>
      <c r="R40" s="103" t="s">
        <v>98</v>
      </c>
      <c r="S40" s="92" t="s">
        <v>102</v>
      </c>
      <c r="T40" s="61" t="s">
        <v>103</v>
      </c>
      <c r="U40" s="61" t="s">
        <v>104</v>
      </c>
      <c r="V40" s="61" t="s">
        <v>105</v>
      </c>
      <c r="W40" s="92" t="s">
        <v>106</v>
      </c>
      <c r="X40" s="61" t="s">
        <v>107</v>
      </c>
      <c r="Y40" s="61" t="s">
        <v>45</v>
      </c>
      <c r="Z40" s="61" t="s">
        <v>46</v>
      </c>
      <c r="AA40" s="61" t="s">
        <v>86</v>
      </c>
      <c r="AB40" s="61" t="s">
        <v>39</v>
      </c>
      <c r="AC40" s="61"/>
      <c r="AD40" s="61" t="s">
        <v>44</v>
      </c>
      <c r="AE40" s="61" t="s">
        <v>17</v>
      </c>
      <c r="AF40" s="61" t="s">
        <v>16</v>
      </c>
      <c r="AG40" s="61" t="s">
        <v>14</v>
      </c>
      <c r="AH40" s="61" t="s">
        <v>15</v>
      </c>
      <c r="AI40" s="61" t="s">
        <v>119</v>
      </c>
      <c r="AJ40" s="61" t="s">
        <v>39</v>
      </c>
      <c r="AK40" s="61" t="s">
        <v>120</v>
      </c>
      <c r="CF40" s="100"/>
      <c r="CG40" s="61"/>
      <c r="CH40" s="10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</row>
    <row r="41" spans="1:109" x14ac:dyDescent="0.15">
      <c r="A41" s="59">
        <v>36465</v>
      </c>
      <c r="B41" s="56">
        <f t="shared" si="1"/>
        <v>11</v>
      </c>
      <c r="C41" s="60">
        <f t="shared" ref="C41:C104" si="8">YEAR(A41)</f>
        <v>1999</v>
      </c>
      <c r="D41" s="56">
        <v>0</v>
      </c>
      <c r="E41" s="56">
        <v>0</v>
      </c>
      <c r="F41" s="56">
        <v>0</v>
      </c>
      <c r="G41" s="91">
        <v>0</v>
      </c>
      <c r="H41" s="56">
        <v>117990</v>
      </c>
      <c r="I41" s="56">
        <v>0</v>
      </c>
      <c r="J41" s="97">
        <v>0</v>
      </c>
      <c r="K41" s="91">
        <v>20000</v>
      </c>
      <c r="L41" s="56">
        <v>0</v>
      </c>
      <c r="M41" s="56">
        <v>54065</v>
      </c>
      <c r="N41" s="97">
        <v>0</v>
      </c>
      <c r="O41" s="91">
        <v>30000</v>
      </c>
      <c r="P41" s="97">
        <v>72065</v>
      </c>
      <c r="Q41" s="56">
        <v>70935</v>
      </c>
      <c r="R41" s="56">
        <v>0</v>
      </c>
      <c r="S41" s="91">
        <v>0</v>
      </c>
      <c r="T41" s="97">
        <v>55000</v>
      </c>
      <c r="U41" s="97">
        <v>0</v>
      </c>
      <c r="V41" s="97">
        <v>0</v>
      </c>
      <c r="W41" s="91">
        <v>0</v>
      </c>
      <c r="X41" s="98">
        <f t="shared" ref="X41:X70" si="9">D41+H41+L41+P41+T41+W41</f>
        <v>245055</v>
      </c>
      <c r="Y41" s="56">
        <f t="shared" ref="Y41:Y70" si="10">E41+I41+M41+Q41+U41</f>
        <v>125000</v>
      </c>
      <c r="Z41" s="56">
        <f t="shared" ref="Z41:Z72" si="11">F41+J41+N41+R41+V41</f>
        <v>0</v>
      </c>
      <c r="AA41" s="98">
        <f t="shared" ref="AA41:AA70" si="12">G41+K41+O41+S41+W41</f>
        <v>50000</v>
      </c>
      <c r="AB41" s="98">
        <f t="shared" ref="AB41:AB70" si="13">X41+Y41+Z41-AA41</f>
        <v>320055</v>
      </c>
      <c r="AD41" s="56">
        <v>54575</v>
      </c>
      <c r="AE41" s="56">
        <v>0</v>
      </c>
      <c r="AF41" s="56">
        <v>147480</v>
      </c>
      <c r="AG41" s="56">
        <v>0</v>
      </c>
      <c r="AH41" s="56">
        <v>118000</v>
      </c>
      <c r="AI41" s="56">
        <v>0</v>
      </c>
      <c r="AJ41" s="57">
        <f>AD41+AE41+AF41+AG41+AH41+AI41</f>
        <v>320055</v>
      </c>
      <c r="AK41" s="56">
        <f>AB41-AJ41</f>
        <v>0</v>
      </c>
      <c r="CF41" s="59"/>
      <c r="CH41" s="60"/>
      <c r="CK41" s="97"/>
      <c r="CL41" s="97"/>
      <c r="CM41" s="97"/>
      <c r="CN41" s="97"/>
      <c r="CQ41" s="97"/>
      <c r="CR41" s="97"/>
      <c r="CU41" s="97"/>
      <c r="CV41" s="97"/>
      <c r="CW41" s="97"/>
      <c r="CX41" s="97"/>
      <c r="CY41" s="97"/>
      <c r="CZ41" s="98"/>
      <c r="DC41" s="98"/>
    </row>
    <row r="42" spans="1:109" x14ac:dyDescent="0.15">
      <c r="A42" s="59">
        <v>36466</v>
      </c>
      <c r="B42" s="56">
        <f t="shared" si="1"/>
        <v>11</v>
      </c>
      <c r="C42" s="60">
        <f t="shared" si="8"/>
        <v>1999</v>
      </c>
      <c r="D42" s="56">
        <v>0</v>
      </c>
      <c r="E42" s="56">
        <v>0</v>
      </c>
      <c r="F42" s="56">
        <v>0</v>
      </c>
      <c r="G42" s="91">
        <v>0</v>
      </c>
      <c r="H42" s="56">
        <v>117990</v>
      </c>
      <c r="I42" s="56">
        <v>0</v>
      </c>
      <c r="J42" s="97">
        <v>0</v>
      </c>
      <c r="K42" s="91">
        <v>0</v>
      </c>
      <c r="L42" s="56">
        <v>0</v>
      </c>
      <c r="M42" s="56">
        <v>54065</v>
      </c>
      <c r="N42" s="97">
        <v>38330</v>
      </c>
      <c r="O42" s="91">
        <v>0</v>
      </c>
      <c r="P42" s="97">
        <v>72065</v>
      </c>
      <c r="Q42" s="56">
        <v>70935</v>
      </c>
      <c r="R42" s="56">
        <v>0</v>
      </c>
      <c r="S42" s="91">
        <v>0</v>
      </c>
      <c r="T42" s="97">
        <v>55000</v>
      </c>
      <c r="U42" s="97">
        <v>0</v>
      </c>
      <c r="V42" s="97">
        <v>0</v>
      </c>
      <c r="W42" s="91">
        <v>0</v>
      </c>
      <c r="X42" s="98">
        <f t="shared" si="9"/>
        <v>245055</v>
      </c>
      <c r="Y42" s="56">
        <f t="shared" si="10"/>
        <v>125000</v>
      </c>
      <c r="Z42" s="56">
        <f t="shared" si="11"/>
        <v>38330</v>
      </c>
      <c r="AA42" s="98">
        <f t="shared" si="12"/>
        <v>0</v>
      </c>
      <c r="AB42" s="98">
        <f t="shared" si="13"/>
        <v>408385</v>
      </c>
      <c r="AD42" s="56">
        <v>55000</v>
      </c>
      <c r="AE42" s="56">
        <v>68423</v>
      </c>
      <c r="AF42" s="56">
        <v>163550</v>
      </c>
      <c r="AG42" s="56">
        <v>0</v>
      </c>
      <c r="AH42" s="56">
        <v>118000</v>
      </c>
      <c r="AI42" s="56">
        <v>3412</v>
      </c>
      <c r="AJ42" s="57">
        <f t="shared" ref="AJ42:AJ107" si="14">AD42+AE42+AF42+AG42+AH42+AI42</f>
        <v>408385</v>
      </c>
      <c r="AK42" s="56">
        <f t="shared" ref="AK42:AK107" si="15">AB42-AJ42</f>
        <v>0</v>
      </c>
      <c r="CF42" s="59"/>
      <c r="CH42" s="60"/>
      <c r="CK42" s="97"/>
      <c r="CL42" s="97"/>
      <c r="CM42" s="97"/>
      <c r="CN42" s="97"/>
      <c r="CQ42" s="97"/>
      <c r="CR42" s="97"/>
      <c r="CU42" s="97"/>
      <c r="CV42" s="97"/>
      <c r="CW42" s="97"/>
      <c r="CX42" s="97"/>
      <c r="CY42" s="97"/>
      <c r="CZ42" s="98"/>
      <c r="DC42" s="98"/>
    </row>
    <row r="43" spans="1:109" x14ac:dyDescent="0.15">
      <c r="A43" s="59">
        <v>36467</v>
      </c>
      <c r="B43" s="56">
        <f t="shared" si="1"/>
        <v>11</v>
      </c>
      <c r="C43" s="60">
        <f t="shared" si="8"/>
        <v>1999</v>
      </c>
      <c r="D43" s="56">
        <v>0</v>
      </c>
      <c r="E43" s="56">
        <v>0</v>
      </c>
      <c r="F43" s="56">
        <v>0</v>
      </c>
      <c r="G43" s="91">
        <v>0</v>
      </c>
      <c r="H43" s="56">
        <v>117990</v>
      </c>
      <c r="I43" s="56">
        <v>0</v>
      </c>
      <c r="J43" s="97">
        <v>0</v>
      </c>
      <c r="K43" s="91">
        <v>0</v>
      </c>
      <c r="L43" s="56">
        <v>0</v>
      </c>
      <c r="M43" s="56">
        <v>54065</v>
      </c>
      <c r="N43" s="97">
        <v>38329</v>
      </c>
      <c r="O43" s="91">
        <v>0</v>
      </c>
      <c r="P43" s="97">
        <v>72065</v>
      </c>
      <c r="Q43" s="56">
        <v>70935</v>
      </c>
      <c r="R43" s="56">
        <v>0</v>
      </c>
      <c r="S43" s="91">
        <v>0</v>
      </c>
      <c r="T43" s="97">
        <v>55000</v>
      </c>
      <c r="U43" s="97">
        <v>0</v>
      </c>
      <c r="V43" s="97">
        <v>0</v>
      </c>
      <c r="W43" s="91">
        <v>0</v>
      </c>
      <c r="X43" s="98">
        <f t="shared" si="9"/>
        <v>245055</v>
      </c>
      <c r="Y43" s="56">
        <f t="shared" si="10"/>
        <v>125000</v>
      </c>
      <c r="Z43" s="56">
        <f t="shared" si="11"/>
        <v>38329</v>
      </c>
      <c r="AA43" s="98">
        <f t="shared" si="12"/>
        <v>0</v>
      </c>
      <c r="AB43" s="98">
        <f t="shared" si="13"/>
        <v>408384</v>
      </c>
      <c r="AD43" s="56">
        <v>55000</v>
      </c>
      <c r="AE43" s="56">
        <v>67904</v>
      </c>
      <c r="AF43" s="56">
        <v>167480</v>
      </c>
      <c r="AH43" s="56">
        <v>118000</v>
      </c>
      <c r="AJ43" s="57">
        <f t="shared" si="14"/>
        <v>408384</v>
      </c>
      <c r="AK43" s="56">
        <f t="shared" si="15"/>
        <v>0</v>
      </c>
      <c r="CF43" s="59"/>
      <c r="CH43" s="60"/>
      <c r="CK43" s="97"/>
      <c r="CL43" s="97"/>
      <c r="CM43" s="97"/>
      <c r="CN43" s="97"/>
      <c r="CQ43" s="97"/>
      <c r="CR43" s="97"/>
      <c r="CU43" s="97"/>
      <c r="CV43" s="97"/>
      <c r="CW43" s="97"/>
      <c r="CX43" s="97"/>
      <c r="CY43" s="97"/>
      <c r="CZ43" s="98"/>
      <c r="DC43" s="98"/>
    </row>
    <row r="44" spans="1:109" x14ac:dyDescent="0.15">
      <c r="A44" s="59">
        <v>36468</v>
      </c>
      <c r="B44" s="56">
        <f t="shared" si="1"/>
        <v>11</v>
      </c>
      <c r="C44" s="60">
        <f t="shared" si="8"/>
        <v>1999</v>
      </c>
      <c r="D44" s="56">
        <v>0</v>
      </c>
      <c r="E44" s="56">
        <v>0</v>
      </c>
      <c r="F44" s="56">
        <v>0</v>
      </c>
      <c r="G44" s="91">
        <v>0</v>
      </c>
      <c r="H44" s="56">
        <v>117990</v>
      </c>
      <c r="I44" s="56">
        <v>0</v>
      </c>
      <c r="J44" s="97">
        <v>0</v>
      </c>
      <c r="K44" s="91">
        <v>0</v>
      </c>
      <c r="L44" s="56">
        <v>0</v>
      </c>
      <c r="M44" s="56">
        <v>54065</v>
      </c>
      <c r="N44" s="97">
        <v>0</v>
      </c>
      <c r="O44" s="91">
        <v>0</v>
      </c>
      <c r="P44" s="97">
        <v>72065</v>
      </c>
      <c r="Q44" s="56">
        <v>70935</v>
      </c>
      <c r="R44" s="56">
        <v>0</v>
      </c>
      <c r="S44" s="91">
        <v>0</v>
      </c>
      <c r="T44" s="97">
        <v>55000</v>
      </c>
      <c r="U44" s="97">
        <v>0</v>
      </c>
      <c r="V44" s="97">
        <v>0</v>
      </c>
      <c r="W44" s="91">
        <v>0</v>
      </c>
      <c r="X44" s="98">
        <f t="shared" si="9"/>
        <v>245055</v>
      </c>
      <c r="Y44" s="56">
        <f t="shared" si="10"/>
        <v>125000</v>
      </c>
      <c r="Z44" s="56">
        <f t="shared" si="11"/>
        <v>0</v>
      </c>
      <c r="AA44" s="98">
        <f t="shared" si="12"/>
        <v>0</v>
      </c>
      <c r="AB44" s="98">
        <f t="shared" si="13"/>
        <v>370055</v>
      </c>
      <c r="AD44" s="56">
        <v>55000</v>
      </c>
      <c r="AE44" s="56">
        <v>29575</v>
      </c>
      <c r="AF44" s="56">
        <v>167480</v>
      </c>
      <c r="AH44" s="56">
        <v>118000</v>
      </c>
      <c r="AJ44" s="57">
        <f t="shared" si="14"/>
        <v>370055</v>
      </c>
      <c r="AK44" s="56">
        <f t="shared" si="15"/>
        <v>0</v>
      </c>
      <c r="CF44" s="59"/>
      <c r="CH44" s="60"/>
      <c r="CK44" s="97"/>
      <c r="CL44" s="97"/>
      <c r="CM44" s="97"/>
      <c r="CN44" s="97"/>
      <c r="CQ44" s="97"/>
      <c r="CR44" s="97"/>
      <c r="CU44" s="97"/>
      <c r="CV44" s="97"/>
      <c r="CW44" s="97"/>
      <c r="CX44" s="97"/>
      <c r="CY44" s="97"/>
      <c r="CZ44" s="98"/>
      <c r="DC44" s="98"/>
    </row>
    <row r="45" spans="1:109" x14ac:dyDescent="0.15">
      <c r="A45" s="59">
        <v>36469</v>
      </c>
      <c r="B45" s="56">
        <f t="shared" si="1"/>
        <v>11</v>
      </c>
      <c r="C45" s="60">
        <f t="shared" si="8"/>
        <v>1999</v>
      </c>
      <c r="D45" s="56">
        <v>0</v>
      </c>
      <c r="E45" s="56">
        <v>0</v>
      </c>
      <c r="F45" s="56">
        <v>0</v>
      </c>
      <c r="G45" s="91">
        <v>0</v>
      </c>
      <c r="H45" s="56">
        <v>113124</v>
      </c>
      <c r="I45" s="56">
        <v>0</v>
      </c>
      <c r="J45" s="97">
        <v>0</v>
      </c>
      <c r="K45" s="91">
        <v>0</v>
      </c>
      <c r="L45" s="56">
        <v>4866</v>
      </c>
      <c r="M45" s="56">
        <v>54065</v>
      </c>
      <c r="N45" s="97">
        <v>0</v>
      </c>
      <c r="O45" s="91">
        <v>50000</v>
      </c>
      <c r="P45" s="97">
        <v>72065</v>
      </c>
      <c r="Q45" s="56">
        <v>70935</v>
      </c>
      <c r="R45" s="56">
        <v>0</v>
      </c>
      <c r="S45" s="91">
        <v>0</v>
      </c>
      <c r="T45" s="97">
        <v>55000</v>
      </c>
      <c r="U45" s="97">
        <v>0</v>
      </c>
      <c r="V45" s="97">
        <v>0</v>
      </c>
      <c r="W45" s="91">
        <v>0</v>
      </c>
      <c r="X45" s="98">
        <f t="shared" si="9"/>
        <v>245055</v>
      </c>
      <c r="Y45" s="56">
        <f t="shared" si="10"/>
        <v>125000</v>
      </c>
      <c r="Z45" s="56">
        <f t="shared" si="11"/>
        <v>0</v>
      </c>
      <c r="AA45" s="98">
        <f t="shared" si="12"/>
        <v>50000</v>
      </c>
      <c r="AB45" s="98">
        <f t="shared" si="13"/>
        <v>320055</v>
      </c>
      <c r="AD45" s="56">
        <v>39441</v>
      </c>
      <c r="AF45" s="56">
        <v>162614</v>
      </c>
      <c r="AH45" s="56">
        <v>118000</v>
      </c>
      <c r="AJ45" s="57">
        <f t="shared" si="14"/>
        <v>320055</v>
      </c>
      <c r="AK45" s="56">
        <f t="shared" si="15"/>
        <v>0</v>
      </c>
      <c r="CF45" s="59"/>
      <c r="CH45" s="60"/>
      <c r="CK45" s="97"/>
      <c r="CL45" s="97"/>
      <c r="CM45" s="97"/>
      <c r="CN45" s="97"/>
      <c r="CQ45" s="97"/>
      <c r="CR45" s="97"/>
      <c r="CU45" s="97"/>
      <c r="CV45" s="97"/>
      <c r="CW45" s="97"/>
      <c r="CX45" s="97"/>
      <c r="CY45" s="97"/>
      <c r="CZ45" s="98"/>
      <c r="DC45" s="98"/>
    </row>
    <row r="46" spans="1:109" x14ac:dyDescent="0.15">
      <c r="A46" s="59">
        <v>36470</v>
      </c>
      <c r="B46" s="56">
        <f t="shared" si="1"/>
        <v>11</v>
      </c>
      <c r="C46" s="60">
        <f t="shared" si="8"/>
        <v>1999</v>
      </c>
      <c r="D46" s="56">
        <v>0</v>
      </c>
      <c r="E46" s="56">
        <v>0</v>
      </c>
      <c r="F46" s="56">
        <v>0</v>
      </c>
      <c r="G46" s="91">
        <v>0</v>
      </c>
      <c r="H46" s="56">
        <v>117990</v>
      </c>
      <c r="I46" s="56">
        <v>0</v>
      </c>
      <c r="J46" s="97">
        <v>0</v>
      </c>
      <c r="K46" s="91">
        <v>0</v>
      </c>
      <c r="L46" s="56">
        <v>0</v>
      </c>
      <c r="M46" s="56">
        <v>54065</v>
      </c>
      <c r="N46" s="97">
        <v>0</v>
      </c>
      <c r="O46" s="91">
        <v>50000</v>
      </c>
      <c r="P46" s="97">
        <v>72065</v>
      </c>
      <c r="Q46" s="56">
        <v>70935</v>
      </c>
      <c r="R46" s="56">
        <v>0</v>
      </c>
      <c r="S46" s="91">
        <v>0</v>
      </c>
      <c r="T46" s="97">
        <v>55000</v>
      </c>
      <c r="U46" s="97">
        <v>0</v>
      </c>
      <c r="V46" s="97">
        <v>0</v>
      </c>
      <c r="W46" s="91">
        <v>0</v>
      </c>
      <c r="X46" s="98">
        <f t="shared" si="9"/>
        <v>245055</v>
      </c>
      <c r="Y46" s="56">
        <f t="shared" si="10"/>
        <v>125000</v>
      </c>
      <c r="Z46" s="56">
        <f t="shared" si="11"/>
        <v>0</v>
      </c>
      <c r="AA46" s="98">
        <f t="shared" si="12"/>
        <v>50000</v>
      </c>
      <c r="AB46" s="98">
        <f t="shared" si="13"/>
        <v>320055</v>
      </c>
      <c r="AD46" s="56">
        <v>34715</v>
      </c>
      <c r="AF46" s="56">
        <v>167340</v>
      </c>
      <c r="AH46" s="56">
        <v>118000</v>
      </c>
      <c r="AJ46" s="57">
        <f t="shared" si="14"/>
        <v>320055</v>
      </c>
      <c r="AK46" s="56">
        <f t="shared" si="15"/>
        <v>0</v>
      </c>
      <c r="CF46" s="59"/>
      <c r="CH46" s="60"/>
      <c r="CK46" s="97"/>
      <c r="CL46" s="97"/>
      <c r="CM46" s="97"/>
      <c r="CN46" s="97"/>
      <c r="CQ46" s="97"/>
      <c r="CR46" s="97"/>
      <c r="CU46" s="97"/>
      <c r="CV46" s="97"/>
      <c r="CW46" s="97"/>
      <c r="CX46" s="97"/>
      <c r="CY46" s="97"/>
      <c r="CZ46" s="98"/>
      <c r="DC46" s="98"/>
    </row>
    <row r="47" spans="1:109" x14ac:dyDescent="0.15">
      <c r="A47" s="59">
        <v>36471</v>
      </c>
      <c r="B47" s="56">
        <f t="shared" si="1"/>
        <v>11</v>
      </c>
      <c r="C47" s="60">
        <f t="shared" si="8"/>
        <v>1999</v>
      </c>
      <c r="D47" s="56">
        <v>0</v>
      </c>
      <c r="E47" s="56">
        <v>0</v>
      </c>
      <c r="F47" s="56">
        <v>0</v>
      </c>
      <c r="G47" s="91">
        <v>0</v>
      </c>
      <c r="H47" s="56">
        <v>117850</v>
      </c>
      <c r="I47" s="56">
        <v>0</v>
      </c>
      <c r="J47" s="97">
        <v>0</v>
      </c>
      <c r="K47" s="91">
        <v>0</v>
      </c>
      <c r="L47" s="56">
        <v>140</v>
      </c>
      <c r="M47" s="56">
        <v>54065</v>
      </c>
      <c r="N47" s="97">
        <v>0</v>
      </c>
      <c r="O47" s="91">
        <v>50000</v>
      </c>
      <c r="P47" s="97">
        <v>72065</v>
      </c>
      <c r="Q47" s="56">
        <v>70935</v>
      </c>
      <c r="R47" s="56">
        <v>0</v>
      </c>
      <c r="S47" s="91">
        <v>0</v>
      </c>
      <c r="T47" s="97">
        <v>55000</v>
      </c>
      <c r="U47" s="97">
        <v>0</v>
      </c>
      <c r="V47" s="97">
        <v>0</v>
      </c>
      <c r="W47" s="91">
        <v>0</v>
      </c>
      <c r="X47" s="98">
        <f t="shared" si="9"/>
        <v>245055</v>
      </c>
      <c r="Y47" s="56">
        <f t="shared" si="10"/>
        <v>125000</v>
      </c>
      <c r="Z47" s="56">
        <f t="shared" si="11"/>
        <v>0</v>
      </c>
      <c r="AA47" s="98">
        <f t="shared" si="12"/>
        <v>50000</v>
      </c>
      <c r="AB47" s="98">
        <f t="shared" si="13"/>
        <v>320055</v>
      </c>
      <c r="AD47" s="56">
        <v>34715</v>
      </c>
      <c r="AF47" s="56">
        <v>167340</v>
      </c>
      <c r="AH47" s="56">
        <v>118000</v>
      </c>
      <c r="AJ47" s="57">
        <f t="shared" si="14"/>
        <v>320055</v>
      </c>
      <c r="AK47" s="56">
        <f t="shared" si="15"/>
        <v>0</v>
      </c>
      <c r="CF47" s="59"/>
      <c r="CH47" s="60"/>
      <c r="CK47" s="97"/>
      <c r="CL47" s="97"/>
      <c r="CM47" s="97"/>
      <c r="CN47" s="97"/>
      <c r="CQ47" s="97"/>
      <c r="CR47" s="97"/>
      <c r="CU47" s="97"/>
      <c r="CV47" s="97"/>
      <c r="CW47" s="97"/>
      <c r="CX47" s="97"/>
      <c r="CY47" s="97"/>
      <c r="CZ47" s="98"/>
      <c r="DC47" s="98"/>
    </row>
    <row r="48" spans="1:109" x14ac:dyDescent="0.15">
      <c r="A48" s="59">
        <v>36472</v>
      </c>
      <c r="B48" s="56">
        <f t="shared" si="1"/>
        <v>11</v>
      </c>
      <c r="C48" s="60">
        <f t="shared" si="8"/>
        <v>1999</v>
      </c>
      <c r="D48" s="56">
        <v>0</v>
      </c>
      <c r="E48" s="56">
        <v>0</v>
      </c>
      <c r="F48" s="56">
        <v>0</v>
      </c>
      <c r="G48" s="91">
        <v>0</v>
      </c>
      <c r="H48" s="56">
        <v>117850</v>
      </c>
      <c r="I48" s="56">
        <v>0</v>
      </c>
      <c r="J48" s="97">
        <v>0</v>
      </c>
      <c r="K48" s="91">
        <v>0</v>
      </c>
      <c r="L48" s="56">
        <v>140</v>
      </c>
      <c r="M48" s="56">
        <v>54065</v>
      </c>
      <c r="N48" s="97">
        <v>0</v>
      </c>
      <c r="O48" s="91">
        <v>50000</v>
      </c>
      <c r="P48" s="97">
        <v>72065</v>
      </c>
      <c r="Q48" s="56">
        <v>70935</v>
      </c>
      <c r="R48" s="56">
        <v>0</v>
      </c>
      <c r="S48" s="91">
        <v>0</v>
      </c>
      <c r="T48" s="97">
        <v>55000</v>
      </c>
      <c r="U48" s="97">
        <v>0</v>
      </c>
      <c r="V48" s="97">
        <v>0</v>
      </c>
      <c r="W48" s="91">
        <v>0</v>
      </c>
      <c r="X48" s="98">
        <f t="shared" si="9"/>
        <v>245055</v>
      </c>
      <c r="Y48" s="56">
        <f t="shared" si="10"/>
        <v>125000</v>
      </c>
      <c r="Z48" s="56">
        <f t="shared" si="11"/>
        <v>0</v>
      </c>
      <c r="AA48" s="98">
        <f t="shared" si="12"/>
        <v>50000</v>
      </c>
      <c r="AB48" s="98">
        <f t="shared" si="13"/>
        <v>320055</v>
      </c>
      <c r="AD48" s="56">
        <v>34915</v>
      </c>
      <c r="AF48" s="56">
        <v>167340</v>
      </c>
      <c r="AH48" s="56">
        <v>117800</v>
      </c>
      <c r="AJ48" s="57">
        <f t="shared" si="14"/>
        <v>320055</v>
      </c>
      <c r="AK48" s="56">
        <f t="shared" si="15"/>
        <v>0</v>
      </c>
      <c r="CF48" s="59"/>
      <c r="CH48" s="60"/>
      <c r="CK48" s="97"/>
      <c r="CL48" s="97"/>
      <c r="CM48" s="97"/>
      <c r="CN48" s="97"/>
      <c r="CQ48" s="97"/>
      <c r="CR48" s="97"/>
      <c r="CU48" s="97"/>
      <c r="CV48" s="97"/>
      <c r="CW48" s="97"/>
      <c r="CX48" s="97"/>
      <c r="CY48" s="97"/>
      <c r="CZ48" s="98"/>
      <c r="DC48" s="98"/>
    </row>
    <row r="49" spans="1:107" x14ac:dyDescent="0.15">
      <c r="A49" s="59">
        <v>36473</v>
      </c>
      <c r="B49" s="56">
        <f t="shared" si="1"/>
        <v>11</v>
      </c>
      <c r="C49" s="60">
        <f t="shared" si="8"/>
        <v>1999</v>
      </c>
      <c r="D49" s="56">
        <v>0</v>
      </c>
      <c r="E49" s="56">
        <v>21750</v>
      </c>
      <c r="F49" s="56">
        <v>0</v>
      </c>
      <c r="G49" s="91">
        <v>0</v>
      </c>
      <c r="H49" s="56">
        <v>117990</v>
      </c>
      <c r="I49" s="56">
        <v>0</v>
      </c>
      <c r="J49" s="97">
        <v>0</v>
      </c>
      <c r="K49" s="91">
        <v>0</v>
      </c>
      <c r="L49" s="56">
        <v>0</v>
      </c>
      <c r="M49" s="56">
        <v>86140</v>
      </c>
      <c r="N49" s="97">
        <v>0</v>
      </c>
      <c r="O49" s="91">
        <v>90000</v>
      </c>
      <c r="P49" s="97">
        <v>72065</v>
      </c>
      <c r="Q49" s="56">
        <v>17110</v>
      </c>
      <c r="R49" s="56">
        <v>0</v>
      </c>
      <c r="S49" s="91">
        <v>0</v>
      </c>
      <c r="T49" s="97">
        <v>55000</v>
      </c>
      <c r="U49" s="97">
        <v>0</v>
      </c>
      <c r="V49" s="97">
        <v>0</v>
      </c>
      <c r="W49" s="91">
        <v>0</v>
      </c>
      <c r="X49" s="98">
        <f t="shared" si="9"/>
        <v>245055</v>
      </c>
      <c r="Y49" s="56">
        <f t="shared" si="10"/>
        <v>125000</v>
      </c>
      <c r="Z49" s="56">
        <f t="shared" si="11"/>
        <v>0</v>
      </c>
      <c r="AA49" s="98">
        <f t="shared" si="12"/>
        <v>90000</v>
      </c>
      <c r="AB49" s="98">
        <f t="shared" si="13"/>
        <v>280055</v>
      </c>
      <c r="AD49" s="56">
        <v>47424</v>
      </c>
      <c r="AF49" s="56">
        <v>99631</v>
      </c>
      <c r="AG49" s="56">
        <v>0</v>
      </c>
      <c r="AJ49" s="57">
        <f t="shared" si="14"/>
        <v>147055</v>
      </c>
      <c r="AK49" s="56">
        <f t="shared" si="15"/>
        <v>133000</v>
      </c>
      <c r="AL49" s="104" t="s">
        <v>121</v>
      </c>
      <c r="AM49" s="56" t="s">
        <v>122</v>
      </c>
      <c r="CF49" s="59"/>
      <c r="CH49" s="60"/>
      <c r="CK49" s="97"/>
      <c r="CL49" s="97"/>
      <c r="CM49" s="97"/>
      <c r="CN49" s="97"/>
      <c r="CQ49" s="97"/>
      <c r="CR49" s="97"/>
      <c r="CU49" s="97"/>
      <c r="CV49" s="97"/>
      <c r="CW49" s="97"/>
      <c r="CX49" s="97"/>
      <c r="CY49" s="97"/>
      <c r="CZ49" s="98"/>
      <c r="DC49" s="98"/>
    </row>
    <row r="50" spans="1:107" x14ac:dyDescent="0.15">
      <c r="A50" s="59">
        <v>36474</v>
      </c>
      <c r="B50" s="56">
        <f t="shared" si="1"/>
        <v>11</v>
      </c>
      <c r="C50" s="60">
        <f t="shared" si="8"/>
        <v>1999</v>
      </c>
      <c r="D50" s="56">
        <v>0</v>
      </c>
      <c r="E50" s="56">
        <v>21750</v>
      </c>
      <c r="F50" s="56">
        <v>0</v>
      </c>
      <c r="G50" s="91">
        <v>0</v>
      </c>
      <c r="H50" s="56">
        <v>113051</v>
      </c>
      <c r="I50" s="56">
        <v>0</v>
      </c>
      <c r="J50" s="97">
        <v>0</v>
      </c>
      <c r="K50" s="91">
        <v>0</v>
      </c>
      <c r="L50" s="56">
        <v>0</v>
      </c>
      <c r="M50" s="56">
        <v>67315</v>
      </c>
      <c r="N50" s="97">
        <v>0</v>
      </c>
      <c r="O50" s="91">
        <v>50000</v>
      </c>
      <c r="P50" s="97">
        <v>72065</v>
      </c>
      <c r="Q50" s="56">
        <v>35935</v>
      </c>
      <c r="R50" s="56">
        <v>0</v>
      </c>
      <c r="S50" s="91">
        <v>0</v>
      </c>
      <c r="T50" s="97">
        <v>55000</v>
      </c>
      <c r="U50" s="97">
        <v>0</v>
      </c>
      <c r="V50" s="97">
        <v>0</v>
      </c>
      <c r="W50" s="91">
        <v>0</v>
      </c>
      <c r="X50" s="98">
        <f t="shared" si="9"/>
        <v>240116</v>
      </c>
      <c r="Y50" s="56">
        <f t="shared" si="10"/>
        <v>125000</v>
      </c>
      <c r="Z50" s="56">
        <f t="shared" si="11"/>
        <v>0</v>
      </c>
      <c r="AA50" s="98">
        <f t="shared" si="12"/>
        <v>50000</v>
      </c>
      <c r="AB50" s="98">
        <f t="shared" si="13"/>
        <v>315116</v>
      </c>
      <c r="AD50" s="56">
        <v>55000</v>
      </c>
      <c r="AF50" s="56">
        <v>165869</v>
      </c>
      <c r="AG50" s="56">
        <v>11247</v>
      </c>
      <c r="AH50" s="56">
        <v>25000</v>
      </c>
      <c r="AJ50" s="57">
        <f t="shared" si="14"/>
        <v>257116</v>
      </c>
      <c r="AK50" s="56">
        <f t="shared" si="15"/>
        <v>58000</v>
      </c>
      <c r="AL50" s="56" t="s">
        <v>122</v>
      </c>
      <c r="CF50" s="59"/>
      <c r="CH50" s="60"/>
      <c r="CK50" s="97"/>
      <c r="CL50" s="97"/>
      <c r="CM50" s="97"/>
      <c r="CN50" s="97"/>
      <c r="CQ50" s="97"/>
      <c r="CR50" s="97"/>
      <c r="CU50" s="97"/>
      <c r="CV50" s="97"/>
      <c r="CW50" s="97"/>
      <c r="CX50" s="97"/>
      <c r="CY50" s="97"/>
      <c r="CZ50" s="98"/>
      <c r="DC50" s="98"/>
    </row>
    <row r="51" spans="1:107" x14ac:dyDescent="0.15">
      <c r="A51" s="59">
        <v>36475</v>
      </c>
      <c r="B51" s="56">
        <f t="shared" si="1"/>
        <v>11</v>
      </c>
      <c r="C51" s="60">
        <f t="shared" si="8"/>
        <v>1999</v>
      </c>
      <c r="D51" s="56">
        <v>0</v>
      </c>
      <c r="E51" s="56">
        <v>21750</v>
      </c>
      <c r="F51" s="56">
        <v>0</v>
      </c>
      <c r="G51" s="91">
        <v>0</v>
      </c>
      <c r="H51" s="56">
        <v>117990</v>
      </c>
      <c r="I51" s="56">
        <v>0</v>
      </c>
      <c r="J51" s="97">
        <v>0</v>
      </c>
      <c r="K51" s="91">
        <v>0</v>
      </c>
      <c r="L51" s="56">
        <v>0</v>
      </c>
      <c r="M51" s="56">
        <v>67315</v>
      </c>
      <c r="N51" s="97">
        <v>0</v>
      </c>
      <c r="O51" s="91">
        <v>50000</v>
      </c>
      <c r="P51" s="97">
        <v>72065</v>
      </c>
      <c r="Q51" s="56">
        <v>35935</v>
      </c>
      <c r="R51" s="56">
        <v>0</v>
      </c>
      <c r="S51" s="91">
        <v>0</v>
      </c>
      <c r="T51" s="97">
        <v>55000</v>
      </c>
      <c r="U51" s="97">
        <v>0</v>
      </c>
      <c r="V51" s="97">
        <v>0</v>
      </c>
      <c r="W51" s="91">
        <v>0</v>
      </c>
      <c r="X51" s="98">
        <f t="shared" si="9"/>
        <v>245055</v>
      </c>
      <c r="Y51" s="56">
        <f t="shared" si="10"/>
        <v>125000</v>
      </c>
      <c r="Z51" s="56">
        <f t="shared" si="11"/>
        <v>0</v>
      </c>
      <c r="AA51" s="98">
        <f t="shared" si="12"/>
        <v>50000</v>
      </c>
      <c r="AB51" s="98">
        <f t="shared" si="13"/>
        <v>320055</v>
      </c>
      <c r="AD51" s="56">
        <v>55000</v>
      </c>
      <c r="AF51" s="56">
        <v>167480</v>
      </c>
      <c r="AG51" s="56">
        <v>14575</v>
      </c>
      <c r="AH51" s="56">
        <v>25000</v>
      </c>
      <c r="AJ51" s="57">
        <f t="shared" si="14"/>
        <v>262055</v>
      </c>
      <c r="AK51" s="56">
        <f t="shared" si="15"/>
        <v>58000</v>
      </c>
      <c r="AL51" s="56" t="s">
        <v>122</v>
      </c>
      <c r="CF51" s="59"/>
      <c r="CH51" s="60"/>
      <c r="CK51" s="97"/>
      <c r="CL51" s="97"/>
      <c r="CM51" s="97"/>
      <c r="CN51" s="97"/>
      <c r="CQ51" s="97"/>
      <c r="CR51" s="97"/>
      <c r="CU51" s="97"/>
      <c r="CV51" s="97"/>
      <c r="CW51" s="97"/>
      <c r="CX51" s="97"/>
      <c r="CY51" s="97"/>
      <c r="CZ51" s="98"/>
      <c r="DC51" s="98"/>
    </row>
    <row r="52" spans="1:107" x14ac:dyDescent="0.15">
      <c r="A52" s="59">
        <v>36476</v>
      </c>
      <c r="B52" s="56">
        <f t="shared" si="1"/>
        <v>11</v>
      </c>
      <c r="C52" s="60">
        <f t="shared" si="8"/>
        <v>1999</v>
      </c>
      <c r="D52" s="56">
        <v>0</v>
      </c>
      <c r="E52" s="56">
        <v>21750</v>
      </c>
      <c r="F52" s="56">
        <v>0</v>
      </c>
      <c r="G52" s="91">
        <v>0</v>
      </c>
      <c r="H52" s="56">
        <v>117990</v>
      </c>
      <c r="I52" s="56">
        <v>0</v>
      </c>
      <c r="J52" s="97">
        <v>0</v>
      </c>
      <c r="K52" s="91">
        <v>0</v>
      </c>
      <c r="L52" s="56">
        <v>0</v>
      </c>
      <c r="M52" s="56">
        <v>67315</v>
      </c>
      <c r="N52" s="97">
        <v>0</v>
      </c>
      <c r="O52" s="91">
        <v>50000</v>
      </c>
      <c r="P52" s="97">
        <v>72065</v>
      </c>
      <c r="Q52" s="56">
        <v>35935</v>
      </c>
      <c r="R52" s="56">
        <v>0</v>
      </c>
      <c r="S52" s="91">
        <v>0</v>
      </c>
      <c r="T52" s="97">
        <v>55000</v>
      </c>
      <c r="U52" s="97">
        <v>0</v>
      </c>
      <c r="V52" s="97">
        <v>0</v>
      </c>
      <c r="W52" s="91">
        <v>0</v>
      </c>
      <c r="X52" s="98">
        <f t="shared" si="9"/>
        <v>245055</v>
      </c>
      <c r="Y52" s="56">
        <f t="shared" si="10"/>
        <v>125000</v>
      </c>
      <c r="Z52" s="56">
        <f t="shared" si="11"/>
        <v>0</v>
      </c>
      <c r="AA52" s="98">
        <f t="shared" si="12"/>
        <v>50000</v>
      </c>
      <c r="AB52" s="98">
        <f t="shared" si="13"/>
        <v>320055</v>
      </c>
      <c r="AD52" s="56">
        <v>55000</v>
      </c>
      <c r="AF52" s="56">
        <v>167480</v>
      </c>
      <c r="AH52" s="56">
        <v>39575</v>
      </c>
      <c r="AJ52" s="57">
        <f t="shared" si="14"/>
        <v>262055</v>
      </c>
      <c r="AK52" s="56">
        <f t="shared" si="15"/>
        <v>58000</v>
      </c>
      <c r="AL52" s="56" t="s">
        <v>122</v>
      </c>
      <c r="CF52" s="59"/>
      <c r="CH52" s="60"/>
      <c r="CK52" s="97"/>
      <c r="CL52" s="97"/>
      <c r="CM52" s="97"/>
      <c r="CN52" s="97"/>
      <c r="CQ52" s="97"/>
      <c r="CR52" s="97"/>
      <c r="CU52" s="97"/>
      <c r="CV52" s="97"/>
      <c r="CW52" s="97"/>
      <c r="CX52" s="97"/>
      <c r="CY52" s="97"/>
      <c r="CZ52" s="98"/>
      <c r="DC52" s="98"/>
    </row>
    <row r="53" spans="1:107" x14ac:dyDescent="0.15">
      <c r="A53" s="59">
        <v>36477</v>
      </c>
      <c r="B53" s="56">
        <f t="shared" si="1"/>
        <v>11</v>
      </c>
      <c r="C53" s="60">
        <f t="shared" si="8"/>
        <v>1999</v>
      </c>
      <c r="D53" s="56">
        <v>0</v>
      </c>
      <c r="E53" s="56">
        <v>0</v>
      </c>
      <c r="F53" s="56">
        <v>0</v>
      </c>
      <c r="G53" s="91">
        <v>0</v>
      </c>
      <c r="H53" s="56">
        <v>117990</v>
      </c>
      <c r="I53" s="56">
        <v>0</v>
      </c>
      <c r="J53" s="97">
        <v>0</v>
      </c>
      <c r="K53" s="91">
        <v>0</v>
      </c>
      <c r="L53" s="56">
        <v>0</v>
      </c>
      <c r="M53" s="56">
        <v>68546</v>
      </c>
      <c r="N53" s="97">
        <v>0</v>
      </c>
      <c r="O53" s="91">
        <v>50000</v>
      </c>
      <c r="P53" s="97">
        <v>72065</v>
      </c>
      <c r="Q53" s="56">
        <v>56454</v>
      </c>
      <c r="R53" s="56">
        <v>0</v>
      </c>
      <c r="S53" s="91">
        <v>0</v>
      </c>
      <c r="T53" s="97">
        <v>55000</v>
      </c>
      <c r="U53" s="97">
        <v>0</v>
      </c>
      <c r="V53" s="97">
        <v>0</v>
      </c>
      <c r="W53" s="91">
        <v>0</v>
      </c>
      <c r="X53" s="98">
        <f t="shared" si="9"/>
        <v>245055</v>
      </c>
      <c r="Y53" s="56">
        <f t="shared" si="10"/>
        <v>125000</v>
      </c>
      <c r="Z53" s="56">
        <f t="shared" si="11"/>
        <v>0</v>
      </c>
      <c r="AA53" s="98">
        <f t="shared" si="12"/>
        <v>50000</v>
      </c>
      <c r="AB53" s="98">
        <f t="shared" si="13"/>
        <v>320055</v>
      </c>
      <c r="AD53" s="56">
        <v>55000</v>
      </c>
      <c r="AF53" s="56">
        <v>167480</v>
      </c>
      <c r="AH53" s="56">
        <v>97575</v>
      </c>
      <c r="AJ53" s="57">
        <f t="shared" si="14"/>
        <v>320055</v>
      </c>
      <c r="AK53" s="56">
        <f t="shared" si="15"/>
        <v>0</v>
      </c>
      <c r="AL53" s="56" t="s">
        <v>122</v>
      </c>
      <c r="CF53" s="59"/>
      <c r="CH53" s="60"/>
      <c r="CK53" s="97"/>
      <c r="CL53" s="97"/>
      <c r="CM53" s="97"/>
      <c r="CN53" s="97"/>
      <c r="CQ53" s="97"/>
      <c r="CR53" s="97"/>
      <c r="CU53" s="97"/>
      <c r="CV53" s="97"/>
      <c r="CW53" s="97"/>
      <c r="CX53" s="97"/>
      <c r="CY53" s="97"/>
      <c r="CZ53" s="98"/>
      <c r="DC53" s="98"/>
    </row>
    <row r="54" spans="1:107" x14ac:dyDescent="0.15">
      <c r="A54" s="59">
        <v>36478</v>
      </c>
      <c r="B54" s="56">
        <f t="shared" si="1"/>
        <v>11</v>
      </c>
      <c r="C54" s="60">
        <f t="shared" si="8"/>
        <v>1999</v>
      </c>
      <c r="D54" s="56">
        <v>0</v>
      </c>
      <c r="E54" s="56">
        <v>0</v>
      </c>
      <c r="F54" s="56">
        <v>0</v>
      </c>
      <c r="G54" s="91">
        <v>0</v>
      </c>
      <c r="H54" s="56">
        <v>117990</v>
      </c>
      <c r="I54" s="56">
        <v>0</v>
      </c>
      <c r="J54" s="97">
        <v>0</v>
      </c>
      <c r="K54" s="91">
        <v>0</v>
      </c>
      <c r="L54" s="56">
        <v>0</v>
      </c>
      <c r="M54" s="56">
        <v>68546</v>
      </c>
      <c r="N54" s="97">
        <v>0</v>
      </c>
      <c r="O54" s="91">
        <v>50000</v>
      </c>
      <c r="P54" s="97">
        <v>72065</v>
      </c>
      <c r="Q54" s="56">
        <v>56454</v>
      </c>
      <c r="R54" s="56">
        <v>0</v>
      </c>
      <c r="S54" s="91">
        <v>0</v>
      </c>
      <c r="T54" s="97">
        <v>55000</v>
      </c>
      <c r="U54" s="97">
        <v>0</v>
      </c>
      <c r="V54" s="97">
        <v>0</v>
      </c>
      <c r="W54" s="91">
        <v>0</v>
      </c>
      <c r="X54" s="98">
        <f t="shared" si="9"/>
        <v>245055</v>
      </c>
      <c r="Y54" s="56">
        <f t="shared" si="10"/>
        <v>125000</v>
      </c>
      <c r="Z54" s="56">
        <f t="shared" si="11"/>
        <v>0</v>
      </c>
      <c r="AA54" s="98">
        <f t="shared" si="12"/>
        <v>50000</v>
      </c>
      <c r="AB54" s="98">
        <f t="shared" si="13"/>
        <v>320055</v>
      </c>
      <c r="AD54" s="56">
        <v>55000</v>
      </c>
      <c r="AF54" s="56">
        <v>167480</v>
      </c>
      <c r="AH54" s="56">
        <v>97575</v>
      </c>
      <c r="AJ54" s="57">
        <f t="shared" si="14"/>
        <v>320055</v>
      </c>
      <c r="AK54" s="56">
        <f t="shared" si="15"/>
        <v>0</v>
      </c>
      <c r="CF54" s="59"/>
      <c r="CH54" s="60"/>
      <c r="CK54" s="97"/>
      <c r="CL54" s="97"/>
      <c r="CM54" s="97"/>
      <c r="CN54" s="97"/>
      <c r="CQ54" s="97"/>
      <c r="CR54" s="97"/>
      <c r="CU54" s="97"/>
      <c r="CV54" s="97"/>
      <c r="CW54" s="97"/>
      <c r="CX54" s="97"/>
      <c r="CY54" s="97"/>
      <c r="CZ54" s="98"/>
      <c r="DC54" s="98"/>
    </row>
    <row r="55" spans="1:107" x14ac:dyDescent="0.15">
      <c r="A55" s="59">
        <v>36479</v>
      </c>
      <c r="B55" s="56">
        <f t="shared" si="1"/>
        <v>11</v>
      </c>
      <c r="C55" s="60">
        <f t="shared" si="8"/>
        <v>1999</v>
      </c>
      <c r="D55" s="56">
        <v>0</v>
      </c>
      <c r="E55" s="56">
        <v>0</v>
      </c>
      <c r="F55" s="56">
        <v>0</v>
      </c>
      <c r="G55" s="91">
        <v>0</v>
      </c>
      <c r="H55" s="56">
        <v>117990</v>
      </c>
      <c r="I55" s="56">
        <v>0</v>
      </c>
      <c r="J55" s="97">
        <v>0</v>
      </c>
      <c r="K55" s="91">
        <v>0</v>
      </c>
      <c r="L55" s="56">
        <v>0</v>
      </c>
      <c r="M55" s="56">
        <v>68716</v>
      </c>
      <c r="N55" s="97">
        <v>0</v>
      </c>
      <c r="O55" s="91">
        <v>50000</v>
      </c>
      <c r="P55" s="97">
        <v>72065</v>
      </c>
      <c r="Q55" s="56">
        <v>56284</v>
      </c>
      <c r="R55" s="56">
        <v>0</v>
      </c>
      <c r="S55" s="91">
        <v>0</v>
      </c>
      <c r="T55" s="97">
        <v>55000</v>
      </c>
      <c r="U55" s="97">
        <v>0</v>
      </c>
      <c r="V55" s="97">
        <v>0</v>
      </c>
      <c r="W55" s="91">
        <v>0</v>
      </c>
      <c r="X55" s="98">
        <f t="shared" si="9"/>
        <v>245055</v>
      </c>
      <c r="Y55" s="56">
        <f t="shared" si="10"/>
        <v>125000</v>
      </c>
      <c r="Z55" s="56">
        <f t="shared" si="11"/>
        <v>0</v>
      </c>
      <c r="AA55" s="98">
        <f t="shared" si="12"/>
        <v>50000</v>
      </c>
      <c r="AB55" s="98">
        <f t="shared" si="13"/>
        <v>320055</v>
      </c>
      <c r="AD55" s="56">
        <v>55000</v>
      </c>
      <c r="AF55" s="56">
        <v>167480</v>
      </c>
      <c r="AH55" s="56">
        <v>97575</v>
      </c>
      <c r="AJ55" s="57">
        <f t="shared" si="14"/>
        <v>320055</v>
      </c>
      <c r="AK55" s="56">
        <f t="shared" si="15"/>
        <v>0</v>
      </c>
      <c r="CF55" s="59"/>
      <c r="CH55" s="60"/>
      <c r="CK55" s="97"/>
      <c r="CL55" s="97"/>
      <c r="CM55" s="97"/>
      <c r="CN55" s="97"/>
      <c r="CQ55" s="97"/>
      <c r="CR55" s="97"/>
      <c r="CU55" s="97"/>
      <c r="CV55" s="97"/>
      <c r="CW55" s="97"/>
      <c r="CX55" s="97"/>
      <c r="CY55" s="97"/>
      <c r="CZ55" s="98"/>
      <c r="DC55" s="98"/>
    </row>
    <row r="56" spans="1:107" x14ac:dyDescent="0.15">
      <c r="A56" s="59">
        <v>36480</v>
      </c>
      <c r="B56" s="56">
        <f t="shared" si="1"/>
        <v>11</v>
      </c>
      <c r="C56" s="60">
        <f t="shared" si="8"/>
        <v>1999</v>
      </c>
      <c r="D56" s="56">
        <v>0</v>
      </c>
      <c r="E56" s="56">
        <v>0</v>
      </c>
      <c r="F56" s="56">
        <v>0</v>
      </c>
      <c r="G56" s="91">
        <v>0</v>
      </c>
      <c r="H56" s="56">
        <v>104793</v>
      </c>
      <c r="I56" s="56">
        <v>0</v>
      </c>
      <c r="J56" s="97">
        <v>0</v>
      </c>
      <c r="K56" s="91">
        <v>0</v>
      </c>
      <c r="L56" s="56">
        <v>13197</v>
      </c>
      <c r="M56" s="56">
        <v>68545</v>
      </c>
      <c r="N56" s="97">
        <v>0</v>
      </c>
      <c r="O56" s="91">
        <v>0</v>
      </c>
      <c r="P56" s="97">
        <v>72065</v>
      </c>
      <c r="Q56" s="56">
        <v>56455</v>
      </c>
      <c r="R56" s="56">
        <v>0</v>
      </c>
      <c r="S56" s="91">
        <v>0</v>
      </c>
      <c r="T56" s="97">
        <v>55000</v>
      </c>
      <c r="U56" s="97">
        <v>0</v>
      </c>
      <c r="V56" s="97">
        <v>0</v>
      </c>
      <c r="W56" s="91">
        <v>0</v>
      </c>
      <c r="X56" s="98">
        <f t="shared" si="9"/>
        <v>245055</v>
      </c>
      <c r="Y56" s="56">
        <f t="shared" si="10"/>
        <v>125000</v>
      </c>
      <c r="Z56" s="56">
        <f t="shared" si="11"/>
        <v>0</v>
      </c>
      <c r="AA56" s="98">
        <f t="shared" si="12"/>
        <v>0</v>
      </c>
      <c r="AB56" s="98">
        <f t="shared" si="13"/>
        <v>370055</v>
      </c>
      <c r="AD56" s="56">
        <v>55000</v>
      </c>
      <c r="AE56" s="56">
        <v>56715</v>
      </c>
      <c r="AF56" s="56">
        <v>154283</v>
      </c>
      <c r="AH56" s="56">
        <v>103520</v>
      </c>
      <c r="AI56" s="56">
        <v>537</v>
      </c>
      <c r="AJ56" s="57">
        <f t="shared" si="14"/>
        <v>370055</v>
      </c>
      <c r="AK56" s="56">
        <f t="shared" si="15"/>
        <v>0</v>
      </c>
      <c r="CF56" s="59"/>
      <c r="CH56" s="60"/>
      <c r="CK56" s="97"/>
      <c r="CL56" s="97"/>
      <c r="CM56" s="97"/>
      <c r="CN56" s="97"/>
      <c r="CQ56" s="97"/>
      <c r="CR56" s="97"/>
      <c r="CU56" s="97"/>
      <c r="CV56" s="97"/>
      <c r="CW56" s="97"/>
      <c r="CX56" s="97"/>
      <c r="CY56" s="97"/>
      <c r="CZ56" s="98"/>
      <c r="DC56" s="98"/>
    </row>
    <row r="57" spans="1:107" x14ac:dyDescent="0.15">
      <c r="A57" s="59">
        <v>36481</v>
      </c>
      <c r="B57" s="56">
        <f t="shared" si="1"/>
        <v>11</v>
      </c>
      <c r="C57" s="60">
        <f t="shared" si="8"/>
        <v>1999</v>
      </c>
      <c r="D57" s="56">
        <v>0</v>
      </c>
      <c r="E57" s="56">
        <v>0</v>
      </c>
      <c r="F57" s="56">
        <v>0</v>
      </c>
      <c r="G57" s="91">
        <v>0</v>
      </c>
      <c r="H57" s="56">
        <v>80302</v>
      </c>
      <c r="I57" s="56">
        <v>0</v>
      </c>
      <c r="J57" s="97">
        <v>0</v>
      </c>
      <c r="K57" s="91">
        <v>0</v>
      </c>
      <c r="L57" s="56">
        <v>37688</v>
      </c>
      <c r="M57" s="56">
        <v>68545</v>
      </c>
      <c r="N57" s="97">
        <v>0</v>
      </c>
      <c r="O57" s="91">
        <v>0</v>
      </c>
      <c r="P57" s="97">
        <v>72065</v>
      </c>
      <c r="Q57" s="56">
        <v>56455</v>
      </c>
      <c r="R57" s="56">
        <v>0</v>
      </c>
      <c r="S57" s="91">
        <v>0</v>
      </c>
      <c r="T57" s="97">
        <v>55000</v>
      </c>
      <c r="U57" s="97">
        <v>0</v>
      </c>
      <c r="V57" s="97">
        <v>0</v>
      </c>
      <c r="W57" s="91">
        <v>0</v>
      </c>
      <c r="X57" s="98">
        <f t="shared" si="9"/>
        <v>245055</v>
      </c>
      <c r="Y57" s="56">
        <f t="shared" si="10"/>
        <v>125000</v>
      </c>
      <c r="Z57" s="56">
        <f t="shared" si="11"/>
        <v>0</v>
      </c>
      <c r="AA57" s="98">
        <f t="shared" si="12"/>
        <v>0</v>
      </c>
      <c r="AB57" s="98">
        <f t="shared" si="13"/>
        <v>370055</v>
      </c>
      <c r="AD57" s="56">
        <v>55000</v>
      </c>
      <c r="AE57" s="56">
        <v>81743</v>
      </c>
      <c r="AF57" s="56">
        <v>129792</v>
      </c>
      <c r="AH57" s="56">
        <v>103520</v>
      </c>
      <c r="AJ57" s="57">
        <f t="shared" si="14"/>
        <v>370055</v>
      </c>
      <c r="AK57" s="56">
        <f t="shared" si="15"/>
        <v>0</v>
      </c>
      <c r="CF57" s="59"/>
      <c r="CH57" s="60"/>
      <c r="CK57" s="97"/>
      <c r="CL57" s="97"/>
      <c r="CM57" s="97"/>
      <c r="CN57" s="97"/>
      <c r="CQ57" s="97"/>
      <c r="CR57" s="97"/>
      <c r="CU57" s="97"/>
      <c r="CV57" s="97"/>
      <c r="CW57" s="97"/>
      <c r="CX57" s="97"/>
      <c r="CY57" s="97"/>
      <c r="CZ57" s="98"/>
      <c r="DC57" s="98"/>
    </row>
    <row r="58" spans="1:107" x14ac:dyDescent="0.15">
      <c r="A58" s="59">
        <v>36482</v>
      </c>
      <c r="B58" s="56">
        <f t="shared" si="1"/>
        <v>11</v>
      </c>
      <c r="C58" s="60">
        <f t="shared" si="8"/>
        <v>1999</v>
      </c>
      <c r="D58" s="56">
        <v>0</v>
      </c>
      <c r="E58" s="56">
        <v>0</v>
      </c>
      <c r="F58" s="56">
        <v>0</v>
      </c>
      <c r="G58" s="91">
        <v>0</v>
      </c>
      <c r="H58" s="56">
        <v>116309</v>
      </c>
      <c r="I58" s="56">
        <v>0</v>
      </c>
      <c r="J58" s="97">
        <v>0</v>
      </c>
      <c r="K58" s="91">
        <v>0</v>
      </c>
      <c r="L58" s="56">
        <v>1681</v>
      </c>
      <c r="M58" s="56">
        <v>68835</v>
      </c>
      <c r="N58" s="97">
        <v>0</v>
      </c>
      <c r="O58" s="91">
        <v>50000</v>
      </c>
      <c r="P58" s="97">
        <v>72065</v>
      </c>
      <c r="Q58" s="56">
        <v>56165</v>
      </c>
      <c r="R58" s="56">
        <v>0</v>
      </c>
      <c r="S58" s="91">
        <v>0</v>
      </c>
      <c r="T58" s="97">
        <v>55000</v>
      </c>
      <c r="U58" s="97">
        <v>0</v>
      </c>
      <c r="V58" s="97">
        <v>0</v>
      </c>
      <c r="W58" s="91">
        <v>0</v>
      </c>
      <c r="X58" s="98">
        <f t="shared" si="9"/>
        <v>245055</v>
      </c>
      <c r="Y58" s="56">
        <f t="shared" si="10"/>
        <v>125000</v>
      </c>
      <c r="Z58" s="56">
        <f t="shared" si="11"/>
        <v>0</v>
      </c>
      <c r="AA58" s="98">
        <f t="shared" si="12"/>
        <v>50000</v>
      </c>
      <c r="AB58" s="98">
        <f t="shared" si="13"/>
        <v>320055</v>
      </c>
      <c r="AJ58" s="57">
        <f t="shared" si="14"/>
        <v>0</v>
      </c>
      <c r="AK58" s="56">
        <f t="shared" si="15"/>
        <v>320055</v>
      </c>
      <c r="CF58" s="59"/>
      <c r="CH58" s="60"/>
      <c r="CK58" s="97"/>
      <c r="CL58" s="97"/>
      <c r="CM58" s="97"/>
      <c r="CN58" s="97"/>
      <c r="CQ58" s="97"/>
      <c r="CR58" s="97"/>
      <c r="CU58" s="97"/>
      <c r="CV58" s="97"/>
      <c r="CW58" s="97"/>
      <c r="CX58" s="97"/>
      <c r="CY58" s="97"/>
      <c r="CZ58" s="98"/>
      <c r="DC58" s="98"/>
    </row>
    <row r="59" spans="1:107" x14ac:dyDescent="0.15">
      <c r="A59" s="59">
        <v>36483</v>
      </c>
      <c r="B59" s="56">
        <f t="shared" si="1"/>
        <v>11</v>
      </c>
      <c r="C59" s="60">
        <f t="shared" si="8"/>
        <v>1999</v>
      </c>
      <c r="D59" s="56">
        <v>0</v>
      </c>
      <c r="E59" s="56">
        <v>0</v>
      </c>
      <c r="F59" s="56">
        <v>0</v>
      </c>
      <c r="G59" s="91">
        <v>0</v>
      </c>
      <c r="H59" s="56">
        <v>95143</v>
      </c>
      <c r="I59" s="56">
        <v>0</v>
      </c>
      <c r="J59" s="97">
        <v>0</v>
      </c>
      <c r="K59" s="91">
        <v>0</v>
      </c>
      <c r="L59" s="56">
        <v>22847</v>
      </c>
      <c r="M59" s="56">
        <v>68836</v>
      </c>
      <c r="N59" s="97">
        <v>0</v>
      </c>
      <c r="O59" s="91">
        <v>50000</v>
      </c>
      <c r="P59" s="97">
        <v>72065</v>
      </c>
      <c r="Q59" s="56">
        <v>56164</v>
      </c>
      <c r="R59" s="56">
        <v>0</v>
      </c>
      <c r="S59" s="91">
        <v>0</v>
      </c>
      <c r="T59" s="97">
        <v>55000</v>
      </c>
      <c r="U59" s="97">
        <v>0</v>
      </c>
      <c r="V59" s="97">
        <v>0</v>
      </c>
      <c r="W59" s="91">
        <v>0</v>
      </c>
      <c r="X59" s="98">
        <f t="shared" si="9"/>
        <v>245055</v>
      </c>
      <c r="Y59" s="56">
        <f t="shared" si="10"/>
        <v>125000</v>
      </c>
      <c r="Z59" s="56">
        <f t="shared" si="11"/>
        <v>0</v>
      </c>
      <c r="AA59" s="98">
        <f t="shared" si="12"/>
        <v>50000</v>
      </c>
      <c r="AB59" s="98">
        <f t="shared" si="13"/>
        <v>320055</v>
      </c>
      <c r="AJ59" s="57">
        <f t="shared" si="14"/>
        <v>0</v>
      </c>
      <c r="AK59" s="56">
        <f t="shared" si="15"/>
        <v>320055</v>
      </c>
      <c r="CF59" s="59"/>
      <c r="CH59" s="60"/>
      <c r="CK59" s="97"/>
      <c r="CL59" s="97"/>
      <c r="CM59" s="97"/>
      <c r="CN59" s="97"/>
      <c r="CQ59" s="97"/>
      <c r="CR59" s="97"/>
      <c r="CU59" s="97"/>
      <c r="CV59" s="97"/>
      <c r="CW59" s="97"/>
      <c r="CX59" s="97"/>
      <c r="CY59" s="97"/>
      <c r="CZ59" s="98"/>
      <c r="DC59" s="98"/>
    </row>
    <row r="60" spans="1:107" x14ac:dyDescent="0.15">
      <c r="A60" s="59">
        <v>36484</v>
      </c>
      <c r="B60" s="56">
        <f t="shared" si="1"/>
        <v>11</v>
      </c>
      <c r="C60" s="60">
        <f t="shared" si="8"/>
        <v>1999</v>
      </c>
      <c r="D60" s="56">
        <v>0</v>
      </c>
      <c r="E60" s="56">
        <v>0</v>
      </c>
      <c r="F60" s="56">
        <v>0</v>
      </c>
      <c r="G60" s="91">
        <v>0</v>
      </c>
      <c r="H60" s="56">
        <v>117990</v>
      </c>
      <c r="I60" s="56">
        <v>0</v>
      </c>
      <c r="J60" s="97">
        <v>0</v>
      </c>
      <c r="K60" s="91">
        <v>0</v>
      </c>
      <c r="L60" s="56">
        <v>0</v>
      </c>
      <c r="M60" s="56">
        <v>68836</v>
      </c>
      <c r="N60" s="97">
        <v>0</v>
      </c>
      <c r="O60" s="91">
        <v>0</v>
      </c>
      <c r="P60" s="97">
        <v>72065</v>
      </c>
      <c r="Q60" s="56">
        <v>56164</v>
      </c>
      <c r="R60" s="56">
        <v>0</v>
      </c>
      <c r="S60" s="91">
        <v>0</v>
      </c>
      <c r="T60" s="97">
        <v>55000</v>
      </c>
      <c r="U60" s="97">
        <v>0</v>
      </c>
      <c r="V60" s="97">
        <v>0</v>
      </c>
      <c r="W60" s="91">
        <v>0</v>
      </c>
      <c r="X60" s="98">
        <f t="shared" si="9"/>
        <v>245055</v>
      </c>
      <c r="Y60" s="56">
        <f t="shared" si="10"/>
        <v>125000</v>
      </c>
      <c r="Z60" s="56">
        <f t="shared" si="11"/>
        <v>0</v>
      </c>
      <c r="AA60" s="98">
        <f t="shared" si="12"/>
        <v>0</v>
      </c>
      <c r="AB60" s="98">
        <f t="shared" si="13"/>
        <v>370055</v>
      </c>
      <c r="AJ60" s="57">
        <f t="shared" si="14"/>
        <v>0</v>
      </c>
      <c r="AK60" s="56">
        <f t="shared" si="15"/>
        <v>370055</v>
      </c>
      <c r="CF60" s="59"/>
      <c r="CH60" s="60"/>
      <c r="CK60" s="97"/>
      <c r="CL60" s="97"/>
      <c r="CM60" s="97"/>
      <c r="CN60" s="97"/>
      <c r="CQ60" s="97"/>
      <c r="CR60" s="97"/>
      <c r="CU60" s="97"/>
      <c r="CV60" s="97"/>
      <c r="CW60" s="97"/>
      <c r="CX60" s="97"/>
      <c r="CY60" s="97"/>
      <c r="CZ60" s="98"/>
      <c r="DC60" s="98"/>
    </row>
    <row r="61" spans="1:107" x14ac:dyDescent="0.15">
      <c r="A61" s="59">
        <v>36485</v>
      </c>
      <c r="B61" s="56">
        <f t="shared" si="1"/>
        <v>11</v>
      </c>
      <c r="C61" s="60">
        <f t="shared" si="8"/>
        <v>1999</v>
      </c>
      <c r="D61" s="56">
        <v>0</v>
      </c>
      <c r="E61" s="56">
        <v>0</v>
      </c>
      <c r="F61" s="56">
        <v>0</v>
      </c>
      <c r="G61" s="91">
        <v>0</v>
      </c>
      <c r="H61" s="56">
        <v>117990</v>
      </c>
      <c r="I61" s="56">
        <v>0</v>
      </c>
      <c r="J61" s="97">
        <v>0</v>
      </c>
      <c r="K61" s="91">
        <v>0</v>
      </c>
      <c r="L61" s="56">
        <v>0</v>
      </c>
      <c r="M61" s="56">
        <v>68836</v>
      </c>
      <c r="N61" s="97">
        <v>0</v>
      </c>
      <c r="O61" s="91">
        <v>0</v>
      </c>
      <c r="P61" s="97">
        <v>72065</v>
      </c>
      <c r="Q61" s="56">
        <v>56164</v>
      </c>
      <c r="R61" s="56">
        <v>0</v>
      </c>
      <c r="S61" s="91">
        <v>0</v>
      </c>
      <c r="T61" s="97">
        <v>55000</v>
      </c>
      <c r="U61" s="97">
        <v>0</v>
      </c>
      <c r="V61" s="97">
        <v>0</v>
      </c>
      <c r="W61" s="91">
        <v>0</v>
      </c>
      <c r="X61" s="98">
        <f t="shared" si="9"/>
        <v>245055</v>
      </c>
      <c r="Y61" s="56">
        <f t="shared" si="10"/>
        <v>125000</v>
      </c>
      <c r="Z61" s="56">
        <f t="shared" si="11"/>
        <v>0</v>
      </c>
      <c r="AA61" s="98">
        <f t="shared" si="12"/>
        <v>0</v>
      </c>
      <c r="AB61" s="98">
        <f t="shared" si="13"/>
        <v>370055</v>
      </c>
      <c r="AJ61" s="57">
        <f t="shared" si="14"/>
        <v>0</v>
      </c>
      <c r="AK61" s="56">
        <f t="shared" si="15"/>
        <v>370055</v>
      </c>
      <c r="CF61" s="59"/>
      <c r="CH61" s="60"/>
      <c r="CK61" s="97"/>
      <c r="CL61" s="97"/>
      <c r="CM61" s="97"/>
      <c r="CN61" s="97"/>
      <c r="CQ61" s="97"/>
      <c r="CR61" s="97"/>
      <c r="CU61" s="97"/>
      <c r="CV61" s="97"/>
      <c r="CW61" s="97"/>
      <c r="CX61" s="97"/>
      <c r="CY61" s="97"/>
      <c r="CZ61" s="98"/>
      <c r="DC61" s="98"/>
    </row>
    <row r="62" spans="1:107" x14ac:dyDescent="0.15">
      <c r="A62" s="59">
        <v>36486</v>
      </c>
      <c r="B62" s="56">
        <f t="shared" si="1"/>
        <v>11</v>
      </c>
      <c r="C62" s="60">
        <f t="shared" si="8"/>
        <v>1999</v>
      </c>
      <c r="D62" s="56">
        <v>0</v>
      </c>
      <c r="E62" s="56">
        <v>0</v>
      </c>
      <c r="F62" s="56">
        <v>0</v>
      </c>
      <c r="G62" s="91">
        <v>0</v>
      </c>
      <c r="H62" s="56">
        <v>117990</v>
      </c>
      <c r="I62" s="56">
        <v>0</v>
      </c>
      <c r="J62" s="97">
        <v>0</v>
      </c>
      <c r="K62" s="91">
        <v>0</v>
      </c>
      <c r="L62" s="56">
        <v>0</v>
      </c>
      <c r="M62" s="56">
        <v>68836</v>
      </c>
      <c r="N62" s="97">
        <v>0</v>
      </c>
      <c r="O62" s="91">
        <v>0</v>
      </c>
      <c r="P62" s="97">
        <v>72065</v>
      </c>
      <c r="Q62" s="56">
        <v>56164</v>
      </c>
      <c r="R62" s="56">
        <v>0</v>
      </c>
      <c r="S62" s="91">
        <v>0</v>
      </c>
      <c r="T62" s="97">
        <v>55000</v>
      </c>
      <c r="U62" s="97">
        <v>0</v>
      </c>
      <c r="V62" s="97">
        <v>0</v>
      </c>
      <c r="W62" s="91">
        <v>0</v>
      </c>
      <c r="X62" s="98">
        <f t="shared" si="9"/>
        <v>245055</v>
      </c>
      <c r="Y62" s="56">
        <f t="shared" si="10"/>
        <v>125000</v>
      </c>
      <c r="Z62" s="56">
        <f t="shared" si="11"/>
        <v>0</v>
      </c>
      <c r="AA62" s="98">
        <f t="shared" si="12"/>
        <v>0</v>
      </c>
      <c r="AB62" s="98">
        <f t="shared" si="13"/>
        <v>370055</v>
      </c>
      <c r="AJ62" s="57">
        <f t="shared" si="14"/>
        <v>0</v>
      </c>
      <c r="AK62" s="56">
        <f t="shared" si="15"/>
        <v>370055</v>
      </c>
      <c r="CF62" s="59"/>
      <c r="CH62" s="60"/>
      <c r="CK62" s="97"/>
      <c r="CL62" s="97"/>
      <c r="CM62" s="97"/>
      <c r="CN62" s="97"/>
      <c r="CQ62" s="97"/>
      <c r="CR62" s="97"/>
      <c r="CU62" s="97"/>
      <c r="CV62" s="97"/>
      <c r="CW62" s="97"/>
      <c r="CX62" s="97"/>
      <c r="CY62" s="97"/>
      <c r="CZ62" s="98"/>
      <c r="DC62" s="98"/>
    </row>
    <row r="63" spans="1:107" x14ac:dyDescent="0.15">
      <c r="A63" s="59">
        <v>36487</v>
      </c>
      <c r="B63" s="56">
        <f t="shared" si="1"/>
        <v>11</v>
      </c>
      <c r="C63" s="60">
        <f t="shared" si="8"/>
        <v>1999</v>
      </c>
      <c r="D63" s="56">
        <v>0</v>
      </c>
      <c r="E63" s="56">
        <v>0</v>
      </c>
      <c r="F63" s="56">
        <v>0</v>
      </c>
      <c r="G63" s="91">
        <v>0</v>
      </c>
      <c r="H63" s="56">
        <v>117990</v>
      </c>
      <c r="I63" s="56">
        <v>0</v>
      </c>
      <c r="J63" s="97">
        <v>0</v>
      </c>
      <c r="K63" s="91">
        <v>0</v>
      </c>
      <c r="L63" s="56">
        <v>0</v>
      </c>
      <c r="M63" s="56">
        <v>68836</v>
      </c>
      <c r="N63" s="97">
        <v>0</v>
      </c>
      <c r="O63" s="91">
        <v>50000</v>
      </c>
      <c r="P63" s="97">
        <v>72065</v>
      </c>
      <c r="Q63" s="56">
        <v>56164</v>
      </c>
      <c r="R63" s="56">
        <v>0</v>
      </c>
      <c r="S63" s="91">
        <v>0</v>
      </c>
      <c r="T63" s="97">
        <v>55000</v>
      </c>
      <c r="U63" s="97">
        <v>0</v>
      </c>
      <c r="V63" s="97">
        <v>0</v>
      </c>
      <c r="W63" s="91">
        <v>0</v>
      </c>
      <c r="X63" s="98">
        <f t="shared" si="9"/>
        <v>245055</v>
      </c>
      <c r="Y63" s="56">
        <f t="shared" si="10"/>
        <v>125000</v>
      </c>
      <c r="Z63" s="56">
        <f t="shared" si="11"/>
        <v>0</v>
      </c>
      <c r="AA63" s="98">
        <f t="shared" si="12"/>
        <v>50000</v>
      </c>
      <c r="AB63" s="98">
        <f t="shared" si="13"/>
        <v>320055</v>
      </c>
      <c r="AJ63" s="57">
        <f t="shared" si="14"/>
        <v>0</v>
      </c>
      <c r="AK63" s="56">
        <f t="shared" si="15"/>
        <v>320055</v>
      </c>
      <c r="CF63" s="59"/>
      <c r="CH63" s="60"/>
      <c r="CK63" s="97"/>
      <c r="CL63" s="97"/>
      <c r="CM63" s="97"/>
      <c r="CN63" s="97"/>
      <c r="CQ63" s="97"/>
      <c r="CR63" s="97"/>
      <c r="CU63" s="97"/>
      <c r="CV63" s="97"/>
      <c r="CW63" s="97"/>
      <c r="CX63" s="97"/>
      <c r="CY63" s="97"/>
      <c r="CZ63" s="98"/>
      <c r="DC63" s="98"/>
    </row>
    <row r="64" spans="1:107" x14ac:dyDescent="0.15">
      <c r="A64" s="59">
        <v>36488</v>
      </c>
      <c r="B64" s="56">
        <f t="shared" si="1"/>
        <v>11</v>
      </c>
      <c r="C64" s="60">
        <f t="shared" si="8"/>
        <v>1999</v>
      </c>
      <c r="D64" s="56">
        <v>0</v>
      </c>
      <c r="E64" s="56">
        <v>0</v>
      </c>
      <c r="F64" s="56">
        <v>0</v>
      </c>
      <c r="G64" s="91">
        <v>0</v>
      </c>
      <c r="H64" s="56">
        <v>117990</v>
      </c>
      <c r="I64" s="56">
        <v>7118</v>
      </c>
      <c r="J64" s="97">
        <v>0</v>
      </c>
      <c r="K64" s="91">
        <v>0</v>
      </c>
      <c r="L64" s="56">
        <v>0</v>
      </c>
      <c r="M64" s="56">
        <v>71737</v>
      </c>
      <c r="N64" s="97">
        <v>0</v>
      </c>
      <c r="O64" s="91">
        <v>25000</v>
      </c>
      <c r="P64" s="97">
        <v>72065</v>
      </c>
      <c r="Q64" s="56">
        <v>46145</v>
      </c>
      <c r="R64" s="56">
        <v>0</v>
      </c>
      <c r="S64" s="91">
        <v>0</v>
      </c>
      <c r="T64" s="97">
        <v>55000</v>
      </c>
      <c r="U64" s="97">
        <v>0</v>
      </c>
      <c r="V64" s="97">
        <v>0</v>
      </c>
      <c r="W64" s="91">
        <v>0</v>
      </c>
      <c r="X64" s="98">
        <f t="shared" si="9"/>
        <v>245055</v>
      </c>
      <c r="Y64" s="56">
        <f t="shared" si="10"/>
        <v>125000</v>
      </c>
      <c r="Z64" s="56">
        <f t="shared" si="11"/>
        <v>0</v>
      </c>
      <c r="AA64" s="98">
        <f t="shared" si="12"/>
        <v>25000</v>
      </c>
      <c r="AB64" s="98">
        <f t="shared" si="13"/>
        <v>345055</v>
      </c>
      <c r="AJ64" s="57">
        <f t="shared" si="14"/>
        <v>0</v>
      </c>
      <c r="AK64" s="56">
        <f t="shared" si="15"/>
        <v>345055</v>
      </c>
      <c r="CF64" s="59"/>
      <c r="CH64" s="60"/>
      <c r="CK64" s="97"/>
      <c r="CL64" s="97"/>
      <c r="CM64" s="97"/>
      <c r="CN64" s="97"/>
      <c r="CQ64" s="97"/>
      <c r="CR64" s="97"/>
      <c r="CU64" s="97"/>
      <c r="CV64" s="97"/>
      <c r="CW64" s="97"/>
      <c r="CX64" s="97"/>
      <c r="CY64" s="97"/>
      <c r="CZ64" s="98"/>
      <c r="DC64" s="98"/>
    </row>
    <row r="65" spans="1:109" x14ac:dyDescent="0.15">
      <c r="A65" s="59">
        <v>36489</v>
      </c>
      <c r="B65" s="56">
        <f t="shared" si="1"/>
        <v>11</v>
      </c>
      <c r="C65" s="60">
        <f t="shared" si="8"/>
        <v>1999</v>
      </c>
      <c r="D65" s="56">
        <v>0</v>
      </c>
      <c r="E65" s="56">
        <v>0</v>
      </c>
      <c r="F65" s="56">
        <v>0</v>
      </c>
      <c r="G65" s="91">
        <v>0</v>
      </c>
      <c r="H65" s="56">
        <v>117990</v>
      </c>
      <c r="I65" s="56">
        <v>7118</v>
      </c>
      <c r="J65" s="97">
        <v>0</v>
      </c>
      <c r="K65" s="91">
        <v>0</v>
      </c>
      <c r="L65" s="56">
        <v>0</v>
      </c>
      <c r="M65" s="56">
        <v>61930</v>
      </c>
      <c r="N65" s="97">
        <v>30000</v>
      </c>
      <c r="O65" s="91">
        <v>0</v>
      </c>
      <c r="P65" s="97">
        <v>72065</v>
      </c>
      <c r="Q65" s="56">
        <v>55952</v>
      </c>
      <c r="R65" s="56">
        <v>0</v>
      </c>
      <c r="S65" s="91">
        <v>0</v>
      </c>
      <c r="T65" s="97">
        <v>55000</v>
      </c>
      <c r="U65" s="97">
        <v>0</v>
      </c>
      <c r="V65" s="97">
        <v>0</v>
      </c>
      <c r="W65" s="91">
        <v>0</v>
      </c>
      <c r="X65" s="98">
        <f t="shared" si="9"/>
        <v>245055</v>
      </c>
      <c r="Y65" s="56">
        <f t="shared" si="10"/>
        <v>125000</v>
      </c>
      <c r="Z65" s="56">
        <f t="shared" si="11"/>
        <v>30000</v>
      </c>
      <c r="AA65" s="98">
        <f t="shared" si="12"/>
        <v>0</v>
      </c>
      <c r="AB65" s="98">
        <f t="shared" si="13"/>
        <v>400055</v>
      </c>
      <c r="AJ65" s="57">
        <f t="shared" si="14"/>
        <v>0</v>
      </c>
      <c r="AK65" s="56">
        <f t="shared" si="15"/>
        <v>400055</v>
      </c>
      <c r="CF65" s="59"/>
      <c r="CH65" s="60"/>
      <c r="CK65" s="97"/>
      <c r="CL65" s="97"/>
      <c r="CM65" s="97"/>
      <c r="CN65" s="97"/>
      <c r="CQ65" s="97"/>
      <c r="CR65" s="97"/>
      <c r="CU65" s="97"/>
      <c r="CV65" s="97"/>
      <c r="CW65" s="97"/>
      <c r="CX65" s="97"/>
      <c r="CY65" s="97"/>
      <c r="CZ65" s="98"/>
      <c r="DC65" s="98"/>
    </row>
    <row r="66" spans="1:109" x14ac:dyDescent="0.15">
      <c r="A66" s="59">
        <v>36490</v>
      </c>
      <c r="B66" s="56">
        <f t="shared" si="1"/>
        <v>11</v>
      </c>
      <c r="C66" s="60">
        <f t="shared" si="8"/>
        <v>1999</v>
      </c>
      <c r="D66" s="56">
        <v>0</v>
      </c>
      <c r="E66" s="56">
        <v>0</v>
      </c>
      <c r="F66" s="56">
        <v>0</v>
      </c>
      <c r="G66" s="91">
        <v>0</v>
      </c>
      <c r="H66" s="56">
        <v>117990</v>
      </c>
      <c r="I66" s="56">
        <v>7118</v>
      </c>
      <c r="J66" s="97">
        <v>0</v>
      </c>
      <c r="K66" s="91">
        <v>0</v>
      </c>
      <c r="L66" s="56">
        <v>0</v>
      </c>
      <c r="M66" s="56">
        <v>61930</v>
      </c>
      <c r="N66" s="97">
        <v>30000</v>
      </c>
      <c r="O66" s="91">
        <v>0</v>
      </c>
      <c r="P66" s="97">
        <v>72065</v>
      </c>
      <c r="Q66" s="56">
        <v>55952</v>
      </c>
      <c r="R66" s="56">
        <v>0</v>
      </c>
      <c r="S66" s="91">
        <v>0</v>
      </c>
      <c r="T66" s="97">
        <v>55000</v>
      </c>
      <c r="U66" s="97">
        <v>0</v>
      </c>
      <c r="V66" s="97">
        <v>0</v>
      </c>
      <c r="W66" s="91">
        <v>0</v>
      </c>
      <c r="X66" s="98">
        <f t="shared" si="9"/>
        <v>245055</v>
      </c>
      <c r="Y66" s="56">
        <f t="shared" si="10"/>
        <v>125000</v>
      </c>
      <c r="Z66" s="56">
        <f t="shared" si="11"/>
        <v>30000</v>
      </c>
      <c r="AA66" s="98">
        <f t="shared" si="12"/>
        <v>0</v>
      </c>
      <c r="AB66" s="98">
        <f t="shared" si="13"/>
        <v>400055</v>
      </c>
      <c r="AJ66" s="57">
        <f t="shared" si="14"/>
        <v>0</v>
      </c>
      <c r="AK66" s="56">
        <f t="shared" si="15"/>
        <v>400055</v>
      </c>
      <c r="CF66" s="59"/>
      <c r="CH66" s="60"/>
      <c r="CK66" s="97"/>
      <c r="CL66" s="97"/>
      <c r="CM66" s="97"/>
      <c r="CN66" s="97"/>
      <c r="CQ66" s="97"/>
      <c r="CR66" s="97"/>
      <c r="CU66" s="97"/>
      <c r="CV66" s="97"/>
      <c r="CW66" s="97"/>
      <c r="CX66" s="97"/>
      <c r="CY66" s="97"/>
      <c r="CZ66" s="98"/>
      <c r="DC66" s="98"/>
    </row>
    <row r="67" spans="1:109" x14ac:dyDescent="0.15">
      <c r="A67" s="59">
        <v>36491</v>
      </c>
      <c r="B67" s="56">
        <f t="shared" si="1"/>
        <v>11</v>
      </c>
      <c r="C67" s="60">
        <f t="shared" si="8"/>
        <v>1999</v>
      </c>
      <c r="D67" s="56">
        <v>0</v>
      </c>
      <c r="E67" s="56">
        <v>0</v>
      </c>
      <c r="F67" s="56">
        <v>0</v>
      </c>
      <c r="G67" s="91">
        <v>0</v>
      </c>
      <c r="H67" s="56">
        <v>117990</v>
      </c>
      <c r="I67" s="56">
        <v>7118</v>
      </c>
      <c r="J67" s="97">
        <v>0</v>
      </c>
      <c r="K67" s="91">
        <v>0</v>
      </c>
      <c r="L67" s="56">
        <v>0</v>
      </c>
      <c r="M67" s="56">
        <v>61930</v>
      </c>
      <c r="N67" s="97">
        <v>30000</v>
      </c>
      <c r="O67" s="91">
        <v>0</v>
      </c>
      <c r="P67" s="97">
        <v>72065</v>
      </c>
      <c r="Q67" s="56">
        <v>55952</v>
      </c>
      <c r="R67" s="56">
        <v>0</v>
      </c>
      <c r="S67" s="91">
        <v>0</v>
      </c>
      <c r="T67" s="97">
        <v>55000</v>
      </c>
      <c r="U67" s="97">
        <v>0</v>
      </c>
      <c r="V67" s="97">
        <v>0</v>
      </c>
      <c r="W67" s="91">
        <v>0</v>
      </c>
      <c r="X67" s="98">
        <f t="shared" si="9"/>
        <v>245055</v>
      </c>
      <c r="Y67" s="56">
        <f t="shared" si="10"/>
        <v>125000</v>
      </c>
      <c r="Z67" s="56">
        <f t="shared" si="11"/>
        <v>30000</v>
      </c>
      <c r="AA67" s="98">
        <f t="shared" si="12"/>
        <v>0</v>
      </c>
      <c r="AB67" s="98">
        <f t="shared" si="13"/>
        <v>400055</v>
      </c>
      <c r="AJ67" s="57">
        <f t="shared" si="14"/>
        <v>0</v>
      </c>
      <c r="AK67" s="56">
        <f t="shared" si="15"/>
        <v>400055</v>
      </c>
      <c r="CF67" s="59"/>
      <c r="CH67" s="60"/>
      <c r="CK67" s="97"/>
      <c r="CL67" s="97"/>
      <c r="CM67" s="97"/>
      <c r="CN67" s="97"/>
      <c r="CQ67" s="97"/>
      <c r="CR67" s="97"/>
      <c r="CU67" s="97"/>
      <c r="CV67" s="97"/>
      <c r="CW67" s="97"/>
      <c r="CX67" s="97"/>
      <c r="CY67" s="97"/>
      <c r="CZ67" s="98"/>
      <c r="DC67" s="98"/>
    </row>
    <row r="68" spans="1:109" x14ac:dyDescent="0.15">
      <c r="A68" s="59">
        <v>36492</v>
      </c>
      <c r="B68" s="56">
        <f t="shared" si="1"/>
        <v>11</v>
      </c>
      <c r="C68" s="60">
        <f t="shared" si="8"/>
        <v>1999</v>
      </c>
      <c r="D68" s="56">
        <v>0</v>
      </c>
      <c r="E68" s="56">
        <v>0</v>
      </c>
      <c r="F68" s="56">
        <v>0</v>
      </c>
      <c r="G68" s="91">
        <v>0</v>
      </c>
      <c r="H68" s="56">
        <v>117990</v>
      </c>
      <c r="I68" s="56">
        <v>7118</v>
      </c>
      <c r="J68" s="97">
        <v>0</v>
      </c>
      <c r="K68" s="91">
        <v>0</v>
      </c>
      <c r="L68" s="56">
        <v>0</v>
      </c>
      <c r="M68" s="56">
        <v>61930</v>
      </c>
      <c r="N68" s="97">
        <v>30000</v>
      </c>
      <c r="O68" s="91">
        <v>0</v>
      </c>
      <c r="P68" s="97">
        <v>72065</v>
      </c>
      <c r="Q68" s="56">
        <v>55952</v>
      </c>
      <c r="R68" s="56">
        <v>0</v>
      </c>
      <c r="S68" s="91">
        <v>0</v>
      </c>
      <c r="T68" s="97">
        <v>55000</v>
      </c>
      <c r="U68" s="97">
        <v>0</v>
      </c>
      <c r="V68" s="97">
        <v>0</v>
      </c>
      <c r="W68" s="91">
        <v>0</v>
      </c>
      <c r="X68" s="98">
        <f t="shared" si="9"/>
        <v>245055</v>
      </c>
      <c r="Y68" s="56">
        <f t="shared" si="10"/>
        <v>125000</v>
      </c>
      <c r="Z68" s="56">
        <f t="shared" si="11"/>
        <v>30000</v>
      </c>
      <c r="AA68" s="98">
        <f t="shared" si="12"/>
        <v>0</v>
      </c>
      <c r="AB68" s="98">
        <f t="shared" si="13"/>
        <v>400055</v>
      </c>
      <c r="AJ68" s="57">
        <f t="shared" si="14"/>
        <v>0</v>
      </c>
      <c r="AK68" s="56">
        <f t="shared" si="15"/>
        <v>400055</v>
      </c>
      <c r="CF68" s="59"/>
      <c r="CH68" s="60"/>
      <c r="CK68" s="97"/>
      <c r="CL68" s="97"/>
      <c r="CM68" s="97"/>
      <c r="CN68" s="97"/>
      <c r="CQ68" s="97"/>
      <c r="CR68" s="97"/>
      <c r="CU68" s="97"/>
      <c r="CV68" s="97"/>
      <c r="CW68" s="97"/>
      <c r="CX68" s="97"/>
      <c r="CY68" s="97"/>
      <c r="CZ68" s="98"/>
      <c r="DC68" s="98"/>
    </row>
    <row r="69" spans="1:109" x14ac:dyDescent="0.15">
      <c r="A69" s="59">
        <v>36493</v>
      </c>
      <c r="B69" s="56">
        <f t="shared" si="1"/>
        <v>11</v>
      </c>
      <c r="C69" s="60">
        <f t="shared" si="8"/>
        <v>1999</v>
      </c>
      <c r="D69" s="56">
        <v>0</v>
      </c>
      <c r="E69" s="56">
        <v>0</v>
      </c>
      <c r="F69" s="56">
        <v>0</v>
      </c>
      <c r="G69" s="91">
        <v>0</v>
      </c>
      <c r="H69" s="56">
        <v>117990</v>
      </c>
      <c r="I69" s="56">
        <v>7118</v>
      </c>
      <c r="J69" s="97">
        <v>0</v>
      </c>
      <c r="K69" s="91">
        <v>0</v>
      </c>
      <c r="L69" s="56">
        <v>0</v>
      </c>
      <c r="M69" s="56">
        <v>61930</v>
      </c>
      <c r="N69" s="97">
        <v>30000</v>
      </c>
      <c r="O69" s="91">
        <v>0</v>
      </c>
      <c r="P69" s="97">
        <v>72065</v>
      </c>
      <c r="Q69" s="56">
        <v>55952</v>
      </c>
      <c r="R69" s="56">
        <v>0</v>
      </c>
      <c r="S69" s="91">
        <v>0</v>
      </c>
      <c r="T69" s="97">
        <v>55000</v>
      </c>
      <c r="U69" s="97">
        <v>0</v>
      </c>
      <c r="V69" s="97">
        <v>0</v>
      </c>
      <c r="W69" s="91">
        <v>0</v>
      </c>
      <c r="X69" s="98">
        <f t="shared" si="9"/>
        <v>245055</v>
      </c>
      <c r="Y69" s="56">
        <f t="shared" si="10"/>
        <v>125000</v>
      </c>
      <c r="Z69" s="56">
        <f t="shared" si="11"/>
        <v>30000</v>
      </c>
      <c r="AA69" s="98">
        <f t="shared" si="12"/>
        <v>0</v>
      </c>
      <c r="AB69" s="98">
        <f t="shared" si="13"/>
        <v>400055</v>
      </c>
      <c r="AJ69" s="57">
        <f t="shared" si="14"/>
        <v>0</v>
      </c>
      <c r="AK69" s="56">
        <f t="shared" si="15"/>
        <v>400055</v>
      </c>
      <c r="CF69" s="59"/>
      <c r="CH69" s="60"/>
      <c r="CK69" s="97"/>
      <c r="CL69" s="97"/>
      <c r="CM69" s="97"/>
      <c r="CN69" s="97"/>
      <c r="CQ69" s="97"/>
      <c r="CR69" s="97"/>
      <c r="CU69" s="97"/>
      <c r="CV69" s="97"/>
      <c r="CW69" s="97"/>
      <c r="CX69" s="97"/>
      <c r="CY69" s="97"/>
      <c r="CZ69" s="98"/>
      <c r="DC69" s="98"/>
    </row>
    <row r="70" spans="1:109" x14ac:dyDescent="0.15">
      <c r="A70" s="59">
        <v>36494</v>
      </c>
      <c r="B70" s="56">
        <f t="shared" si="1"/>
        <v>11</v>
      </c>
      <c r="C70" s="60">
        <f t="shared" si="8"/>
        <v>1999</v>
      </c>
      <c r="D70" s="56">
        <v>0</v>
      </c>
      <c r="E70" s="56">
        <v>0</v>
      </c>
      <c r="F70" s="56">
        <v>0</v>
      </c>
      <c r="G70" s="91">
        <v>0</v>
      </c>
      <c r="H70" s="56">
        <v>117990</v>
      </c>
      <c r="I70" s="56">
        <v>7118</v>
      </c>
      <c r="J70" s="97">
        <v>0</v>
      </c>
      <c r="K70" s="91">
        <v>0</v>
      </c>
      <c r="L70" s="56">
        <v>0</v>
      </c>
      <c r="M70" s="56">
        <v>46947</v>
      </c>
      <c r="N70" s="97">
        <v>38329</v>
      </c>
      <c r="O70" s="91">
        <v>0</v>
      </c>
      <c r="P70" s="97">
        <v>72065</v>
      </c>
      <c r="Q70" s="56">
        <v>70935</v>
      </c>
      <c r="R70" s="56">
        <v>0</v>
      </c>
      <c r="S70" s="91">
        <v>0</v>
      </c>
      <c r="T70" s="97">
        <v>55000</v>
      </c>
      <c r="U70" s="97">
        <v>0</v>
      </c>
      <c r="V70" s="97">
        <v>0</v>
      </c>
      <c r="W70" s="91">
        <v>0</v>
      </c>
      <c r="X70" s="98">
        <f t="shared" si="9"/>
        <v>245055</v>
      </c>
      <c r="Y70" s="56">
        <f t="shared" si="10"/>
        <v>125000</v>
      </c>
      <c r="Z70" s="56">
        <f t="shared" si="11"/>
        <v>38329</v>
      </c>
      <c r="AA70" s="98">
        <f t="shared" si="12"/>
        <v>0</v>
      </c>
      <c r="AB70" s="98">
        <f t="shared" si="13"/>
        <v>408384</v>
      </c>
      <c r="AJ70" s="57">
        <f t="shared" si="14"/>
        <v>0</v>
      </c>
      <c r="AK70" s="56">
        <f t="shared" si="15"/>
        <v>408384</v>
      </c>
      <c r="CF70" s="59"/>
      <c r="CH70" s="60"/>
      <c r="CK70" s="97"/>
      <c r="CL70" s="97"/>
      <c r="CM70" s="97"/>
      <c r="CN70" s="97"/>
      <c r="CQ70" s="97"/>
      <c r="CR70" s="97"/>
      <c r="CU70" s="97"/>
      <c r="CV70" s="97"/>
      <c r="CW70" s="97"/>
      <c r="CX70" s="97"/>
      <c r="CY70" s="97"/>
      <c r="CZ70" s="98"/>
      <c r="DC70" s="98"/>
    </row>
    <row r="71" spans="1:109" x14ac:dyDescent="0.15">
      <c r="A71" s="100" t="s">
        <v>40</v>
      </c>
      <c r="B71" s="61" t="s">
        <v>41</v>
      </c>
      <c r="C71" s="101" t="s">
        <v>42</v>
      </c>
      <c r="D71" s="61" t="s">
        <v>87</v>
      </c>
      <c r="E71" s="61" t="s">
        <v>89</v>
      </c>
      <c r="F71" s="61" t="s">
        <v>88</v>
      </c>
      <c r="G71" s="92" t="s">
        <v>99</v>
      </c>
      <c r="H71" s="61" t="s">
        <v>90</v>
      </c>
      <c r="I71" s="61" t="s">
        <v>91</v>
      </c>
      <c r="J71" s="61" t="s">
        <v>92</v>
      </c>
      <c r="K71" s="92" t="s">
        <v>100</v>
      </c>
      <c r="L71" s="61" t="s">
        <v>93</v>
      </c>
      <c r="M71" s="61" t="s">
        <v>95</v>
      </c>
      <c r="N71" s="61" t="s">
        <v>94</v>
      </c>
      <c r="O71" s="92" t="s">
        <v>101</v>
      </c>
      <c r="P71" s="103" t="s">
        <v>96</v>
      </c>
      <c r="Q71" s="103" t="s">
        <v>97</v>
      </c>
      <c r="R71" s="103" t="s">
        <v>98</v>
      </c>
      <c r="S71" s="61" t="s">
        <v>102</v>
      </c>
      <c r="T71" s="105" t="s">
        <v>103</v>
      </c>
      <c r="U71" s="61" t="s">
        <v>104</v>
      </c>
      <c r="V71" s="61" t="s">
        <v>105</v>
      </c>
      <c r="W71" s="92" t="s">
        <v>106</v>
      </c>
      <c r="X71" s="61" t="s">
        <v>107</v>
      </c>
      <c r="Y71" s="61" t="s">
        <v>45</v>
      </c>
      <c r="Z71" s="61" t="s">
        <v>46</v>
      </c>
      <c r="AA71" s="61" t="s">
        <v>86</v>
      </c>
      <c r="AB71" s="61" t="s">
        <v>39</v>
      </c>
      <c r="AC71" s="61"/>
      <c r="AD71" s="61" t="s">
        <v>44</v>
      </c>
      <c r="AE71" s="61" t="s">
        <v>17</v>
      </c>
      <c r="AF71" s="61" t="s">
        <v>16</v>
      </c>
      <c r="AG71" s="61" t="s">
        <v>14</v>
      </c>
      <c r="AH71" s="61" t="s">
        <v>15</v>
      </c>
      <c r="AI71" s="61" t="s">
        <v>119</v>
      </c>
      <c r="AJ71" s="61" t="s">
        <v>39</v>
      </c>
      <c r="AK71" s="61" t="s">
        <v>120</v>
      </c>
      <c r="CF71" s="100"/>
      <c r="CG71" s="61"/>
      <c r="CH71" s="10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</row>
    <row r="72" spans="1:109" x14ac:dyDescent="0.15">
      <c r="A72" s="59">
        <v>36495</v>
      </c>
      <c r="B72" s="56">
        <f t="shared" si="1"/>
        <v>12</v>
      </c>
      <c r="C72" s="60">
        <f t="shared" si="8"/>
        <v>1999</v>
      </c>
      <c r="D72" s="56">
        <v>0</v>
      </c>
      <c r="E72" s="56">
        <v>0</v>
      </c>
      <c r="F72" s="56">
        <v>50188</v>
      </c>
      <c r="G72" s="91">
        <v>0</v>
      </c>
      <c r="H72" s="56">
        <v>98915</v>
      </c>
      <c r="I72" s="56">
        <v>0</v>
      </c>
      <c r="J72" s="97">
        <v>12942</v>
      </c>
      <c r="K72" s="91">
        <v>0</v>
      </c>
      <c r="L72" s="56">
        <v>94140</v>
      </c>
      <c r="M72" s="56">
        <v>0</v>
      </c>
      <c r="N72" s="97">
        <v>8896</v>
      </c>
      <c r="O72" s="91">
        <v>0</v>
      </c>
      <c r="P72" s="97">
        <v>143000</v>
      </c>
      <c r="Q72" s="56">
        <v>0</v>
      </c>
      <c r="R72" s="56">
        <v>0</v>
      </c>
      <c r="S72" s="56">
        <v>0</v>
      </c>
      <c r="T72" s="106">
        <v>0</v>
      </c>
      <c r="U72" s="97">
        <v>0</v>
      </c>
      <c r="V72" s="97">
        <v>0</v>
      </c>
      <c r="W72" s="91">
        <v>0</v>
      </c>
      <c r="X72" s="98">
        <f t="shared" si="3"/>
        <v>336055</v>
      </c>
      <c r="Y72" s="56">
        <f t="shared" si="4"/>
        <v>0</v>
      </c>
      <c r="Z72" s="56">
        <f t="shared" si="11"/>
        <v>72026</v>
      </c>
      <c r="AA72" s="98">
        <f t="shared" si="6"/>
        <v>0</v>
      </c>
      <c r="AB72" s="98">
        <f t="shared" si="7"/>
        <v>408081</v>
      </c>
      <c r="AJ72" s="57">
        <f t="shared" si="14"/>
        <v>0</v>
      </c>
      <c r="AK72" s="56">
        <f t="shared" si="15"/>
        <v>408081</v>
      </c>
      <c r="CF72" s="59"/>
      <c r="CH72" s="60"/>
      <c r="CK72" s="97"/>
      <c r="CL72" s="97"/>
      <c r="CM72" s="97"/>
      <c r="CN72" s="97"/>
      <c r="CQ72" s="97"/>
      <c r="CR72" s="97"/>
      <c r="CU72" s="97"/>
      <c r="CV72" s="97"/>
      <c r="CW72" s="97"/>
      <c r="CX72" s="97"/>
      <c r="CY72" s="97"/>
      <c r="CZ72" s="98"/>
      <c r="DC72" s="98"/>
    </row>
    <row r="73" spans="1:109" x14ac:dyDescent="0.15">
      <c r="A73" s="59">
        <v>36496</v>
      </c>
      <c r="B73" s="56">
        <f t="shared" si="1"/>
        <v>12</v>
      </c>
      <c r="C73" s="60">
        <f t="shared" si="8"/>
        <v>1999</v>
      </c>
      <c r="D73" s="56">
        <v>0</v>
      </c>
      <c r="E73" s="56">
        <v>0</v>
      </c>
      <c r="F73" s="56">
        <v>50188</v>
      </c>
      <c r="G73" s="91">
        <v>0</v>
      </c>
      <c r="H73" s="56">
        <v>112152</v>
      </c>
      <c r="I73" s="56">
        <v>0</v>
      </c>
      <c r="J73" s="97">
        <v>0</v>
      </c>
      <c r="K73" s="91">
        <v>0</v>
      </c>
      <c r="L73" s="56">
        <v>80903</v>
      </c>
      <c r="M73" s="56">
        <v>0</v>
      </c>
      <c r="N73" s="97">
        <v>22023</v>
      </c>
      <c r="O73" s="91">
        <v>0</v>
      </c>
      <c r="P73" s="97">
        <v>143000</v>
      </c>
      <c r="Q73" s="56">
        <v>0</v>
      </c>
      <c r="R73" s="56">
        <v>0</v>
      </c>
      <c r="S73" s="56">
        <v>0</v>
      </c>
      <c r="T73" s="106">
        <v>0</v>
      </c>
      <c r="U73" s="56">
        <v>0</v>
      </c>
      <c r="V73" s="56">
        <v>0</v>
      </c>
      <c r="W73" s="56">
        <v>0</v>
      </c>
      <c r="X73" s="107">
        <f t="shared" si="3"/>
        <v>336055</v>
      </c>
      <c r="Y73" s="56">
        <f t="shared" si="4"/>
        <v>0</v>
      </c>
      <c r="Z73" s="56">
        <f t="shared" si="5"/>
        <v>72211</v>
      </c>
      <c r="AA73" s="98">
        <f t="shared" si="6"/>
        <v>0</v>
      </c>
      <c r="AB73" s="98">
        <f t="shared" si="7"/>
        <v>408266</v>
      </c>
      <c r="AJ73" s="57">
        <f t="shared" si="14"/>
        <v>0</v>
      </c>
      <c r="AK73" s="56">
        <f t="shared" si="15"/>
        <v>408266</v>
      </c>
      <c r="CF73" s="59"/>
      <c r="CH73" s="60"/>
      <c r="CK73" s="97"/>
      <c r="CL73" s="97"/>
      <c r="CM73" s="97"/>
      <c r="CN73" s="97"/>
      <c r="CQ73" s="97"/>
      <c r="CR73" s="97"/>
      <c r="CU73" s="97"/>
      <c r="CV73" s="97"/>
      <c r="CW73" s="97"/>
      <c r="CX73" s="97"/>
      <c r="CY73" s="97"/>
      <c r="CZ73" s="98"/>
      <c r="DC73" s="98"/>
    </row>
    <row r="74" spans="1:109" x14ac:dyDescent="0.15">
      <c r="A74" s="59">
        <v>36497</v>
      </c>
      <c r="B74" s="56">
        <f t="shared" si="1"/>
        <v>12</v>
      </c>
      <c r="C74" s="60">
        <f t="shared" si="8"/>
        <v>1999</v>
      </c>
      <c r="D74" s="56">
        <v>50188</v>
      </c>
      <c r="E74" s="56">
        <v>0</v>
      </c>
      <c r="F74" s="56">
        <v>0</v>
      </c>
      <c r="G74" s="91">
        <v>0</v>
      </c>
      <c r="H74" s="97">
        <v>112152</v>
      </c>
      <c r="I74" s="97">
        <v>0</v>
      </c>
      <c r="J74" s="97">
        <v>0</v>
      </c>
      <c r="K74" s="91">
        <v>0</v>
      </c>
      <c r="L74" s="56">
        <v>30715</v>
      </c>
      <c r="M74" s="56">
        <v>0</v>
      </c>
      <c r="N74" s="97">
        <v>20000</v>
      </c>
      <c r="O74" s="91">
        <v>0</v>
      </c>
      <c r="P74" s="97">
        <v>143000</v>
      </c>
      <c r="Q74" s="56">
        <v>0</v>
      </c>
      <c r="R74" s="56">
        <v>0</v>
      </c>
      <c r="S74" s="56">
        <v>0</v>
      </c>
      <c r="T74" s="106">
        <v>0</v>
      </c>
      <c r="U74" s="56">
        <v>0</v>
      </c>
      <c r="V74" s="56">
        <v>0</v>
      </c>
      <c r="W74" s="56">
        <v>0</v>
      </c>
      <c r="X74" s="107">
        <f t="shared" si="3"/>
        <v>336055</v>
      </c>
      <c r="Y74" s="56">
        <f t="shared" si="4"/>
        <v>0</v>
      </c>
      <c r="Z74" s="56">
        <f t="shared" si="5"/>
        <v>20000</v>
      </c>
      <c r="AA74" s="98">
        <f t="shared" si="6"/>
        <v>0</v>
      </c>
      <c r="AB74" s="98">
        <f t="shared" si="7"/>
        <v>356055</v>
      </c>
      <c r="AJ74" s="57">
        <f t="shared" si="14"/>
        <v>0</v>
      </c>
      <c r="AK74" s="56">
        <f t="shared" si="15"/>
        <v>356055</v>
      </c>
      <c r="CF74" s="59"/>
      <c r="CH74" s="60"/>
      <c r="CK74" s="97"/>
      <c r="CL74" s="97"/>
      <c r="CM74" s="97"/>
      <c r="CN74" s="97"/>
      <c r="CQ74" s="97"/>
      <c r="CR74" s="97"/>
      <c r="CU74" s="97"/>
      <c r="CV74" s="97"/>
      <c r="CW74" s="97"/>
      <c r="CX74" s="97"/>
      <c r="CY74" s="97"/>
      <c r="CZ74" s="98"/>
      <c r="DC74" s="98"/>
    </row>
    <row r="75" spans="1:109" x14ac:dyDescent="0.15">
      <c r="A75" s="59">
        <v>36498</v>
      </c>
      <c r="B75" s="56">
        <f t="shared" ref="B75:B139" si="16">MONTH(A75)</f>
        <v>12</v>
      </c>
      <c r="C75" s="60">
        <f t="shared" si="8"/>
        <v>1999</v>
      </c>
      <c r="D75" s="56">
        <v>0</v>
      </c>
      <c r="E75" s="56">
        <v>0</v>
      </c>
      <c r="F75" s="56">
        <v>0</v>
      </c>
      <c r="G75" s="91">
        <v>0</v>
      </c>
      <c r="H75" s="97">
        <v>111957</v>
      </c>
      <c r="I75" s="97">
        <v>0</v>
      </c>
      <c r="J75" s="97">
        <v>0</v>
      </c>
      <c r="K75" s="91">
        <v>0</v>
      </c>
      <c r="L75" s="56">
        <v>81098</v>
      </c>
      <c r="M75" s="56">
        <v>0</v>
      </c>
      <c r="N75" s="97">
        <v>0</v>
      </c>
      <c r="O75" s="91">
        <v>50000</v>
      </c>
      <c r="P75" s="97">
        <v>143000</v>
      </c>
      <c r="Q75" s="56">
        <v>0</v>
      </c>
      <c r="R75" s="56">
        <v>0</v>
      </c>
      <c r="S75" s="56">
        <v>50000</v>
      </c>
      <c r="T75" s="106">
        <v>0</v>
      </c>
      <c r="U75" s="56">
        <v>0</v>
      </c>
      <c r="V75" s="56">
        <v>0</v>
      </c>
      <c r="W75" s="56">
        <v>0</v>
      </c>
      <c r="X75" s="107">
        <f t="shared" si="3"/>
        <v>336055</v>
      </c>
      <c r="Y75" s="56">
        <f t="shared" si="4"/>
        <v>0</v>
      </c>
      <c r="Z75" s="56">
        <f t="shared" si="5"/>
        <v>0</v>
      </c>
      <c r="AA75" s="98">
        <f t="shared" si="6"/>
        <v>100000</v>
      </c>
      <c r="AB75" s="98">
        <f t="shared" si="7"/>
        <v>236055</v>
      </c>
      <c r="AC75" s="56" t="s">
        <v>126</v>
      </c>
      <c r="AJ75" s="57">
        <f t="shared" si="14"/>
        <v>0</v>
      </c>
      <c r="AK75" s="56">
        <f t="shared" si="15"/>
        <v>236055</v>
      </c>
      <c r="CF75" s="59"/>
      <c r="CH75" s="60"/>
      <c r="CK75" s="97"/>
      <c r="CL75" s="97"/>
      <c r="CM75" s="97"/>
      <c r="CN75" s="97"/>
      <c r="CQ75" s="97"/>
      <c r="CR75" s="97"/>
      <c r="CU75" s="97"/>
      <c r="CV75" s="97"/>
      <c r="CW75" s="97"/>
      <c r="CX75" s="97"/>
      <c r="CY75" s="97"/>
      <c r="CZ75" s="98"/>
      <c r="DC75" s="98"/>
    </row>
    <row r="76" spans="1:109" x14ac:dyDescent="0.15">
      <c r="A76" s="59">
        <v>36499</v>
      </c>
      <c r="B76" s="56">
        <f t="shared" si="16"/>
        <v>12</v>
      </c>
      <c r="C76" s="60">
        <f t="shared" si="8"/>
        <v>1999</v>
      </c>
      <c r="D76" s="56">
        <v>0</v>
      </c>
      <c r="E76" s="56">
        <v>0</v>
      </c>
      <c r="F76" s="56">
        <v>0</v>
      </c>
      <c r="G76" s="91">
        <v>0</v>
      </c>
      <c r="H76" s="97">
        <v>111957</v>
      </c>
      <c r="I76" s="97">
        <v>0</v>
      </c>
      <c r="J76" s="97">
        <v>0</v>
      </c>
      <c r="K76" s="91">
        <v>0</v>
      </c>
      <c r="L76" s="56">
        <v>81098</v>
      </c>
      <c r="M76" s="56">
        <v>0</v>
      </c>
      <c r="N76" s="97">
        <v>0</v>
      </c>
      <c r="O76" s="91">
        <v>50000</v>
      </c>
      <c r="P76" s="97">
        <v>143000</v>
      </c>
      <c r="Q76" s="56">
        <v>0</v>
      </c>
      <c r="R76" s="56">
        <v>0</v>
      </c>
      <c r="S76" s="56">
        <v>50000</v>
      </c>
      <c r="T76" s="106">
        <v>0</v>
      </c>
      <c r="U76" s="56">
        <v>0</v>
      </c>
      <c r="V76" s="56">
        <v>0</v>
      </c>
      <c r="W76" s="56">
        <v>0</v>
      </c>
      <c r="X76" s="107">
        <f t="shared" ref="X76:X141" si="17">D76+H76+L76+P76+T76+W76</f>
        <v>336055</v>
      </c>
      <c r="Y76" s="56">
        <f t="shared" ref="Y76:Y141" si="18">E76+I76+M76+Q76+U76</f>
        <v>0</v>
      </c>
      <c r="Z76" s="56">
        <f t="shared" ref="Z76:Z141" si="19">F76+J76+N76+R76+V76</f>
        <v>0</v>
      </c>
      <c r="AA76" s="98">
        <f t="shared" ref="AA76:AA141" si="20">G76+K76+O76+S76+W76</f>
        <v>100000</v>
      </c>
      <c r="AB76" s="98">
        <f t="shared" ref="AB76:AB141" si="21">X76+Y76+Z76-AA76</f>
        <v>236055</v>
      </c>
      <c r="AJ76" s="57">
        <f t="shared" si="14"/>
        <v>0</v>
      </c>
      <c r="AK76" s="56">
        <f t="shared" si="15"/>
        <v>236055</v>
      </c>
      <c r="CF76" s="59"/>
      <c r="CH76" s="60"/>
      <c r="CK76" s="97"/>
      <c r="CL76" s="97"/>
      <c r="CM76" s="97"/>
      <c r="CN76" s="97"/>
      <c r="CQ76" s="97"/>
      <c r="CR76" s="97"/>
      <c r="CU76" s="97"/>
      <c r="CV76" s="97"/>
      <c r="CW76" s="97"/>
      <c r="CX76" s="97"/>
      <c r="CY76" s="97"/>
      <c r="CZ76" s="98"/>
      <c r="DC76" s="98"/>
    </row>
    <row r="77" spans="1:109" x14ac:dyDescent="0.15">
      <c r="A77" s="59">
        <v>36500</v>
      </c>
      <c r="B77" s="56">
        <f t="shared" si="16"/>
        <v>12</v>
      </c>
      <c r="C77" s="60">
        <f t="shared" si="8"/>
        <v>1999</v>
      </c>
      <c r="D77" s="56">
        <v>0</v>
      </c>
      <c r="E77" s="56">
        <v>0</v>
      </c>
      <c r="F77" s="56">
        <v>0</v>
      </c>
      <c r="G77" s="91">
        <v>0</v>
      </c>
      <c r="H77" s="97">
        <v>111957</v>
      </c>
      <c r="I77" s="97">
        <v>0</v>
      </c>
      <c r="J77" s="97">
        <v>0</v>
      </c>
      <c r="K77" s="91">
        <v>0</v>
      </c>
      <c r="L77" s="56">
        <v>81098</v>
      </c>
      <c r="M77" s="56">
        <v>0</v>
      </c>
      <c r="N77" s="97">
        <v>0</v>
      </c>
      <c r="O77" s="91">
        <v>50000</v>
      </c>
      <c r="P77" s="97">
        <v>143000</v>
      </c>
      <c r="Q77" s="56">
        <v>0</v>
      </c>
      <c r="R77" s="56">
        <v>0</v>
      </c>
      <c r="S77" s="56">
        <v>50000</v>
      </c>
      <c r="T77" s="106">
        <v>0</v>
      </c>
      <c r="U77" s="56">
        <v>0</v>
      </c>
      <c r="V77" s="56">
        <v>0</v>
      </c>
      <c r="W77" s="56">
        <v>0</v>
      </c>
      <c r="X77" s="107">
        <f t="shared" si="17"/>
        <v>336055</v>
      </c>
      <c r="Y77" s="56">
        <f t="shared" si="18"/>
        <v>0</v>
      </c>
      <c r="Z77" s="56">
        <f t="shared" si="19"/>
        <v>0</v>
      </c>
      <c r="AA77" s="98">
        <f t="shared" si="20"/>
        <v>100000</v>
      </c>
      <c r="AB77" s="98">
        <f t="shared" si="21"/>
        <v>236055</v>
      </c>
      <c r="AJ77" s="57">
        <f t="shared" si="14"/>
        <v>0</v>
      </c>
      <c r="AK77" s="56">
        <f t="shared" si="15"/>
        <v>236055</v>
      </c>
      <c r="CF77" s="59"/>
      <c r="CH77" s="60"/>
      <c r="CK77" s="97"/>
      <c r="CL77" s="97"/>
      <c r="CM77" s="97"/>
      <c r="CN77" s="97"/>
      <c r="CQ77" s="97"/>
      <c r="CR77" s="97"/>
      <c r="CU77" s="97"/>
      <c r="CV77" s="97"/>
      <c r="CW77" s="97"/>
      <c r="CX77" s="97"/>
      <c r="CY77" s="97"/>
      <c r="CZ77" s="98"/>
      <c r="DC77" s="98"/>
    </row>
    <row r="78" spans="1:109" x14ac:dyDescent="0.15">
      <c r="A78" s="59">
        <v>36501</v>
      </c>
      <c r="B78" s="56">
        <f t="shared" si="16"/>
        <v>12</v>
      </c>
      <c r="C78" s="60">
        <f t="shared" si="8"/>
        <v>1999</v>
      </c>
      <c r="D78" s="56">
        <v>50188</v>
      </c>
      <c r="E78" s="56">
        <v>0</v>
      </c>
      <c r="F78" s="56">
        <v>0</v>
      </c>
      <c r="G78" s="91">
        <v>0</v>
      </c>
      <c r="H78" s="97">
        <v>111957</v>
      </c>
      <c r="I78" s="97">
        <v>0</v>
      </c>
      <c r="J78" s="97">
        <v>0</v>
      </c>
      <c r="K78" s="91">
        <v>0</v>
      </c>
      <c r="L78" s="56">
        <v>64637</v>
      </c>
      <c r="M78" s="56">
        <v>0</v>
      </c>
      <c r="N78" s="97">
        <v>0</v>
      </c>
      <c r="O78" s="91">
        <v>0</v>
      </c>
      <c r="P78" s="97">
        <v>109273</v>
      </c>
      <c r="Q78" s="56">
        <v>0</v>
      </c>
      <c r="R78" s="56">
        <v>0</v>
      </c>
      <c r="S78" s="56">
        <v>50000</v>
      </c>
      <c r="T78" s="106">
        <v>0</v>
      </c>
      <c r="U78" s="56">
        <v>0</v>
      </c>
      <c r="V78" s="56">
        <v>0</v>
      </c>
      <c r="W78" s="56">
        <v>0</v>
      </c>
      <c r="X78" s="107">
        <f t="shared" si="17"/>
        <v>336055</v>
      </c>
      <c r="Y78" s="56">
        <f t="shared" si="18"/>
        <v>0</v>
      </c>
      <c r="Z78" s="56">
        <f t="shared" si="19"/>
        <v>0</v>
      </c>
      <c r="AA78" s="98">
        <f t="shared" si="20"/>
        <v>50000</v>
      </c>
      <c r="AB78" s="98">
        <f t="shared" si="21"/>
        <v>286055</v>
      </c>
      <c r="AJ78" s="57">
        <f t="shared" si="14"/>
        <v>0</v>
      </c>
      <c r="AK78" s="56">
        <f t="shared" si="15"/>
        <v>286055</v>
      </c>
      <c r="CF78" s="59"/>
      <c r="CH78" s="60"/>
      <c r="CK78" s="97"/>
      <c r="CL78" s="97"/>
      <c r="CM78" s="97"/>
      <c r="CN78" s="97"/>
      <c r="CQ78" s="97"/>
      <c r="CR78" s="97"/>
      <c r="CU78" s="97"/>
      <c r="CV78" s="97"/>
      <c r="CW78" s="97"/>
      <c r="CX78" s="97"/>
      <c r="CY78" s="97"/>
      <c r="CZ78" s="98"/>
      <c r="DC78" s="98"/>
    </row>
    <row r="79" spans="1:109" x14ac:dyDescent="0.15">
      <c r="A79" s="59">
        <v>36502</v>
      </c>
      <c r="B79" s="56">
        <f t="shared" si="16"/>
        <v>12</v>
      </c>
      <c r="C79" s="60">
        <f t="shared" si="8"/>
        <v>1999</v>
      </c>
      <c r="D79" s="56">
        <v>0</v>
      </c>
      <c r="E79" s="56">
        <v>0</v>
      </c>
      <c r="F79" s="56">
        <v>0</v>
      </c>
      <c r="G79" s="91">
        <v>0</v>
      </c>
      <c r="H79" s="97">
        <v>111957</v>
      </c>
      <c r="I79" s="97">
        <v>0</v>
      </c>
      <c r="J79" s="97">
        <v>0</v>
      </c>
      <c r="K79" s="91">
        <v>0</v>
      </c>
      <c r="L79" s="56">
        <v>81098</v>
      </c>
      <c r="M79" s="56">
        <v>0</v>
      </c>
      <c r="N79" s="97">
        <v>0</v>
      </c>
      <c r="O79" s="108">
        <v>100000</v>
      </c>
      <c r="P79" s="97">
        <v>143000</v>
      </c>
      <c r="Q79" s="56">
        <v>0</v>
      </c>
      <c r="R79" s="56">
        <v>0</v>
      </c>
      <c r="S79" s="56">
        <v>50000</v>
      </c>
      <c r="T79" s="106">
        <v>0</v>
      </c>
      <c r="U79" s="56">
        <v>0</v>
      </c>
      <c r="V79" s="56">
        <v>0</v>
      </c>
      <c r="W79" s="56">
        <v>0</v>
      </c>
      <c r="X79" s="107">
        <f t="shared" si="17"/>
        <v>336055</v>
      </c>
      <c r="Y79" s="56">
        <f t="shared" si="18"/>
        <v>0</v>
      </c>
      <c r="Z79" s="56">
        <f t="shared" si="19"/>
        <v>0</v>
      </c>
      <c r="AA79" s="98">
        <f t="shared" si="20"/>
        <v>150000</v>
      </c>
      <c r="AB79" s="98">
        <f t="shared" si="21"/>
        <v>186055</v>
      </c>
      <c r="AJ79" s="57">
        <f t="shared" si="14"/>
        <v>0</v>
      </c>
      <c r="AK79" s="56">
        <f t="shared" si="15"/>
        <v>186055</v>
      </c>
      <c r="CF79" s="59"/>
      <c r="CH79" s="60"/>
      <c r="CK79" s="97"/>
      <c r="CL79" s="97"/>
      <c r="CM79" s="97"/>
      <c r="CN79" s="97"/>
      <c r="CQ79" s="97"/>
      <c r="CR79" s="97"/>
      <c r="CU79" s="97"/>
      <c r="CV79" s="97"/>
      <c r="CW79" s="97"/>
      <c r="CX79" s="97"/>
      <c r="CY79" s="97"/>
      <c r="CZ79" s="98"/>
      <c r="DC79" s="98"/>
    </row>
    <row r="80" spans="1:109" x14ac:dyDescent="0.15">
      <c r="A80" s="59">
        <v>36503</v>
      </c>
      <c r="B80" s="56">
        <f t="shared" si="16"/>
        <v>12</v>
      </c>
      <c r="C80" s="60">
        <f t="shared" si="8"/>
        <v>1999</v>
      </c>
      <c r="D80" s="56">
        <v>0</v>
      </c>
      <c r="E80" s="56">
        <v>0</v>
      </c>
      <c r="F80" s="56">
        <v>0</v>
      </c>
      <c r="G80" s="91">
        <v>0</v>
      </c>
      <c r="H80" s="97">
        <v>111957</v>
      </c>
      <c r="I80" s="97">
        <v>0</v>
      </c>
      <c r="J80" s="97">
        <v>0</v>
      </c>
      <c r="K80" s="91">
        <v>0</v>
      </c>
      <c r="L80" s="56">
        <v>81098</v>
      </c>
      <c r="M80" s="56">
        <v>0</v>
      </c>
      <c r="N80" s="97">
        <v>0</v>
      </c>
      <c r="O80" s="91">
        <v>0</v>
      </c>
      <c r="P80" s="97">
        <v>143000</v>
      </c>
      <c r="Q80" s="56">
        <v>0</v>
      </c>
      <c r="R80" s="56">
        <v>0</v>
      </c>
      <c r="S80" s="56">
        <v>50000</v>
      </c>
      <c r="T80" s="106">
        <v>0</v>
      </c>
      <c r="U80" s="56">
        <v>0</v>
      </c>
      <c r="V80" s="56">
        <v>0</v>
      </c>
      <c r="W80" s="56">
        <v>0</v>
      </c>
      <c r="X80" s="107">
        <f t="shared" si="17"/>
        <v>336055</v>
      </c>
      <c r="Y80" s="56">
        <f t="shared" si="18"/>
        <v>0</v>
      </c>
      <c r="Z80" s="56">
        <f t="shared" si="19"/>
        <v>0</v>
      </c>
      <c r="AA80" s="98">
        <f t="shared" si="20"/>
        <v>50000</v>
      </c>
      <c r="AB80" s="98">
        <f t="shared" si="21"/>
        <v>286055</v>
      </c>
      <c r="AJ80" s="57">
        <f t="shared" si="14"/>
        <v>0</v>
      </c>
      <c r="AK80" s="56">
        <f t="shared" si="15"/>
        <v>286055</v>
      </c>
      <c r="CF80" s="59"/>
      <c r="CH80" s="60"/>
      <c r="CK80" s="97"/>
      <c r="CL80" s="97"/>
      <c r="CM80" s="97"/>
      <c r="CN80" s="97"/>
      <c r="CQ80" s="97"/>
      <c r="CR80" s="97"/>
      <c r="CU80" s="97"/>
      <c r="CV80" s="97"/>
      <c r="CW80" s="97"/>
      <c r="CX80" s="97"/>
      <c r="CY80" s="97"/>
      <c r="CZ80" s="98"/>
      <c r="DC80" s="98"/>
    </row>
    <row r="81" spans="1:107" x14ac:dyDescent="0.15">
      <c r="A81" s="59">
        <v>36504</v>
      </c>
      <c r="B81" s="56">
        <f t="shared" si="16"/>
        <v>12</v>
      </c>
      <c r="C81" s="60">
        <f t="shared" si="8"/>
        <v>1999</v>
      </c>
      <c r="D81" s="56">
        <v>37702</v>
      </c>
      <c r="E81" s="56">
        <v>0</v>
      </c>
      <c r="F81" s="56">
        <v>0</v>
      </c>
      <c r="G81" s="91">
        <v>0</v>
      </c>
      <c r="H81" s="97">
        <v>111957</v>
      </c>
      <c r="I81" s="97">
        <v>0</v>
      </c>
      <c r="J81" s="97">
        <v>0</v>
      </c>
      <c r="K81" s="91">
        <v>0</v>
      </c>
      <c r="L81" s="56">
        <v>43396</v>
      </c>
      <c r="M81" s="56">
        <v>0</v>
      </c>
      <c r="N81" s="97">
        <v>0</v>
      </c>
      <c r="O81" s="91">
        <v>0</v>
      </c>
      <c r="P81" s="97">
        <v>143000</v>
      </c>
      <c r="Q81" s="56">
        <v>0</v>
      </c>
      <c r="R81" s="56">
        <v>0</v>
      </c>
      <c r="S81" s="56">
        <v>50000</v>
      </c>
      <c r="T81" s="106">
        <v>0</v>
      </c>
      <c r="U81" s="56">
        <v>0</v>
      </c>
      <c r="V81" s="56">
        <v>0</v>
      </c>
      <c r="W81" s="56">
        <v>0</v>
      </c>
      <c r="X81" s="107">
        <f t="shared" si="17"/>
        <v>336055</v>
      </c>
      <c r="Y81" s="56">
        <f t="shared" si="18"/>
        <v>0</v>
      </c>
      <c r="Z81" s="56">
        <f t="shared" si="19"/>
        <v>0</v>
      </c>
      <c r="AA81" s="98">
        <f t="shared" si="20"/>
        <v>50000</v>
      </c>
      <c r="AB81" s="98">
        <f t="shared" si="21"/>
        <v>286055</v>
      </c>
      <c r="AJ81" s="57">
        <f t="shared" si="14"/>
        <v>0</v>
      </c>
      <c r="AK81" s="56">
        <f t="shared" si="15"/>
        <v>286055</v>
      </c>
      <c r="CF81" s="59"/>
      <c r="CH81" s="60"/>
      <c r="CK81" s="97"/>
      <c r="CL81" s="97"/>
      <c r="CM81" s="97"/>
      <c r="CN81" s="97"/>
      <c r="CQ81" s="97"/>
      <c r="CR81" s="97"/>
      <c r="CU81" s="97"/>
      <c r="CV81" s="97"/>
      <c r="CW81" s="97"/>
      <c r="CX81" s="97"/>
      <c r="CY81" s="97"/>
      <c r="CZ81" s="98"/>
      <c r="DC81" s="98"/>
    </row>
    <row r="82" spans="1:107" ht="9.75" customHeight="1" x14ac:dyDescent="0.15">
      <c r="A82" s="59">
        <v>36505</v>
      </c>
      <c r="B82" s="56">
        <f t="shared" si="16"/>
        <v>12</v>
      </c>
      <c r="C82" s="60">
        <f t="shared" si="8"/>
        <v>1999</v>
      </c>
      <c r="D82" s="56">
        <v>0</v>
      </c>
      <c r="E82" s="56">
        <v>0</v>
      </c>
      <c r="F82" s="56">
        <v>0</v>
      </c>
      <c r="G82" s="91">
        <v>0</v>
      </c>
      <c r="H82" s="97">
        <v>111957</v>
      </c>
      <c r="I82" s="97">
        <v>0</v>
      </c>
      <c r="J82" s="97">
        <v>0</v>
      </c>
      <c r="K82" s="91">
        <v>0</v>
      </c>
      <c r="L82" s="56">
        <v>81098</v>
      </c>
      <c r="M82" s="56">
        <v>0</v>
      </c>
      <c r="N82" s="97">
        <v>0</v>
      </c>
      <c r="O82" s="91">
        <v>50000</v>
      </c>
      <c r="P82" s="97">
        <v>143000</v>
      </c>
      <c r="Q82" s="56">
        <v>0</v>
      </c>
      <c r="R82" s="56">
        <v>0</v>
      </c>
      <c r="S82" s="56">
        <v>50000</v>
      </c>
      <c r="T82" s="106">
        <v>0</v>
      </c>
      <c r="U82" s="56">
        <v>0</v>
      </c>
      <c r="V82" s="56">
        <v>0</v>
      </c>
      <c r="W82" s="56">
        <v>0</v>
      </c>
      <c r="X82" s="107">
        <f t="shared" si="17"/>
        <v>336055</v>
      </c>
      <c r="Y82" s="56">
        <f t="shared" si="18"/>
        <v>0</v>
      </c>
      <c r="Z82" s="56">
        <f t="shared" si="19"/>
        <v>0</v>
      </c>
      <c r="AA82" s="98">
        <f t="shared" si="20"/>
        <v>100000</v>
      </c>
      <c r="AB82" s="98">
        <f t="shared" si="21"/>
        <v>236055</v>
      </c>
      <c r="AJ82" s="57">
        <f t="shared" si="14"/>
        <v>0</v>
      </c>
      <c r="AK82" s="56">
        <f t="shared" si="15"/>
        <v>236055</v>
      </c>
      <c r="CF82" s="59"/>
      <c r="CH82" s="60"/>
      <c r="CK82" s="97"/>
      <c r="CL82" s="97"/>
      <c r="CM82" s="97"/>
      <c r="CN82" s="97"/>
      <c r="CQ82" s="97"/>
      <c r="CR82" s="97"/>
      <c r="CU82" s="97"/>
      <c r="CV82" s="97"/>
      <c r="CW82" s="97"/>
      <c r="CX82" s="97"/>
      <c r="CY82" s="97"/>
      <c r="CZ82" s="98"/>
      <c r="DC82" s="98"/>
    </row>
    <row r="83" spans="1:107" x14ac:dyDescent="0.15">
      <c r="A83" s="59">
        <v>36506</v>
      </c>
      <c r="B83" s="56">
        <f t="shared" si="16"/>
        <v>12</v>
      </c>
      <c r="C83" s="60">
        <f t="shared" si="8"/>
        <v>1999</v>
      </c>
      <c r="D83" s="56">
        <v>0</v>
      </c>
      <c r="E83" s="56">
        <v>0</v>
      </c>
      <c r="F83" s="56">
        <v>0</v>
      </c>
      <c r="G83" s="91">
        <v>0</v>
      </c>
      <c r="H83" s="97">
        <v>111957</v>
      </c>
      <c r="I83" s="97">
        <v>0</v>
      </c>
      <c r="J83" s="97">
        <v>0</v>
      </c>
      <c r="K83" s="91">
        <v>0</v>
      </c>
      <c r="L83" s="56">
        <v>81098</v>
      </c>
      <c r="M83" s="56">
        <v>0</v>
      </c>
      <c r="N83" s="97">
        <v>0</v>
      </c>
      <c r="O83" s="91">
        <v>50000</v>
      </c>
      <c r="P83" s="97">
        <v>143000</v>
      </c>
      <c r="Q83" s="56">
        <v>0</v>
      </c>
      <c r="R83" s="56">
        <v>0</v>
      </c>
      <c r="S83" s="56">
        <v>50000</v>
      </c>
      <c r="T83" s="106">
        <v>0</v>
      </c>
      <c r="U83" s="56">
        <v>0</v>
      </c>
      <c r="V83" s="56">
        <v>0</v>
      </c>
      <c r="W83" s="56">
        <v>0</v>
      </c>
      <c r="X83" s="107">
        <f t="shared" si="17"/>
        <v>336055</v>
      </c>
      <c r="Y83" s="56">
        <f t="shared" si="18"/>
        <v>0</v>
      </c>
      <c r="Z83" s="56">
        <f t="shared" si="19"/>
        <v>0</v>
      </c>
      <c r="AA83" s="98">
        <f t="shared" si="20"/>
        <v>100000</v>
      </c>
      <c r="AB83" s="98">
        <f t="shared" si="21"/>
        <v>236055</v>
      </c>
      <c r="AJ83" s="57">
        <f t="shared" si="14"/>
        <v>0</v>
      </c>
      <c r="AK83" s="56">
        <f t="shared" si="15"/>
        <v>236055</v>
      </c>
      <c r="CF83" s="59"/>
      <c r="CH83" s="60"/>
      <c r="CK83" s="97"/>
      <c r="CL83" s="97"/>
      <c r="CM83" s="97"/>
      <c r="CN83" s="97"/>
      <c r="CQ83" s="97"/>
      <c r="CR83" s="97"/>
      <c r="CU83" s="97"/>
      <c r="CV83" s="97"/>
      <c r="CW83" s="97"/>
      <c r="CX83" s="97"/>
      <c r="CY83" s="97"/>
      <c r="CZ83" s="98"/>
      <c r="DC83" s="98"/>
    </row>
    <row r="84" spans="1:107" x14ac:dyDescent="0.15">
      <c r="A84" s="59">
        <v>36507</v>
      </c>
      <c r="B84" s="56">
        <f t="shared" si="16"/>
        <v>12</v>
      </c>
      <c r="C84" s="60">
        <f t="shared" si="8"/>
        <v>1999</v>
      </c>
      <c r="D84" s="56">
        <v>0</v>
      </c>
      <c r="E84" s="56">
        <v>0</v>
      </c>
      <c r="F84" s="56">
        <v>0</v>
      </c>
      <c r="G84" s="91">
        <v>0</v>
      </c>
      <c r="H84" s="97">
        <v>111957</v>
      </c>
      <c r="I84" s="97">
        <v>0</v>
      </c>
      <c r="J84" s="97">
        <v>0</v>
      </c>
      <c r="K84" s="91">
        <v>0</v>
      </c>
      <c r="L84" s="56">
        <v>81098</v>
      </c>
      <c r="M84" s="56">
        <v>0</v>
      </c>
      <c r="N84" s="97">
        <v>0</v>
      </c>
      <c r="O84" s="91">
        <v>50000</v>
      </c>
      <c r="P84" s="97">
        <v>143000</v>
      </c>
      <c r="Q84" s="56">
        <v>0</v>
      </c>
      <c r="R84" s="56">
        <v>0</v>
      </c>
      <c r="S84" s="56">
        <v>50000</v>
      </c>
      <c r="T84" s="106">
        <v>0</v>
      </c>
      <c r="U84" s="56">
        <v>0</v>
      </c>
      <c r="V84" s="56">
        <v>0</v>
      </c>
      <c r="W84" s="56">
        <v>0</v>
      </c>
      <c r="X84" s="107">
        <f t="shared" si="17"/>
        <v>336055</v>
      </c>
      <c r="Y84" s="56">
        <f t="shared" si="18"/>
        <v>0</v>
      </c>
      <c r="Z84" s="56">
        <f t="shared" si="19"/>
        <v>0</v>
      </c>
      <c r="AA84" s="98">
        <f t="shared" si="20"/>
        <v>100000</v>
      </c>
      <c r="AB84" s="98">
        <f t="shared" si="21"/>
        <v>236055</v>
      </c>
      <c r="AJ84" s="57">
        <f t="shared" si="14"/>
        <v>0</v>
      </c>
      <c r="AK84" s="56">
        <f t="shared" si="15"/>
        <v>236055</v>
      </c>
      <c r="CF84" s="59"/>
      <c r="CH84" s="60"/>
      <c r="CK84" s="97"/>
      <c r="CL84" s="97"/>
      <c r="CM84" s="97"/>
      <c r="CN84" s="97"/>
      <c r="CQ84" s="97"/>
      <c r="CR84" s="97"/>
      <c r="CU84" s="97"/>
      <c r="CV84" s="97"/>
      <c r="CW84" s="97"/>
      <c r="CX84" s="97"/>
      <c r="CY84" s="97"/>
      <c r="CZ84" s="98"/>
      <c r="DC84" s="98"/>
    </row>
    <row r="85" spans="1:107" x14ac:dyDescent="0.15">
      <c r="A85" s="59">
        <v>36508</v>
      </c>
      <c r="B85" s="56">
        <f t="shared" si="16"/>
        <v>12</v>
      </c>
      <c r="C85" s="60">
        <f t="shared" si="8"/>
        <v>1999</v>
      </c>
      <c r="D85" s="56">
        <v>19583</v>
      </c>
      <c r="E85" s="56">
        <v>0</v>
      </c>
      <c r="F85" s="56">
        <v>0</v>
      </c>
      <c r="G85" s="91">
        <v>0</v>
      </c>
      <c r="H85" s="97">
        <v>111957</v>
      </c>
      <c r="I85" s="97">
        <v>0</v>
      </c>
      <c r="J85" s="97">
        <v>0</v>
      </c>
      <c r="K85" s="91">
        <v>0</v>
      </c>
      <c r="L85" s="56">
        <v>73438</v>
      </c>
      <c r="M85" s="56">
        <v>0</v>
      </c>
      <c r="N85" s="97">
        <v>0</v>
      </c>
      <c r="O85" s="91">
        <v>0</v>
      </c>
      <c r="P85" s="97">
        <v>131077</v>
      </c>
      <c r="Q85" s="56">
        <v>0</v>
      </c>
      <c r="R85" s="56">
        <v>0</v>
      </c>
      <c r="S85" s="56">
        <v>50000</v>
      </c>
      <c r="T85" s="106">
        <v>0</v>
      </c>
      <c r="U85" s="56">
        <v>0</v>
      </c>
      <c r="V85" s="56">
        <v>0</v>
      </c>
      <c r="W85" s="56">
        <v>0</v>
      </c>
      <c r="X85" s="107">
        <f t="shared" si="17"/>
        <v>336055</v>
      </c>
      <c r="Y85" s="56">
        <f t="shared" si="18"/>
        <v>0</v>
      </c>
      <c r="Z85" s="56">
        <f t="shared" si="19"/>
        <v>0</v>
      </c>
      <c r="AA85" s="98">
        <f t="shared" si="20"/>
        <v>50000</v>
      </c>
      <c r="AB85" s="98">
        <f t="shared" si="21"/>
        <v>286055</v>
      </c>
      <c r="AJ85" s="57">
        <f t="shared" si="14"/>
        <v>0</v>
      </c>
      <c r="AK85" s="56">
        <f t="shared" si="15"/>
        <v>286055</v>
      </c>
      <c r="CF85" s="59"/>
      <c r="CH85" s="60"/>
      <c r="CK85" s="97"/>
      <c r="CL85" s="97"/>
      <c r="CM85" s="97"/>
      <c r="CN85" s="97"/>
      <c r="CQ85" s="97"/>
      <c r="CR85" s="97"/>
      <c r="CU85" s="97"/>
      <c r="CV85" s="97"/>
      <c r="CW85" s="97"/>
      <c r="CX85" s="97"/>
      <c r="CY85" s="97"/>
      <c r="CZ85" s="98"/>
      <c r="DC85" s="98"/>
    </row>
    <row r="86" spans="1:107" x14ac:dyDescent="0.15">
      <c r="A86" s="59">
        <v>36509</v>
      </c>
      <c r="B86" s="56">
        <f t="shared" si="16"/>
        <v>12</v>
      </c>
      <c r="C86" s="60">
        <f t="shared" si="8"/>
        <v>1999</v>
      </c>
      <c r="D86" s="56">
        <v>0</v>
      </c>
      <c r="E86" s="56">
        <v>0</v>
      </c>
      <c r="F86" s="56">
        <v>0</v>
      </c>
      <c r="G86" s="91">
        <v>0</v>
      </c>
      <c r="H86" s="97">
        <v>111957</v>
      </c>
      <c r="I86" s="97">
        <v>0</v>
      </c>
      <c r="J86" s="97">
        <v>0</v>
      </c>
      <c r="K86" s="91">
        <v>0</v>
      </c>
      <c r="L86" s="56">
        <v>81098</v>
      </c>
      <c r="M86" s="56">
        <v>0</v>
      </c>
      <c r="N86" s="97">
        <v>0</v>
      </c>
      <c r="O86" s="91">
        <v>0</v>
      </c>
      <c r="P86" s="97">
        <v>143000</v>
      </c>
      <c r="Q86" s="56">
        <v>0</v>
      </c>
      <c r="R86" s="56">
        <v>0</v>
      </c>
      <c r="S86" s="56">
        <v>50000</v>
      </c>
      <c r="T86" s="106">
        <v>0</v>
      </c>
      <c r="U86" s="56">
        <v>0</v>
      </c>
      <c r="V86" s="56">
        <v>0</v>
      </c>
      <c r="W86" s="56">
        <v>0</v>
      </c>
      <c r="X86" s="107">
        <f t="shared" si="17"/>
        <v>336055</v>
      </c>
      <c r="Y86" s="56">
        <f t="shared" si="18"/>
        <v>0</v>
      </c>
      <c r="Z86" s="56">
        <f t="shared" si="19"/>
        <v>0</v>
      </c>
      <c r="AA86" s="98">
        <f t="shared" si="20"/>
        <v>50000</v>
      </c>
      <c r="AB86" s="98">
        <f t="shared" si="21"/>
        <v>286055</v>
      </c>
      <c r="AJ86" s="57">
        <f t="shared" si="14"/>
        <v>0</v>
      </c>
      <c r="AK86" s="56">
        <f t="shared" si="15"/>
        <v>286055</v>
      </c>
      <c r="CF86" s="59"/>
      <c r="CH86" s="60"/>
      <c r="CK86" s="97"/>
      <c r="CL86" s="97"/>
      <c r="CM86" s="97"/>
      <c r="CN86" s="97"/>
      <c r="CQ86" s="97"/>
      <c r="CR86" s="97"/>
      <c r="CU86" s="97"/>
      <c r="CV86" s="97"/>
      <c r="CW86" s="97"/>
      <c r="CX86" s="97"/>
      <c r="CY86" s="97"/>
      <c r="CZ86" s="98"/>
      <c r="DC86" s="98"/>
    </row>
    <row r="87" spans="1:107" x14ac:dyDescent="0.15">
      <c r="A87" s="59">
        <v>36510</v>
      </c>
      <c r="B87" s="56">
        <f t="shared" si="16"/>
        <v>12</v>
      </c>
      <c r="C87" s="60">
        <f t="shared" si="8"/>
        <v>1999</v>
      </c>
      <c r="D87" s="56">
        <v>2428</v>
      </c>
      <c r="E87" s="56">
        <v>0</v>
      </c>
      <c r="F87" s="56">
        <v>0</v>
      </c>
      <c r="G87" s="91">
        <v>0</v>
      </c>
      <c r="H87" s="97">
        <v>111957</v>
      </c>
      <c r="I87" s="97">
        <v>0</v>
      </c>
      <c r="J87" s="97">
        <v>0</v>
      </c>
      <c r="K87" s="91">
        <v>0</v>
      </c>
      <c r="L87" s="56">
        <v>82337</v>
      </c>
      <c r="M87" s="56">
        <v>0</v>
      </c>
      <c r="N87" s="97">
        <v>40000</v>
      </c>
      <c r="O87" s="91">
        <v>0</v>
      </c>
      <c r="P87" s="97">
        <v>139333</v>
      </c>
      <c r="Q87" s="56">
        <v>0</v>
      </c>
      <c r="R87" s="56">
        <v>0</v>
      </c>
      <c r="S87" s="56">
        <v>50000</v>
      </c>
      <c r="T87" s="106">
        <v>0</v>
      </c>
      <c r="U87" s="56">
        <v>0</v>
      </c>
      <c r="V87" s="56">
        <v>0</v>
      </c>
      <c r="W87" s="56">
        <v>0</v>
      </c>
      <c r="X87" s="107">
        <f t="shared" si="17"/>
        <v>336055</v>
      </c>
      <c r="Y87" s="56">
        <f t="shared" si="18"/>
        <v>0</v>
      </c>
      <c r="Z87" s="56">
        <f t="shared" si="19"/>
        <v>40000</v>
      </c>
      <c r="AA87" s="98">
        <f t="shared" si="20"/>
        <v>50000</v>
      </c>
      <c r="AB87" s="98">
        <f t="shared" si="21"/>
        <v>326055</v>
      </c>
      <c r="AJ87" s="57">
        <f t="shared" si="14"/>
        <v>0</v>
      </c>
      <c r="AK87" s="56">
        <f t="shared" si="15"/>
        <v>326055</v>
      </c>
      <c r="CF87" s="59"/>
      <c r="CH87" s="60"/>
      <c r="CK87" s="97"/>
      <c r="CL87" s="97"/>
      <c r="CM87" s="97"/>
      <c r="CN87" s="97"/>
      <c r="CQ87" s="97"/>
      <c r="CR87" s="97"/>
      <c r="CU87" s="97"/>
      <c r="CV87" s="97"/>
      <c r="CW87" s="97"/>
      <c r="CX87" s="97"/>
      <c r="CY87" s="97"/>
      <c r="CZ87" s="98"/>
      <c r="DC87" s="98"/>
    </row>
    <row r="88" spans="1:107" x14ac:dyDescent="0.15">
      <c r="A88" s="59">
        <v>36511</v>
      </c>
      <c r="B88" s="56">
        <f t="shared" si="16"/>
        <v>12</v>
      </c>
      <c r="C88" s="60">
        <f t="shared" si="8"/>
        <v>1999</v>
      </c>
      <c r="D88" s="56">
        <v>11551</v>
      </c>
      <c r="E88" s="56">
        <v>0</v>
      </c>
      <c r="F88" s="56">
        <v>0</v>
      </c>
      <c r="G88" s="91">
        <v>0</v>
      </c>
      <c r="H88" s="97">
        <v>111957</v>
      </c>
      <c r="I88" s="97">
        <v>0</v>
      </c>
      <c r="J88" s="97">
        <v>0</v>
      </c>
      <c r="K88" s="91">
        <v>0</v>
      </c>
      <c r="L88" s="56">
        <v>89547</v>
      </c>
      <c r="M88" s="56">
        <v>0</v>
      </c>
      <c r="N88" s="97">
        <v>60000</v>
      </c>
      <c r="O88" s="91">
        <v>0</v>
      </c>
      <c r="P88" s="97">
        <v>123000</v>
      </c>
      <c r="Q88" s="56">
        <v>0</v>
      </c>
      <c r="R88" s="56">
        <v>0</v>
      </c>
      <c r="S88" s="56">
        <v>50000</v>
      </c>
      <c r="T88" s="106">
        <v>0</v>
      </c>
      <c r="U88" s="56">
        <v>0</v>
      </c>
      <c r="V88" s="56">
        <v>0</v>
      </c>
      <c r="W88" s="56">
        <v>0</v>
      </c>
      <c r="X88" s="107">
        <f t="shared" si="17"/>
        <v>336055</v>
      </c>
      <c r="Y88" s="56">
        <f t="shared" si="18"/>
        <v>0</v>
      </c>
      <c r="Z88" s="56">
        <f t="shared" si="19"/>
        <v>60000</v>
      </c>
      <c r="AA88" s="98">
        <f t="shared" si="20"/>
        <v>50000</v>
      </c>
      <c r="AB88" s="98">
        <f t="shared" si="21"/>
        <v>346055</v>
      </c>
      <c r="AJ88" s="57">
        <f t="shared" si="14"/>
        <v>0</v>
      </c>
      <c r="AK88" s="56">
        <f t="shared" si="15"/>
        <v>346055</v>
      </c>
      <c r="CF88" s="59"/>
      <c r="CH88" s="60"/>
      <c r="CK88" s="97"/>
      <c r="CL88" s="97"/>
      <c r="CM88" s="97"/>
      <c r="CN88" s="97"/>
      <c r="CQ88" s="97"/>
      <c r="CR88" s="97"/>
      <c r="CU88" s="97"/>
      <c r="CV88" s="97"/>
      <c r="CW88" s="97"/>
      <c r="CX88" s="97"/>
      <c r="CY88" s="97"/>
      <c r="CZ88" s="98"/>
      <c r="DC88" s="98"/>
    </row>
    <row r="89" spans="1:107" x14ac:dyDescent="0.15">
      <c r="A89" s="59">
        <v>36512</v>
      </c>
      <c r="B89" s="56">
        <f t="shared" si="16"/>
        <v>12</v>
      </c>
      <c r="C89" s="60">
        <f t="shared" si="8"/>
        <v>1999</v>
      </c>
      <c r="D89" s="56">
        <v>52352</v>
      </c>
      <c r="E89" s="56">
        <v>0</v>
      </c>
      <c r="F89" s="56">
        <v>0</v>
      </c>
      <c r="G89" s="91">
        <v>0</v>
      </c>
      <c r="H89" s="97">
        <v>111957</v>
      </c>
      <c r="I89" s="97">
        <v>0</v>
      </c>
      <c r="J89" s="97">
        <v>0</v>
      </c>
      <c r="K89" s="91">
        <v>0</v>
      </c>
      <c r="L89" s="56">
        <v>31653</v>
      </c>
      <c r="M89" s="56">
        <v>0</v>
      </c>
      <c r="N89" s="97">
        <v>30000</v>
      </c>
      <c r="O89" s="91">
        <v>0</v>
      </c>
      <c r="P89" s="97">
        <v>140093</v>
      </c>
      <c r="Q89" s="56">
        <v>0</v>
      </c>
      <c r="R89" s="56">
        <v>0</v>
      </c>
      <c r="S89" s="56">
        <v>50000</v>
      </c>
      <c r="T89" s="106">
        <v>0</v>
      </c>
      <c r="U89" s="56">
        <v>0</v>
      </c>
      <c r="V89" s="56">
        <v>0</v>
      </c>
      <c r="W89" s="56">
        <v>0</v>
      </c>
      <c r="X89" s="107">
        <f t="shared" si="17"/>
        <v>336055</v>
      </c>
      <c r="Y89" s="56">
        <f t="shared" si="18"/>
        <v>0</v>
      </c>
      <c r="Z89" s="56">
        <f t="shared" si="19"/>
        <v>30000</v>
      </c>
      <c r="AA89" s="98">
        <f t="shared" si="20"/>
        <v>50000</v>
      </c>
      <c r="AB89" s="98">
        <f t="shared" si="21"/>
        <v>316055</v>
      </c>
      <c r="AJ89" s="57">
        <f t="shared" si="14"/>
        <v>0</v>
      </c>
      <c r="AK89" s="56">
        <f t="shared" si="15"/>
        <v>316055</v>
      </c>
      <c r="CF89" s="59"/>
      <c r="CH89" s="60"/>
      <c r="CK89" s="97"/>
      <c r="CL89" s="97"/>
      <c r="CM89" s="97"/>
      <c r="CN89" s="97"/>
      <c r="CQ89" s="97"/>
      <c r="CR89" s="97"/>
      <c r="CU89" s="97"/>
      <c r="CV89" s="97"/>
      <c r="CW89" s="97"/>
      <c r="CX89" s="97"/>
      <c r="CY89" s="97"/>
      <c r="CZ89" s="98"/>
      <c r="DC89" s="98"/>
    </row>
    <row r="90" spans="1:107" x14ac:dyDescent="0.15">
      <c r="A90" s="59">
        <v>36513</v>
      </c>
      <c r="B90" s="56">
        <f t="shared" si="16"/>
        <v>12</v>
      </c>
      <c r="C90" s="60">
        <f t="shared" si="8"/>
        <v>1999</v>
      </c>
      <c r="D90" s="56">
        <v>52352</v>
      </c>
      <c r="E90" s="56">
        <v>0</v>
      </c>
      <c r="F90" s="56">
        <v>0</v>
      </c>
      <c r="G90" s="91">
        <v>0</v>
      </c>
      <c r="H90" s="97">
        <v>111957</v>
      </c>
      <c r="I90" s="97">
        <v>0</v>
      </c>
      <c r="J90" s="97">
        <v>0</v>
      </c>
      <c r="K90" s="91">
        <v>0</v>
      </c>
      <c r="L90" s="56">
        <v>31653</v>
      </c>
      <c r="M90" s="56">
        <v>0</v>
      </c>
      <c r="N90" s="97">
        <v>30000</v>
      </c>
      <c r="O90" s="91">
        <v>0</v>
      </c>
      <c r="P90" s="97">
        <v>140093</v>
      </c>
      <c r="Q90" s="56">
        <v>0</v>
      </c>
      <c r="R90" s="56">
        <v>0</v>
      </c>
      <c r="S90" s="56">
        <v>50000</v>
      </c>
      <c r="T90" s="106">
        <v>0</v>
      </c>
      <c r="U90" s="56">
        <v>0</v>
      </c>
      <c r="V90" s="56">
        <v>0</v>
      </c>
      <c r="W90" s="56">
        <v>0</v>
      </c>
      <c r="X90" s="107">
        <f t="shared" si="17"/>
        <v>336055</v>
      </c>
      <c r="Y90" s="56">
        <f t="shared" si="18"/>
        <v>0</v>
      </c>
      <c r="Z90" s="56">
        <f t="shared" si="19"/>
        <v>30000</v>
      </c>
      <c r="AA90" s="98">
        <f t="shared" si="20"/>
        <v>50000</v>
      </c>
      <c r="AB90" s="98">
        <f t="shared" si="21"/>
        <v>316055</v>
      </c>
      <c r="AJ90" s="57">
        <f t="shared" si="14"/>
        <v>0</v>
      </c>
      <c r="AK90" s="56">
        <f t="shared" si="15"/>
        <v>316055</v>
      </c>
      <c r="CF90" s="59"/>
      <c r="CH90" s="60"/>
      <c r="CK90" s="97"/>
      <c r="CL90" s="97"/>
      <c r="CM90" s="97"/>
      <c r="CN90" s="97"/>
      <c r="CQ90" s="97"/>
      <c r="CR90" s="97"/>
      <c r="CU90" s="97"/>
      <c r="CV90" s="97"/>
      <c r="CW90" s="97"/>
      <c r="CX90" s="97"/>
      <c r="CY90" s="97"/>
      <c r="CZ90" s="98"/>
      <c r="DC90" s="98"/>
    </row>
    <row r="91" spans="1:107" x14ac:dyDescent="0.15">
      <c r="A91" s="59">
        <v>36514</v>
      </c>
      <c r="B91" s="56">
        <f t="shared" si="16"/>
        <v>12</v>
      </c>
      <c r="C91" s="60">
        <f t="shared" si="8"/>
        <v>1999</v>
      </c>
      <c r="D91" s="56">
        <v>52352</v>
      </c>
      <c r="E91" s="56">
        <v>0</v>
      </c>
      <c r="F91" s="56">
        <v>0</v>
      </c>
      <c r="G91" s="91">
        <v>0</v>
      </c>
      <c r="H91" s="97">
        <v>111957</v>
      </c>
      <c r="I91" s="97">
        <v>0</v>
      </c>
      <c r="J91" s="97">
        <v>0</v>
      </c>
      <c r="K91" s="91">
        <v>0</v>
      </c>
      <c r="L91" s="56">
        <v>31653</v>
      </c>
      <c r="M91" s="56">
        <v>0</v>
      </c>
      <c r="N91" s="97">
        <v>30000</v>
      </c>
      <c r="O91" s="91">
        <v>0</v>
      </c>
      <c r="P91" s="97">
        <v>140093</v>
      </c>
      <c r="Q91" s="56">
        <v>0</v>
      </c>
      <c r="R91" s="56">
        <v>0</v>
      </c>
      <c r="S91" s="56">
        <v>50000</v>
      </c>
      <c r="T91" s="106">
        <v>0</v>
      </c>
      <c r="U91" s="56">
        <v>0</v>
      </c>
      <c r="V91" s="56">
        <v>0</v>
      </c>
      <c r="W91" s="56">
        <v>0</v>
      </c>
      <c r="X91" s="107">
        <f t="shared" si="17"/>
        <v>336055</v>
      </c>
      <c r="Y91" s="56">
        <f t="shared" si="18"/>
        <v>0</v>
      </c>
      <c r="Z91" s="56">
        <f t="shared" si="19"/>
        <v>30000</v>
      </c>
      <c r="AA91" s="98">
        <f t="shared" si="20"/>
        <v>50000</v>
      </c>
      <c r="AB91" s="98">
        <f t="shared" si="21"/>
        <v>316055</v>
      </c>
      <c r="AJ91" s="57">
        <f t="shared" si="14"/>
        <v>0</v>
      </c>
      <c r="AK91" s="56">
        <f t="shared" si="15"/>
        <v>316055</v>
      </c>
      <c r="CF91" s="59"/>
      <c r="CH91" s="60"/>
      <c r="CK91" s="97"/>
      <c r="CL91" s="97"/>
      <c r="CM91" s="97"/>
      <c r="CN91" s="97"/>
      <c r="CQ91" s="97"/>
      <c r="CR91" s="97"/>
      <c r="CU91" s="97"/>
      <c r="CV91" s="97"/>
      <c r="CW91" s="97"/>
      <c r="CX91" s="97"/>
      <c r="CY91" s="97"/>
      <c r="CZ91" s="98"/>
      <c r="DC91" s="98"/>
    </row>
    <row r="92" spans="1:107" x14ac:dyDescent="0.15">
      <c r="A92" s="59">
        <v>36515</v>
      </c>
      <c r="B92" s="56">
        <f t="shared" si="16"/>
        <v>12</v>
      </c>
      <c r="C92" s="60">
        <f t="shared" si="8"/>
        <v>1999</v>
      </c>
      <c r="D92" s="56">
        <v>50188</v>
      </c>
      <c r="E92" s="56">
        <v>0</v>
      </c>
      <c r="F92" s="56">
        <v>0</v>
      </c>
      <c r="G92" s="91">
        <v>0</v>
      </c>
      <c r="H92" s="97">
        <v>111957</v>
      </c>
      <c r="I92" s="97">
        <v>0</v>
      </c>
      <c r="J92" s="97">
        <v>0</v>
      </c>
      <c r="K92" s="91">
        <v>0</v>
      </c>
      <c r="L92" s="56">
        <v>30910</v>
      </c>
      <c r="M92" s="56">
        <v>0</v>
      </c>
      <c r="N92" s="97">
        <v>22211</v>
      </c>
      <c r="O92" s="91">
        <v>0</v>
      </c>
      <c r="P92" s="97">
        <v>143000</v>
      </c>
      <c r="Q92" s="56">
        <v>0</v>
      </c>
      <c r="R92" s="56">
        <v>50000</v>
      </c>
      <c r="S92" s="56">
        <v>50000</v>
      </c>
      <c r="T92" s="106">
        <v>0</v>
      </c>
      <c r="U92" s="56">
        <v>0</v>
      </c>
      <c r="V92" s="56">
        <v>0</v>
      </c>
      <c r="W92" s="56">
        <v>0</v>
      </c>
      <c r="X92" s="107">
        <f t="shared" si="17"/>
        <v>336055</v>
      </c>
      <c r="Y92" s="56">
        <f t="shared" si="18"/>
        <v>0</v>
      </c>
      <c r="Z92" s="56">
        <f t="shared" si="19"/>
        <v>72211</v>
      </c>
      <c r="AA92" s="98">
        <f t="shared" si="20"/>
        <v>50000</v>
      </c>
      <c r="AB92" s="98">
        <f t="shared" si="21"/>
        <v>358266</v>
      </c>
      <c r="AJ92" s="57">
        <f t="shared" si="14"/>
        <v>0</v>
      </c>
      <c r="AK92" s="56">
        <f t="shared" si="15"/>
        <v>358266</v>
      </c>
      <c r="CF92" s="59"/>
      <c r="CH92" s="60"/>
      <c r="CK92" s="97"/>
      <c r="CL92" s="97"/>
      <c r="CM92" s="97"/>
      <c r="CN92" s="97"/>
      <c r="CQ92" s="97"/>
      <c r="CR92" s="97"/>
      <c r="CU92" s="97"/>
      <c r="CV92" s="97"/>
      <c r="CW92" s="97"/>
      <c r="CX92" s="97"/>
      <c r="CY92" s="97"/>
      <c r="CZ92" s="98"/>
      <c r="DC92" s="98"/>
    </row>
    <row r="93" spans="1:107" x14ac:dyDescent="0.15">
      <c r="A93" s="59">
        <v>36516</v>
      </c>
      <c r="B93" s="56">
        <f t="shared" si="16"/>
        <v>12</v>
      </c>
      <c r="C93" s="60">
        <f t="shared" si="8"/>
        <v>1999</v>
      </c>
      <c r="D93" s="56">
        <v>34960</v>
      </c>
      <c r="E93" s="56">
        <v>0</v>
      </c>
      <c r="F93" s="56">
        <v>22211</v>
      </c>
      <c r="G93" s="91">
        <v>0</v>
      </c>
      <c r="H93" s="97">
        <v>111957</v>
      </c>
      <c r="I93" s="97">
        <v>0</v>
      </c>
      <c r="J93" s="97">
        <v>0</v>
      </c>
      <c r="K93" s="91">
        <v>0</v>
      </c>
      <c r="L93" s="56">
        <v>5000</v>
      </c>
      <c r="M93" s="56">
        <v>0</v>
      </c>
      <c r="N93" s="97">
        <v>0</v>
      </c>
      <c r="O93" s="91">
        <v>0</v>
      </c>
      <c r="P93" s="97">
        <v>129138</v>
      </c>
      <c r="Q93" s="56">
        <v>0</v>
      </c>
      <c r="R93" s="56">
        <v>50000</v>
      </c>
      <c r="S93" s="56">
        <v>50000</v>
      </c>
      <c r="T93" s="106">
        <v>55000</v>
      </c>
      <c r="U93" s="56">
        <v>0</v>
      </c>
      <c r="V93" s="56">
        <v>0</v>
      </c>
      <c r="W93" s="56">
        <v>0</v>
      </c>
      <c r="X93" s="107">
        <f t="shared" si="17"/>
        <v>336055</v>
      </c>
      <c r="Y93" s="56">
        <f t="shared" si="18"/>
        <v>0</v>
      </c>
      <c r="Z93" s="56">
        <f t="shared" si="19"/>
        <v>72211</v>
      </c>
      <c r="AA93" s="98">
        <f t="shared" si="20"/>
        <v>50000</v>
      </c>
      <c r="AB93" s="98">
        <f t="shared" si="21"/>
        <v>358266</v>
      </c>
      <c r="AJ93" s="57">
        <f t="shared" si="14"/>
        <v>0</v>
      </c>
      <c r="AK93" s="56">
        <f t="shared" si="15"/>
        <v>358266</v>
      </c>
      <c r="CF93" s="59"/>
      <c r="CH93" s="60"/>
      <c r="CK93" s="97"/>
      <c r="CL93" s="97"/>
      <c r="CM93" s="97"/>
      <c r="CN93" s="97"/>
      <c r="CQ93" s="97"/>
      <c r="CR93" s="97"/>
      <c r="CU93" s="97"/>
      <c r="CV93" s="97"/>
      <c r="CW93" s="97"/>
      <c r="CX93" s="97"/>
      <c r="CY93" s="97"/>
      <c r="CZ93" s="98"/>
      <c r="DC93" s="98"/>
    </row>
    <row r="94" spans="1:107" x14ac:dyDescent="0.15">
      <c r="A94" s="59">
        <v>36517</v>
      </c>
      <c r="B94" s="56">
        <f t="shared" si="16"/>
        <v>12</v>
      </c>
      <c r="C94" s="60">
        <f t="shared" si="8"/>
        <v>1999</v>
      </c>
      <c r="D94" s="56">
        <v>50188</v>
      </c>
      <c r="E94" s="56">
        <v>0</v>
      </c>
      <c r="F94" s="56">
        <v>0</v>
      </c>
      <c r="G94" s="91">
        <v>0</v>
      </c>
      <c r="H94" s="97">
        <v>111957</v>
      </c>
      <c r="I94" s="97">
        <v>0</v>
      </c>
      <c r="J94" s="97">
        <v>0</v>
      </c>
      <c r="K94" s="91">
        <v>0</v>
      </c>
      <c r="L94" s="56">
        <v>48172</v>
      </c>
      <c r="M94" s="56">
        <v>0</v>
      </c>
      <c r="N94" s="97">
        <v>22211</v>
      </c>
      <c r="O94" s="91">
        <v>0</v>
      </c>
      <c r="P94" s="97">
        <v>125738</v>
      </c>
      <c r="Q94" s="56">
        <v>0</v>
      </c>
      <c r="R94" s="56">
        <v>50000</v>
      </c>
      <c r="S94" s="56">
        <v>50000</v>
      </c>
      <c r="T94" s="106">
        <v>0</v>
      </c>
      <c r="U94" s="56">
        <v>0</v>
      </c>
      <c r="V94" s="56">
        <v>0</v>
      </c>
      <c r="W94" s="56">
        <v>0</v>
      </c>
      <c r="X94" s="107">
        <f t="shared" si="17"/>
        <v>336055</v>
      </c>
      <c r="Y94" s="56">
        <f t="shared" si="18"/>
        <v>0</v>
      </c>
      <c r="Z94" s="56">
        <f t="shared" si="19"/>
        <v>72211</v>
      </c>
      <c r="AA94" s="98">
        <f t="shared" si="20"/>
        <v>50000</v>
      </c>
      <c r="AB94" s="98">
        <f t="shared" si="21"/>
        <v>358266</v>
      </c>
      <c r="AJ94" s="57">
        <f t="shared" si="14"/>
        <v>0</v>
      </c>
      <c r="AK94" s="56">
        <f t="shared" si="15"/>
        <v>358266</v>
      </c>
      <c r="CF94" s="59"/>
      <c r="CH94" s="60"/>
      <c r="CK94" s="97"/>
      <c r="CL94" s="97"/>
      <c r="CM94" s="97"/>
      <c r="CN94" s="97"/>
      <c r="CQ94" s="97"/>
      <c r="CR94" s="97"/>
      <c r="CU94" s="97"/>
      <c r="CV94" s="97"/>
      <c r="CW94" s="97"/>
      <c r="CX94" s="97"/>
      <c r="CY94" s="97"/>
      <c r="CZ94" s="98"/>
      <c r="DC94" s="98"/>
    </row>
    <row r="95" spans="1:107" x14ac:dyDescent="0.15">
      <c r="A95" s="59">
        <v>36518</v>
      </c>
      <c r="B95" s="56">
        <f t="shared" si="16"/>
        <v>12</v>
      </c>
      <c r="C95" s="60">
        <f t="shared" si="8"/>
        <v>1999</v>
      </c>
      <c r="D95" s="56">
        <v>50188</v>
      </c>
      <c r="E95" s="56">
        <v>0</v>
      </c>
      <c r="F95" s="56">
        <v>0</v>
      </c>
      <c r="G95" s="91">
        <v>0</v>
      </c>
      <c r="H95" s="97">
        <v>111957</v>
      </c>
      <c r="I95" s="97">
        <v>0</v>
      </c>
      <c r="J95" s="97">
        <v>0</v>
      </c>
      <c r="K95" s="91">
        <v>0</v>
      </c>
      <c r="L95" s="56">
        <v>30910</v>
      </c>
      <c r="M95" s="56">
        <v>0</v>
      </c>
      <c r="N95" s="97">
        <v>0</v>
      </c>
      <c r="O95" s="91">
        <v>0</v>
      </c>
      <c r="P95" s="97">
        <v>143000</v>
      </c>
      <c r="Q95" s="56">
        <v>0</v>
      </c>
      <c r="S95" s="56">
        <v>50000</v>
      </c>
      <c r="T95" s="106">
        <v>0</v>
      </c>
      <c r="U95" s="56">
        <v>0</v>
      </c>
      <c r="V95" s="56">
        <v>0</v>
      </c>
      <c r="W95" s="56">
        <v>0</v>
      </c>
      <c r="X95" s="107">
        <f t="shared" si="17"/>
        <v>336055</v>
      </c>
      <c r="Y95" s="56">
        <f t="shared" si="18"/>
        <v>0</v>
      </c>
      <c r="Z95" s="56">
        <f t="shared" si="19"/>
        <v>0</v>
      </c>
      <c r="AA95" s="98">
        <f t="shared" si="20"/>
        <v>50000</v>
      </c>
      <c r="AB95" s="98">
        <f t="shared" si="21"/>
        <v>286055</v>
      </c>
      <c r="AJ95" s="57">
        <f t="shared" si="14"/>
        <v>0</v>
      </c>
      <c r="AK95" s="56">
        <f t="shared" si="15"/>
        <v>286055</v>
      </c>
      <c r="CF95" s="59"/>
      <c r="CH95" s="60"/>
      <c r="CK95" s="97"/>
      <c r="CL95" s="97"/>
      <c r="CM95" s="97"/>
      <c r="CN95" s="97"/>
      <c r="CQ95" s="97"/>
      <c r="CR95" s="97"/>
      <c r="CU95" s="97"/>
      <c r="CV95" s="97"/>
      <c r="CW95" s="97"/>
      <c r="CX95" s="97"/>
      <c r="CY95" s="97"/>
      <c r="CZ95" s="98"/>
      <c r="DC95" s="98"/>
    </row>
    <row r="96" spans="1:107" x14ac:dyDescent="0.15">
      <c r="A96" s="59">
        <v>36519</v>
      </c>
      <c r="B96" s="56">
        <f t="shared" si="16"/>
        <v>12</v>
      </c>
      <c r="C96" s="60">
        <f t="shared" si="8"/>
        <v>1999</v>
      </c>
      <c r="D96" s="56">
        <v>50188</v>
      </c>
      <c r="E96" s="56">
        <v>0</v>
      </c>
      <c r="F96" s="56">
        <v>0</v>
      </c>
      <c r="G96" s="91">
        <v>0</v>
      </c>
      <c r="H96" s="97">
        <v>111957</v>
      </c>
      <c r="I96" s="97">
        <v>0</v>
      </c>
      <c r="J96" s="97">
        <v>0</v>
      </c>
      <c r="K96" s="91">
        <v>0</v>
      </c>
      <c r="L96" s="56">
        <v>30910</v>
      </c>
      <c r="M96" s="56">
        <v>0</v>
      </c>
      <c r="N96" s="97">
        <v>0</v>
      </c>
      <c r="O96" s="91">
        <v>0</v>
      </c>
      <c r="P96" s="97">
        <v>143000</v>
      </c>
      <c r="Q96" s="56">
        <v>0</v>
      </c>
      <c r="R96" s="56">
        <v>0</v>
      </c>
      <c r="S96" s="56">
        <v>50000</v>
      </c>
      <c r="T96" s="106">
        <v>0</v>
      </c>
      <c r="U96" s="56">
        <v>0</v>
      </c>
      <c r="V96" s="56">
        <v>0</v>
      </c>
      <c r="W96" s="56">
        <v>0</v>
      </c>
      <c r="X96" s="107">
        <f t="shared" si="17"/>
        <v>336055</v>
      </c>
      <c r="Y96" s="56">
        <f t="shared" si="18"/>
        <v>0</v>
      </c>
      <c r="Z96" s="56">
        <f t="shared" si="19"/>
        <v>0</v>
      </c>
      <c r="AA96" s="98">
        <f t="shared" si="20"/>
        <v>50000</v>
      </c>
      <c r="AB96" s="98">
        <f t="shared" si="21"/>
        <v>286055</v>
      </c>
      <c r="AJ96" s="57">
        <f t="shared" si="14"/>
        <v>0</v>
      </c>
      <c r="AK96" s="56">
        <f t="shared" si="15"/>
        <v>286055</v>
      </c>
      <c r="CF96" s="59"/>
      <c r="CH96" s="60"/>
      <c r="CK96" s="97"/>
      <c r="CL96" s="97"/>
      <c r="CM96" s="97"/>
      <c r="CN96" s="97"/>
      <c r="CQ96" s="97"/>
      <c r="CR96" s="97"/>
      <c r="CU96" s="97"/>
      <c r="CV96" s="97"/>
      <c r="CW96" s="97"/>
      <c r="CX96" s="97"/>
      <c r="CY96" s="97"/>
      <c r="CZ96" s="98"/>
      <c r="DC96" s="98"/>
    </row>
    <row r="97" spans="1:109" x14ac:dyDescent="0.15">
      <c r="A97" s="59">
        <v>36520</v>
      </c>
      <c r="B97" s="56">
        <f t="shared" si="16"/>
        <v>12</v>
      </c>
      <c r="C97" s="60">
        <f t="shared" si="8"/>
        <v>1999</v>
      </c>
      <c r="D97" s="56">
        <v>50188</v>
      </c>
      <c r="E97" s="56">
        <v>0</v>
      </c>
      <c r="F97" s="56">
        <v>0</v>
      </c>
      <c r="G97" s="91">
        <v>0</v>
      </c>
      <c r="H97" s="97">
        <v>111957</v>
      </c>
      <c r="I97" s="97">
        <v>0</v>
      </c>
      <c r="J97" s="97">
        <v>0</v>
      </c>
      <c r="K97" s="91">
        <v>0</v>
      </c>
      <c r="L97" s="56">
        <v>30910</v>
      </c>
      <c r="M97" s="56">
        <v>0</v>
      </c>
      <c r="N97" s="97">
        <v>0</v>
      </c>
      <c r="O97" s="91">
        <v>0</v>
      </c>
      <c r="P97" s="97">
        <v>143000</v>
      </c>
      <c r="Q97" s="56">
        <v>0</v>
      </c>
      <c r="R97" s="56">
        <v>0</v>
      </c>
      <c r="S97" s="56">
        <v>50000</v>
      </c>
      <c r="T97" s="106">
        <v>0</v>
      </c>
      <c r="U97" s="56">
        <v>0</v>
      </c>
      <c r="V97" s="56">
        <v>0</v>
      </c>
      <c r="W97" s="56">
        <v>0</v>
      </c>
      <c r="X97" s="107">
        <f t="shared" si="17"/>
        <v>336055</v>
      </c>
      <c r="Y97" s="56">
        <f t="shared" si="18"/>
        <v>0</v>
      </c>
      <c r="Z97" s="56">
        <f t="shared" si="19"/>
        <v>0</v>
      </c>
      <c r="AA97" s="98">
        <f t="shared" si="20"/>
        <v>50000</v>
      </c>
      <c r="AB97" s="98">
        <f t="shared" si="21"/>
        <v>286055</v>
      </c>
      <c r="AJ97" s="57">
        <f t="shared" si="14"/>
        <v>0</v>
      </c>
      <c r="AK97" s="56">
        <f t="shared" si="15"/>
        <v>286055</v>
      </c>
      <c r="CF97" s="59"/>
      <c r="CH97" s="60"/>
      <c r="CK97" s="97"/>
      <c r="CL97" s="97"/>
      <c r="CM97" s="97"/>
      <c r="CN97" s="97"/>
      <c r="CQ97" s="97"/>
      <c r="CR97" s="97"/>
      <c r="CU97" s="97"/>
      <c r="CV97" s="97"/>
      <c r="CW97" s="97"/>
      <c r="CX97" s="97"/>
      <c r="CY97" s="97"/>
      <c r="CZ97" s="98"/>
      <c r="DC97" s="98"/>
    </row>
    <row r="98" spans="1:109" ht="6.75" customHeight="1" x14ac:dyDescent="0.15">
      <c r="A98" s="59">
        <v>36521</v>
      </c>
      <c r="B98" s="56">
        <f t="shared" si="16"/>
        <v>12</v>
      </c>
      <c r="C98" s="60">
        <f t="shared" si="8"/>
        <v>1999</v>
      </c>
      <c r="D98" s="56">
        <v>50188</v>
      </c>
      <c r="E98" s="56">
        <v>0</v>
      </c>
      <c r="F98" s="56">
        <v>0</v>
      </c>
      <c r="G98" s="91">
        <v>0</v>
      </c>
      <c r="H98" s="97">
        <v>111957</v>
      </c>
      <c r="I98" s="97">
        <v>0</v>
      </c>
      <c r="J98" s="97">
        <v>0</v>
      </c>
      <c r="K98" s="91">
        <v>0</v>
      </c>
      <c r="L98" s="56">
        <v>30910</v>
      </c>
      <c r="M98" s="56">
        <v>0</v>
      </c>
      <c r="N98" s="97">
        <v>0</v>
      </c>
      <c r="O98" s="91">
        <v>0</v>
      </c>
      <c r="P98" s="97">
        <v>143000</v>
      </c>
      <c r="Q98" s="56">
        <v>0</v>
      </c>
      <c r="R98" s="56">
        <v>0</v>
      </c>
      <c r="S98" s="56">
        <v>50000</v>
      </c>
      <c r="T98" s="106">
        <v>0</v>
      </c>
      <c r="U98" s="56">
        <v>0</v>
      </c>
      <c r="V98" s="56">
        <v>0</v>
      </c>
      <c r="W98" s="56">
        <v>0</v>
      </c>
      <c r="X98" s="107">
        <f t="shared" si="17"/>
        <v>336055</v>
      </c>
      <c r="Y98" s="56">
        <f t="shared" si="18"/>
        <v>0</v>
      </c>
      <c r="Z98" s="56">
        <f t="shared" si="19"/>
        <v>0</v>
      </c>
      <c r="AA98" s="98">
        <f t="shared" si="20"/>
        <v>50000</v>
      </c>
      <c r="AB98" s="98">
        <f t="shared" si="21"/>
        <v>286055</v>
      </c>
      <c r="AJ98" s="57">
        <f t="shared" si="14"/>
        <v>0</v>
      </c>
      <c r="AK98" s="56">
        <f t="shared" si="15"/>
        <v>286055</v>
      </c>
      <c r="CF98" s="59"/>
      <c r="CH98" s="60"/>
      <c r="CK98" s="97"/>
      <c r="CL98" s="97"/>
      <c r="CM98" s="97"/>
      <c r="CN98" s="97"/>
      <c r="CQ98" s="97"/>
      <c r="CR98" s="97"/>
      <c r="CU98" s="97"/>
      <c r="CV98" s="97"/>
      <c r="CW98" s="97"/>
      <c r="CX98" s="97"/>
      <c r="CY98" s="97"/>
      <c r="CZ98" s="98"/>
      <c r="DC98" s="98"/>
    </row>
    <row r="99" spans="1:109" x14ac:dyDescent="0.15">
      <c r="A99" s="59">
        <v>36522</v>
      </c>
      <c r="B99" s="56">
        <f t="shared" si="16"/>
        <v>12</v>
      </c>
      <c r="C99" s="60">
        <f t="shared" si="8"/>
        <v>1999</v>
      </c>
      <c r="D99" s="56">
        <v>25000</v>
      </c>
      <c r="E99" s="56">
        <v>0</v>
      </c>
      <c r="F99" s="56">
        <v>0</v>
      </c>
      <c r="G99" s="91">
        <v>0</v>
      </c>
      <c r="H99" s="97">
        <v>71998</v>
      </c>
      <c r="I99" s="97">
        <v>0</v>
      </c>
      <c r="J99" s="97">
        <v>0</v>
      </c>
      <c r="K99" s="91">
        <v>0</v>
      </c>
      <c r="L99" s="56">
        <v>96057</v>
      </c>
      <c r="M99" s="56">
        <v>0</v>
      </c>
      <c r="N99" s="97">
        <v>0</v>
      </c>
      <c r="O99" s="91">
        <v>0</v>
      </c>
      <c r="P99" s="97">
        <v>143000</v>
      </c>
      <c r="Q99" s="56">
        <v>0</v>
      </c>
      <c r="R99" s="56">
        <v>0</v>
      </c>
      <c r="S99" s="56">
        <v>50000</v>
      </c>
      <c r="T99" s="106">
        <v>0</v>
      </c>
      <c r="U99" s="56">
        <v>0</v>
      </c>
      <c r="V99" s="56">
        <v>0</v>
      </c>
      <c r="W99" s="56">
        <v>0</v>
      </c>
      <c r="X99" s="107">
        <f t="shared" si="17"/>
        <v>336055</v>
      </c>
      <c r="Y99" s="56">
        <f t="shared" si="18"/>
        <v>0</v>
      </c>
      <c r="Z99" s="56">
        <f t="shared" si="19"/>
        <v>0</v>
      </c>
      <c r="AA99" s="98">
        <f t="shared" si="20"/>
        <v>50000</v>
      </c>
      <c r="AB99" s="98">
        <f t="shared" si="21"/>
        <v>286055</v>
      </c>
      <c r="AJ99" s="57">
        <f t="shared" si="14"/>
        <v>0</v>
      </c>
      <c r="AK99" s="56">
        <f t="shared" si="15"/>
        <v>286055</v>
      </c>
      <c r="CF99" s="59"/>
      <c r="CH99" s="60"/>
      <c r="CK99" s="97"/>
      <c r="CL99" s="97"/>
      <c r="CM99" s="97"/>
      <c r="CN99" s="97"/>
      <c r="CQ99" s="97"/>
      <c r="CR99" s="97"/>
      <c r="CU99" s="97"/>
      <c r="CV99" s="97"/>
      <c r="CW99" s="97"/>
      <c r="CX99" s="97"/>
      <c r="CY99" s="97"/>
      <c r="CZ99" s="98"/>
      <c r="DC99" s="98"/>
    </row>
    <row r="100" spans="1:109" x14ac:dyDescent="0.15">
      <c r="A100" s="59">
        <v>36523</v>
      </c>
      <c r="B100" s="56">
        <f t="shared" si="16"/>
        <v>12</v>
      </c>
      <c r="C100" s="60">
        <f t="shared" si="8"/>
        <v>1999</v>
      </c>
      <c r="D100" s="56">
        <v>0</v>
      </c>
      <c r="E100" s="56">
        <v>0</v>
      </c>
      <c r="F100" s="56">
        <v>0</v>
      </c>
      <c r="G100" s="91">
        <v>0</v>
      </c>
      <c r="H100" s="97">
        <v>71998</v>
      </c>
      <c r="I100" s="97">
        <v>0</v>
      </c>
      <c r="J100" s="97">
        <v>0</v>
      </c>
      <c r="K100" s="91">
        <v>0</v>
      </c>
      <c r="L100" s="56">
        <v>121057</v>
      </c>
      <c r="M100" s="56">
        <v>0</v>
      </c>
      <c r="N100" s="97">
        <v>0</v>
      </c>
      <c r="O100" s="108">
        <v>75000</v>
      </c>
      <c r="P100" s="97">
        <v>143000</v>
      </c>
      <c r="Q100" s="56">
        <v>0</v>
      </c>
      <c r="R100" s="56">
        <v>0</v>
      </c>
      <c r="S100" s="56">
        <v>50000</v>
      </c>
      <c r="T100" s="106">
        <v>0</v>
      </c>
      <c r="U100" s="56">
        <v>0</v>
      </c>
      <c r="V100" s="56">
        <v>0</v>
      </c>
      <c r="W100" s="56">
        <v>0</v>
      </c>
      <c r="X100" s="107">
        <f t="shared" si="17"/>
        <v>336055</v>
      </c>
      <c r="Y100" s="56">
        <f t="shared" si="18"/>
        <v>0</v>
      </c>
      <c r="Z100" s="56">
        <f t="shared" si="19"/>
        <v>0</v>
      </c>
      <c r="AA100" s="98">
        <f t="shared" si="20"/>
        <v>125000</v>
      </c>
      <c r="AB100" s="98">
        <f t="shared" si="21"/>
        <v>211055</v>
      </c>
      <c r="AJ100" s="57">
        <f t="shared" si="14"/>
        <v>0</v>
      </c>
      <c r="AK100" s="56">
        <f t="shared" si="15"/>
        <v>211055</v>
      </c>
      <c r="CF100" s="59"/>
      <c r="CH100" s="60"/>
      <c r="CK100" s="97"/>
      <c r="CL100" s="97"/>
      <c r="CM100" s="97"/>
      <c r="CN100" s="97"/>
      <c r="CQ100" s="97"/>
      <c r="CR100" s="97"/>
      <c r="CU100" s="97"/>
      <c r="CV100" s="97"/>
      <c r="CW100" s="97"/>
      <c r="CX100" s="97"/>
      <c r="CY100" s="97"/>
      <c r="CZ100" s="98"/>
      <c r="DC100" s="98"/>
    </row>
    <row r="101" spans="1:109" x14ac:dyDescent="0.15">
      <c r="A101" s="59">
        <v>36524</v>
      </c>
      <c r="B101" s="56">
        <f t="shared" si="16"/>
        <v>12</v>
      </c>
      <c r="C101" s="60">
        <f t="shared" si="8"/>
        <v>1999</v>
      </c>
      <c r="D101" s="56">
        <v>0</v>
      </c>
      <c r="E101" s="56">
        <v>0</v>
      </c>
      <c r="F101" s="56">
        <v>0</v>
      </c>
      <c r="G101" s="91">
        <v>0</v>
      </c>
      <c r="H101" s="97">
        <v>71999</v>
      </c>
      <c r="I101" s="97">
        <v>0</v>
      </c>
      <c r="J101" s="97">
        <v>0</v>
      </c>
      <c r="K101" s="91">
        <v>0</v>
      </c>
      <c r="L101" s="56">
        <v>121056</v>
      </c>
      <c r="M101" s="56">
        <v>0</v>
      </c>
      <c r="N101" s="97">
        <v>0</v>
      </c>
      <c r="O101" s="108">
        <v>75000</v>
      </c>
      <c r="P101" s="97">
        <v>143000</v>
      </c>
      <c r="Q101" s="56">
        <v>0</v>
      </c>
      <c r="R101" s="56">
        <v>0</v>
      </c>
      <c r="S101" s="56">
        <v>50000</v>
      </c>
      <c r="T101" s="106">
        <v>0</v>
      </c>
      <c r="U101" s="56">
        <v>0</v>
      </c>
      <c r="V101" s="56">
        <v>0</v>
      </c>
      <c r="W101" s="56">
        <v>0</v>
      </c>
      <c r="X101" s="107">
        <f t="shared" si="17"/>
        <v>336055</v>
      </c>
      <c r="Y101" s="56">
        <f t="shared" si="18"/>
        <v>0</v>
      </c>
      <c r="Z101" s="56">
        <f t="shared" si="19"/>
        <v>0</v>
      </c>
      <c r="AA101" s="98">
        <f t="shared" si="20"/>
        <v>125000</v>
      </c>
      <c r="AB101" s="98">
        <f t="shared" si="21"/>
        <v>211055</v>
      </c>
      <c r="AJ101" s="57">
        <f t="shared" si="14"/>
        <v>0</v>
      </c>
      <c r="AK101" s="56">
        <f t="shared" si="15"/>
        <v>211055</v>
      </c>
      <c r="CF101" s="59"/>
      <c r="CH101" s="60"/>
      <c r="CK101" s="97"/>
      <c r="CL101" s="97"/>
      <c r="CM101" s="97"/>
      <c r="CN101" s="97"/>
      <c r="CQ101" s="97"/>
      <c r="CR101" s="97"/>
      <c r="CU101" s="97"/>
      <c r="CV101" s="97"/>
      <c r="CW101" s="97"/>
      <c r="CX101" s="97"/>
      <c r="CY101" s="97"/>
      <c r="CZ101" s="98"/>
      <c r="DC101" s="98"/>
    </row>
    <row r="102" spans="1:109" x14ac:dyDescent="0.15">
      <c r="A102" s="59">
        <v>36525</v>
      </c>
      <c r="B102" s="56">
        <f t="shared" si="16"/>
        <v>12</v>
      </c>
      <c r="C102" s="60">
        <f t="shared" si="8"/>
        <v>1999</v>
      </c>
      <c r="D102" s="56">
        <v>0</v>
      </c>
      <c r="E102" s="56">
        <v>0</v>
      </c>
      <c r="F102" s="56">
        <v>0</v>
      </c>
      <c r="G102" s="91">
        <v>0</v>
      </c>
      <c r="H102" s="97">
        <v>71999</v>
      </c>
      <c r="I102" s="97">
        <v>0</v>
      </c>
      <c r="J102" s="97">
        <v>0</v>
      </c>
      <c r="K102" s="91">
        <v>0</v>
      </c>
      <c r="L102" s="56">
        <v>121056</v>
      </c>
      <c r="M102" s="56">
        <v>0</v>
      </c>
      <c r="N102" s="97">
        <v>0</v>
      </c>
      <c r="O102" s="108">
        <v>75000</v>
      </c>
      <c r="P102" s="97">
        <v>143000</v>
      </c>
      <c r="Q102" s="56">
        <v>0</v>
      </c>
      <c r="R102" s="56">
        <v>0</v>
      </c>
      <c r="S102" s="56">
        <v>50000</v>
      </c>
      <c r="T102" s="106">
        <v>0</v>
      </c>
      <c r="U102" s="56">
        <v>0</v>
      </c>
      <c r="V102" s="56">
        <v>0</v>
      </c>
      <c r="W102" s="56">
        <v>0</v>
      </c>
      <c r="X102" s="107">
        <f t="shared" si="17"/>
        <v>336055</v>
      </c>
      <c r="Y102" s="56">
        <f t="shared" si="18"/>
        <v>0</v>
      </c>
      <c r="Z102" s="56">
        <f t="shared" si="19"/>
        <v>0</v>
      </c>
      <c r="AA102" s="98">
        <f t="shared" si="20"/>
        <v>125000</v>
      </c>
      <c r="AB102" s="98">
        <f t="shared" si="21"/>
        <v>211055</v>
      </c>
      <c r="AJ102" s="57">
        <f t="shared" si="14"/>
        <v>0</v>
      </c>
      <c r="AK102" s="56">
        <f t="shared" si="15"/>
        <v>211055</v>
      </c>
      <c r="CF102" s="59"/>
      <c r="CH102" s="60"/>
      <c r="CK102" s="97"/>
      <c r="CL102" s="97"/>
      <c r="CM102" s="97"/>
      <c r="CN102" s="97"/>
      <c r="CQ102" s="97"/>
      <c r="CR102" s="97"/>
      <c r="CU102" s="97"/>
      <c r="CV102" s="97"/>
      <c r="CW102" s="97"/>
      <c r="CX102" s="97"/>
      <c r="CY102" s="97"/>
      <c r="CZ102" s="98"/>
      <c r="DC102" s="98"/>
    </row>
    <row r="103" spans="1:109" x14ac:dyDescent="0.15">
      <c r="A103" s="100" t="s">
        <v>40</v>
      </c>
      <c r="B103" s="61" t="s">
        <v>41</v>
      </c>
      <c r="C103" s="101" t="s">
        <v>42</v>
      </c>
      <c r="D103" s="61" t="s">
        <v>87</v>
      </c>
      <c r="E103" s="61" t="s">
        <v>89</v>
      </c>
      <c r="F103" s="61" t="s">
        <v>88</v>
      </c>
      <c r="G103" s="92" t="s">
        <v>99</v>
      </c>
      <c r="H103" s="61" t="s">
        <v>90</v>
      </c>
      <c r="I103" s="61" t="s">
        <v>91</v>
      </c>
      <c r="J103" s="61" t="s">
        <v>92</v>
      </c>
      <c r="K103" s="92" t="s">
        <v>100</v>
      </c>
      <c r="L103" s="61" t="s">
        <v>93</v>
      </c>
      <c r="M103" s="61" t="s">
        <v>95</v>
      </c>
      <c r="N103" s="61" t="s">
        <v>94</v>
      </c>
      <c r="O103" s="92" t="s">
        <v>101</v>
      </c>
      <c r="P103" s="103" t="s">
        <v>96</v>
      </c>
      <c r="Q103" s="103" t="s">
        <v>97</v>
      </c>
      <c r="R103" s="103" t="s">
        <v>98</v>
      </c>
      <c r="S103" s="92" t="s">
        <v>102</v>
      </c>
      <c r="T103" s="61" t="s">
        <v>103</v>
      </c>
      <c r="U103" s="61" t="s">
        <v>104</v>
      </c>
      <c r="V103" s="61" t="s">
        <v>105</v>
      </c>
      <c r="W103" s="92" t="s">
        <v>106</v>
      </c>
      <c r="X103" s="61" t="s">
        <v>107</v>
      </c>
      <c r="Y103" s="61" t="s">
        <v>45</v>
      </c>
      <c r="Z103" s="61" t="s">
        <v>46</v>
      </c>
      <c r="AA103" s="61" t="s">
        <v>86</v>
      </c>
      <c r="AB103" s="61" t="s">
        <v>39</v>
      </c>
      <c r="AC103" s="61"/>
      <c r="AD103" s="61" t="s">
        <v>44</v>
      </c>
      <c r="AE103" s="61" t="s">
        <v>17</v>
      </c>
      <c r="AF103" s="61" t="s">
        <v>16</v>
      </c>
      <c r="AG103" s="61" t="s">
        <v>14</v>
      </c>
      <c r="AH103" s="61" t="s">
        <v>15</v>
      </c>
      <c r="AI103" s="61" t="s">
        <v>119</v>
      </c>
      <c r="AJ103" s="61" t="s">
        <v>39</v>
      </c>
      <c r="AK103" s="61" t="s">
        <v>120</v>
      </c>
      <c r="CF103" s="100"/>
      <c r="CG103" s="61"/>
      <c r="CH103" s="10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</row>
    <row r="104" spans="1:109" x14ac:dyDescent="0.15">
      <c r="A104" s="59">
        <v>36526</v>
      </c>
      <c r="B104" s="56">
        <f t="shared" si="16"/>
        <v>1</v>
      </c>
      <c r="C104" s="60">
        <f t="shared" si="8"/>
        <v>2000</v>
      </c>
      <c r="D104" s="56">
        <v>57171</v>
      </c>
      <c r="E104" s="56">
        <v>0</v>
      </c>
      <c r="F104" s="56">
        <v>0</v>
      </c>
      <c r="G104" s="91">
        <v>0</v>
      </c>
      <c r="H104" s="97">
        <v>217901</v>
      </c>
      <c r="I104" s="97">
        <v>0</v>
      </c>
      <c r="J104" s="97">
        <v>0</v>
      </c>
      <c r="K104" s="91">
        <v>50000</v>
      </c>
      <c r="L104" s="56">
        <v>19609</v>
      </c>
      <c r="N104" s="97"/>
      <c r="O104" s="108">
        <v>50000</v>
      </c>
      <c r="P104" s="97">
        <v>143000</v>
      </c>
      <c r="S104" s="91">
        <v>50000</v>
      </c>
      <c r="T104" s="97"/>
      <c r="U104" s="97"/>
      <c r="V104" s="97"/>
      <c r="X104" s="98">
        <f t="shared" si="17"/>
        <v>437681</v>
      </c>
      <c r="Y104" s="56">
        <f t="shared" si="18"/>
        <v>0</v>
      </c>
      <c r="Z104" s="56">
        <f t="shared" si="19"/>
        <v>0</v>
      </c>
      <c r="AA104" s="98">
        <f t="shared" si="20"/>
        <v>150000</v>
      </c>
      <c r="AB104" s="98">
        <f t="shared" si="21"/>
        <v>287681</v>
      </c>
      <c r="AJ104" s="57">
        <f t="shared" si="14"/>
        <v>0</v>
      </c>
      <c r="AK104" s="56">
        <f t="shared" si="15"/>
        <v>287681</v>
      </c>
      <c r="CF104" s="59"/>
      <c r="CH104" s="60"/>
      <c r="CK104" s="97"/>
      <c r="CL104" s="97"/>
      <c r="CM104" s="97"/>
      <c r="CN104" s="97"/>
      <c r="CQ104" s="97"/>
      <c r="CR104" s="97"/>
      <c r="CU104" s="97"/>
      <c r="CV104" s="97"/>
      <c r="CW104" s="97"/>
      <c r="CX104" s="97"/>
      <c r="CY104" s="97"/>
      <c r="CZ104" s="98"/>
      <c r="DC104" s="98"/>
    </row>
    <row r="105" spans="1:109" x14ac:dyDescent="0.15">
      <c r="A105" s="59">
        <v>36527</v>
      </c>
      <c r="B105" s="56">
        <f t="shared" si="16"/>
        <v>1</v>
      </c>
      <c r="C105" s="60">
        <f t="shared" ref="C105:C168" si="22">YEAR(A105)</f>
        <v>2000</v>
      </c>
      <c r="D105" s="56">
        <v>57171</v>
      </c>
      <c r="E105" s="56">
        <v>0</v>
      </c>
      <c r="G105" s="91">
        <v>0</v>
      </c>
      <c r="H105" s="97">
        <v>217901</v>
      </c>
      <c r="I105" s="97">
        <v>0</v>
      </c>
      <c r="J105" s="97">
        <v>0</v>
      </c>
      <c r="K105" s="91">
        <v>50000</v>
      </c>
      <c r="L105" s="56">
        <v>19609</v>
      </c>
      <c r="N105" s="97"/>
      <c r="O105" s="108">
        <v>50000</v>
      </c>
      <c r="P105" s="97">
        <v>143000</v>
      </c>
      <c r="S105" s="91">
        <v>50000</v>
      </c>
      <c r="T105" s="97"/>
      <c r="U105" s="97"/>
      <c r="V105" s="97"/>
      <c r="X105" s="98">
        <f t="shared" si="17"/>
        <v>437681</v>
      </c>
      <c r="Y105" s="56">
        <f t="shared" si="18"/>
        <v>0</v>
      </c>
      <c r="Z105" s="56">
        <f t="shared" si="19"/>
        <v>0</v>
      </c>
      <c r="AA105" s="98">
        <f t="shared" si="20"/>
        <v>150000</v>
      </c>
      <c r="AB105" s="98">
        <f t="shared" si="21"/>
        <v>287681</v>
      </c>
      <c r="AJ105" s="57">
        <f t="shared" si="14"/>
        <v>0</v>
      </c>
      <c r="AK105" s="56">
        <f t="shared" si="15"/>
        <v>287681</v>
      </c>
      <c r="CF105" s="59"/>
      <c r="CH105" s="60"/>
      <c r="CK105" s="97"/>
      <c r="CL105" s="97"/>
      <c r="CM105" s="97"/>
      <c r="CN105" s="97"/>
      <c r="CQ105" s="97"/>
      <c r="CR105" s="97"/>
      <c r="CU105" s="97"/>
      <c r="CV105" s="97"/>
      <c r="CW105" s="97"/>
      <c r="CX105" s="97"/>
      <c r="CY105" s="97"/>
      <c r="CZ105" s="98"/>
      <c r="DC105" s="98"/>
    </row>
    <row r="106" spans="1:109" x14ac:dyDescent="0.15">
      <c r="A106" s="59">
        <v>36528</v>
      </c>
      <c r="B106" s="56">
        <f t="shared" si="16"/>
        <v>1</v>
      </c>
      <c r="C106" s="60">
        <f t="shared" si="22"/>
        <v>2000</v>
      </c>
      <c r="D106" s="56">
        <v>57171</v>
      </c>
      <c r="E106" s="56">
        <v>0</v>
      </c>
      <c r="G106" s="91">
        <v>0</v>
      </c>
      <c r="H106" s="97">
        <v>217901</v>
      </c>
      <c r="I106" s="97">
        <v>0</v>
      </c>
      <c r="J106" s="97">
        <v>0</v>
      </c>
      <c r="K106" s="91">
        <v>50000</v>
      </c>
      <c r="L106" s="56">
        <v>19609</v>
      </c>
      <c r="N106" s="97"/>
      <c r="O106" s="108">
        <v>50000</v>
      </c>
      <c r="P106" s="97">
        <v>143000</v>
      </c>
      <c r="S106" s="91">
        <v>50000</v>
      </c>
      <c r="T106" s="97"/>
      <c r="U106" s="97"/>
      <c r="V106" s="97"/>
      <c r="X106" s="98">
        <f t="shared" si="17"/>
        <v>437681</v>
      </c>
      <c r="Y106" s="56">
        <f t="shared" si="18"/>
        <v>0</v>
      </c>
      <c r="Z106" s="56">
        <f t="shared" si="19"/>
        <v>0</v>
      </c>
      <c r="AA106" s="98">
        <f t="shared" si="20"/>
        <v>150000</v>
      </c>
      <c r="AB106" s="98">
        <f t="shared" si="21"/>
        <v>287681</v>
      </c>
      <c r="AJ106" s="57">
        <f t="shared" si="14"/>
        <v>0</v>
      </c>
      <c r="AK106" s="56">
        <f t="shared" si="15"/>
        <v>287681</v>
      </c>
      <c r="CF106" s="59"/>
      <c r="CH106" s="60"/>
      <c r="CK106" s="97"/>
      <c r="CL106" s="97"/>
      <c r="CM106" s="97"/>
      <c r="CN106" s="97"/>
      <c r="CQ106" s="97"/>
      <c r="CR106" s="97"/>
      <c r="CU106" s="97"/>
      <c r="CV106" s="97"/>
      <c r="CW106" s="97"/>
      <c r="CX106" s="97"/>
      <c r="CY106" s="97"/>
      <c r="CZ106" s="98"/>
      <c r="DC106" s="98"/>
    </row>
    <row r="107" spans="1:109" x14ac:dyDescent="0.15">
      <c r="A107" s="59">
        <v>36529</v>
      </c>
      <c r="B107" s="56">
        <f t="shared" si="16"/>
        <v>1</v>
      </c>
      <c r="C107" s="60">
        <f t="shared" si="22"/>
        <v>2000</v>
      </c>
      <c r="D107" s="56">
        <v>57171</v>
      </c>
      <c r="E107" s="56">
        <v>0</v>
      </c>
      <c r="G107" s="91">
        <v>0</v>
      </c>
      <c r="H107" s="97">
        <v>217901</v>
      </c>
      <c r="I107" s="97">
        <v>0</v>
      </c>
      <c r="J107" s="97">
        <v>0</v>
      </c>
      <c r="K107" s="91">
        <v>50000</v>
      </c>
      <c r="L107" s="56">
        <v>19609</v>
      </c>
      <c r="N107" s="97"/>
      <c r="O107" s="108">
        <v>50000</v>
      </c>
      <c r="P107" s="97">
        <v>143000</v>
      </c>
      <c r="S107" s="91">
        <v>50000</v>
      </c>
      <c r="T107" s="97"/>
      <c r="U107" s="97"/>
      <c r="V107" s="97"/>
      <c r="X107" s="98">
        <f t="shared" si="17"/>
        <v>437681</v>
      </c>
      <c r="Y107" s="56">
        <f t="shared" si="18"/>
        <v>0</v>
      </c>
      <c r="Z107" s="56">
        <f t="shared" si="19"/>
        <v>0</v>
      </c>
      <c r="AA107" s="98">
        <f t="shared" si="20"/>
        <v>150000</v>
      </c>
      <c r="AB107" s="98">
        <f t="shared" si="21"/>
        <v>287681</v>
      </c>
      <c r="AJ107" s="57">
        <f t="shared" si="14"/>
        <v>0</v>
      </c>
      <c r="AK107" s="56">
        <f t="shared" si="15"/>
        <v>287681</v>
      </c>
      <c r="CF107" s="59"/>
      <c r="CH107" s="60"/>
      <c r="CK107" s="97"/>
      <c r="CL107" s="97"/>
      <c r="CM107" s="97"/>
      <c r="CN107" s="97"/>
      <c r="CQ107" s="97"/>
      <c r="CR107" s="97"/>
      <c r="CU107" s="97"/>
      <c r="CV107" s="97"/>
      <c r="CW107" s="97"/>
      <c r="CX107" s="97"/>
      <c r="CY107" s="97"/>
      <c r="CZ107" s="98"/>
      <c r="DC107" s="98"/>
    </row>
    <row r="108" spans="1:109" x14ac:dyDescent="0.15">
      <c r="A108" s="59">
        <v>36530</v>
      </c>
      <c r="B108" s="56">
        <f t="shared" si="16"/>
        <v>1</v>
      </c>
      <c r="C108" s="60">
        <f t="shared" si="22"/>
        <v>2000</v>
      </c>
      <c r="D108" s="56">
        <v>57171</v>
      </c>
      <c r="E108" s="56">
        <v>0</v>
      </c>
      <c r="G108" s="91">
        <v>50000</v>
      </c>
      <c r="H108" s="97">
        <v>217901</v>
      </c>
      <c r="I108" s="97">
        <v>0</v>
      </c>
      <c r="J108" s="97">
        <v>0</v>
      </c>
      <c r="K108" s="91">
        <v>0</v>
      </c>
      <c r="L108" s="56">
        <v>0</v>
      </c>
      <c r="N108" s="97"/>
      <c r="O108" s="91">
        <v>0</v>
      </c>
      <c r="P108" s="97">
        <v>162609</v>
      </c>
      <c r="S108" s="91">
        <v>100000</v>
      </c>
      <c r="T108" s="97"/>
      <c r="U108" s="97"/>
      <c r="V108" s="97"/>
      <c r="X108" s="98">
        <f t="shared" si="17"/>
        <v>437681</v>
      </c>
      <c r="Y108" s="56">
        <f t="shared" si="18"/>
        <v>0</v>
      </c>
      <c r="Z108" s="56">
        <f t="shared" si="19"/>
        <v>0</v>
      </c>
      <c r="AA108" s="98">
        <f t="shared" si="20"/>
        <v>150000</v>
      </c>
      <c r="AB108" s="98">
        <f t="shared" si="21"/>
        <v>287681</v>
      </c>
      <c r="AJ108" s="57">
        <f t="shared" ref="AJ108:AJ172" si="23">AD108+AE108+AF108+AG108+AH108+AI108</f>
        <v>0</v>
      </c>
      <c r="AK108" s="56">
        <f t="shared" ref="AK108:AK172" si="24">AB108-AJ108</f>
        <v>287681</v>
      </c>
      <c r="CF108" s="59"/>
      <c r="CH108" s="60"/>
      <c r="CK108" s="97"/>
      <c r="CL108" s="97"/>
      <c r="CM108" s="97"/>
      <c r="CN108" s="97"/>
      <c r="CQ108" s="97"/>
      <c r="CR108" s="97"/>
      <c r="CU108" s="97"/>
      <c r="CV108" s="97"/>
      <c r="CW108" s="97"/>
      <c r="CX108" s="97"/>
      <c r="CY108" s="97"/>
      <c r="CZ108" s="98"/>
      <c r="DC108" s="98"/>
    </row>
    <row r="109" spans="1:109" x14ac:dyDescent="0.15">
      <c r="A109" s="59">
        <v>36531</v>
      </c>
      <c r="B109" s="56">
        <f t="shared" si="16"/>
        <v>1</v>
      </c>
      <c r="C109" s="60">
        <f t="shared" si="22"/>
        <v>2000</v>
      </c>
      <c r="D109" s="56">
        <v>57171</v>
      </c>
      <c r="E109" s="56">
        <v>0</v>
      </c>
      <c r="G109" s="108">
        <v>50000</v>
      </c>
      <c r="H109" s="97">
        <v>217901</v>
      </c>
      <c r="I109" s="97">
        <v>0</v>
      </c>
      <c r="J109" s="97">
        <v>0</v>
      </c>
      <c r="K109" s="91">
        <v>0</v>
      </c>
      <c r="L109" s="56">
        <v>0</v>
      </c>
      <c r="N109" s="97"/>
      <c r="O109" s="91">
        <v>0</v>
      </c>
      <c r="P109" s="97">
        <v>162609</v>
      </c>
      <c r="S109" s="108">
        <v>100000</v>
      </c>
      <c r="T109" s="97"/>
      <c r="U109" s="97"/>
      <c r="V109" s="97"/>
      <c r="X109" s="98">
        <f t="shared" si="17"/>
        <v>437681</v>
      </c>
      <c r="Y109" s="56">
        <f t="shared" si="18"/>
        <v>0</v>
      </c>
      <c r="Z109" s="56">
        <f t="shared" si="19"/>
        <v>0</v>
      </c>
      <c r="AA109" s="98">
        <f t="shared" si="20"/>
        <v>150000</v>
      </c>
      <c r="AB109" s="98">
        <f t="shared" si="21"/>
        <v>287681</v>
      </c>
      <c r="AJ109" s="57">
        <f t="shared" si="23"/>
        <v>0</v>
      </c>
      <c r="AK109" s="56">
        <f t="shared" si="24"/>
        <v>287681</v>
      </c>
      <c r="CF109" s="59"/>
      <c r="CH109" s="60"/>
      <c r="CK109" s="97"/>
      <c r="CL109" s="97"/>
      <c r="CM109" s="97"/>
      <c r="CN109" s="97"/>
      <c r="CQ109" s="97"/>
      <c r="CR109" s="97"/>
      <c r="CU109" s="97"/>
      <c r="CV109" s="97"/>
      <c r="CW109" s="97"/>
      <c r="CX109" s="97"/>
      <c r="CY109" s="97"/>
      <c r="CZ109" s="98"/>
      <c r="DC109" s="98"/>
    </row>
    <row r="110" spans="1:109" x14ac:dyDescent="0.15">
      <c r="A110" s="59">
        <v>36532</v>
      </c>
      <c r="B110" s="56">
        <f t="shared" si="16"/>
        <v>1</v>
      </c>
      <c r="C110" s="60">
        <f t="shared" si="22"/>
        <v>2000</v>
      </c>
      <c r="D110" s="56">
        <v>57171</v>
      </c>
      <c r="E110" s="56">
        <v>0</v>
      </c>
      <c r="G110" s="108">
        <v>50000</v>
      </c>
      <c r="H110" s="97">
        <v>217901</v>
      </c>
      <c r="I110" s="97">
        <v>0</v>
      </c>
      <c r="J110" s="97">
        <v>0</v>
      </c>
      <c r="K110" s="91">
        <v>0</v>
      </c>
      <c r="L110" s="56">
        <v>0</v>
      </c>
      <c r="N110" s="97"/>
      <c r="O110" s="91">
        <v>0</v>
      </c>
      <c r="P110" s="97">
        <v>162609</v>
      </c>
      <c r="S110" s="108">
        <v>100000</v>
      </c>
      <c r="T110" s="97"/>
      <c r="U110" s="97"/>
      <c r="V110" s="97"/>
      <c r="X110" s="98">
        <f t="shared" si="17"/>
        <v>437681</v>
      </c>
      <c r="Y110" s="56">
        <f t="shared" si="18"/>
        <v>0</v>
      </c>
      <c r="Z110" s="56">
        <f t="shared" si="19"/>
        <v>0</v>
      </c>
      <c r="AA110" s="98">
        <f t="shared" si="20"/>
        <v>150000</v>
      </c>
      <c r="AB110" s="98">
        <f t="shared" si="21"/>
        <v>287681</v>
      </c>
      <c r="AJ110" s="57">
        <f t="shared" si="23"/>
        <v>0</v>
      </c>
      <c r="AK110" s="56">
        <f t="shared" si="24"/>
        <v>287681</v>
      </c>
      <c r="CF110" s="59"/>
      <c r="CH110" s="60"/>
      <c r="CK110" s="97"/>
      <c r="CL110" s="97"/>
      <c r="CM110" s="97"/>
      <c r="CN110" s="97"/>
      <c r="CQ110" s="97"/>
      <c r="CR110" s="97"/>
      <c r="CU110" s="97"/>
      <c r="CV110" s="97"/>
      <c r="CW110" s="97"/>
      <c r="CX110" s="97"/>
      <c r="CY110" s="97"/>
      <c r="CZ110" s="98"/>
      <c r="DC110" s="98"/>
    </row>
    <row r="111" spans="1:109" x14ac:dyDescent="0.15">
      <c r="A111" s="59">
        <v>36533</v>
      </c>
      <c r="B111" s="56">
        <f t="shared" si="16"/>
        <v>1</v>
      </c>
      <c r="C111" s="60">
        <f t="shared" si="22"/>
        <v>2000</v>
      </c>
      <c r="D111" s="56">
        <v>57171</v>
      </c>
      <c r="E111" s="56">
        <v>0</v>
      </c>
      <c r="G111" s="108">
        <v>50000</v>
      </c>
      <c r="H111" s="97">
        <v>217901</v>
      </c>
      <c r="I111" s="97">
        <v>0</v>
      </c>
      <c r="J111" s="97">
        <v>0</v>
      </c>
      <c r="K111" s="91">
        <v>0</v>
      </c>
      <c r="L111" s="56">
        <v>17009</v>
      </c>
      <c r="N111" s="97"/>
      <c r="O111" s="108">
        <v>24188</v>
      </c>
      <c r="P111" s="97">
        <v>145600</v>
      </c>
      <c r="S111" s="108">
        <v>75812</v>
      </c>
      <c r="T111" s="97"/>
      <c r="U111" s="97"/>
      <c r="V111" s="97"/>
      <c r="X111" s="98">
        <f t="shared" si="17"/>
        <v>437681</v>
      </c>
      <c r="Y111" s="56">
        <f t="shared" si="18"/>
        <v>0</v>
      </c>
      <c r="Z111" s="56">
        <f t="shared" si="19"/>
        <v>0</v>
      </c>
      <c r="AA111" s="98">
        <f t="shared" si="20"/>
        <v>150000</v>
      </c>
      <c r="AB111" s="98">
        <f t="shared" si="21"/>
        <v>287681</v>
      </c>
      <c r="AJ111" s="57">
        <f t="shared" si="23"/>
        <v>0</v>
      </c>
      <c r="AK111" s="56">
        <f t="shared" si="24"/>
        <v>287681</v>
      </c>
      <c r="CF111" s="59"/>
      <c r="CH111" s="60"/>
      <c r="CK111" s="97"/>
      <c r="CL111" s="97"/>
      <c r="CM111" s="97"/>
      <c r="CN111" s="97"/>
      <c r="CQ111" s="97"/>
      <c r="CR111" s="97"/>
      <c r="CU111" s="97"/>
      <c r="CV111" s="97"/>
      <c r="CW111" s="97"/>
      <c r="CX111" s="97"/>
      <c r="CY111" s="97"/>
      <c r="CZ111" s="98"/>
      <c r="DC111" s="98"/>
    </row>
    <row r="112" spans="1:109" x14ac:dyDescent="0.15">
      <c r="A112" s="59">
        <v>36534</v>
      </c>
      <c r="B112" s="56">
        <f t="shared" si="16"/>
        <v>1</v>
      </c>
      <c r="C112" s="60">
        <f t="shared" si="22"/>
        <v>2000</v>
      </c>
      <c r="D112" s="56">
        <v>57171</v>
      </c>
      <c r="E112" s="56">
        <v>0</v>
      </c>
      <c r="G112" s="108">
        <v>50000</v>
      </c>
      <c r="H112" s="97">
        <v>217901</v>
      </c>
      <c r="I112" s="97">
        <v>0</v>
      </c>
      <c r="J112" s="97">
        <v>0</v>
      </c>
      <c r="K112" s="91">
        <v>0</v>
      </c>
      <c r="L112" s="56">
        <v>17009</v>
      </c>
      <c r="N112" s="97"/>
      <c r="O112" s="108">
        <v>24188</v>
      </c>
      <c r="P112" s="97">
        <v>145600</v>
      </c>
      <c r="S112" s="108">
        <v>75812</v>
      </c>
      <c r="T112" s="97"/>
      <c r="U112" s="97"/>
      <c r="V112" s="97"/>
      <c r="X112" s="98">
        <f t="shared" si="17"/>
        <v>437681</v>
      </c>
      <c r="Y112" s="56">
        <f t="shared" si="18"/>
        <v>0</v>
      </c>
      <c r="Z112" s="56">
        <f t="shared" si="19"/>
        <v>0</v>
      </c>
      <c r="AA112" s="98">
        <f t="shared" si="20"/>
        <v>150000</v>
      </c>
      <c r="AB112" s="98">
        <f t="shared" si="21"/>
        <v>287681</v>
      </c>
      <c r="AJ112" s="57">
        <f t="shared" si="23"/>
        <v>0</v>
      </c>
      <c r="AK112" s="56">
        <f t="shared" si="24"/>
        <v>287681</v>
      </c>
      <c r="CF112" s="59"/>
      <c r="CH112" s="60"/>
      <c r="CK112" s="97"/>
      <c r="CL112" s="97"/>
      <c r="CM112" s="97"/>
      <c r="CN112" s="97"/>
      <c r="CQ112" s="97"/>
      <c r="CR112" s="97"/>
      <c r="CU112" s="97"/>
      <c r="CV112" s="97"/>
      <c r="CW112" s="97"/>
      <c r="CX112" s="97"/>
      <c r="CY112" s="97"/>
      <c r="CZ112" s="98"/>
      <c r="DC112" s="98"/>
    </row>
    <row r="113" spans="1:107" x14ac:dyDescent="0.15">
      <c r="A113" s="59">
        <v>36535</v>
      </c>
      <c r="B113" s="56">
        <f t="shared" si="16"/>
        <v>1</v>
      </c>
      <c r="C113" s="60">
        <f t="shared" si="22"/>
        <v>2000</v>
      </c>
      <c r="D113" s="56">
        <v>57171</v>
      </c>
      <c r="E113" s="56">
        <v>0</v>
      </c>
      <c r="G113" s="108">
        <v>50000</v>
      </c>
      <c r="H113" s="97">
        <v>217901</v>
      </c>
      <c r="I113" s="97">
        <v>0</v>
      </c>
      <c r="J113" s="97">
        <v>0</v>
      </c>
      <c r="K113" s="91">
        <v>0</v>
      </c>
      <c r="L113" s="56">
        <v>17009</v>
      </c>
      <c r="N113" s="97"/>
      <c r="O113" s="108">
        <v>24188</v>
      </c>
      <c r="P113" s="97">
        <v>145600</v>
      </c>
      <c r="S113" s="108">
        <v>75812</v>
      </c>
      <c r="T113" s="97"/>
      <c r="U113" s="97"/>
      <c r="V113" s="97"/>
      <c r="X113" s="98">
        <f t="shared" si="17"/>
        <v>437681</v>
      </c>
      <c r="Y113" s="56">
        <f t="shared" si="18"/>
        <v>0</v>
      </c>
      <c r="Z113" s="56">
        <f t="shared" si="19"/>
        <v>0</v>
      </c>
      <c r="AA113" s="98">
        <f t="shared" si="20"/>
        <v>150000</v>
      </c>
      <c r="AB113" s="98">
        <f t="shared" si="21"/>
        <v>287681</v>
      </c>
      <c r="AJ113" s="57">
        <f t="shared" si="23"/>
        <v>0</v>
      </c>
      <c r="AK113" s="56">
        <f t="shared" si="24"/>
        <v>287681</v>
      </c>
      <c r="CF113" s="59"/>
      <c r="CH113" s="60"/>
      <c r="CK113" s="97"/>
      <c r="CL113" s="97"/>
      <c r="CM113" s="97"/>
      <c r="CN113" s="97"/>
      <c r="CQ113" s="97"/>
      <c r="CR113" s="97"/>
      <c r="CU113" s="97"/>
      <c r="CV113" s="97"/>
      <c r="CW113" s="97"/>
      <c r="CX113" s="97"/>
      <c r="CY113" s="97"/>
      <c r="CZ113" s="98"/>
      <c r="DC113" s="98"/>
    </row>
    <row r="114" spans="1:107" x14ac:dyDescent="0.15">
      <c r="A114" s="59">
        <v>36536</v>
      </c>
      <c r="B114" s="56">
        <f t="shared" si="16"/>
        <v>1</v>
      </c>
      <c r="C114" s="60">
        <f t="shared" si="22"/>
        <v>2000</v>
      </c>
      <c r="D114" s="56">
        <v>61720</v>
      </c>
      <c r="E114" s="56">
        <v>0</v>
      </c>
      <c r="G114" s="108">
        <v>50000</v>
      </c>
      <c r="H114" s="97">
        <v>217901</v>
      </c>
      <c r="I114" s="97">
        <v>0</v>
      </c>
      <c r="J114" s="97">
        <v>0</v>
      </c>
      <c r="K114" s="91">
        <v>0</v>
      </c>
      <c r="L114" s="56">
        <v>18509</v>
      </c>
      <c r="N114" s="97"/>
      <c r="O114" s="108">
        <v>24188</v>
      </c>
      <c r="P114" s="97">
        <v>139551</v>
      </c>
      <c r="S114" s="108">
        <v>75812</v>
      </c>
      <c r="T114" s="97"/>
      <c r="U114" s="97"/>
      <c r="V114" s="97"/>
      <c r="X114" s="98">
        <f t="shared" si="17"/>
        <v>437681</v>
      </c>
      <c r="Y114" s="56">
        <f t="shared" si="18"/>
        <v>0</v>
      </c>
      <c r="Z114" s="56">
        <f t="shared" si="19"/>
        <v>0</v>
      </c>
      <c r="AA114" s="98">
        <f t="shared" si="20"/>
        <v>150000</v>
      </c>
      <c r="AB114" s="98">
        <f t="shared" si="21"/>
        <v>287681</v>
      </c>
      <c r="AJ114" s="57">
        <f t="shared" si="23"/>
        <v>0</v>
      </c>
      <c r="AK114" s="56">
        <f t="shared" si="24"/>
        <v>287681</v>
      </c>
      <c r="CF114" s="59"/>
      <c r="CH114" s="60"/>
      <c r="CK114" s="97"/>
      <c r="CL114" s="97"/>
      <c r="CM114" s="97"/>
      <c r="CN114" s="97"/>
      <c r="CQ114" s="97"/>
      <c r="CR114" s="97"/>
      <c r="CU114" s="97"/>
      <c r="CV114" s="97"/>
      <c r="CW114" s="97"/>
      <c r="CX114" s="97"/>
      <c r="CY114" s="97"/>
      <c r="CZ114" s="98"/>
      <c r="DC114" s="98"/>
    </row>
    <row r="115" spans="1:107" x14ac:dyDescent="0.15">
      <c r="A115" s="59">
        <v>36537</v>
      </c>
      <c r="B115" s="56">
        <f t="shared" si="16"/>
        <v>1</v>
      </c>
      <c r="C115" s="60">
        <f t="shared" si="22"/>
        <v>2000</v>
      </c>
      <c r="D115" s="56">
        <v>57171</v>
      </c>
      <c r="E115" s="56">
        <v>0</v>
      </c>
      <c r="G115" s="108">
        <v>50000</v>
      </c>
      <c r="H115" s="97">
        <v>217901</v>
      </c>
      <c r="I115" s="97">
        <v>0</v>
      </c>
      <c r="J115" s="97">
        <v>0</v>
      </c>
      <c r="K115" s="91">
        <v>0</v>
      </c>
      <c r="L115" s="56">
        <v>18509</v>
      </c>
      <c r="N115" s="97"/>
      <c r="O115" s="108">
        <v>24188</v>
      </c>
      <c r="P115" s="97">
        <v>144100</v>
      </c>
      <c r="S115" s="108">
        <v>75812</v>
      </c>
      <c r="T115" s="97"/>
      <c r="U115" s="97"/>
      <c r="V115" s="97"/>
      <c r="X115" s="98">
        <f t="shared" si="17"/>
        <v>437681</v>
      </c>
      <c r="Y115" s="56">
        <f t="shared" si="18"/>
        <v>0</v>
      </c>
      <c r="Z115" s="56">
        <f t="shared" si="19"/>
        <v>0</v>
      </c>
      <c r="AA115" s="98">
        <f>G115+K115+O115+S115+W115</f>
        <v>150000</v>
      </c>
      <c r="AB115" s="98">
        <f t="shared" si="21"/>
        <v>287681</v>
      </c>
      <c r="AJ115" s="57">
        <f t="shared" si="23"/>
        <v>0</v>
      </c>
      <c r="AK115" s="56">
        <f t="shared" si="24"/>
        <v>287681</v>
      </c>
      <c r="CF115" s="59"/>
      <c r="CH115" s="60"/>
      <c r="CK115" s="97"/>
      <c r="CL115" s="97"/>
      <c r="CM115" s="97"/>
      <c r="CN115" s="97"/>
      <c r="CQ115" s="97"/>
      <c r="CR115" s="97"/>
      <c r="CU115" s="97"/>
      <c r="CV115" s="97"/>
      <c r="CW115" s="97"/>
      <c r="CX115" s="97"/>
      <c r="CY115" s="97"/>
      <c r="CZ115" s="98"/>
      <c r="DC115" s="98"/>
    </row>
    <row r="116" spans="1:107" x14ac:dyDescent="0.15">
      <c r="A116" s="59">
        <v>36538</v>
      </c>
      <c r="B116" s="56">
        <f t="shared" si="16"/>
        <v>1</v>
      </c>
      <c r="C116" s="60">
        <f t="shared" si="22"/>
        <v>2000</v>
      </c>
      <c r="D116" s="56">
        <v>57171</v>
      </c>
      <c r="E116" s="56">
        <v>0</v>
      </c>
      <c r="G116" s="108">
        <v>50000</v>
      </c>
      <c r="H116" s="97">
        <v>217901</v>
      </c>
      <c r="I116" s="97">
        <v>0</v>
      </c>
      <c r="J116" s="97">
        <v>0</v>
      </c>
      <c r="K116" s="91">
        <v>0</v>
      </c>
      <c r="L116" s="56">
        <v>18509</v>
      </c>
      <c r="N116" s="97"/>
      <c r="O116" s="108">
        <v>19188</v>
      </c>
      <c r="P116" s="97">
        <v>144100</v>
      </c>
      <c r="S116" s="108">
        <v>80812</v>
      </c>
      <c r="T116" s="97"/>
      <c r="U116" s="97"/>
      <c r="V116" s="97"/>
      <c r="X116" s="98">
        <f t="shared" si="17"/>
        <v>437681</v>
      </c>
      <c r="Y116" s="56">
        <f t="shared" si="18"/>
        <v>0</v>
      </c>
      <c r="Z116" s="56">
        <f t="shared" si="19"/>
        <v>0</v>
      </c>
      <c r="AA116" s="98">
        <f>G116+K116+O116+S116+W116</f>
        <v>150000</v>
      </c>
      <c r="AB116" s="98">
        <f t="shared" si="21"/>
        <v>287681</v>
      </c>
      <c r="AJ116" s="57">
        <f t="shared" si="23"/>
        <v>0</v>
      </c>
      <c r="AK116" s="56">
        <f t="shared" si="24"/>
        <v>287681</v>
      </c>
      <c r="CF116" s="59"/>
      <c r="CH116" s="60"/>
      <c r="CK116" s="97"/>
      <c r="CL116" s="97"/>
      <c r="CM116" s="97"/>
      <c r="CN116" s="97"/>
      <c r="CQ116" s="97"/>
      <c r="CR116" s="97"/>
      <c r="CU116" s="97"/>
      <c r="CV116" s="97"/>
      <c r="CW116" s="97"/>
      <c r="CX116" s="97"/>
      <c r="CY116" s="97"/>
      <c r="CZ116" s="98"/>
      <c r="DC116" s="98"/>
    </row>
    <row r="117" spans="1:107" x14ac:dyDescent="0.15">
      <c r="A117" s="59">
        <v>36539</v>
      </c>
      <c r="B117" s="56">
        <f t="shared" si="16"/>
        <v>1</v>
      </c>
      <c r="C117" s="60">
        <f t="shared" si="22"/>
        <v>2000</v>
      </c>
      <c r="D117" s="56">
        <v>56502</v>
      </c>
      <c r="E117" s="56">
        <v>0</v>
      </c>
      <c r="G117" s="108">
        <v>50000</v>
      </c>
      <c r="H117" s="97">
        <v>217901</v>
      </c>
      <c r="I117" s="97">
        <v>0</v>
      </c>
      <c r="J117" s="97">
        <v>0</v>
      </c>
      <c r="K117" s="91">
        <v>0</v>
      </c>
      <c r="L117" s="56">
        <v>40473</v>
      </c>
      <c r="N117" s="97"/>
      <c r="O117" s="108">
        <v>19188</v>
      </c>
      <c r="P117" s="97">
        <v>122805</v>
      </c>
      <c r="S117" s="108">
        <v>80812</v>
      </c>
      <c r="T117" s="97"/>
      <c r="U117" s="97"/>
      <c r="V117" s="97"/>
      <c r="X117" s="98">
        <f t="shared" si="17"/>
        <v>437681</v>
      </c>
      <c r="Y117" s="56">
        <f t="shared" si="18"/>
        <v>0</v>
      </c>
      <c r="Z117" s="56">
        <f t="shared" si="19"/>
        <v>0</v>
      </c>
      <c r="AA117" s="98">
        <f t="shared" si="20"/>
        <v>150000</v>
      </c>
      <c r="AB117" s="98">
        <f t="shared" si="21"/>
        <v>287681</v>
      </c>
      <c r="AJ117" s="57">
        <f t="shared" si="23"/>
        <v>0</v>
      </c>
      <c r="AK117" s="56">
        <f t="shared" si="24"/>
        <v>287681</v>
      </c>
      <c r="CF117" s="59"/>
      <c r="CH117" s="60"/>
      <c r="CK117" s="97"/>
      <c r="CL117" s="97"/>
      <c r="CM117" s="97"/>
      <c r="CN117" s="97"/>
      <c r="CQ117" s="97"/>
      <c r="CR117" s="97"/>
      <c r="CU117" s="97"/>
      <c r="CV117" s="97"/>
      <c r="CW117" s="97"/>
      <c r="CX117" s="97"/>
      <c r="CY117" s="97"/>
      <c r="CZ117" s="98"/>
      <c r="DC117" s="98"/>
    </row>
    <row r="118" spans="1:107" x14ac:dyDescent="0.15">
      <c r="A118" s="59">
        <v>36540</v>
      </c>
      <c r="B118" s="56">
        <f t="shared" si="16"/>
        <v>1</v>
      </c>
      <c r="C118" s="60">
        <f t="shared" si="22"/>
        <v>2000</v>
      </c>
      <c r="D118" s="56">
        <v>57171</v>
      </c>
      <c r="E118" s="56">
        <v>0</v>
      </c>
      <c r="G118" s="108">
        <v>50000</v>
      </c>
      <c r="H118" s="97">
        <v>207784</v>
      </c>
      <c r="I118" s="97">
        <v>0</v>
      </c>
      <c r="J118" s="97">
        <v>0</v>
      </c>
      <c r="K118" s="91">
        <v>0</v>
      </c>
      <c r="L118" s="56">
        <v>29726</v>
      </c>
      <c r="N118" s="97"/>
      <c r="O118" s="108">
        <v>40000</v>
      </c>
      <c r="P118" s="97">
        <v>143000</v>
      </c>
      <c r="S118" s="108">
        <v>60000</v>
      </c>
      <c r="T118" s="97"/>
      <c r="U118" s="97"/>
      <c r="V118" s="97"/>
      <c r="X118" s="98">
        <f t="shared" si="17"/>
        <v>437681</v>
      </c>
      <c r="Y118" s="56">
        <f t="shared" si="18"/>
        <v>0</v>
      </c>
      <c r="Z118" s="56">
        <f t="shared" si="19"/>
        <v>0</v>
      </c>
      <c r="AA118" s="98">
        <f t="shared" si="20"/>
        <v>150000</v>
      </c>
      <c r="AB118" s="98">
        <f t="shared" si="21"/>
        <v>287681</v>
      </c>
      <c r="AJ118" s="57">
        <f t="shared" si="23"/>
        <v>0</v>
      </c>
      <c r="AK118" s="56">
        <f t="shared" si="24"/>
        <v>287681</v>
      </c>
      <c r="CF118" s="59"/>
      <c r="CH118" s="60"/>
      <c r="CK118" s="97"/>
      <c r="CL118" s="97"/>
      <c r="CM118" s="97"/>
      <c r="CN118" s="97"/>
      <c r="CQ118" s="97"/>
      <c r="CR118" s="97"/>
      <c r="CU118" s="97"/>
      <c r="CV118" s="97"/>
      <c r="CW118" s="97"/>
      <c r="CX118" s="97"/>
      <c r="CY118" s="97"/>
      <c r="CZ118" s="98"/>
      <c r="DC118" s="98"/>
    </row>
    <row r="119" spans="1:107" x14ac:dyDescent="0.15">
      <c r="A119" s="59">
        <v>36541</v>
      </c>
      <c r="B119" s="56">
        <f t="shared" si="16"/>
        <v>1</v>
      </c>
      <c r="C119" s="60">
        <f t="shared" si="22"/>
        <v>2000</v>
      </c>
      <c r="D119" s="56">
        <v>57171</v>
      </c>
      <c r="E119" s="56">
        <v>0</v>
      </c>
      <c r="G119" s="108">
        <v>50000</v>
      </c>
      <c r="H119" s="97">
        <v>207784</v>
      </c>
      <c r="I119" s="97">
        <v>0</v>
      </c>
      <c r="J119" s="97">
        <v>0</v>
      </c>
      <c r="K119" s="91">
        <v>0</v>
      </c>
      <c r="L119" s="56">
        <v>29726</v>
      </c>
      <c r="N119" s="97"/>
      <c r="O119" s="108">
        <v>40000</v>
      </c>
      <c r="P119" s="97">
        <v>143000</v>
      </c>
      <c r="S119" s="108">
        <v>60000</v>
      </c>
      <c r="T119" s="97"/>
      <c r="U119" s="97"/>
      <c r="V119" s="97"/>
      <c r="X119" s="98">
        <f t="shared" si="17"/>
        <v>437681</v>
      </c>
      <c r="Y119" s="56">
        <f t="shared" si="18"/>
        <v>0</v>
      </c>
      <c r="Z119" s="56">
        <f t="shared" si="19"/>
        <v>0</v>
      </c>
      <c r="AA119" s="98">
        <f t="shared" si="20"/>
        <v>150000</v>
      </c>
      <c r="AB119" s="98">
        <f t="shared" si="21"/>
        <v>287681</v>
      </c>
      <c r="AJ119" s="57">
        <f t="shared" si="23"/>
        <v>0</v>
      </c>
      <c r="AK119" s="56">
        <f t="shared" si="24"/>
        <v>287681</v>
      </c>
      <c r="CF119" s="59"/>
      <c r="CH119" s="60"/>
      <c r="CK119" s="97"/>
      <c r="CL119" s="97"/>
      <c r="CM119" s="97"/>
      <c r="CN119" s="97"/>
      <c r="CQ119" s="97"/>
      <c r="CR119" s="97"/>
      <c r="CU119" s="97"/>
      <c r="CV119" s="97"/>
      <c r="CW119" s="97"/>
      <c r="CX119" s="97"/>
      <c r="CY119" s="97"/>
      <c r="CZ119" s="98"/>
      <c r="DC119" s="98"/>
    </row>
    <row r="120" spans="1:107" x14ac:dyDescent="0.15">
      <c r="A120" s="59">
        <v>36542</v>
      </c>
      <c r="B120" s="56">
        <f t="shared" si="16"/>
        <v>1</v>
      </c>
      <c r="C120" s="60">
        <f t="shared" si="22"/>
        <v>2000</v>
      </c>
      <c r="D120" s="56">
        <v>57171</v>
      </c>
      <c r="E120" s="56">
        <v>0</v>
      </c>
      <c r="G120" s="108">
        <v>50000</v>
      </c>
      <c r="H120" s="97">
        <v>207784</v>
      </c>
      <c r="I120" s="97">
        <v>0</v>
      </c>
      <c r="J120" s="97">
        <v>0</v>
      </c>
      <c r="K120" s="91">
        <v>0</v>
      </c>
      <c r="L120" s="56">
        <v>29726</v>
      </c>
      <c r="N120" s="97"/>
      <c r="O120" s="108">
        <v>40000</v>
      </c>
      <c r="P120" s="97">
        <v>143000</v>
      </c>
      <c r="S120" s="108">
        <v>60000</v>
      </c>
      <c r="T120" s="97"/>
      <c r="U120" s="97"/>
      <c r="V120" s="97"/>
      <c r="X120" s="98">
        <f t="shared" si="17"/>
        <v>437681</v>
      </c>
      <c r="Y120" s="56">
        <f t="shared" si="18"/>
        <v>0</v>
      </c>
      <c r="Z120" s="56">
        <f t="shared" si="19"/>
        <v>0</v>
      </c>
      <c r="AA120" s="98">
        <f t="shared" si="20"/>
        <v>150000</v>
      </c>
      <c r="AB120" s="98">
        <f t="shared" si="21"/>
        <v>287681</v>
      </c>
      <c r="AJ120" s="57">
        <f t="shared" si="23"/>
        <v>0</v>
      </c>
      <c r="AK120" s="56">
        <f t="shared" si="24"/>
        <v>287681</v>
      </c>
      <c r="CF120" s="59"/>
      <c r="CH120" s="60"/>
      <c r="CK120" s="97"/>
      <c r="CL120" s="97"/>
      <c r="CM120" s="97"/>
      <c r="CN120" s="97"/>
      <c r="CQ120" s="97"/>
      <c r="CR120" s="97"/>
      <c r="CU120" s="97"/>
      <c r="CV120" s="97"/>
      <c r="CW120" s="97"/>
      <c r="CX120" s="97"/>
      <c r="CY120" s="97"/>
      <c r="CZ120" s="98"/>
      <c r="DC120" s="98"/>
    </row>
    <row r="121" spans="1:107" x14ac:dyDescent="0.15">
      <c r="A121" s="59">
        <v>36543</v>
      </c>
      <c r="B121" s="56">
        <f t="shared" si="16"/>
        <v>1</v>
      </c>
      <c r="C121" s="60">
        <f t="shared" si="22"/>
        <v>2000</v>
      </c>
      <c r="D121" s="56">
        <v>57171</v>
      </c>
      <c r="E121" s="56">
        <v>0</v>
      </c>
      <c r="G121" s="108">
        <v>50000</v>
      </c>
      <c r="H121" s="97">
        <v>207784</v>
      </c>
      <c r="I121" s="97">
        <v>0</v>
      </c>
      <c r="J121" s="97">
        <v>0</v>
      </c>
      <c r="K121" s="91">
        <v>0</v>
      </c>
      <c r="L121" s="56">
        <v>29726</v>
      </c>
      <c r="N121" s="97"/>
      <c r="O121" s="108">
        <v>40000</v>
      </c>
      <c r="P121" s="97">
        <v>143000</v>
      </c>
      <c r="S121" s="108">
        <v>60000</v>
      </c>
      <c r="T121" s="97"/>
      <c r="U121" s="97"/>
      <c r="V121" s="97"/>
      <c r="X121" s="98">
        <f t="shared" si="17"/>
        <v>437681</v>
      </c>
      <c r="Y121" s="56">
        <f t="shared" si="18"/>
        <v>0</v>
      </c>
      <c r="Z121" s="56">
        <f t="shared" si="19"/>
        <v>0</v>
      </c>
      <c r="AA121" s="98">
        <f t="shared" si="20"/>
        <v>150000</v>
      </c>
      <c r="AB121" s="98">
        <f t="shared" si="21"/>
        <v>287681</v>
      </c>
      <c r="AJ121" s="57">
        <f t="shared" si="23"/>
        <v>0</v>
      </c>
      <c r="AK121" s="56">
        <f t="shared" si="24"/>
        <v>287681</v>
      </c>
      <c r="CF121" s="59"/>
      <c r="CH121" s="60"/>
      <c r="CK121" s="97"/>
      <c r="CL121" s="97"/>
      <c r="CM121" s="97"/>
      <c r="CN121" s="97"/>
      <c r="CQ121" s="97"/>
      <c r="CR121" s="97"/>
      <c r="CU121" s="97"/>
      <c r="CV121" s="97"/>
      <c r="CW121" s="97"/>
      <c r="CX121" s="97"/>
      <c r="CY121" s="97"/>
      <c r="CZ121" s="98"/>
      <c r="DC121" s="98"/>
    </row>
    <row r="122" spans="1:107" x14ac:dyDescent="0.15">
      <c r="A122" s="59">
        <v>36544</v>
      </c>
      <c r="B122" s="56">
        <f t="shared" si="16"/>
        <v>1</v>
      </c>
      <c r="C122" s="60">
        <f t="shared" si="22"/>
        <v>2000</v>
      </c>
      <c r="D122" s="56">
        <v>46064</v>
      </c>
      <c r="E122" s="56">
        <v>0</v>
      </c>
      <c r="G122" s="91">
        <v>0</v>
      </c>
      <c r="H122" s="97">
        <v>217901</v>
      </c>
      <c r="I122" s="97">
        <v>0</v>
      </c>
      <c r="J122" s="97">
        <v>0</v>
      </c>
      <c r="K122" s="91">
        <v>0</v>
      </c>
      <c r="L122" s="56">
        <v>19191</v>
      </c>
      <c r="N122" s="97"/>
      <c r="O122" s="108">
        <v>19188</v>
      </c>
      <c r="P122" s="97">
        <v>154525</v>
      </c>
      <c r="S122" s="108">
        <v>30812</v>
      </c>
      <c r="T122" s="97"/>
      <c r="U122" s="97"/>
      <c r="V122" s="97"/>
      <c r="X122" s="98">
        <f t="shared" si="17"/>
        <v>437681</v>
      </c>
      <c r="Y122" s="56">
        <f t="shared" si="18"/>
        <v>0</v>
      </c>
      <c r="Z122" s="56">
        <f t="shared" si="19"/>
        <v>0</v>
      </c>
      <c r="AA122" s="98">
        <f t="shared" si="20"/>
        <v>50000</v>
      </c>
      <c r="AB122" s="98">
        <f t="shared" si="21"/>
        <v>387681</v>
      </c>
      <c r="AJ122" s="57">
        <f t="shared" si="23"/>
        <v>0</v>
      </c>
      <c r="AK122" s="56">
        <f t="shared" si="24"/>
        <v>387681</v>
      </c>
      <c r="CF122" s="59"/>
      <c r="CH122" s="60"/>
      <c r="CK122" s="97"/>
      <c r="CL122" s="97"/>
      <c r="CM122" s="97"/>
      <c r="CN122" s="97"/>
      <c r="CQ122" s="97"/>
      <c r="CR122" s="97"/>
      <c r="CU122" s="97"/>
      <c r="CV122" s="97"/>
      <c r="CW122" s="97"/>
      <c r="CX122" s="97"/>
      <c r="CY122" s="97"/>
      <c r="CZ122" s="98"/>
      <c r="DC122" s="98"/>
    </row>
    <row r="123" spans="1:107" x14ac:dyDescent="0.15">
      <c r="A123" s="59">
        <v>36545</v>
      </c>
      <c r="B123" s="56">
        <f t="shared" si="16"/>
        <v>1</v>
      </c>
      <c r="C123" s="60">
        <f t="shared" si="22"/>
        <v>2000</v>
      </c>
      <c r="D123" s="56">
        <v>57171</v>
      </c>
      <c r="E123" s="56">
        <v>0</v>
      </c>
      <c r="G123" s="91">
        <v>0</v>
      </c>
      <c r="H123" s="97">
        <v>227768</v>
      </c>
      <c r="I123" s="97">
        <v>0</v>
      </c>
      <c r="J123" s="97">
        <v>0</v>
      </c>
      <c r="K123" s="91">
        <v>0</v>
      </c>
      <c r="L123" s="56">
        <v>9742</v>
      </c>
      <c r="N123" s="97"/>
      <c r="O123" s="91">
        <v>0</v>
      </c>
      <c r="P123" s="97">
        <v>143000</v>
      </c>
      <c r="S123" s="91">
        <v>0</v>
      </c>
      <c r="T123" s="97"/>
      <c r="U123" s="97"/>
      <c r="V123" s="97"/>
      <c r="X123" s="98">
        <f t="shared" si="17"/>
        <v>437681</v>
      </c>
      <c r="Y123" s="56">
        <f t="shared" si="18"/>
        <v>0</v>
      </c>
      <c r="Z123" s="56">
        <f t="shared" si="19"/>
        <v>0</v>
      </c>
      <c r="AA123" s="98">
        <f t="shared" si="20"/>
        <v>0</v>
      </c>
      <c r="AB123" s="98">
        <f t="shared" si="21"/>
        <v>437681</v>
      </c>
      <c r="AJ123" s="57">
        <f t="shared" si="23"/>
        <v>0</v>
      </c>
      <c r="AK123" s="56">
        <f t="shared" si="24"/>
        <v>437681</v>
      </c>
      <c r="CF123" s="59"/>
      <c r="CH123" s="60"/>
      <c r="CK123" s="97"/>
      <c r="CL123" s="97"/>
      <c r="CM123" s="97"/>
      <c r="CN123" s="97"/>
      <c r="CQ123" s="97"/>
      <c r="CR123" s="97"/>
      <c r="CU123" s="97"/>
      <c r="CV123" s="97"/>
      <c r="CW123" s="97"/>
      <c r="CX123" s="97"/>
      <c r="CY123" s="97"/>
      <c r="CZ123" s="98"/>
      <c r="DC123" s="98"/>
    </row>
    <row r="124" spans="1:107" x14ac:dyDescent="0.15">
      <c r="A124" s="59">
        <v>36546</v>
      </c>
      <c r="B124" s="56">
        <f t="shared" si="16"/>
        <v>1</v>
      </c>
      <c r="C124" s="60">
        <f t="shared" si="22"/>
        <v>2000</v>
      </c>
      <c r="D124" s="56">
        <v>57171</v>
      </c>
      <c r="E124" s="56">
        <v>0</v>
      </c>
      <c r="G124" s="91">
        <v>0</v>
      </c>
      <c r="H124" s="97">
        <v>227768</v>
      </c>
      <c r="I124" s="97">
        <v>0</v>
      </c>
      <c r="J124" s="97">
        <v>0</v>
      </c>
      <c r="K124" s="91">
        <v>0</v>
      </c>
      <c r="L124" s="56">
        <v>9742</v>
      </c>
      <c r="N124" s="97"/>
      <c r="O124" s="91">
        <v>0</v>
      </c>
      <c r="P124" s="97">
        <v>143000</v>
      </c>
      <c r="S124" s="91">
        <v>0</v>
      </c>
      <c r="T124" s="97"/>
      <c r="U124" s="97"/>
      <c r="V124" s="97"/>
      <c r="X124" s="98">
        <f t="shared" si="17"/>
        <v>437681</v>
      </c>
      <c r="Y124" s="56">
        <f t="shared" si="18"/>
        <v>0</v>
      </c>
      <c r="Z124" s="56">
        <f t="shared" si="19"/>
        <v>0</v>
      </c>
      <c r="AA124" s="98">
        <f t="shared" si="20"/>
        <v>0</v>
      </c>
      <c r="AB124" s="98">
        <f t="shared" si="21"/>
        <v>437681</v>
      </c>
      <c r="AJ124" s="57">
        <f t="shared" si="23"/>
        <v>0</v>
      </c>
      <c r="AK124" s="56">
        <f t="shared" si="24"/>
        <v>437681</v>
      </c>
      <c r="CF124" s="59"/>
      <c r="CH124" s="60"/>
      <c r="CK124" s="97"/>
      <c r="CL124" s="97"/>
      <c r="CM124" s="97"/>
      <c r="CN124" s="97"/>
      <c r="CQ124" s="97"/>
      <c r="CR124" s="97"/>
      <c r="CU124" s="97"/>
      <c r="CV124" s="97"/>
      <c r="CW124" s="97"/>
      <c r="CX124" s="97"/>
      <c r="CY124" s="97"/>
      <c r="CZ124" s="98"/>
      <c r="DC124" s="98"/>
    </row>
    <row r="125" spans="1:107" x14ac:dyDescent="0.15">
      <c r="A125" s="59">
        <v>36547</v>
      </c>
      <c r="B125" s="56">
        <f t="shared" si="16"/>
        <v>1</v>
      </c>
      <c r="C125" s="60">
        <f t="shared" si="22"/>
        <v>2000</v>
      </c>
      <c r="D125" s="56">
        <v>57171</v>
      </c>
      <c r="E125" s="56">
        <v>0</v>
      </c>
      <c r="G125" s="91">
        <v>0</v>
      </c>
      <c r="H125" s="97">
        <v>227768</v>
      </c>
      <c r="I125" s="97">
        <v>0</v>
      </c>
      <c r="J125" s="97">
        <v>0</v>
      </c>
      <c r="K125" s="91">
        <v>0</v>
      </c>
      <c r="L125" s="56">
        <v>9742</v>
      </c>
      <c r="N125" s="97"/>
      <c r="O125" s="91">
        <v>0</v>
      </c>
      <c r="P125" s="97">
        <v>143000</v>
      </c>
      <c r="S125" s="91">
        <v>0</v>
      </c>
      <c r="T125" s="97"/>
      <c r="U125" s="97"/>
      <c r="V125" s="97"/>
      <c r="X125" s="98">
        <f t="shared" si="17"/>
        <v>437681</v>
      </c>
      <c r="Y125" s="56">
        <f t="shared" si="18"/>
        <v>0</v>
      </c>
      <c r="Z125" s="56">
        <f t="shared" si="19"/>
        <v>0</v>
      </c>
      <c r="AA125" s="98">
        <f t="shared" si="20"/>
        <v>0</v>
      </c>
      <c r="AB125" s="98">
        <f t="shared" si="21"/>
        <v>437681</v>
      </c>
      <c r="AJ125" s="57">
        <f t="shared" si="23"/>
        <v>0</v>
      </c>
      <c r="AK125" s="56">
        <f t="shared" si="24"/>
        <v>437681</v>
      </c>
      <c r="CF125" s="59"/>
      <c r="CH125" s="60"/>
      <c r="CK125" s="97"/>
      <c r="CL125" s="97"/>
      <c r="CM125" s="97"/>
      <c r="CN125" s="97"/>
      <c r="CQ125" s="97"/>
      <c r="CR125" s="97"/>
      <c r="CU125" s="97"/>
      <c r="CV125" s="97"/>
      <c r="CW125" s="97"/>
      <c r="CX125" s="97"/>
      <c r="CY125" s="97"/>
      <c r="CZ125" s="98"/>
      <c r="DC125" s="98"/>
    </row>
    <row r="126" spans="1:107" x14ac:dyDescent="0.15">
      <c r="A126" s="59">
        <v>36548</v>
      </c>
      <c r="B126" s="56">
        <f t="shared" si="16"/>
        <v>1</v>
      </c>
      <c r="C126" s="60">
        <f t="shared" si="22"/>
        <v>2000</v>
      </c>
      <c r="D126" s="56">
        <v>57171</v>
      </c>
      <c r="E126" s="56">
        <v>0</v>
      </c>
      <c r="G126" s="91">
        <v>0</v>
      </c>
      <c r="H126" s="97">
        <v>227768</v>
      </c>
      <c r="I126" s="97">
        <v>0</v>
      </c>
      <c r="J126" s="97">
        <v>0</v>
      </c>
      <c r="K126" s="91">
        <v>0</v>
      </c>
      <c r="L126" s="56">
        <v>9742</v>
      </c>
      <c r="N126" s="97"/>
      <c r="O126" s="91">
        <v>0</v>
      </c>
      <c r="P126" s="97">
        <v>143000</v>
      </c>
      <c r="S126" s="91">
        <v>0</v>
      </c>
      <c r="T126" s="97"/>
      <c r="U126" s="97"/>
      <c r="V126" s="97"/>
      <c r="X126" s="98">
        <f t="shared" si="17"/>
        <v>437681</v>
      </c>
      <c r="Y126" s="56">
        <f t="shared" si="18"/>
        <v>0</v>
      </c>
      <c r="Z126" s="56">
        <f t="shared" si="19"/>
        <v>0</v>
      </c>
      <c r="AA126" s="98">
        <f t="shared" si="20"/>
        <v>0</v>
      </c>
      <c r="AB126" s="98">
        <f t="shared" si="21"/>
        <v>437681</v>
      </c>
      <c r="AJ126" s="57">
        <f t="shared" si="23"/>
        <v>0</v>
      </c>
      <c r="AK126" s="56">
        <f t="shared" si="24"/>
        <v>437681</v>
      </c>
      <c r="CF126" s="59"/>
      <c r="CH126" s="60"/>
      <c r="CK126" s="97"/>
      <c r="CL126" s="97"/>
      <c r="CM126" s="97"/>
      <c r="CN126" s="97"/>
      <c r="CQ126" s="97"/>
      <c r="CR126" s="97"/>
      <c r="CU126" s="97"/>
      <c r="CV126" s="97"/>
      <c r="CW126" s="97"/>
      <c r="CX126" s="97"/>
      <c r="CY126" s="97"/>
      <c r="CZ126" s="98"/>
      <c r="DC126" s="98"/>
    </row>
    <row r="127" spans="1:107" x14ac:dyDescent="0.15">
      <c r="A127" s="59">
        <v>36549</v>
      </c>
      <c r="B127" s="56">
        <f t="shared" si="16"/>
        <v>1</v>
      </c>
      <c r="C127" s="60">
        <f t="shared" si="22"/>
        <v>2000</v>
      </c>
      <c r="D127" s="56">
        <v>57171</v>
      </c>
      <c r="E127" s="56">
        <v>0</v>
      </c>
      <c r="G127" s="91">
        <v>0</v>
      </c>
      <c r="H127" s="97">
        <v>227768</v>
      </c>
      <c r="I127" s="97">
        <v>0</v>
      </c>
      <c r="J127" s="97">
        <v>0</v>
      </c>
      <c r="K127" s="91">
        <v>0</v>
      </c>
      <c r="L127" s="56">
        <v>9742</v>
      </c>
      <c r="N127" s="97"/>
      <c r="O127" s="91">
        <v>0</v>
      </c>
      <c r="P127" s="97">
        <v>143000</v>
      </c>
      <c r="S127" s="91">
        <v>0</v>
      </c>
      <c r="T127" s="97"/>
      <c r="U127" s="97"/>
      <c r="V127" s="97"/>
      <c r="X127" s="98">
        <f t="shared" si="17"/>
        <v>437681</v>
      </c>
      <c r="Y127" s="56">
        <f t="shared" si="18"/>
        <v>0</v>
      </c>
      <c r="Z127" s="56">
        <f t="shared" si="19"/>
        <v>0</v>
      </c>
      <c r="AA127" s="98">
        <f t="shared" si="20"/>
        <v>0</v>
      </c>
      <c r="AB127" s="98">
        <f t="shared" si="21"/>
        <v>437681</v>
      </c>
      <c r="AJ127" s="57">
        <f t="shared" si="23"/>
        <v>0</v>
      </c>
      <c r="AK127" s="56">
        <f t="shared" si="24"/>
        <v>437681</v>
      </c>
      <c r="CF127" s="59"/>
      <c r="CH127" s="60"/>
      <c r="CK127" s="97"/>
      <c r="CL127" s="97"/>
      <c r="CM127" s="97"/>
      <c r="CN127" s="97"/>
      <c r="CQ127" s="97"/>
      <c r="CR127" s="97"/>
      <c r="CU127" s="97"/>
      <c r="CV127" s="97"/>
      <c r="CW127" s="97"/>
      <c r="CX127" s="97"/>
      <c r="CY127" s="97"/>
      <c r="CZ127" s="98"/>
      <c r="DC127" s="98"/>
    </row>
    <row r="128" spans="1:107" x14ac:dyDescent="0.15">
      <c r="A128" s="59">
        <v>36550</v>
      </c>
      <c r="B128" s="56">
        <f t="shared" si="16"/>
        <v>1</v>
      </c>
      <c r="C128" s="60">
        <f t="shared" si="22"/>
        <v>2000</v>
      </c>
      <c r="D128" s="56">
        <v>57171</v>
      </c>
      <c r="E128" s="56">
        <v>0</v>
      </c>
      <c r="G128" s="91">
        <v>0</v>
      </c>
      <c r="H128" s="97">
        <v>217896</v>
      </c>
      <c r="I128" s="97">
        <v>0</v>
      </c>
      <c r="J128" s="97">
        <v>0</v>
      </c>
      <c r="K128" s="91">
        <v>0</v>
      </c>
      <c r="L128" s="56">
        <v>19614</v>
      </c>
      <c r="N128" s="97"/>
      <c r="O128" s="91">
        <v>0</v>
      </c>
      <c r="P128" s="97">
        <v>143000</v>
      </c>
      <c r="S128" s="91">
        <v>0</v>
      </c>
      <c r="T128" s="97"/>
      <c r="U128" s="97"/>
      <c r="V128" s="97"/>
      <c r="X128" s="98">
        <f t="shared" si="17"/>
        <v>437681</v>
      </c>
      <c r="Y128" s="56">
        <f t="shared" si="18"/>
        <v>0</v>
      </c>
      <c r="Z128" s="56">
        <f t="shared" si="19"/>
        <v>0</v>
      </c>
      <c r="AA128" s="98">
        <f t="shared" si="20"/>
        <v>0</v>
      </c>
      <c r="AB128" s="98">
        <f t="shared" si="21"/>
        <v>437681</v>
      </c>
      <c r="AJ128" s="57">
        <f t="shared" si="23"/>
        <v>0</v>
      </c>
      <c r="AK128" s="56">
        <f t="shared" si="24"/>
        <v>437681</v>
      </c>
      <c r="CF128" s="59"/>
      <c r="CH128" s="60"/>
      <c r="CK128" s="97"/>
      <c r="CL128" s="97"/>
      <c r="CM128" s="97"/>
      <c r="CN128" s="97"/>
      <c r="CQ128" s="97"/>
      <c r="CR128" s="97"/>
      <c r="CU128" s="97"/>
      <c r="CV128" s="97"/>
      <c r="CW128" s="97"/>
      <c r="CX128" s="97"/>
      <c r="CY128" s="97"/>
      <c r="CZ128" s="98"/>
      <c r="DC128" s="98"/>
    </row>
    <row r="129" spans="1:107" x14ac:dyDescent="0.15">
      <c r="A129" s="59">
        <v>36551</v>
      </c>
      <c r="B129" s="56">
        <f t="shared" si="16"/>
        <v>1</v>
      </c>
      <c r="C129" s="60">
        <f t="shared" si="22"/>
        <v>2000</v>
      </c>
      <c r="D129" s="56">
        <v>57171</v>
      </c>
      <c r="E129" s="56">
        <v>0</v>
      </c>
      <c r="G129" s="91">
        <v>0</v>
      </c>
      <c r="H129" s="97">
        <v>192800</v>
      </c>
      <c r="I129" s="97">
        <v>0</v>
      </c>
      <c r="J129" s="97">
        <v>0</v>
      </c>
      <c r="K129" s="91">
        <v>0</v>
      </c>
      <c r="L129" s="56">
        <v>44710</v>
      </c>
      <c r="N129" s="97"/>
      <c r="O129" s="91">
        <v>0</v>
      </c>
      <c r="P129" s="97">
        <v>143000</v>
      </c>
      <c r="S129" s="91">
        <v>0</v>
      </c>
      <c r="T129" s="97"/>
      <c r="U129" s="97"/>
      <c r="V129" s="97"/>
      <c r="X129" s="98">
        <f t="shared" si="17"/>
        <v>437681</v>
      </c>
      <c r="Y129" s="56">
        <f t="shared" si="18"/>
        <v>0</v>
      </c>
      <c r="Z129" s="56">
        <f t="shared" si="19"/>
        <v>0</v>
      </c>
      <c r="AA129" s="98">
        <f t="shared" si="20"/>
        <v>0</v>
      </c>
      <c r="AB129" s="98">
        <f t="shared" si="21"/>
        <v>437681</v>
      </c>
      <c r="AJ129" s="57">
        <f t="shared" si="23"/>
        <v>0</v>
      </c>
      <c r="AK129" s="56">
        <f t="shared" si="24"/>
        <v>437681</v>
      </c>
      <c r="CF129" s="59"/>
      <c r="CH129" s="60"/>
      <c r="CK129" s="97"/>
      <c r="CL129" s="97"/>
      <c r="CM129" s="97"/>
      <c r="CN129" s="97"/>
      <c r="CQ129" s="97"/>
      <c r="CR129" s="97"/>
      <c r="CU129" s="97"/>
      <c r="CV129" s="97"/>
      <c r="CW129" s="97"/>
      <c r="CX129" s="97"/>
      <c r="CY129" s="97"/>
      <c r="CZ129" s="98"/>
      <c r="DC129" s="98"/>
    </row>
    <row r="130" spans="1:107" x14ac:dyDescent="0.15">
      <c r="A130" s="59">
        <v>36552</v>
      </c>
      <c r="B130" s="56">
        <f t="shared" si="16"/>
        <v>1</v>
      </c>
      <c r="C130" s="60">
        <f t="shared" si="22"/>
        <v>2000</v>
      </c>
      <c r="D130" s="56">
        <v>38496</v>
      </c>
      <c r="E130" s="56">
        <v>0</v>
      </c>
      <c r="G130" s="91">
        <v>0</v>
      </c>
      <c r="H130" s="97">
        <v>197796</v>
      </c>
      <c r="I130" s="97">
        <v>0</v>
      </c>
      <c r="J130" s="97">
        <v>0</v>
      </c>
      <c r="K130" s="91">
        <v>0</v>
      </c>
      <c r="L130" s="56">
        <v>58389</v>
      </c>
      <c r="N130" s="97"/>
      <c r="O130" s="91">
        <v>0</v>
      </c>
      <c r="P130" s="97">
        <v>143000</v>
      </c>
      <c r="S130" s="91">
        <v>0</v>
      </c>
      <c r="T130" s="97"/>
      <c r="U130" s="97"/>
      <c r="V130" s="97"/>
      <c r="X130" s="98">
        <f t="shared" si="17"/>
        <v>437681</v>
      </c>
      <c r="Y130" s="56">
        <f t="shared" si="18"/>
        <v>0</v>
      </c>
      <c r="Z130" s="56">
        <f t="shared" si="19"/>
        <v>0</v>
      </c>
      <c r="AA130" s="98">
        <f t="shared" si="20"/>
        <v>0</v>
      </c>
      <c r="AB130" s="98">
        <f t="shared" si="21"/>
        <v>437681</v>
      </c>
      <c r="AJ130" s="57">
        <f t="shared" si="23"/>
        <v>0</v>
      </c>
      <c r="AK130" s="56">
        <f t="shared" si="24"/>
        <v>437681</v>
      </c>
      <c r="CF130" s="59"/>
      <c r="CH130" s="60"/>
      <c r="CK130" s="97"/>
      <c r="CL130" s="97"/>
      <c r="CM130" s="97"/>
      <c r="CN130" s="97"/>
      <c r="CQ130" s="97"/>
      <c r="CR130" s="97"/>
      <c r="CU130" s="97"/>
      <c r="CV130" s="97"/>
      <c r="CW130" s="97"/>
      <c r="CX130" s="97"/>
      <c r="CY130" s="97"/>
      <c r="CZ130" s="98"/>
      <c r="DC130" s="98"/>
    </row>
    <row r="131" spans="1:107" x14ac:dyDescent="0.15">
      <c r="A131" s="59">
        <v>36553</v>
      </c>
      <c r="B131" s="56">
        <f t="shared" si="16"/>
        <v>1</v>
      </c>
      <c r="C131" s="60">
        <f t="shared" si="22"/>
        <v>2000</v>
      </c>
      <c r="D131" s="56">
        <v>57171</v>
      </c>
      <c r="E131" s="56">
        <v>0</v>
      </c>
      <c r="G131" s="91">
        <v>0</v>
      </c>
      <c r="H131" s="97">
        <v>217775</v>
      </c>
      <c r="I131" s="97">
        <v>0</v>
      </c>
      <c r="J131" s="97">
        <v>0</v>
      </c>
      <c r="K131" s="91">
        <v>0</v>
      </c>
      <c r="L131" s="56">
        <v>25246</v>
      </c>
      <c r="N131" s="97"/>
      <c r="O131" s="91">
        <v>0</v>
      </c>
      <c r="P131" s="97">
        <v>137489</v>
      </c>
      <c r="S131" s="91">
        <v>0</v>
      </c>
      <c r="T131" s="97"/>
      <c r="U131" s="97"/>
      <c r="V131" s="97"/>
      <c r="X131" s="98">
        <f t="shared" si="17"/>
        <v>437681</v>
      </c>
      <c r="Y131" s="56">
        <f t="shared" si="18"/>
        <v>0</v>
      </c>
      <c r="Z131" s="56">
        <f t="shared" si="19"/>
        <v>0</v>
      </c>
      <c r="AA131" s="98">
        <f t="shared" si="20"/>
        <v>0</v>
      </c>
      <c r="AB131" s="98">
        <f t="shared" si="21"/>
        <v>437681</v>
      </c>
      <c r="AJ131" s="57">
        <f t="shared" si="23"/>
        <v>0</v>
      </c>
      <c r="AK131" s="56">
        <f t="shared" si="24"/>
        <v>437681</v>
      </c>
      <c r="CF131" s="59"/>
      <c r="CH131" s="60"/>
      <c r="CK131" s="97"/>
      <c r="CL131" s="97"/>
      <c r="CM131" s="97"/>
      <c r="CN131" s="97"/>
      <c r="CQ131" s="97"/>
      <c r="CR131" s="97"/>
      <c r="CU131" s="97"/>
      <c r="CV131" s="97"/>
      <c r="CW131" s="97"/>
      <c r="CX131" s="97"/>
      <c r="CY131" s="97"/>
      <c r="CZ131" s="98"/>
      <c r="DC131" s="98"/>
    </row>
    <row r="132" spans="1:107" x14ac:dyDescent="0.15">
      <c r="A132" s="59">
        <v>36554</v>
      </c>
      <c r="B132" s="56">
        <f t="shared" si="16"/>
        <v>1</v>
      </c>
      <c r="C132" s="60">
        <f t="shared" si="22"/>
        <v>2000</v>
      </c>
      <c r="D132" s="56">
        <v>57171</v>
      </c>
      <c r="E132" s="56">
        <v>0</v>
      </c>
      <c r="G132" s="91">
        <v>0</v>
      </c>
      <c r="H132" s="97">
        <v>188135</v>
      </c>
      <c r="I132" s="97">
        <v>0</v>
      </c>
      <c r="J132" s="97">
        <v>0</v>
      </c>
      <c r="K132" s="91">
        <v>0</v>
      </c>
      <c r="L132" s="56">
        <v>57088</v>
      </c>
      <c r="N132" s="97"/>
      <c r="O132" s="91">
        <v>75000</v>
      </c>
      <c r="P132" s="97">
        <v>135287</v>
      </c>
      <c r="S132" s="91">
        <v>0</v>
      </c>
      <c r="T132" s="97"/>
      <c r="U132" s="97"/>
      <c r="V132" s="97"/>
      <c r="X132" s="98">
        <f t="shared" si="17"/>
        <v>437681</v>
      </c>
      <c r="Y132" s="56">
        <f t="shared" si="18"/>
        <v>0</v>
      </c>
      <c r="Z132" s="56">
        <f t="shared" si="19"/>
        <v>0</v>
      </c>
      <c r="AA132" s="98">
        <f t="shared" si="20"/>
        <v>75000</v>
      </c>
      <c r="AB132" s="98">
        <f t="shared" si="21"/>
        <v>362681</v>
      </c>
      <c r="AJ132" s="57">
        <f t="shared" si="23"/>
        <v>0</v>
      </c>
      <c r="AK132" s="56">
        <f t="shared" si="24"/>
        <v>362681</v>
      </c>
      <c r="CF132" s="59"/>
      <c r="CH132" s="60"/>
      <c r="CK132" s="97"/>
      <c r="CL132" s="97"/>
      <c r="CM132" s="97"/>
      <c r="CN132" s="97"/>
      <c r="CQ132" s="97"/>
      <c r="CR132" s="97"/>
      <c r="CU132" s="97"/>
      <c r="CV132" s="97"/>
      <c r="CW132" s="97"/>
      <c r="CX132" s="97"/>
      <c r="CY132" s="97"/>
      <c r="CZ132" s="98"/>
      <c r="DC132" s="98"/>
    </row>
    <row r="133" spans="1:107" x14ac:dyDescent="0.15">
      <c r="A133" s="59">
        <v>36555</v>
      </c>
      <c r="B133" s="56">
        <f t="shared" si="16"/>
        <v>1</v>
      </c>
      <c r="C133" s="60">
        <f t="shared" si="22"/>
        <v>2000</v>
      </c>
      <c r="D133" s="56">
        <v>57171</v>
      </c>
      <c r="E133" s="56">
        <v>0</v>
      </c>
      <c r="G133" s="91">
        <v>0</v>
      </c>
      <c r="H133" s="97">
        <v>188135</v>
      </c>
      <c r="I133" s="97">
        <v>0</v>
      </c>
      <c r="J133" s="97">
        <v>0</v>
      </c>
      <c r="K133" s="91">
        <v>0</v>
      </c>
      <c r="L133" s="56">
        <v>57088</v>
      </c>
      <c r="N133" s="97"/>
      <c r="O133" s="91">
        <v>75000</v>
      </c>
      <c r="P133" s="97">
        <v>135287</v>
      </c>
      <c r="S133" s="91">
        <v>0</v>
      </c>
      <c r="T133" s="97"/>
      <c r="U133" s="97"/>
      <c r="V133" s="97"/>
      <c r="X133" s="98">
        <f t="shared" si="17"/>
        <v>437681</v>
      </c>
      <c r="Y133" s="56">
        <f t="shared" si="18"/>
        <v>0</v>
      </c>
      <c r="Z133" s="56">
        <f t="shared" si="19"/>
        <v>0</v>
      </c>
      <c r="AA133" s="98">
        <f t="shared" si="20"/>
        <v>75000</v>
      </c>
      <c r="AB133" s="98">
        <f t="shared" si="21"/>
        <v>362681</v>
      </c>
      <c r="AJ133" s="57">
        <f t="shared" si="23"/>
        <v>0</v>
      </c>
      <c r="AK133" s="56">
        <f t="shared" si="24"/>
        <v>362681</v>
      </c>
      <c r="CF133" s="59"/>
      <c r="CH133" s="60"/>
      <c r="CK133" s="97"/>
      <c r="CL133" s="97"/>
      <c r="CM133" s="97"/>
      <c r="CN133" s="97"/>
      <c r="CQ133" s="97"/>
      <c r="CR133" s="97"/>
      <c r="CU133" s="97"/>
      <c r="CV133" s="97"/>
      <c r="CW133" s="97"/>
      <c r="CX133" s="97"/>
      <c r="CY133" s="97"/>
      <c r="CZ133" s="98"/>
      <c r="DC133" s="98"/>
    </row>
    <row r="134" spans="1:107" x14ac:dyDescent="0.15">
      <c r="A134" s="59">
        <v>36556</v>
      </c>
      <c r="B134" s="56">
        <f t="shared" si="16"/>
        <v>1</v>
      </c>
      <c r="C134" s="60">
        <f t="shared" si="22"/>
        <v>2000</v>
      </c>
      <c r="D134" s="56">
        <v>57171</v>
      </c>
      <c r="E134" s="56">
        <v>0</v>
      </c>
      <c r="G134" s="91">
        <v>0</v>
      </c>
      <c r="H134" s="97">
        <v>188135</v>
      </c>
      <c r="I134" s="97">
        <v>0</v>
      </c>
      <c r="J134" s="97">
        <v>0</v>
      </c>
      <c r="K134" s="91">
        <v>0</v>
      </c>
      <c r="L134" s="56">
        <v>57088</v>
      </c>
      <c r="N134" s="97"/>
      <c r="O134" s="91">
        <v>75000</v>
      </c>
      <c r="P134" s="97">
        <v>135287</v>
      </c>
      <c r="S134" s="91">
        <v>0</v>
      </c>
      <c r="T134" s="97"/>
      <c r="U134" s="97"/>
      <c r="V134" s="97"/>
      <c r="X134" s="98">
        <f t="shared" si="17"/>
        <v>437681</v>
      </c>
      <c r="Y134" s="56">
        <f t="shared" si="18"/>
        <v>0</v>
      </c>
      <c r="Z134" s="56">
        <f t="shared" si="19"/>
        <v>0</v>
      </c>
      <c r="AA134" s="98">
        <f t="shared" si="20"/>
        <v>75000</v>
      </c>
      <c r="AB134" s="98">
        <f t="shared" si="21"/>
        <v>362681</v>
      </c>
      <c r="AJ134" s="57">
        <f t="shared" si="23"/>
        <v>0</v>
      </c>
      <c r="AK134" s="56">
        <f t="shared" si="24"/>
        <v>362681</v>
      </c>
      <c r="CF134" s="59"/>
      <c r="CH134" s="60"/>
      <c r="CK134" s="97"/>
      <c r="CL134" s="97"/>
      <c r="CM134" s="97"/>
      <c r="CN134" s="97"/>
      <c r="CQ134" s="97"/>
      <c r="CR134" s="97"/>
      <c r="CU134" s="97"/>
      <c r="CV134" s="97"/>
      <c r="CW134" s="97"/>
      <c r="CX134" s="97"/>
      <c r="CY134" s="97"/>
      <c r="CZ134" s="98"/>
      <c r="DC134" s="98"/>
    </row>
    <row r="135" spans="1:107" x14ac:dyDescent="0.15">
      <c r="A135" s="100" t="s">
        <v>40</v>
      </c>
      <c r="B135" s="61" t="s">
        <v>41</v>
      </c>
      <c r="C135" s="101" t="s">
        <v>42</v>
      </c>
      <c r="D135" s="61" t="s">
        <v>87</v>
      </c>
      <c r="E135" s="61" t="s">
        <v>89</v>
      </c>
      <c r="F135" s="61" t="s">
        <v>88</v>
      </c>
      <c r="G135" s="92" t="s">
        <v>99</v>
      </c>
      <c r="H135" s="61" t="s">
        <v>90</v>
      </c>
      <c r="I135" s="61" t="s">
        <v>91</v>
      </c>
      <c r="J135" s="61" t="s">
        <v>92</v>
      </c>
      <c r="K135" s="92" t="s">
        <v>100</v>
      </c>
      <c r="L135" s="61" t="s">
        <v>93</v>
      </c>
      <c r="M135" s="61" t="s">
        <v>95</v>
      </c>
      <c r="N135" s="61" t="s">
        <v>94</v>
      </c>
      <c r="O135" s="92" t="s">
        <v>101</v>
      </c>
      <c r="P135" s="103" t="s">
        <v>96</v>
      </c>
      <c r="Q135" s="103" t="s">
        <v>97</v>
      </c>
      <c r="R135" s="103" t="s">
        <v>98</v>
      </c>
      <c r="S135" s="61" t="s">
        <v>102</v>
      </c>
      <c r="T135" s="105" t="s">
        <v>103</v>
      </c>
      <c r="U135" s="61" t="s">
        <v>104</v>
      </c>
      <c r="V135" s="61" t="s">
        <v>105</v>
      </c>
      <c r="W135" s="92" t="s">
        <v>106</v>
      </c>
      <c r="X135" s="61" t="s">
        <v>107</v>
      </c>
      <c r="Y135" s="61" t="s">
        <v>45</v>
      </c>
      <c r="Z135" s="61" t="s">
        <v>46</v>
      </c>
      <c r="AA135" s="61" t="s">
        <v>86</v>
      </c>
      <c r="AB135" s="61" t="s">
        <v>39</v>
      </c>
      <c r="AJ135" s="57"/>
      <c r="CF135" s="59"/>
      <c r="CH135" s="60"/>
      <c r="CK135" s="97"/>
      <c r="CL135" s="97"/>
      <c r="CM135" s="97"/>
      <c r="CN135" s="97"/>
      <c r="CQ135" s="97"/>
      <c r="CR135" s="97"/>
      <c r="CU135" s="97"/>
      <c r="CV135" s="97"/>
      <c r="CW135" s="97"/>
      <c r="CX135" s="97"/>
      <c r="CY135" s="97"/>
      <c r="CZ135" s="98"/>
      <c r="DC135" s="98"/>
    </row>
    <row r="136" spans="1:107" x14ac:dyDescent="0.15">
      <c r="A136" s="59">
        <v>36557</v>
      </c>
      <c r="B136" s="56">
        <f t="shared" si="16"/>
        <v>2</v>
      </c>
      <c r="C136" s="60">
        <f t="shared" si="22"/>
        <v>2000</v>
      </c>
      <c r="D136" s="56">
        <v>57171</v>
      </c>
      <c r="E136" s="56">
        <v>0</v>
      </c>
      <c r="H136" s="97">
        <v>217683</v>
      </c>
      <c r="I136" s="97">
        <v>0</v>
      </c>
      <c r="J136" s="97">
        <v>0</v>
      </c>
      <c r="K136" s="91">
        <v>0</v>
      </c>
      <c r="L136" s="56">
        <v>19827</v>
      </c>
      <c r="N136" s="97"/>
      <c r="P136" s="97">
        <v>143000</v>
      </c>
      <c r="T136" s="97"/>
      <c r="U136" s="97"/>
      <c r="V136" s="97"/>
      <c r="X136" s="98">
        <f t="shared" si="17"/>
        <v>437681</v>
      </c>
      <c r="Y136" s="56">
        <f t="shared" si="18"/>
        <v>0</v>
      </c>
      <c r="Z136" s="56">
        <f t="shared" si="19"/>
        <v>0</v>
      </c>
      <c r="AA136" s="98">
        <f t="shared" si="20"/>
        <v>0</v>
      </c>
      <c r="AB136" s="98">
        <f t="shared" si="21"/>
        <v>437681</v>
      </c>
      <c r="AJ136" s="57">
        <f t="shared" si="23"/>
        <v>0</v>
      </c>
      <c r="AK136" s="56">
        <f t="shared" si="24"/>
        <v>437681</v>
      </c>
      <c r="CF136" s="59"/>
      <c r="CH136" s="60"/>
      <c r="CK136" s="97"/>
      <c r="CL136" s="97"/>
      <c r="CM136" s="97"/>
      <c r="CN136" s="97"/>
      <c r="CQ136" s="97"/>
      <c r="CR136" s="97"/>
      <c r="CU136" s="97"/>
      <c r="CV136" s="97"/>
      <c r="CW136" s="97"/>
      <c r="CX136" s="97"/>
      <c r="CY136" s="97"/>
      <c r="CZ136" s="98"/>
      <c r="DC136" s="98"/>
    </row>
    <row r="137" spans="1:107" x14ac:dyDescent="0.15">
      <c r="A137" s="59">
        <v>36558</v>
      </c>
      <c r="B137" s="56">
        <f t="shared" si="16"/>
        <v>2</v>
      </c>
      <c r="C137" s="60">
        <f t="shared" si="22"/>
        <v>2000</v>
      </c>
      <c r="D137" s="56">
        <v>57171</v>
      </c>
      <c r="E137" s="56">
        <v>0</v>
      </c>
      <c r="H137" s="97">
        <v>202995</v>
      </c>
      <c r="I137" s="97">
        <v>0</v>
      </c>
      <c r="J137" s="97">
        <v>0</v>
      </c>
      <c r="K137" s="91">
        <v>0</v>
      </c>
      <c r="L137" s="56">
        <v>52496</v>
      </c>
      <c r="N137" s="97"/>
      <c r="P137" s="97">
        <v>125019</v>
      </c>
      <c r="T137" s="97"/>
      <c r="U137" s="97"/>
      <c r="V137" s="97"/>
      <c r="X137" s="98">
        <f t="shared" si="17"/>
        <v>437681</v>
      </c>
      <c r="Y137" s="56">
        <f t="shared" si="18"/>
        <v>0</v>
      </c>
      <c r="Z137" s="56">
        <f t="shared" si="19"/>
        <v>0</v>
      </c>
      <c r="AA137" s="98">
        <f t="shared" si="20"/>
        <v>0</v>
      </c>
      <c r="AB137" s="98">
        <f t="shared" si="21"/>
        <v>437681</v>
      </c>
      <c r="AJ137" s="57">
        <f t="shared" si="23"/>
        <v>0</v>
      </c>
      <c r="AK137" s="56">
        <f t="shared" si="24"/>
        <v>437681</v>
      </c>
      <c r="CF137" s="59"/>
      <c r="CH137" s="60"/>
      <c r="CK137" s="97"/>
      <c r="CL137" s="97"/>
      <c r="CM137" s="97"/>
      <c r="CN137" s="97"/>
      <c r="CQ137" s="97"/>
      <c r="CR137" s="97"/>
      <c r="CU137" s="97"/>
      <c r="CV137" s="97"/>
      <c r="CW137" s="97"/>
      <c r="CX137" s="97"/>
      <c r="CY137" s="97"/>
      <c r="CZ137" s="98"/>
      <c r="DC137" s="98"/>
    </row>
    <row r="138" spans="1:107" x14ac:dyDescent="0.15">
      <c r="A138" s="59">
        <v>36559</v>
      </c>
      <c r="B138" s="56">
        <f t="shared" si="16"/>
        <v>2</v>
      </c>
      <c r="C138" s="60">
        <f t="shared" si="22"/>
        <v>2000</v>
      </c>
      <c r="D138" s="56">
        <v>57171</v>
      </c>
      <c r="E138" s="56">
        <v>0</v>
      </c>
      <c r="H138" s="97">
        <v>217987</v>
      </c>
      <c r="I138" s="97">
        <v>0</v>
      </c>
      <c r="J138" s="97">
        <v>0</v>
      </c>
      <c r="K138" s="91">
        <v>0</v>
      </c>
      <c r="L138" s="56">
        <v>33260</v>
      </c>
      <c r="N138" s="97"/>
      <c r="P138" s="97">
        <v>129263</v>
      </c>
      <c r="T138" s="97"/>
      <c r="U138" s="97"/>
      <c r="V138" s="97"/>
      <c r="X138" s="98">
        <f t="shared" si="17"/>
        <v>437681</v>
      </c>
      <c r="Y138" s="56">
        <f t="shared" si="18"/>
        <v>0</v>
      </c>
      <c r="Z138" s="56">
        <f t="shared" si="19"/>
        <v>0</v>
      </c>
      <c r="AA138" s="98">
        <f t="shared" si="20"/>
        <v>0</v>
      </c>
      <c r="AB138" s="98">
        <f t="shared" si="21"/>
        <v>437681</v>
      </c>
      <c r="AJ138" s="57">
        <f t="shared" si="23"/>
        <v>0</v>
      </c>
      <c r="AK138" s="56">
        <f t="shared" si="24"/>
        <v>437681</v>
      </c>
      <c r="CF138" s="59"/>
      <c r="CH138" s="60"/>
      <c r="CK138" s="97"/>
      <c r="CL138" s="97"/>
      <c r="CM138" s="97"/>
      <c r="CN138" s="97"/>
      <c r="CQ138" s="97"/>
      <c r="CR138" s="97"/>
      <c r="CU138" s="97"/>
      <c r="CV138" s="97"/>
      <c r="CW138" s="97"/>
      <c r="CX138" s="97"/>
      <c r="CY138" s="97"/>
      <c r="CZ138" s="98"/>
      <c r="DC138" s="98"/>
    </row>
    <row r="139" spans="1:107" x14ac:dyDescent="0.15">
      <c r="A139" s="59">
        <v>36560</v>
      </c>
      <c r="B139" s="56">
        <f t="shared" si="16"/>
        <v>2</v>
      </c>
      <c r="C139" s="60">
        <f t="shared" si="22"/>
        <v>2000</v>
      </c>
      <c r="D139" s="56">
        <v>57171</v>
      </c>
      <c r="E139" s="56">
        <v>0</v>
      </c>
      <c r="H139" s="97">
        <v>217987</v>
      </c>
      <c r="I139" s="97">
        <v>0</v>
      </c>
      <c r="J139" s="97">
        <v>0</v>
      </c>
      <c r="K139" s="91">
        <v>0</v>
      </c>
      <c r="L139" s="56">
        <v>19523</v>
      </c>
      <c r="N139" s="97"/>
      <c r="P139" s="97">
        <v>143000</v>
      </c>
      <c r="T139" s="97"/>
      <c r="U139" s="97"/>
      <c r="V139" s="97"/>
      <c r="X139" s="98">
        <f t="shared" si="17"/>
        <v>437681</v>
      </c>
      <c r="Y139" s="56">
        <f t="shared" si="18"/>
        <v>0</v>
      </c>
      <c r="Z139" s="56">
        <f t="shared" si="19"/>
        <v>0</v>
      </c>
      <c r="AA139" s="98">
        <f t="shared" si="20"/>
        <v>0</v>
      </c>
      <c r="AB139" s="98">
        <f t="shared" si="21"/>
        <v>437681</v>
      </c>
      <c r="AJ139" s="57">
        <f t="shared" si="23"/>
        <v>0</v>
      </c>
      <c r="AK139" s="56">
        <f t="shared" si="24"/>
        <v>437681</v>
      </c>
      <c r="CF139" s="59"/>
      <c r="CH139" s="60"/>
      <c r="CK139" s="97"/>
      <c r="CL139" s="97"/>
      <c r="CM139" s="97"/>
      <c r="CN139" s="97"/>
      <c r="CQ139" s="97"/>
      <c r="CR139" s="97"/>
      <c r="CU139" s="97"/>
      <c r="CV139" s="97"/>
      <c r="CW139" s="97"/>
      <c r="CX139" s="97"/>
      <c r="CY139" s="97"/>
      <c r="CZ139" s="98"/>
      <c r="DC139" s="98"/>
    </row>
    <row r="140" spans="1:107" x14ac:dyDescent="0.15">
      <c r="A140" s="59">
        <v>36561</v>
      </c>
      <c r="B140" s="56">
        <f t="shared" ref="B140:B203" si="25">MONTH(A140)</f>
        <v>2</v>
      </c>
      <c r="C140" s="60">
        <f t="shared" si="22"/>
        <v>2000</v>
      </c>
      <c r="D140" s="56">
        <v>57171</v>
      </c>
      <c r="E140" s="56">
        <v>0</v>
      </c>
      <c r="H140" s="97">
        <v>217987</v>
      </c>
      <c r="I140" s="97">
        <v>0</v>
      </c>
      <c r="J140" s="97">
        <v>0</v>
      </c>
      <c r="K140" s="91">
        <v>0</v>
      </c>
      <c r="L140" s="56">
        <v>24723</v>
      </c>
      <c r="N140" s="97"/>
      <c r="P140" s="97">
        <v>137800</v>
      </c>
      <c r="T140" s="97"/>
      <c r="U140" s="97"/>
      <c r="V140" s="97"/>
      <c r="X140" s="98">
        <f t="shared" si="17"/>
        <v>437681</v>
      </c>
      <c r="Y140" s="56">
        <f t="shared" si="18"/>
        <v>0</v>
      </c>
      <c r="Z140" s="56">
        <f t="shared" si="19"/>
        <v>0</v>
      </c>
      <c r="AA140" s="98">
        <f t="shared" si="20"/>
        <v>0</v>
      </c>
      <c r="AB140" s="98">
        <f t="shared" si="21"/>
        <v>437681</v>
      </c>
      <c r="AE140" s="99"/>
      <c r="AJ140" s="57">
        <f t="shared" si="23"/>
        <v>0</v>
      </c>
      <c r="AK140" s="56">
        <f t="shared" si="24"/>
        <v>437681</v>
      </c>
      <c r="CF140" s="59"/>
      <c r="CH140" s="60"/>
      <c r="CK140" s="97"/>
      <c r="CL140" s="97"/>
      <c r="CM140" s="97"/>
      <c r="CN140" s="97"/>
      <c r="CQ140" s="97"/>
      <c r="CR140" s="97"/>
      <c r="CU140" s="97"/>
      <c r="CV140" s="97"/>
      <c r="CW140" s="97"/>
      <c r="CX140" s="97"/>
      <c r="CY140" s="97"/>
      <c r="CZ140" s="98"/>
      <c r="DC140" s="98"/>
    </row>
    <row r="141" spans="1:107" x14ac:dyDescent="0.15">
      <c r="A141" s="59">
        <v>36562</v>
      </c>
      <c r="B141" s="56">
        <f t="shared" si="25"/>
        <v>2</v>
      </c>
      <c r="C141" s="60">
        <f t="shared" si="22"/>
        <v>2000</v>
      </c>
      <c r="D141" s="56">
        <v>57171</v>
      </c>
      <c r="E141" s="56">
        <v>0</v>
      </c>
      <c r="H141" s="97">
        <v>217987</v>
      </c>
      <c r="I141" s="97">
        <v>0</v>
      </c>
      <c r="J141" s="97">
        <v>0</v>
      </c>
      <c r="K141" s="91">
        <v>0</v>
      </c>
      <c r="L141" s="56">
        <v>24723</v>
      </c>
      <c r="N141" s="97"/>
      <c r="P141" s="97">
        <v>137800</v>
      </c>
      <c r="T141" s="97"/>
      <c r="U141" s="97"/>
      <c r="V141" s="97"/>
      <c r="X141" s="98">
        <f t="shared" si="17"/>
        <v>437681</v>
      </c>
      <c r="Y141" s="56">
        <f t="shared" si="18"/>
        <v>0</v>
      </c>
      <c r="Z141" s="56">
        <f t="shared" si="19"/>
        <v>0</v>
      </c>
      <c r="AA141" s="98">
        <f t="shared" si="20"/>
        <v>0</v>
      </c>
      <c r="AB141" s="98">
        <f t="shared" si="21"/>
        <v>437681</v>
      </c>
      <c r="AE141" s="99"/>
      <c r="AJ141" s="57">
        <f t="shared" si="23"/>
        <v>0</v>
      </c>
      <c r="AK141" s="56">
        <f t="shared" si="24"/>
        <v>437681</v>
      </c>
      <c r="CF141" s="59"/>
      <c r="CH141" s="60"/>
      <c r="CK141" s="97"/>
      <c r="CL141" s="97"/>
      <c r="CM141" s="97"/>
      <c r="CN141" s="97"/>
      <c r="CQ141" s="97"/>
      <c r="CR141" s="97"/>
      <c r="CU141" s="97"/>
      <c r="CV141" s="97"/>
      <c r="CW141" s="97"/>
      <c r="CX141" s="97"/>
      <c r="CY141" s="97"/>
      <c r="CZ141" s="98"/>
      <c r="DC141" s="98"/>
    </row>
    <row r="142" spans="1:107" x14ac:dyDescent="0.15">
      <c r="A142" s="59">
        <v>36563</v>
      </c>
      <c r="B142" s="56">
        <f t="shared" si="25"/>
        <v>2</v>
      </c>
      <c r="C142" s="60">
        <f t="shared" si="22"/>
        <v>2000</v>
      </c>
      <c r="D142" s="56">
        <v>57171</v>
      </c>
      <c r="E142" s="56">
        <v>0</v>
      </c>
      <c r="H142" s="97">
        <v>217987</v>
      </c>
      <c r="I142" s="97">
        <v>0</v>
      </c>
      <c r="J142" s="97">
        <v>0</v>
      </c>
      <c r="K142" s="91">
        <v>0</v>
      </c>
      <c r="L142" s="56">
        <v>24723</v>
      </c>
      <c r="N142" s="97"/>
      <c r="P142" s="97">
        <v>137800</v>
      </c>
      <c r="T142" s="97"/>
      <c r="U142" s="97"/>
      <c r="V142" s="97"/>
      <c r="X142" s="98">
        <f t="shared" ref="X142:X205" si="26">D142+H142+L142+P142+T142+W142</f>
        <v>437681</v>
      </c>
      <c r="Y142" s="56">
        <f t="shared" ref="Y142:Y205" si="27">E142+I142+M142+Q142+U142</f>
        <v>0</v>
      </c>
      <c r="Z142" s="56">
        <f t="shared" ref="Z142:Z205" si="28">F142+J142+N142+R142+V142</f>
        <v>0</v>
      </c>
      <c r="AA142" s="98">
        <f t="shared" ref="AA142:AA205" si="29">G142+K142+O142+S142+W142</f>
        <v>0</v>
      </c>
      <c r="AB142" s="98">
        <f t="shared" ref="AB142:AB205" si="30">X142+Y142+Z142-AA142</f>
        <v>437681</v>
      </c>
      <c r="AE142" s="99"/>
      <c r="AJ142" s="57">
        <f t="shared" si="23"/>
        <v>0</v>
      </c>
      <c r="AK142" s="56">
        <f t="shared" si="24"/>
        <v>437681</v>
      </c>
      <c r="CF142" s="59"/>
      <c r="CH142" s="60"/>
      <c r="CK142" s="97"/>
      <c r="CL142" s="97"/>
      <c r="CM142" s="97"/>
      <c r="CN142" s="97"/>
      <c r="CQ142" s="97"/>
      <c r="CR142" s="97"/>
      <c r="CU142" s="97"/>
      <c r="CV142" s="97"/>
      <c r="CW142" s="97"/>
      <c r="CX142" s="97"/>
      <c r="CY142" s="97"/>
      <c r="CZ142" s="98"/>
      <c r="DC142" s="98"/>
    </row>
    <row r="143" spans="1:107" x14ac:dyDescent="0.15">
      <c r="A143" s="59">
        <v>36564</v>
      </c>
      <c r="B143" s="56">
        <f t="shared" si="25"/>
        <v>2</v>
      </c>
      <c r="C143" s="60">
        <f t="shared" si="22"/>
        <v>2000</v>
      </c>
      <c r="D143" s="56">
        <v>57171</v>
      </c>
      <c r="E143" s="56">
        <v>0</v>
      </c>
      <c r="H143" s="97">
        <v>217987</v>
      </c>
      <c r="I143" s="97">
        <v>0</v>
      </c>
      <c r="J143" s="97">
        <v>0</v>
      </c>
      <c r="K143" s="91">
        <v>0</v>
      </c>
      <c r="L143" s="56">
        <v>42330</v>
      </c>
      <c r="N143" s="97"/>
      <c r="P143" s="97">
        <v>120193</v>
      </c>
      <c r="T143" s="97"/>
      <c r="U143" s="97"/>
      <c r="V143" s="97"/>
      <c r="X143" s="98">
        <f t="shared" si="26"/>
        <v>437681</v>
      </c>
      <c r="Y143" s="56">
        <f t="shared" si="27"/>
        <v>0</v>
      </c>
      <c r="Z143" s="56">
        <f t="shared" si="28"/>
        <v>0</v>
      </c>
      <c r="AA143" s="98">
        <f t="shared" si="29"/>
        <v>0</v>
      </c>
      <c r="AB143" s="98">
        <f t="shared" si="30"/>
        <v>437681</v>
      </c>
      <c r="AE143" s="99"/>
      <c r="AJ143" s="57">
        <f t="shared" si="23"/>
        <v>0</v>
      </c>
      <c r="AK143" s="56">
        <f t="shared" si="24"/>
        <v>437681</v>
      </c>
      <c r="CF143" s="59"/>
      <c r="CH143" s="60"/>
      <c r="CK143" s="97"/>
      <c r="CL143" s="97"/>
      <c r="CM143" s="97"/>
      <c r="CN143" s="97"/>
      <c r="CQ143" s="97"/>
      <c r="CR143" s="97"/>
      <c r="CU143" s="97"/>
      <c r="CV143" s="97"/>
      <c r="CW143" s="97"/>
      <c r="CX143" s="97"/>
      <c r="CY143" s="97"/>
      <c r="CZ143" s="98"/>
      <c r="DC143" s="98"/>
    </row>
    <row r="144" spans="1:107" x14ac:dyDescent="0.15">
      <c r="A144" s="59">
        <v>36565</v>
      </c>
      <c r="B144" s="56">
        <f t="shared" si="25"/>
        <v>2</v>
      </c>
      <c r="C144" s="60">
        <f t="shared" si="22"/>
        <v>2000</v>
      </c>
      <c r="D144" s="56">
        <v>57171</v>
      </c>
      <c r="E144" s="56">
        <v>0</v>
      </c>
      <c r="H144" s="97">
        <v>217987</v>
      </c>
      <c r="I144" s="97">
        <v>0</v>
      </c>
      <c r="J144" s="97">
        <v>0</v>
      </c>
      <c r="K144" s="91">
        <v>0</v>
      </c>
      <c r="L144" s="56">
        <v>132193</v>
      </c>
      <c r="N144" s="97"/>
      <c r="O144" s="91">
        <v>150000</v>
      </c>
      <c r="P144" s="97">
        <v>30330</v>
      </c>
      <c r="T144" s="97"/>
      <c r="U144" s="97"/>
      <c r="V144" s="97"/>
      <c r="X144" s="98">
        <f t="shared" si="26"/>
        <v>437681</v>
      </c>
      <c r="Y144" s="56">
        <f t="shared" si="27"/>
        <v>0</v>
      </c>
      <c r="Z144" s="56">
        <f t="shared" si="28"/>
        <v>0</v>
      </c>
      <c r="AA144" s="98">
        <f t="shared" si="29"/>
        <v>150000</v>
      </c>
      <c r="AB144" s="98">
        <f t="shared" si="30"/>
        <v>287681</v>
      </c>
      <c r="AE144" s="99"/>
      <c r="AJ144" s="57">
        <f t="shared" si="23"/>
        <v>0</v>
      </c>
      <c r="AK144" s="56">
        <f t="shared" si="24"/>
        <v>287681</v>
      </c>
      <c r="CF144" s="59"/>
      <c r="CH144" s="60"/>
      <c r="CK144" s="97"/>
      <c r="CL144" s="97"/>
      <c r="CM144" s="97"/>
      <c r="CN144" s="97"/>
      <c r="CQ144" s="97"/>
      <c r="CR144" s="97"/>
      <c r="CU144" s="97"/>
      <c r="CV144" s="97"/>
      <c r="CW144" s="97"/>
      <c r="CX144" s="97"/>
      <c r="CY144" s="97"/>
      <c r="CZ144" s="98"/>
      <c r="DC144" s="98"/>
    </row>
    <row r="145" spans="1:107" x14ac:dyDescent="0.15">
      <c r="A145" s="59">
        <v>36566</v>
      </c>
      <c r="B145" s="56">
        <f t="shared" si="25"/>
        <v>2</v>
      </c>
      <c r="C145" s="60">
        <f t="shared" si="22"/>
        <v>2000</v>
      </c>
      <c r="D145" s="56">
        <v>57171</v>
      </c>
      <c r="E145" s="56">
        <v>0</v>
      </c>
      <c r="H145" s="97">
        <v>217987</v>
      </c>
      <c r="I145" s="97">
        <v>0</v>
      </c>
      <c r="J145" s="97">
        <v>0</v>
      </c>
      <c r="K145" s="91">
        <v>0</v>
      </c>
      <c r="L145" s="56">
        <v>63721</v>
      </c>
      <c r="N145" s="97"/>
      <c r="P145" s="97">
        <v>98802</v>
      </c>
      <c r="T145" s="97"/>
      <c r="U145" s="97"/>
      <c r="V145" s="97"/>
      <c r="X145" s="98">
        <f t="shared" si="26"/>
        <v>437681</v>
      </c>
      <c r="Y145" s="56">
        <f t="shared" si="27"/>
        <v>0</v>
      </c>
      <c r="Z145" s="56">
        <f t="shared" si="28"/>
        <v>0</v>
      </c>
      <c r="AA145" s="98">
        <f t="shared" si="29"/>
        <v>0</v>
      </c>
      <c r="AB145" s="98">
        <f t="shared" si="30"/>
        <v>437681</v>
      </c>
      <c r="AE145" s="99"/>
      <c r="AJ145" s="57">
        <f t="shared" si="23"/>
        <v>0</v>
      </c>
      <c r="AK145" s="56">
        <f t="shared" si="24"/>
        <v>437681</v>
      </c>
      <c r="CF145" s="59"/>
      <c r="CH145" s="60"/>
      <c r="CK145" s="97"/>
      <c r="CL145" s="97"/>
      <c r="CM145" s="97"/>
      <c r="CN145" s="97"/>
      <c r="CQ145" s="97"/>
      <c r="CR145" s="97"/>
      <c r="CU145" s="97"/>
      <c r="CV145" s="97"/>
      <c r="CW145" s="97"/>
      <c r="CX145" s="97"/>
      <c r="CY145" s="97"/>
      <c r="CZ145" s="98"/>
      <c r="DC145" s="98"/>
    </row>
    <row r="146" spans="1:107" x14ac:dyDescent="0.15">
      <c r="A146" s="59">
        <v>36567</v>
      </c>
      <c r="B146" s="56">
        <f t="shared" si="25"/>
        <v>2</v>
      </c>
      <c r="C146" s="60">
        <f t="shared" si="22"/>
        <v>2000</v>
      </c>
      <c r="D146" s="56">
        <v>57171</v>
      </c>
      <c r="E146" s="56">
        <v>0</v>
      </c>
      <c r="H146" s="97">
        <v>217987</v>
      </c>
      <c r="I146" s="97">
        <v>0</v>
      </c>
      <c r="J146" s="97">
        <v>0</v>
      </c>
      <c r="K146" s="91">
        <v>0</v>
      </c>
      <c r="L146" s="56">
        <v>31021</v>
      </c>
      <c r="N146" s="97"/>
      <c r="P146" s="97">
        <v>131502</v>
      </c>
      <c r="T146" s="97"/>
      <c r="U146" s="97"/>
      <c r="V146" s="97"/>
      <c r="X146" s="98">
        <f t="shared" si="26"/>
        <v>437681</v>
      </c>
      <c r="Y146" s="56">
        <f t="shared" si="27"/>
        <v>0</v>
      </c>
      <c r="Z146" s="56">
        <f t="shared" si="28"/>
        <v>0</v>
      </c>
      <c r="AA146" s="98">
        <f t="shared" si="29"/>
        <v>0</v>
      </c>
      <c r="AB146" s="98">
        <f t="shared" si="30"/>
        <v>437681</v>
      </c>
      <c r="AE146" s="99"/>
      <c r="AJ146" s="57">
        <f t="shared" si="23"/>
        <v>0</v>
      </c>
      <c r="AK146" s="56">
        <f t="shared" si="24"/>
        <v>437681</v>
      </c>
      <c r="CF146" s="59"/>
      <c r="CH146" s="60"/>
      <c r="CK146" s="97"/>
      <c r="CL146" s="97"/>
      <c r="CM146" s="97"/>
      <c r="CN146" s="97"/>
      <c r="CQ146" s="97"/>
      <c r="CR146" s="97"/>
      <c r="CU146" s="97"/>
      <c r="CV146" s="97"/>
      <c r="CW146" s="97"/>
      <c r="CX146" s="97"/>
      <c r="CY146" s="97"/>
      <c r="CZ146" s="98"/>
      <c r="DC146" s="98"/>
    </row>
    <row r="147" spans="1:107" x14ac:dyDescent="0.15">
      <c r="A147" s="59">
        <v>36568</v>
      </c>
      <c r="B147" s="56">
        <f t="shared" si="25"/>
        <v>2</v>
      </c>
      <c r="C147" s="60">
        <f t="shared" si="22"/>
        <v>2000</v>
      </c>
      <c r="D147" s="56">
        <v>57171</v>
      </c>
      <c r="E147" s="56">
        <v>0</v>
      </c>
      <c r="H147" s="97">
        <v>217987</v>
      </c>
      <c r="I147" s="97">
        <v>0</v>
      </c>
      <c r="J147" s="97">
        <v>0</v>
      </c>
      <c r="K147" s="91">
        <v>0</v>
      </c>
      <c r="L147" s="56">
        <v>42443</v>
      </c>
      <c r="N147" s="97"/>
      <c r="P147" s="97">
        <v>120080</v>
      </c>
      <c r="T147" s="97"/>
      <c r="U147" s="97"/>
      <c r="V147" s="97"/>
      <c r="X147" s="98">
        <f t="shared" si="26"/>
        <v>437681</v>
      </c>
      <c r="Y147" s="56">
        <f t="shared" si="27"/>
        <v>0</v>
      </c>
      <c r="Z147" s="56">
        <f t="shared" si="28"/>
        <v>0</v>
      </c>
      <c r="AA147" s="98">
        <f t="shared" si="29"/>
        <v>0</v>
      </c>
      <c r="AB147" s="98">
        <f t="shared" si="30"/>
        <v>437681</v>
      </c>
      <c r="AE147" s="99"/>
      <c r="AJ147" s="57">
        <f t="shared" si="23"/>
        <v>0</v>
      </c>
      <c r="AK147" s="56">
        <f t="shared" si="24"/>
        <v>437681</v>
      </c>
      <c r="CF147" s="59"/>
      <c r="CH147" s="60"/>
      <c r="CK147" s="97"/>
      <c r="CL147" s="97"/>
      <c r="CM147" s="97"/>
      <c r="CN147" s="97"/>
      <c r="CQ147" s="97"/>
      <c r="CR147" s="97"/>
      <c r="CU147" s="97"/>
      <c r="CV147" s="97"/>
      <c r="CW147" s="97"/>
      <c r="CX147" s="97"/>
      <c r="CY147" s="97"/>
      <c r="CZ147" s="98"/>
      <c r="DC147" s="98"/>
    </row>
    <row r="148" spans="1:107" x14ac:dyDescent="0.15">
      <c r="A148" s="59">
        <v>36569</v>
      </c>
      <c r="B148" s="56">
        <f t="shared" si="25"/>
        <v>2</v>
      </c>
      <c r="C148" s="60">
        <f t="shared" si="22"/>
        <v>2000</v>
      </c>
      <c r="D148" s="56">
        <v>57171</v>
      </c>
      <c r="E148" s="56">
        <v>0</v>
      </c>
      <c r="H148" s="97">
        <v>217987</v>
      </c>
      <c r="I148" s="97">
        <v>0</v>
      </c>
      <c r="J148" s="97">
        <v>0</v>
      </c>
      <c r="K148" s="91">
        <v>0</v>
      </c>
      <c r="L148" s="56">
        <v>42443</v>
      </c>
      <c r="N148" s="97"/>
      <c r="P148" s="97">
        <v>120080</v>
      </c>
      <c r="T148" s="97"/>
      <c r="U148" s="97"/>
      <c r="V148" s="97"/>
      <c r="X148" s="98">
        <f t="shared" si="26"/>
        <v>437681</v>
      </c>
      <c r="Y148" s="56">
        <f t="shared" si="27"/>
        <v>0</v>
      </c>
      <c r="Z148" s="56">
        <f t="shared" si="28"/>
        <v>0</v>
      </c>
      <c r="AA148" s="98">
        <f t="shared" si="29"/>
        <v>0</v>
      </c>
      <c r="AB148" s="98">
        <f t="shared" si="30"/>
        <v>437681</v>
      </c>
      <c r="AE148" s="99"/>
      <c r="AJ148" s="57">
        <f t="shared" si="23"/>
        <v>0</v>
      </c>
      <c r="AK148" s="56">
        <f t="shared" si="24"/>
        <v>437681</v>
      </c>
      <c r="CF148" s="59"/>
      <c r="CH148" s="60"/>
      <c r="CK148" s="97"/>
      <c r="CL148" s="97"/>
      <c r="CM148" s="97"/>
      <c r="CN148" s="97"/>
      <c r="CQ148" s="97"/>
      <c r="CR148" s="97"/>
      <c r="CU148" s="97"/>
      <c r="CV148" s="97"/>
      <c r="CW148" s="97"/>
      <c r="CX148" s="97"/>
      <c r="CY148" s="97"/>
      <c r="CZ148" s="98"/>
      <c r="DC148" s="98"/>
    </row>
    <row r="149" spans="1:107" x14ac:dyDescent="0.15">
      <c r="A149" s="59">
        <v>36570</v>
      </c>
      <c r="B149" s="56">
        <f t="shared" si="25"/>
        <v>2</v>
      </c>
      <c r="C149" s="60">
        <f t="shared" si="22"/>
        <v>2000</v>
      </c>
      <c r="D149" s="56">
        <v>57171</v>
      </c>
      <c r="E149" s="56">
        <v>0</v>
      </c>
      <c r="H149" s="97">
        <v>217987</v>
      </c>
      <c r="I149" s="97">
        <v>0</v>
      </c>
      <c r="J149" s="97">
        <v>0</v>
      </c>
      <c r="K149" s="91">
        <v>0</v>
      </c>
      <c r="L149" s="56">
        <v>42443</v>
      </c>
      <c r="N149" s="97"/>
      <c r="P149" s="97">
        <v>120080</v>
      </c>
      <c r="T149" s="97"/>
      <c r="U149" s="97"/>
      <c r="V149" s="97"/>
      <c r="X149" s="98">
        <f t="shared" si="26"/>
        <v>437681</v>
      </c>
      <c r="Y149" s="56">
        <f t="shared" si="27"/>
        <v>0</v>
      </c>
      <c r="Z149" s="56">
        <f t="shared" si="28"/>
        <v>0</v>
      </c>
      <c r="AA149" s="98">
        <f t="shared" si="29"/>
        <v>0</v>
      </c>
      <c r="AB149" s="98">
        <f t="shared" si="30"/>
        <v>437681</v>
      </c>
      <c r="AE149" s="99"/>
      <c r="AJ149" s="57">
        <f t="shared" si="23"/>
        <v>0</v>
      </c>
      <c r="AK149" s="56">
        <f t="shared" si="24"/>
        <v>437681</v>
      </c>
      <c r="CF149" s="59"/>
      <c r="CH149" s="60"/>
      <c r="CK149" s="97"/>
      <c r="CL149" s="97"/>
      <c r="CM149" s="97"/>
      <c r="CN149" s="97"/>
      <c r="CQ149" s="97"/>
      <c r="CR149" s="97"/>
      <c r="CU149" s="97"/>
      <c r="CV149" s="97"/>
      <c r="CW149" s="97"/>
      <c r="CX149" s="97"/>
      <c r="CY149" s="97"/>
      <c r="CZ149" s="98"/>
      <c r="DC149" s="98"/>
    </row>
    <row r="150" spans="1:107" x14ac:dyDescent="0.15">
      <c r="A150" s="59">
        <v>36571</v>
      </c>
      <c r="B150" s="56">
        <f t="shared" si="25"/>
        <v>2</v>
      </c>
      <c r="C150" s="60">
        <f t="shared" si="22"/>
        <v>2000</v>
      </c>
      <c r="D150" s="56">
        <v>57171</v>
      </c>
      <c r="E150" s="56">
        <v>0</v>
      </c>
      <c r="H150" s="97">
        <v>217987</v>
      </c>
      <c r="I150" s="97">
        <v>0</v>
      </c>
      <c r="J150" s="97">
        <v>0</v>
      </c>
      <c r="K150" s="91">
        <v>0</v>
      </c>
      <c r="L150" s="56">
        <v>42443</v>
      </c>
      <c r="N150" s="97"/>
      <c r="P150" s="97">
        <v>120080</v>
      </c>
      <c r="T150" s="97"/>
      <c r="U150" s="97"/>
      <c r="V150" s="97"/>
      <c r="X150" s="98">
        <f t="shared" si="26"/>
        <v>437681</v>
      </c>
      <c r="Y150" s="56">
        <f t="shared" si="27"/>
        <v>0</v>
      </c>
      <c r="Z150" s="56">
        <f t="shared" si="28"/>
        <v>0</v>
      </c>
      <c r="AA150" s="98">
        <f t="shared" si="29"/>
        <v>0</v>
      </c>
      <c r="AB150" s="98">
        <f t="shared" si="30"/>
        <v>437681</v>
      </c>
      <c r="AE150" s="99"/>
      <c r="AJ150" s="57">
        <f t="shared" si="23"/>
        <v>0</v>
      </c>
      <c r="AK150" s="56">
        <f t="shared" si="24"/>
        <v>437681</v>
      </c>
      <c r="CF150" s="59"/>
      <c r="CH150" s="60"/>
      <c r="CK150" s="97"/>
      <c r="CL150" s="97"/>
      <c r="CM150" s="97"/>
      <c r="CN150" s="97"/>
      <c r="CQ150" s="97"/>
      <c r="CR150" s="97"/>
      <c r="CU150" s="97"/>
      <c r="CV150" s="97"/>
      <c r="CW150" s="97"/>
      <c r="CX150" s="97"/>
      <c r="CY150" s="97"/>
      <c r="CZ150" s="98"/>
      <c r="DC150" s="98"/>
    </row>
    <row r="151" spans="1:107" x14ac:dyDescent="0.15">
      <c r="A151" s="59">
        <v>36572</v>
      </c>
      <c r="B151" s="56">
        <f t="shared" si="25"/>
        <v>2</v>
      </c>
      <c r="C151" s="60">
        <f t="shared" si="22"/>
        <v>2000</v>
      </c>
      <c r="D151" s="56">
        <v>57171</v>
      </c>
      <c r="E151" s="56">
        <v>0</v>
      </c>
      <c r="H151" s="97">
        <v>217987</v>
      </c>
      <c r="I151" s="97">
        <v>0</v>
      </c>
      <c r="J151" s="97">
        <v>0</v>
      </c>
      <c r="K151" s="91">
        <v>0</v>
      </c>
      <c r="L151" s="56">
        <v>19523</v>
      </c>
      <c r="N151" s="97"/>
      <c r="P151" s="97">
        <v>143000</v>
      </c>
      <c r="T151" s="97"/>
      <c r="U151" s="97"/>
      <c r="V151" s="97"/>
      <c r="X151" s="98">
        <f t="shared" si="26"/>
        <v>437681</v>
      </c>
      <c r="Y151" s="56">
        <f t="shared" si="27"/>
        <v>0</v>
      </c>
      <c r="Z151" s="56">
        <f t="shared" si="28"/>
        <v>0</v>
      </c>
      <c r="AA151" s="98">
        <f t="shared" si="29"/>
        <v>0</v>
      </c>
      <c r="AB151" s="98">
        <f t="shared" si="30"/>
        <v>437681</v>
      </c>
      <c r="AE151" s="99"/>
      <c r="AJ151" s="57">
        <f t="shared" si="23"/>
        <v>0</v>
      </c>
      <c r="AK151" s="56">
        <f t="shared" si="24"/>
        <v>437681</v>
      </c>
      <c r="CF151" s="59"/>
      <c r="CH151" s="60"/>
      <c r="CK151" s="97"/>
      <c r="CL151" s="97"/>
      <c r="CM151" s="97"/>
      <c r="CN151" s="97"/>
      <c r="CQ151" s="97"/>
      <c r="CR151" s="97"/>
      <c r="CU151" s="97"/>
      <c r="CV151" s="97"/>
      <c r="CW151" s="97"/>
      <c r="CX151" s="97"/>
      <c r="CY151" s="97"/>
      <c r="CZ151" s="98"/>
      <c r="DC151" s="98"/>
    </row>
    <row r="152" spans="1:107" x14ac:dyDescent="0.15">
      <c r="A152" s="59">
        <v>36573</v>
      </c>
      <c r="B152" s="56">
        <f t="shared" si="25"/>
        <v>2</v>
      </c>
      <c r="C152" s="60">
        <f t="shared" si="22"/>
        <v>2000</v>
      </c>
      <c r="D152" s="56">
        <v>57171</v>
      </c>
      <c r="E152" s="56">
        <v>0</v>
      </c>
      <c r="H152" s="97">
        <v>217987</v>
      </c>
      <c r="I152" s="97">
        <v>0</v>
      </c>
      <c r="J152" s="97">
        <v>0</v>
      </c>
      <c r="K152" s="91">
        <v>0</v>
      </c>
      <c r="L152" s="56">
        <v>29798</v>
      </c>
      <c r="N152" s="97"/>
      <c r="P152" s="97">
        <v>132725</v>
      </c>
      <c r="T152" s="97"/>
      <c r="U152" s="97"/>
      <c r="V152" s="97"/>
      <c r="X152" s="98">
        <f t="shared" si="26"/>
        <v>437681</v>
      </c>
      <c r="Y152" s="56">
        <f t="shared" si="27"/>
        <v>0</v>
      </c>
      <c r="Z152" s="56">
        <f t="shared" si="28"/>
        <v>0</v>
      </c>
      <c r="AA152" s="98">
        <f t="shared" si="29"/>
        <v>0</v>
      </c>
      <c r="AB152" s="98">
        <f t="shared" si="30"/>
        <v>437681</v>
      </c>
      <c r="AE152" s="99"/>
      <c r="AJ152" s="57">
        <f t="shared" si="23"/>
        <v>0</v>
      </c>
      <c r="AK152" s="56">
        <f t="shared" si="24"/>
        <v>437681</v>
      </c>
      <c r="CF152" s="59"/>
      <c r="CH152" s="60"/>
      <c r="CK152" s="97"/>
      <c r="CL152" s="97"/>
      <c r="CM152" s="97"/>
      <c r="CN152" s="97"/>
      <c r="CQ152" s="97"/>
      <c r="CR152" s="97"/>
      <c r="CU152" s="97"/>
      <c r="CV152" s="97"/>
      <c r="CW152" s="97"/>
      <c r="CX152" s="97"/>
      <c r="CY152" s="97"/>
      <c r="CZ152" s="98"/>
      <c r="DC152" s="98"/>
    </row>
    <row r="153" spans="1:107" x14ac:dyDescent="0.15">
      <c r="A153" s="59">
        <v>36574</v>
      </c>
      <c r="B153" s="56">
        <f t="shared" si="25"/>
        <v>2</v>
      </c>
      <c r="C153" s="60">
        <f t="shared" si="22"/>
        <v>2000</v>
      </c>
      <c r="D153" s="56">
        <v>57171</v>
      </c>
      <c r="E153" s="56">
        <v>0</v>
      </c>
      <c r="H153" s="97">
        <v>217987</v>
      </c>
      <c r="I153" s="97">
        <v>0</v>
      </c>
      <c r="J153" s="97">
        <v>0</v>
      </c>
      <c r="K153" s="91">
        <v>0</v>
      </c>
      <c r="L153" s="56">
        <v>60089</v>
      </c>
      <c r="N153" s="97"/>
      <c r="P153" s="97">
        <v>102434</v>
      </c>
      <c r="T153" s="97"/>
      <c r="U153" s="97"/>
      <c r="V153" s="97"/>
      <c r="X153" s="98">
        <f t="shared" si="26"/>
        <v>437681</v>
      </c>
      <c r="Y153" s="56">
        <f t="shared" si="27"/>
        <v>0</v>
      </c>
      <c r="Z153" s="56">
        <f t="shared" si="28"/>
        <v>0</v>
      </c>
      <c r="AA153" s="98">
        <f t="shared" si="29"/>
        <v>0</v>
      </c>
      <c r="AB153" s="98">
        <f t="shared" si="30"/>
        <v>437681</v>
      </c>
      <c r="AE153" s="99"/>
      <c r="AJ153" s="57">
        <f t="shared" si="23"/>
        <v>0</v>
      </c>
      <c r="AK153" s="56">
        <f t="shared" si="24"/>
        <v>437681</v>
      </c>
      <c r="CF153" s="59"/>
      <c r="CH153" s="60"/>
      <c r="CK153" s="97"/>
      <c r="CL153" s="97"/>
      <c r="CM153" s="97"/>
      <c r="CN153" s="97"/>
      <c r="CQ153" s="97"/>
      <c r="CR153" s="97"/>
      <c r="CU153" s="97"/>
      <c r="CV153" s="97"/>
      <c r="CW153" s="97"/>
      <c r="CX153" s="97"/>
      <c r="CY153" s="97"/>
      <c r="CZ153" s="98"/>
      <c r="DC153" s="98"/>
    </row>
    <row r="154" spans="1:107" x14ac:dyDescent="0.15">
      <c r="A154" s="59">
        <v>36575</v>
      </c>
      <c r="B154" s="56">
        <f t="shared" si="25"/>
        <v>2</v>
      </c>
      <c r="C154" s="60">
        <f t="shared" si="22"/>
        <v>2000</v>
      </c>
      <c r="D154" s="56">
        <v>57171</v>
      </c>
      <c r="E154" s="56">
        <v>0</v>
      </c>
      <c r="H154" s="97">
        <v>217987</v>
      </c>
      <c r="I154" s="97">
        <v>0</v>
      </c>
      <c r="J154" s="97">
        <v>0</v>
      </c>
      <c r="K154" s="91">
        <v>0</v>
      </c>
      <c r="L154" s="56">
        <v>28993</v>
      </c>
      <c r="N154" s="97"/>
      <c r="P154" s="97">
        <v>133530</v>
      </c>
      <c r="T154" s="97"/>
      <c r="U154" s="97"/>
      <c r="V154" s="97"/>
      <c r="X154" s="98">
        <f t="shared" si="26"/>
        <v>437681</v>
      </c>
      <c r="Y154" s="56">
        <f t="shared" si="27"/>
        <v>0</v>
      </c>
      <c r="Z154" s="56">
        <f t="shared" si="28"/>
        <v>0</v>
      </c>
      <c r="AA154" s="98">
        <f t="shared" si="29"/>
        <v>0</v>
      </c>
      <c r="AB154" s="98">
        <f t="shared" si="30"/>
        <v>437681</v>
      </c>
      <c r="AE154" s="99"/>
      <c r="AJ154" s="57">
        <f t="shared" si="23"/>
        <v>0</v>
      </c>
      <c r="AK154" s="56">
        <f t="shared" si="24"/>
        <v>437681</v>
      </c>
      <c r="CF154" s="59"/>
      <c r="CH154" s="60"/>
      <c r="CK154" s="97"/>
      <c r="CL154" s="97"/>
      <c r="CM154" s="97"/>
      <c r="CN154" s="97"/>
      <c r="CQ154" s="97"/>
      <c r="CR154" s="97"/>
      <c r="CU154" s="97"/>
      <c r="CV154" s="97"/>
      <c r="CW154" s="97"/>
      <c r="CX154" s="97"/>
      <c r="CY154" s="97"/>
      <c r="CZ154" s="98"/>
      <c r="DC154" s="98"/>
    </row>
    <row r="155" spans="1:107" x14ac:dyDescent="0.15">
      <c r="A155" s="59">
        <v>36576</v>
      </c>
      <c r="B155" s="56">
        <f t="shared" si="25"/>
        <v>2</v>
      </c>
      <c r="C155" s="60">
        <f t="shared" si="22"/>
        <v>2000</v>
      </c>
      <c r="D155" s="56">
        <v>57171</v>
      </c>
      <c r="E155" s="56">
        <v>0</v>
      </c>
      <c r="H155" s="97">
        <v>217987</v>
      </c>
      <c r="I155" s="97">
        <v>0</v>
      </c>
      <c r="J155" s="97">
        <v>0</v>
      </c>
      <c r="K155" s="91">
        <v>0</v>
      </c>
      <c r="L155" s="56">
        <v>28993</v>
      </c>
      <c r="N155" s="97"/>
      <c r="P155" s="97">
        <v>133530</v>
      </c>
      <c r="T155" s="97"/>
      <c r="U155" s="97"/>
      <c r="V155" s="97"/>
      <c r="X155" s="98">
        <f t="shared" si="26"/>
        <v>437681</v>
      </c>
      <c r="Y155" s="56">
        <f t="shared" si="27"/>
        <v>0</v>
      </c>
      <c r="Z155" s="56">
        <f t="shared" si="28"/>
        <v>0</v>
      </c>
      <c r="AA155" s="98">
        <f t="shared" si="29"/>
        <v>0</v>
      </c>
      <c r="AB155" s="98">
        <f t="shared" si="30"/>
        <v>437681</v>
      </c>
      <c r="AE155" s="99"/>
      <c r="AJ155" s="57">
        <f t="shared" si="23"/>
        <v>0</v>
      </c>
      <c r="AK155" s="56">
        <f t="shared" si="24"/>
        <v>437681</v>
      </c>
      <c r="CF155" s="59"/>
      <c r="CH155" s="60"/>
      <c r="CK155" s="97"/>
      <c r="CL155" s="97"/>
      <c r="CM155" s="97"/>
      <c r="CN155" s="97"/>
      <c r="CQ155" s="97"/>
      <c r="CR155" s="97"/>
      <c r="CU155" s="97"/>
      <c r="CV155" s="97"/>
      <c r="CW155" s="97"/>
      <c r="CX155" s="97"/>
      <c r="CY155" s="97"/>
      <c r="CZ155" s="98"/>
      <c r="DC155" s="98"/>
    </row>
    <row r="156" spans="1:107" x14ac:dyDescent="0.15">
      <c r="A156" s="59">
        <v>36577</v>
      </c>
      <c r="B156" s="56">
        <f t="shared" si="25"/>
        <v>2</v>
      </c>
      <c r="C156" s="60">
        <f t="shared" si="22"/>
        <v>2000</v>
      </c>
      <c r="D156" s="56">
        <v>57171</v>
      </c>
      <c r="E156" s="56">
        <v>0</v>
      </c>
      <c r="H156" s="97">
        <v>217987</v>
      </c>
      <c r="I156" s="97">
        <v>0</v>
      </c>
      <c r="J156" s="97">
        <v>0</v>
      </c>
      <c r="K156" s="91">
        <v>0</v>
      </c>
      <c r="L156" s="56">
        <v>28993</v>
      </c>
      <c r="N156" s="97"/>
      <c r="P156" s="97">
        <v>133530</v>
      </c>
      <c r="T156" s="97"/>
      <c r="U156" s="97"/>
      <c r="V156" s="97"/>
      <c r="X156" s="98">
        <f t="shared" si="26"/>
        <v>437681</v>
      </c>
      <c r="Y156" s="56">
        <f t="shared" si="27"/>
        <v>0</v>
      </c>
      <c r="Z156" s="56">
        <f t="shared" si="28"/>
        <v>0</v>
      </c>
      <c r="AA156" s="98">
        <f t="shared" si="29"/>
        <v>0</v>
      </c>
      <c r="AB156" s="98">
        <f t="shared" si="30"/>
        <v>437681</v>
      </c>
      <c r="AE156" s="99"/>
      <c r="AJ156" s="57">
        <f t="shared" si="23"/>
        <v>0</v>
      </c>
      <c r="AK156" s="56">
        <f t="shared" si="24"/>
        <v>437681</v>
      </c>
      <c r="CF156" s="59"/>
      <c r="CH156" s="60"/>
      <c r="CK156" s="97"/>
      <c r="CL156" s="97"/>
      <c r="CM156" s="97"/>
      <c r="CN156" s="97"/>
      <c r="CQ156" s="97"/>
      <c r="CR156" s="97"/>
      <c r="CU156" s="97"/>
      <c r="CV156" s="97"/>
      <c r="CW156" s="97"/>
      <c r="CX156" s="97"/>
      <c r="CY156" s="97"/>
      <c r="CZ156" s="98"/>
      <c r="DC156" s="98"/>
    </row>
    <row r="157" spans="1:107" x14ac:dyDescent="0.15">
      <c r="A157" s="59">
        <v>36578</v>
      </c>
      <c r="B157" s="56">
        <f t="shared" si="25"/>
        <v>2</v>
      </c>
      <c r="C157" s="60">
        <f t="shared" si="22"/>
        <v>2000</v>
      </c>
      <c r="D157" s="56">
        <v>57171</v>
      </c>
      <c r="E157" s="56">
        <v>0</v>
      </c>
      <c r="H157" s="97">
        <v>217987</v>
      </c>
      <c r="I157" s="97">
        <v>0</v>
      </c>
      <c r="J157" s="97">
        <v>0</v>
      </c>
      <c r="K157" s="91">
        <v>0</v>
      </c>
      <c r="L157" s="56">
        <v>28993</v>
      </c>
      <c r="N157" s="97"/>
      <c r="P157" s="97">
        <v>133530</v>
      </c>
      <c r="T157" s="97"/>
      <c r="U157" s="97"/>
      <c r="V157" s="97"/>
      <c r="X157" s="98">
        <f t="shared" si="26"/>
        <v>437681</v>
      </c>
      <c r="Y157" s="56">
        <f t="shared" si="27"/>
        <v>0</v>
      </c>
      <c r="Z157" s="56">
        <f t="shared" si="28"/>
        <v>0</v>
      </c>
      <c r="AA157" s="98">
        <f t="shared" si="29"/>
        <v>0</v>
      </c>
      <c r="AB157" s="98">
        <f t="shared" si="30"/>
        <v>437681</v>
      </c>
      <c r="AE157" s="99"/>
      <c r="AJ157" s="57">
        <f t="shared" si="23"/>
        <v>0</v>
      </c>
      <c r="AK157" s="56">
        <f t="shared" si="24"/>
        <v>437681</v>
      </c>
      <c r="CF157" s="59"/>
      <c r="CH157" s="60"/>
      <c r="CK157" s="97"/>
      <c r="CL157" s="97"/>
      <c r="CM157" s="97"/>
      <c r="CN157" s="97"/>
      <c r="CQ157" s="97"/>
      <c r="CR157" s="97"/>
      <c r="CU157" s="97"/>
      <c r="CV157" s="97"/>
      <c r="CW157" s="97"/>
      <c r="CX157" s="97"/>
      <c r="CY157" s="97"/>
      <c r="CZ157" s="98"/>
      <c r="DC157" s="98"/>
    </row>
    <row r="158" spans="1:107" x14ac:dyDescent="0.15">
      <c r="A158" s="59">
        <v>36579</v>
      </c>
      <c r="B158" s="56">
        <f t="shared" si="25"/>
        <v>2</v>
      </c>
      <c r="C158" s="60">
        <f t="shared" si="22"/>
        <v>2000</v>
      </c>
      <c r="D158" s="56">
        <v>57171</v>
      </c>
      <c r="E158" s="56">
        <v>0</v>
      </c>
      <c r="H158" s="97">
        <v>217987</v>
      </c>
      <c r="I158" s="97">
        <v>0</v>
      </c>
      <c r="J158" s="97">
        <v>0</v>
      </c>
      <c r="K158" s="91">
        <v>0</v>
      </c>
      <c r="L158" s="56">
        <v>31833</v>
      </c>
      <c r="N158" s="97"/>
      <c r="O158" s="91">
        <v>50000</v>
      </c>
      <c r="P158" s="97">
        <v>130690</v>
      </c>
      <c r="T158" s="97"/>
      <c r="U158" s="97"/>
      <c r="V158" s="97"/>
      <c r="X158" s="98">
        <f t="shared" si="26"/>
        <v>437681</v>
      </c>
      <c r="Y158" s="56">
        <f t="shared" si="27"/>
        <v>0</v>
      </c>
      <c r="Z158" s="56">
        <f t="shared" si="28"/>
        <v>0</v>
      </c>
      <c r="AA158" s="98">
        <f t="shared" si="29"/>
        <v>50000</v>
      </c>
      <c r="AB158" s="98">
        <f t="shared" si="30"/>
        <v>387681</v>
      </c>
      <c r="AE158" s="99"/>
      <c r="AJ158" s="57">
        <f t="shared" si="23"/>
        <v>0</v>
      </c>
      <c r="AK158" s="56">
        <f t="shared" si="24"/>
        <v>387681</v>
      </c>
      <c r="CF158" s="59"/>
      <c r="CH158" s="60"/>
      <c r="CK158" s="97"/>
      <c r="CL158" s="97"/>
      <c r="CM158" s="97"/>
      <c r="CN158" s="97"/>
      <c r="CQ158" s="97"/>
      <c r="CR158" s="97"/>
      <c r="CU158" s="97"/>
      <c r="CV158" s="97"/>
      <c r="CW158" s="97"/>
      <c r="CX158" s="97"/>
      <c r="CY158" s="97"/>
      <c r="CZ158" s="98"/>
      <c r="DC158" s="98"/>
    </row>
    <row r="159" spans="1:107" x14ac:dyDescent="0.15">
      <c r="A159" s="59">
        <v>36580</v>
      </c>
      <c r="B159" s="56">
        <f t="shared" si="25"/>
        <v>2</v>
      </c>
      <c r="C159" s="60">
        <f t="shared" si="22"/>
        <v>2000</v>
      </c>
      <c r="D159" s="56">
        <v>57171</v>
      </c>
      <c r="E159" s="56">
        <v>0</v>
      </c>
      <c r="H159" s="97">
        <v>217987</v>
      </c>
      <c r="I159" s="97">
        <v>0</v>
      </c>
      <c r="J159" s="97">
        <v>0</v>
      </c>
      <c r="K159" s="91">
        <v>0</v>
      </c>
      <c r="L159" s="56">
        <v>19523</v>
      </c>
      <c r="N159" s="97"/>
      <c r="O159" s="91">
        <v>6262</v>
      </c>
      <c r="P159" s="97">
        <v>143000</v>
      </c>
      <c r="S159" s="91">
        <v>93738</v>
      </c>
      <c r="T159" s="97"/>
      <c r="U159" s="97"/>
      <c r="V159" s="97"/>
      <c r="X159" s="98">
        <f t="shared" si="26"/>
        <v>437681</v>
      </c>
      <c r="Y159" s="56">
        <f t="shared" si="27"/>
        <v>0</v>
      </c>
      <c r="Z159" s="56">
        <f t="shared" si="28"/>
        <v>0</v>
      </c>
      <c r="AA159" s="98">
        <f t="shared" si="29"/>
        <v>100000</v>
      </c>
      <c r="AB159" s="98">
        <f t="shared" si="30"/>
        <v>337681</v>
      </c>
      <c r="AE159" s="99"/>
      <c r="AJ159" s="57">
        <f t="shared" si="23"/>
        <v>0</v>
      </c>
      <c r="AK159" s="56">
        <f t="shared" si="24"/>
        <v>337681</v>
      </c>
      <c r="CF159" s="59"/>
      <c r="CH159" s="60"/>
      <c r="CK159" s="97"/>
      <c r="CL159" s="97"/>
      <c r="CM159" s="97"/>
      <c r="CN159" s="97"/>
      <c r="CQ159" s="97"/>
      <c r="CR159" s="97"/>
      <c r="CU159" s="97"/>
      <c r="CV159" s="97"/>
      <c r="CW159" s="97"/>
      <c r="CX159" s="97"/>
      <c r="CY159" s="97"/>
      <c r="CZ159" s="98"/>
      <c r="DC159" s="98"/>
    </row>
    <row r="160" spans="1:107" x14ac:dyDescent="0.15">
      <c r="A160" s="59">
        <v>36581</v>
      </c>
      <c r="B160" s="56">
        <f t="shared" si="25"/>
        <v>2</v>
      </c>
      <c r="C160" s="60">
        <f t="shared" si="22"/>
        <v>2000</v>
      </c>
      <c r="D160" s="56">
        <v>57171</v>
      </c>
      <c r="E160" s="56">
        <v>0</v>
      </c>
      <c r="H160" s="97">
        <v>217987</v>
      </c>
      <c r="I160" s="97">
        <v>0</v>
      </c>
      <c r="J160" s="97">
        <v>0</v>
      </c>
      <c r="K160" s="91">
        <v>0</v>
      </c>
      <c r="L160" s="56">
        <v>19523</v>
      </c>
      <c r="N160" s="97"/>
      <c r="O160" s="108">
        <v>4462</v>
      </c>
      <c r="P160" s="97">
        <v>143000</v>
      </c>
      <c r="S160" s="108">
        <v>95538</v>
      </c>
      <c r="T160" s="97"/>
      <c r="U160" s="97"/>
      <c r="V160" s="97"/>
      <c r="X160" s="98">
        <f t="shared" si="26"/>
        <v>437681</v>
      </c>
      <c r="Y160" s="56">
        <f t="shared" si="27"/>
        <v>0</v>
      </c>
      <c r="Z160" s="56">
        <f t="shared" si="28"/>
        <v>0</v>
      </c>
      <c r="AA160" s="98">
        <f t="shared" si="29"/>
        <v>100000</v>
      </c>
      <c r="AB160" s="98">
        <f t="shared" si="30"/>
        <v>337681</v>
      </c>
      <c r="AE160" s="99"/>
      <c r="AJ160" s="57">
        <f t="shared" si="23"/>
        <v>0</v>
      </c>
      <c r="AK160" s="56">
        <f t="shared" si="24"/>
        <v>337681</v>
      </c>
      <c r="CF160" s="59"/>
      <c r="CH160" s="60"/>
      <c r="CK160" s="97"/>
      <c r="CL160" s="97"/>
      <c r="CM160" s="97"/>
      <c r="CN160" s="97"/>
      <c r="CQ160" s="97"/>
      <c r="CR160" s="97"/>
      <c r="CU160" s="97"/>
      <c r="CV160" s="97"/>
      <c r="CW160" s="97"/>
      <c r="CX160" s="97"/>
      <c r="CY160" s="97"/>
      <c r="CZ160" s="98"/>
      <c r="DC160" s="98"/>
    </row>
    <row r="161" spans="1:107" x14ac:dyDescent="0.15">
      <c r="A161" s="59">
        <v>36582</v>
      </c>
      <c r="B161" s="56">
        <f t="shared" si="25"/>
        <v>2</v>
      </c>
      <c r="C161" s="60">
        <f t="shared" si="22"/>
        <v>2000</v>
      </c>
      <c r="D161" s="56">
        <v>57171</v>
      </c>
      <c r="E161" s="56">
        <v>0</v>
      </c>
      <c r="H161" s="97">
        <v>207987</v>
      </c>
      <c r="I161" s="97">
        <v>0</v>
      </c>
      <c r="J161" s="97">
        <v>0</v>
      </c>
      <c r="K161" s="91">
        <v>0</v>
      </c>
      <c r="L161" s="56">
        <v>74161</v>
      </c>
      <c r="N161" s="97"/>
      <c r="O161" s="108">
        <v>100000</v>
      </c>
      <c r="P161" s="97">
        <v>98362</v>
      </c>
      <c r="T161" s="97"/>
      <c r="U161" s="97"/>
      <c r="V161" s="97"/>
      <c r="X161" s="98">
        <f t="shared" si="26"/>
        <v>437681</v>
      </c>
      <c r="Y161" s="56">
        <f t="shared" si="27"/>
        <v>0</v>
      </c>
      <c r="Z161" s="56">
        <f t="shared" si="28"/>
        <v>0</v>
      </c>
      <c r="AA161" s="98">
        <f t="shared" si="29"/>
        <v>100000</v>
      </c>
      <c r="AB161" s="98">
        <f t="shared" si="30"/>
        <v>337681</v>
      </c>
      <c r="AE161" s="99"/>
      <c r="AJ161" s="57">
        <f t="shared" si="23"/>
        <v>0</v>
      </c>
      <c r="AK161" s="56">
        <f t="shared" si="24"/>
        <v>337681</v>
      </c>
      <c r="CF161" s="59"/>
      <c r="CH161" s="60"/>
      <c r="CK161" s="97"/>
      <c r="CL161" s="97"/>
      <c r="CM161" s="97"/>
      <c r="CN161" s="97"/>
      <c r="CQ161" s="97"/>
      <c r="CR161" s="97"/>
      <c r="CU161" s="97"/>
      <c r="CV161" s="97"/>
      <c r="CW161" s="97"/>
      <c r="CX161" s="97"/>
      <c r="CY161" s="97"/>
      <c r="CZ161" s="98"/>
      <c r="DC161" s="98"/>
    </row>
    <row r="162" spans="1:107" x14ac:dyDescent="0.15">
      <c r="A162" s="59">
        <v>36583</v>
      </c>
      <c r="B162" s="56">
        <f t="shared" si="25"/>
        <v>2</v>
      </c>
      <c r="C162" s="60">
        <f t="shared" si="22"/>
        <v>2000</v>
      </c>
      <c r="D162" s="56">
        <v>57171</v>
      </c>
      <c r="E162" s="56">
        <v>0</v>
      </c>
      <c r="H162" s="97">
        <v>207987</v>
      </c>
      <c r="I162" s="97">
        <v>0</v>
      </c>
      <c r="J162" s="97">
        <v>0</v>
      </c>
      <c r="K162" s="91">
        <v>0</v>
      </c>
      <c r="L162" s="56">
        <v>74161</v>
      </c>
      <c r="N162" s="97"/>
      <c r="O162" s="108">
        <v>100000</v>
      </c>
      <c r="P162" s="97">
        <v>98362</v>
      </c>
      <c r="T162" s="97"/>
      <c r="U162" s="97"/>
      <c r="V162" s="97"/>
      <c r="X162" s="98">
        <f t="shared" si="26"/>
        <v>437681</v>
      </c>
      <c r="Y162" s="56">
        <f t="shared" si="27"/>
        <v>0</v>
      </c>
      <c r="Z162" s="56">
        <f t="shared" si="28"/>
        <v>0</v>
      </c>
      <c r="AA162" s="98">
        <f t="shared" si="29"/>
        <v>100000</v>
      </c>
      <c r="AB162" s="98">
        <f t="shared" si="30"/>
        <v>337681</v>
      </c>
      <c r="AE162" s="99"/>
      <c r="AJ162" s="57">
        <f t="shared" si="23"/>
        <v>0</v>
      </c>
      <c r="AK162" s="56">
        <f t="shared" si="24"/>
        <v>337681</v>
      </c>
      <c r="CF162" s="59"/>
      <c r="CH162" s="60"/>
      <c r="CK162" s="97"/>
      <c r="CL162" s="97"/>
      <c r="CM162" s="97"/>
      <c r="CN162" s="97"/>
      <c r="CQ162" s="97"/>
      <c r="CR162" s="97"/>
      <c r="CU162" s="97"/>
      <c r="CV162" s="97"/>
      <c r="CW162" s="97"/>
      <c r="CX162" s="97"/>
      <c r="CY162" s="97"/>
      <c r="CZ162" s="98"/>
      <c r="DC162" s="98"/>
    </row>
    <row r="163" spans="1:107" x14ac:dyDescent="0.15">
      <c r="A163" s="59">
        <v>36584</v>
      </c>
      <c r="B163" s="56">
        <f t="shared" si="25"/>
        <v>2</v>
      </c>
      <c r="C163" s="60">
        <f t="shared" si="22"/>
        <v>2000</v>
      </c>
      <c r="D163" s="56">
        <v>57171</v>
      </c>
      <c r="E163" s="56">
        <v>0</v>
      </c>
      <c r="H163" s="97">
        <v>207987</v>
      </c>
      <c r="I163" s="97">
        <v>0</v>
      </c>
      <c r="J163" s="97">
        <v>0</v>
      </c>
      <c r="K163" s="91">
        <v>0</v>
      </c>
      <c r="L163" s="56">
        <v>74161</v>
      </c>
      <c r="N163" s="97"/>
      <c r="O163" s="108">
        <v>100000</v>
      </c>
      <c r="P163" s="97">
        <v>98362</v>
      </c>
      <c r="T163" s="97"/>
      <c r="U163" s="97"/>
      <c r="V163" s="97"/>
      <c r="X163" s="98">
        <f t="shared" si="26"/>
        <v>437681</v>
      </c>
      <c r="Y163" s="56">
        <f t="shared" si="27"/>
        <v>0</v>
      </c>
      <c r="Z163" s="56">
        <f t="shared" si="28"/>
        <v>0</v>
      </c>
      <c r="AA163" s="98">
        <f t="shared" si="29"/>
        <v>100000</v>
      </c>
      <c r="AB163" s="98">
        <f t="shared" si="30"/>
        <v>337681</v>
      </c>
      <c r="AE163" s="99"/>
      <c r="AJ163" s="57">
        <f t="shared" si="23"/>
        <v>0</v>
      </c>
      <c r="AK163" s="56">
        <f t="shared" si="24"/>
        <v>337681</v>
      </c>
      <c r="CF163" s="59"/>
      <c r="CH163" s="60"/>
      <c r="CK163" s="97"/>
      <c r="CL163" s="97"/>
      <c r="CM163" s="97"/>
      <c r="CN163" s="97"/>
      <c r="CQ163" s="97"/>
      <c r="CR163" s="97"/>
      <c r="CU163" s="97"/>
      <c r="CV163" s="97"/>
      <c r="CW163" s="97"/>
      <c r="CX163" s="97"/>
      <c r="CY163" s="97"/>
      <c r="CZ163" s="98"/>
      <c r="DC163" s="98"/>
    </row>
    <row r="164" spans="1:107" x14ac:dyDescent="0.15">
      <c r="A164" s="59">
        <v>36585</v>
      </c>
      <c r="B164" s="56">
        <f t="shared" si="25"/>
        <v>2</v>
      </c>
      <c r="C164" s="60">
        <f t="shared" si="22"/>
        <v>2000</v>
      </c>
      <c r="D164" s="56">
        <v>57171</v>
      </c>
      <c r="E164" s="56">
        <v>0</v>
      </c>
      <c r="H164" s="97">
        <v>217987</v>
      </c>
      <c r="I164" s="97">
        <v>0</v>
      </c>
      <c r="J164" s="97">
        <v>0</v>
      </c>
      <c r="K164" s="91">
        <v>0</v>
      </c>
      <c r="L164" s="56">
        <v>42856</v>
      </c>
      <c r="N164" s="97"/>
      <c r="O164" s="91">
        <v>50000</v>
      </c>
      <c r="P164" s="97">
        <v>119667</v>
      </c>
      <c r="T164" s="97"/>
      <c r="U164" s="97"/>
      <c r="V164" s="97"/>
      <c r="X164" s="98">
        <f t="shared" si="26"/>
        <v>437681</v>
      </c>
      <c r="Y164" s="56">
        <f t="shared" si="27"/>
        <v>0</v>
      </c>
      <c r="Z164" s="56">
        <f t="shared" si="28"/>
        <v>0</v>
      </c>
      <c r="AA164" s="98">
        <f t="shared" si="29"/>
        <v>50000</v>
      </c>
      <c r="AB164" s="98">
        <f t="shared" si="30"/>
        <v>387681</v>
      </c>
      <c r="AE164" s="99"/>
      <c r="AJ164" s="57">
        <f t="shared" si="23"/>
        <v>0</v>
      </c>
      <c r="AK164" s="56">
        <f t="shared" si="24"/>
        <v>387681</v>
      </c>
      <c r="CF164" s="59"/>
      <c r="CH164" s="60"/>
      <c r="CK164" s="97"/>
      <c r="CL164" s="97"/>
      <c r="CM164" s="97"/>
      <c r="CN164" s="97"/>
      <c r="CQ164" s="97"/>
      <c r="CR164" s="97"/>
      <c r="CU164" s="97"/>
      <c r="CV164" s="97"/>
      <c r="CW164" s="97"/>
      <c r="CX164" s="97"/>
      <c r="CY164" s="97"/>
      <c r="CZ164" s="98"/>
      <c r="DC164" s="98"/>
    </row>
    <row r="165" spans="1:107" x14ac:dyDescent="0.15">
      <c r="A165" s="59">
        <v>36586</v>
      </c>
      <c r="B165" s="56">
        <f t="shared" si="25"/>
        <v>3</v>
      </c>
      <c r="C165" s="60">
        <f t="shared" si="22"/>
        <v>2000</v>
      </c>
      <c r="D165" s="56">
        <v>57171</v>
      </c>
      <c r="E165" s="56">
        <v>0</v>
      </c>
      <c r="H165" s="97">
        <v>217445</v>
      </c>
      <c r="I165" s="97">
        <v>0</v>
      </c>
      <c r="J165" s="97">
        <v>0</v>
      </c>
      <c r="K165" s="91">
        <v>0</v>
      </c>
      <c r="L165" s="56">
        <v>0</v>
      </c>
      <c r="N165" s="97">
        <v>75000</v>
      </c>
      <c r="O165" s="91">
        <v>0</v>
      </c>
      <c r="P165" s="97">
        <v>88912</v>
      </c>
      <c r="T165" s="97"/>
      <c r="U165" s="97"/>
      <c r="V165" s="97"/>
      <c r="X165" s="98">
        <f t="shared" si="26"/>
        <v>363528</v>
      </c>
      <c r="Y165" s="56">
        <f t="shared" si="27"/>
        <v>0</v>
      </c>
      <c r="Z165" s="56">
        <f t="shared" si="28"/>
        <v>75000</v>
      </c>
      <c r="AA165" s="98">
        <f t="shared" si="29"/>
        <v>0</v>
      </c>
      <c r="AB165" s="98">
        <f t="shared" si="30"/>
        <v>438528</v>
      </c>
      <c r="AE165" s="99"/>
      <c r="AJ165" s="57">
        <f t="shared" si="23"/>
        <v>0</v>
      </c>
      <c r="AK165" s="56">
        <f t="shared" si="24"/>
        <v>438528</v>
      </c>
      <c r="CF165" s="59"/>
      <c r="CH165" s="60"/>
      <c r="CK165" s="97"/>
      <c r="CL165" s="97"/>
      <c r="CM165" s="97"/>
      <c r="CN165" s="97"/>
      <c r="CQ165" s="97"/>
      <c r="CR165" s="97"/>
      <c r="CU165" s="97"/>
      <c r="CV165" s="97"/>
      <c r="CW165" s="97"/>
      <c r="CX165" s="97"/>
      <c r="CY165" s="97"/>
      <c r="CZ165" s="98"/>
      <c r="DC165" s="98"/>
    </row>
    <row r="166" spans="1:107" x14ac:dyDescent="0.15">
      <c r="A166" s="59">
        <v>36587</v>
      </c>
      <c r="B166" s="56">
        <f t="shared" si="25"/>
        <v>3</v>
      </c>
      <c r="C166" s="60">
        <f t="shared" si="22"/>
        <v>2000</v>
      </c>
      <c r="D166" s="56">
        <v>57171</v>
      </c>
      <c r="E166" s="56">
        <v>0</v>
      </c>
      <c r="H166" s="97">
        <v>217688</v>
      </c>
      <c r="I166" s="97">
        <v>0</v>
      </c>
      <c r="J166" s="97">
        <v>0</v>
      </c>
      <c r="K166" s="91">
        <v>0</v>
      </c>
      <c r="L166" s="56">
        <v>0</v>
      </c>
      <c r="N166" s="97">
        <v>0</v>
      </c>
      <c r="O166" s="91">
        <v>0</v>
      </c>
      <c r="P166" s="97">
        <v>88912</v>
      </c>
      <c r="T166" s="97"/>
      <c r="U166" s="97"/>
      <c r="V166" s="97"/>
      <c r="X166" s="98">
        <f t="shared" si="26"/>
        <v>363771</v>
      </c>
      <c r="Y166" s="56">
        <f t="shared" si="27"/>
        <v>0</v>
      </c>
      <c r="Z166" s="56">
        <f t="shared" si="28"/>
        <v>0</v>
      </c>
      <c r="AA166" s="98">
        <f t="shared" si="29"/>
        <v>0</v>
      </c>
      <c r="AB166" s="98">
        <f t="shared" si="30"/>
        <v>363771</v>
      </c>
      <c r="AE166" s="99"/>
      <c r="AJ166" s="57">
        <f t="shared" si="23"/>
        <v>0</v>
      </c>
      <c r="AK166" s="56">
        <f t="shared" si="24"/>
        <v>363771</v>
      </c>
      <c r="CF166" s="59"/>
      <c r="CH166" s="60"/>
      <c r="CK166" s="97"/>
      <c r="CL166" s="97"/>
      <c r="CM166" s="97"/>
      <c r="CN166" s="97"/>
      <c r="CQ166" s="97"/>
      <c r="CR166" s="97"/>
      <c r="CU166" s="97"/>
      <c r="CV166" s="97"/>
      <c r="CW166" s="97"/>
      <c r="CX166" s="97"/>
      <c r="CY166" s="97"/>
      <c r="CZ166" s="98"/>
      <c r="DC166" s="98"/>
    </row>
    <row r="167" spans="1:107" x14ac:dyDescent="0.15">
      <c r="A167" s="59">
        <v>36588</v>
      </c>
      <c r="B167" s="56">
        <f t="shared" si="25"/>
        <v>3</v>
      </c>
      <c r="C167" s="60">
        <f t="shared" si="22"/>
        <v>2000</v>
      </c>
      <c r="D167" s="56">
        <v>57171</v>
      </c>
      <c r="E167" s="56">
        <v>0</v>
      </c>
      <c r="H167" s="97">
        <v>217688</v>
      </c>
      <c r="I167" s="97">
        <v>0</v>
      </c>
      <c r="J167" s="97">
        <v>0</v>
      </c>
      <c r="K167" s="91">
        <v>0</v>
      </c>
      <c r="L167" s="56">
        <v>0</v>
      </c>
      <c r="N167" s="97">
        <v>145842</v>
      </c>
      <c r="O167" s="91">
        <v>0</v>
      </c>
      <c r="P167" s="97">
        <v>88912</v>
      </c>
      <c r="T167" s="97"/>
      <c r="U167" s="97"/>
      <c r="V167" s="97"/>
      <c r="X167" s="98">
        <f t="shared" si="26"/>
        <v>363771</v>
      </c>
      <c r="Y167" s="56">
        <f t="shared" si="27"/>
        <v>0</v>
      </c>
      <c r="Z167" s="56">
        <v>145482</v>
      </c>
      <c r="AA167" s="98">
        <f t="shared" si="29"/>
        <v>0</v>
      </c>
      <c r="AB167" s="98">
        <f t="shared" si="30"/>
        <v>509253</v>
      </c>
      <c r="AE167" s="99"/>
      <c r="AJ167" s="57">
        <f t="shared" si="23"/>
        <v>0</v>
      </c>
      <c r="AK167" s="56">
        <f t="shared" si="24"/>
        <v>509253</v>
      </c>
      <c r="CF167" s="59"/>
      <c r="CH167" s="60"/>
      <c r="CK167" s="97"/>
      <c r="CL167" s="97"/>
      <c r="CM167" s="97"/>
      <c r="CN167" s="97"/>
      <c r="CQ167" s="97"/>
      <c r="CR167" s="97"/>
      <c r="CU167" s="97"/>
      <c r="CV167" s="97"/>
      <c r="CW167" s="97"/>
      <c r="CX167" s="97"/>
      <c r="CY167" s="97"/>
      <c r="CZ167" s="98"/>
      <c r="DC167" s="98"/>
    </row>
    <row r="168" spans="1:107" x14ac:dyDescent="0.15">
      <c r="A168" s="59">
        <v>36589</v>
      </c>
      <c r="B168" s="56">
        <f t="shared" si="25"/>
        <v>3</v>
      </c>
      <c r="C168" s="60">
        <f t="shared" si="22"/>
        <v>2000</v>
      </c>
      <c r="D168" s="56">
        <v>57171</v>
      </c>
      <c r="E168" s="56">
        <v>0</v>
      </c>
      <c r="H168" s="97">
        <v>217688</v>
      </c>
      <c r="I168" s="97">
        <v>0</v>
      </c>
      <c r="J168" s="97">
        <v>0</v>
      </c>
      <c r="K168" s="91">
        <v>0</v>
      </c>
      <c r="L168" s="56">
        <v>0</v>
      </c>
      <c r="N168" s="97">
        <v>0</v>
      </c>
      <c r="O168" s="91">
        <v>50000</v>
      </c>
      <c r="P168" s="97">
        <v>88912</v>
      </c>
      <c r="T168" s="97"/>
      <c r="U168" s="97"/>
      <c r="V168" s="97"/>
      <c r="X168" s="98">
        <f t="shared" si="26"/>
        <v>363771</v>
      </c>
      <c r="Y168" s="56">
        <f t="shared" si="27"/>
        <v>0</v>
      </c>
      <c r="Z168" s="56">
        <f t="shared" si="28"/>
        <v>0</v>
      </c>
      <c r="AA168" s="98">
        <f t="shared" si="29"/>
        <v>50000</v>
      </c>
      <c r="AB168" s="98">
        <f t="shared" si="30"/>
        <v>313771</v>
      </c>
      <c r="AE168" s="99"/>
      <c r="AJ168" s="57">
        <f t="shared" si="23"/>
        <v>0</v>
      </c>
      <c r="AK168" s="56">
        <f t="shared" si="24"/>
        <v>313771</v>
      </c>
      <c r="CF168" s="59"/>
      <c r="CH168" s="60"/>
      <c r="CK168" s="97"/>
      <c r="CL168" s="97"/>
      <c r="CM168" s="97"/>
      <c r="CN168" s="97"/>
      <c r="CQ168" s="97"/>
      <c r="CR168" s="97"/>
      <c r="CU168" s="97"/>
      <c r="CV168" s="97"/>
      <c r="CW168" s="97"/>
      <c r="CX168" s="97"/>
      <c r="CY168" s="97"/>
      <c r="CZ168" s="98"/>
      <c r="DC168" s="98"/>
    </row>
    <row r="169" spans="1:107" x14ac:dyDescent="0.15">
      <c r="A169" s="59">
        <v>36590</v>
      </c>
      <c r="B169" s="56">
        <f t="shared" si="25"/>
        <v>3</v>
      </c>
      <c r="C169" s="60">
        <f t="shared" ref="C169:C232" si="31">YEAR(A169)</f>
        <v>2000</v>
      </c>
      <c r="D169" s="56">
        <v>57171</v>
      </c>
      <c r="E169" s="56">
        <v>0</v>
      </c>
      <c r="H169" s="97">
        <v>217688</v>
      </c>
      <c r="I169" s="97">
        <v>0</v>
      </c>
      <c r="J169" s="97">
        <v>0</v>
      </c>
      <c r="K169" s="91">
        <v>0</v>
      </c>
      <c r="L169" s="56">
        <v>0</v>
      </c>
      <c r="N169" s="97">
        <v>0</v>
      </c>
      <c r="O169" s="91">
        <v>50000</v>
      </c>
      <c r="P169" s="97">
        <v>88857</v>
      </c>
      <c r="T169" s="97"/>
      <c r="U169" s="97"/>
      <c r="V169" s="97"/>
      <c r="X169" s="98">
        <f t="shared" si="26"/>
        <v>363716</v>
      </c>
      <c r="Y169" s="56">
        <f t="shared" si="27"/>
        <v>0</v>
      </c>
      <c r="Z169" s="56">
        <f t="shared" si="28"/>
        <v>0</v>
      </c>
      <c r="AA169" s="98">
        <f t="shared" si="29"/>
        <v>50000</v>
      </c>
      <c r="AB169" s="98">
        <f t="shared" si="30"/>
        <v>313716</v>
      </c>
      <c r="AE169" s="99"/>
      <c r="AJ169" s="57">
        <f t="shared" si="23"/>
        <v>0</v>
      </c>
      <c r="AK169" s="56">
        <f t="shared" si="24"/>
        <v>313716</v>
      </c>
      <c r="CF169" s="59"/>
      <c r="CH169" s="60"/>
      <c r="CK169" s="97"/>
      <c r="CL169" s="97"/>
      <c r="CM169" s="97"/>
      <c r="CN169" s="97"/>
      <c r="CQ169" s="97"/>
      <c r="CR169" s="97"/>
      <c r="CU169" s="97"/>
      <c r="CV169" s="97"/>
      <c r="CW169" s="97"/>
      <c r="CX169" s="97"/>
      <c r="CY169" s="97"/>
      <c r="CZ169" s="98"/>
      <c r="DC169" s="98"/>
    </row>
    <row r="170" spans="1:107" x14ac:dyDescent="0.15">
      <c r="A170" s="59">
        <v>36591</v>
      </c>
      <c r="B170" s="56">
        <f t="shared" si="25"/>
        <v>3</v>
      </c>
      <c r="C170" s="60">
        <f t="shared" si="31"/>
        <v>2000</v>
      </c>
      <c r="D170" s="56">
        <v>57171</v>
      </c>
      <c r="E170" s="56">
        <v>0</v>
      </c>
      <c r="H170" s="97">
        <v>217688</v>
      </c>
      <c r="I170" s="97">
        <v>0</v>
      </c>
      <c r="J170" s="97">
        <v>0</v>
      </c>
      <c r="K170" s="91">
        <v>0</v>
      </c>
      <c r="L170" s="56">
        <v>0</v>
      </c>
      <c r="N170" s="97">
        <v>0</v>
      </c>
      <c r="O170" s="91">
        <v>50000</v>
      </c>
      <c r="P170" s="97">
        <v>88786</v>
      </c>
      <c r="T170" s="97"/>
      <c r="U170" s="97"/>
      <c r="V170" s="97"/>
      <c r="X170" s="98">
        <f t="shared" si="26"/>
        <v>363645</v>
      </c>
      <c r="Y170" s="56">
        <f t="shared" si="27"/>
        <v>0</v>
      </c>
      <c r="Z170" s="56">
        <f t="shared" si="28"/>
        <v>0</v>
      </c>
      <c r="AA170" s="98">
        <f t="shared" si="29"/>
        <v>50000</v>
      </c>
      <c r="AB170" s="98">
        <f t="shared" si="30"/>
        <v>313645</v>
      </c>
      <c r="AE170" s="99"/>
      <c r="AJ170" s="57">
        <f t="shared" si="23"/>
        <v>0</v>
      </c>
      <c r="AK170" s="56">
        <f t="shared" si="24"/>
        <v>313645</v>
      </c>
      <c r="CF170" s="59"/>
      <c r="CH170" s="60"/>
      <c r="CK170" s="97"/>
      <c r="CL170" s="97"/>
      <c r="CM170" s="97"/>
      <c r="CN170" s="97"/>
      <c r="CQ170" s="97"/>
      <c r="CR170" s="97"/>
      <c r="CU170" s="97"/>
      <c r="CV170" s="97"/>
      <c r="CW170" s="97"/>
      <c r="CX170" s="97"/>
      <c r="CY170" s="97"/>
      <c r="CZ170" s="98"/>
      <c r="DC170" s="98"/>
    </row>
    <row r="171" spans="1:107" x14ac:dyDescent="0.15">
      <c r="A171" s="59">
        <v>36592</v>
      </c>
      <c r="B171" s="56">
        <f t="shared" si="25"/>
        <v>3</v>
      </c>
      <c r="C171" s="60">
        <f t="shared" si="31"/>
        <v>2000</v>
      </c>
      <c r="D171" s="56">
        <v>57171</v>
      </c>
      <c r="E171" s="56">
        <v>0</v>
      </c>
      <c r="H171" s="97">
        <v>217688</v>
      </c>
      <c r="I171" s="97">
        <v>0</v>
      </c>
      <c r="J171" s="97">
        <v>0</v>
      </c>
      <c r="K171" s="91">
        <v>0</v>
      </c>
      <c r="L171" s="56">
        <v>0</v>
      </c>
      <c r="N171" s="97">
        <v>0</v>
      </c>
      <c r="O171" s="108">
        <v>150000</v>
      </c>
      <c r="P171" s="97">
        <v>88912</v>
      </c>
      <c r="T171" s="97"/>
      <c r="U171" s="97"/>
      <c r="V171" s="97"/>
      <c r="X171" s="98">
        <f t="shared" si="26"/>
        <v>363771</v>
      </c>
      <c r="Y171" s="56">
        <f t="shared" si="27"/>
        <v>0</v>
      </c>
      <c r="Z171" s="56">
        <f t="shared" si="28"/>
        <v>0</v>
      </c>
      <c r="AA171" s="98">
        <f t="shared" si="29"/>
        <v>150000</v>
      </c>
      <c r="AB171" s="98">
        <f t="shared" si="30"/>
        <v>213771</v>
      </c>
      <c r="AE171" s="99"/>
      <c r="AJ171" s="57">
        <f t="shared" si="23"/>
        <v>0</v>
      </c>
      <c r="AK171" s="56">
        <f t="shared" si="24"/>
        <v>213771</v>
      </c>
      <c r="CF171" s="59"/>
      <c r="CH171" s="60"/>
      <c r="CK171" s="97"/>
      <c r="CL171" s="97"/>
      <c r="CM171" s="97"/>
      <c r="CN171" s="97"/>
      <c r="CQ171" s="97"/>
      <c r="CR171" s="97"/>
      <c r="CU171" s="97"/>
      <c r="CV171" s="97"/>
      <c r="CW171" s="97"/>
      <c r="CX171" s="97"/>
      <c r="CY171" s="97"/>
      <c r="CZ171" s="98"/>
      <c r="DC171" s="98"/>
    </row>
    <row r="172" spans="1:107" x14ac:dyDescent="0.15">
      <c r="A172" s="59">
        <v>36593</v>
      </c>
      <c r="B172" s="56">
        <f t="shared" si="25"/>
        <v>3</v>
      </c>
      <c r="C172" s="60">
        <f t="shared" si="31"/>
        <v>2000</v>
      </c>
      <c r="D172" s="56">
        <v>57171</v>
      </c>
      <c r="E172" s="56">
        <v>0</v>
      </c>
      <c r="H172" s="97">
        <v>217688</v>
      </c>
      <c r="I172" s="97">
        <v>0</v>
      </c>
      <c r="J172" s="97">
        <v>0</v>
      </c>
      <c r="K172" s="91">
        <v>0</v>
      </c>
      <c r="L172" s="56">
        <v>0</v>
      </c>
      <c r="N172" s="97">
        <v>0</v>
      </c>
      <c r="O172" s="108">
        <v>150000</v>
      </c>
      <c r="P172" s="97">
        <v>88912</v>
      </c>
      <c r="T172" s="97"/>
      <c r="U172" s="97"/>
      <c r="V172" s="97"/>
      <c r="X172" s="98">
        <f t="shared" si="26"/>
        <v>363771</v>
      </c>
      <c r="Y172" s="56">
        <f t="shared" si="27"/>
        <v>0</v>
      </c>
      <c r="Z172" s="56">
        <f t="shared" si="28"/>
        <v>0</v>
      </c>
      <c r="AA172" s="98">
        <f t="shared" si="29"/>
        <v>150000</v>
      </c>
      <c r="AB172" s="98">
        <f t="shared" si="30"/>
        <v>213771</v>
      </c>
      <c r="AE172" s="99"/>
      <c r="AJ172" s="57">
        <f t="shared" si="23"/>
        <v>0</v>
      </c>
      <c r="AK172" s="56">
        <f t="shared" si="24"/>
        <v>213771</v>
      </c>
      <c r="CF172" s="59"/>
      <c r="CH172" s="60"/>
      <c r="CK172" s="97"/>
      <c r="CL172" s="97"/>
      <c r="CM172" s="97"/>
      <c r="CN172" s="97"/>
      <c r="CQ172" s="97"/>
      <c r="CR172" s="97"/>
      <c r="CU172" s="97"/>
      <c r="CV172" s="97"/>
      <c r="CW172" s="97"/>
      <c r="CX172" s="97"/>
      <c r="CY172" s="97"/>
      <c r="CZ172" s="98"/>
      <c r="DC172" s="98"/>
    </row>
    <row r="173" spans="1:107" x14ac:dyDescent="0.15">
      <c r="A173" s="59">
        <v>36594</v>
      </c>
      <c r="B173" s="56">
        <f t="shared" si="25"/>
        <v>3</v>
      </c>
      <c r="C173" s="60">
        <f t="shared" si="31"/>
        <v>2000</v>
      </c>
      <c r="D173" s="56">
        <v>57171</v>
      </c>
      <c r="E173" s="56">
        <v>0</v>
      </c>
      <c r="H173" s="97">
        <v>217688</v>
      </c>
      <c r="I173" s="97">
        <v>0</v>
      </c>
      <c r="J173" s="97">
        <v>0</v>
      </c>
      <c r="K173" s="91">
        <v>0</v>
      </c>
      <c r="L173" s="56">
        <v>0</v>
      </c>
      <c r="N173" s="97">
        <v>145482</v>
      </c>
      <c r="O173" s="91">
        <v>0</v>
      </c>
      <c r="P173" s="97">
        <v>88912</v>
      </c>
      <c r="T173" s="97"/>
      <c r="U173" s="97"/>
      <c r="V173" s="97"/>
      <c r="X173" s="98">
        <f t="shared" si="26"/>
        <v>363771</v>
      </c>
      <c r="Y173" s="56">
        <f t="shared" si="27"/>
        <v>0</v>
      </c>
      <c r="Z173" s="56">
        <f t="shared" si="28"/>
        <v>145482</v>
      </c>
      <c r="AA173" s="98">
        <f t="shared" si="29"/>
        <v>0</v>
      </c>
      <c r="AB173" s="98">
        <f t="shared" si="30"/>
        <v>509253</v>
      </c>
      <c r="AE173" s="99"/>
      <c r="AJ173" s="57">
        <f t="shared" ref="AJ173:AJ236" si="32">AD173+AE173+AF173+AG173+AH173+AI173</f>
        <v>0</v>
      </c>
      <c r="AK173" s="56">
        <f t="shared" ref="AK173:AK236" si="33">AB173-AJ173</f>
        <v>509253</v>
      </c>
      <c r="CF173" s="59"/>
      <c r="CH173" s="60"/>
      <c r="CK173" s="97"/>
      <c r="CL173" s="97"/>
      <c r="CM173" s="97"/>
      <c r="CN173" s="97"/>
      <c r="CQ173" s="97"/>
      <c r="CR173" s="97"/>
      <c r="CU173" s="97"/>
      <c r="CV173" s="97"/>
      <c r="CW173" s="97"/>
      <c r="CX173" s="97"/>
      <c r="CY173" s="97"/>
      <c r="CZ173" s="98"/>
      <c r="DC173" s="98"/>
    </row>
    <row r="174" spans="1:107" x14ac:dyDescent="0.15">
      <c r="A174" s="59">
        <v>36595</v>
      </c>
      <c r="B174" s="56">
        <f t="shared" si="25"/>
        <v>3</v>
      </c>
      <c r="C174" s="60">
        <f t="shared" si="31"/>
        <v>2000</v>
      </c>
      <c r="D174" s="56">
        <v>57171</v>
      </c>
      <c r="E174" s="56">
        <v>0</v>
      </c>
      <c r="H174" s="97">
        <v>217688</v>
      </c>
      <c r="I174" s="97">
        <v>0</v>
      </c>
      <c r="J174" s="97">
        <v>0</v>
      </c>
      <c r="K174" s="91">
        <v>0</v>
      </c>
      <c r="L174" s="56">
        <v>0</v>
      </c>
      <c r="N174" s="97">
        <v>145482</v>
      </c>
      <c r="O174" s="91">
        <v>0</v>
      </c>
      <c r="P174" s="97">
        <v>88912</v>
      </c>
      <c r="T174" s="97"/>
      <c r="U174" s="97"/>
      <c r="V174" s="97"/>
      <c r="X174" s="98">
        <f t="shared" si="26"/>
        <v>363771</v>
      </c>
      <c r="Y174" s="56">
        <f t="shared" si="27"/>
        <v>0</v>
      </c>
      <c r="Z174" s="56">
        <f t="shared" si="28"/>
        <v>145482</v>
      </c>
      <c r="AA174" s="98">
        <f t="shared" si="29"/>
        <v>0</v>
      </c>
      <c r="AB174" s="98">
        <f t="shared" si="30"/>
        <v>509253</v>
      </c>
      <c r="AE174" s="99"/>
      <c r="AJ174" s="57">
        <f t="shared" si="32"/>
        <v>0</v>
      </c>
      <c r="AK174" s="56">
        <f t="shared" si="33"/>
        <v>509253</v>
      </c>
      <c r="CF174" s="59"/>
      <c r="CH174" s="60"/>
      <c r="CK174" s="97"/>
      <c r="CL174" s="97"/>
      <c r="CM174" s="97"/>
      <c r="CN174" s="97"/>
      <c r="CQ174" s="97"/>
      <c r="CR174" s="97"/>
      <c r="CU174" s="97"/>
      <c r="CV174" s="97"/>
      <c r="CW174" s="97"/>
      <c r="CX174" s="97"/>
      <c r="CY174" s="97"/>
      <c r="CZ174" s="98"/>
      <c r="DC174" s="98"/>
    </row>
    <row r="175" spans="1:107" x14ac:dyDescent="0.15">
      <c r="A175" s="59">
        <v>36596</v>
      </c>
      <c r="B175" s="56">
        <f t="shared" si="25"/>
        <v>3</v>
      </c>
      <c r="C175" s="60">
        <f t="shared" si="31"/>
        <v>2000</v>
      </c>
      <c r="D175" s="56">
        <v>57171</v>
      </c>
      <c r="E175" s="56">
        <v>0</v>
      </c>
      <c r="H175" s="97">
        <v>217688</v>
      </c>
      <c r="I175" s="97">
        <v>0</v>
      </c>
      <c r="J175" s="97">
        <v>0</v>
      </c>
      <c r="K175" s="91">
        <v>0</v>
      </c>
      <c r="L175" s="56">
        <v>0</v>
      </c>
      <c r="N175" s="97">
        <v>145482</v>
      </c>
      <c r="O175" s="91">
        <v>0</v>
      </c>
      <c r="P175" s="97">
        <v>88912</v>
      </c>
      <c r="T175" s="97"/>
      <c r="U175" s="97"/>
      <c r="V175" s="97"/>
      <c r="X175" s="98">
        <f t="shared" si="26"/>
        <v>363771</v>
      </c>
      <c r="Y175" s="56">
        <f t="shared" si="27"/>
        <v>0</v>
      </c>
      <c r="Z175" s="56">
        <f t="shared" si="28"/>
        <v>145482</v>
      </c>
      <c r="AA175" s="98">
        <f t="shared" si="29"/>
        <v>0</v>
      </c>
      <c r="AB175" s="98">
        <f t="shared" si="30"/>
        <v>509253</v>
      </c>
      <c r="AE175" s="99"/>
      <c r="AJ175" s="57">
        <f t="shared" si="32"/>
        <v>0</v>
      </c>
      <c r="AK175" s="56">
        <f t="shared" si="33"/>
        <v>509253</v>
      </c>
      <c r="CF175" s="59"/>
      <c r="CH175" s="60"/>
      <c r="CK175" s="97"/>
      <c r="CL175" s="97"/>
      <c r="CM175" s="97"/>
      <c r="CN175" s="97"/>
      <c r="CQ175" s="97"/>
      <c r="CR175" s="97"/>
      <c r="CU175" s="97"/>
      <c r="CV175" s="97"/>
      <c r="CW175" s="97"/>
      <c r="CX175" s="97"/>
      <c r="CY175" s="97"/>
      <c r="CZ175" s="98"/>
      <c r="DC175" s="98"/>
    </row>
    <row r="176" spans="1:107" x14ac:dyDescent="0.15">
      <c r="A176" s="59">
        <v>36597</v>
      </c>
      <c r="B176" s="56">
        <f t="shared" si="25"/>
        <v>3</v>
      </c>
      <c r="C176" s="60">
        <f t="shared" si="31"/>
        <v>2000</v>
      </c>
      <c r="D176" s="56">
        <v>57171</v>
      </c>
      <c r="E176" s="56">
        <v>0</v>
      </c>
      <c r="H176" s="97">
        <v>217688</v>
      </c>
      <c r="I176" s="97">
        <v>0</v>
      </c>
      <c r="J176" s="97">
        <v>0</v>
      </c>
      <c r="K176" s="91">
        <v>0</v>
      </c>
      <c r="L176" s="56">
        <v>0</v>
      </c>
      <c r="N176" s="97">
        <v>145482</v>
      </c>
      <c r="O176" s="91">
        <v>0</v>
      </c>
      <c r="P176" s="97">
        <v>88912</v>
      </c>
      <c r="T176" s="97"/>
      <c r="U176" s="97"/>
      <c r="V176" s="97"/>
      <c r="X176" s="98">
        <f t="shared" si="26"/>
        <v>363771</v>
      </c>
      <c r="Y176" s="56">
        <f t="shared" si="27"/>
        <v>0</v>
      </c>
      <c r="Z176" s="56">
        <f t="shared" si="28"/>
        <v>145482</v>
      </c>
      <c r="AA176" s="98">
        <f t="shared" si="29"/>
        <v>0</v>
      </c>
      <c r="AB176" s="98">
        <f t="shared" si="30"/>
        <v>509253</v>
      </c>
      <c r="AE176" s="99"/>
      <c r="AJ176" s="57">
        <f t="shared" si="32"/>
        <v>0</v>
      </c>
      <c r="AK176" s="56">
        <f t="shared" si="33"/>
        <v>509253</v>
      </c>
      <c r="CF176" s="59"/>
      <c r="CH176" s="60"/>
      <c r="CK176" s="97"/>
      <c r="CL176" s="97"/>
      <c r="CM176" s="97"/>
      <c r="CN176" s="97"/>
      <c r="CQ176" s="97"/>
      <c r="CR176" s="97"/>
      <c r="CU176" s="97"/>
      <c r="CV176" s="97"/>
      <c r="CW176" s="97"/>
      <c r="CX176" s="97"/>
      <c r="CY176" s="97"/>
      <c r="CZ176" s="98"/>
      <c r="DC176" s="98"/>
    </row>
    <row r="177" spans="1:107" x14ac:dyDescent="0.15">
      <c r="A177" s="59">
        <v>36598</v>
      </c>
      <c r="B177" s="56">
        <f t="shared" si="25"/>
        <v>3</v>
      </c>
      <c r="C177" s="60">
        <f t="shared" si="31"/>
        <v>2000</v>
      </c>
      <c r="D177" s="56">
        <v>57171</v>
      </c>
      <c r="E177" s="56">
        <v>0</v>
      </c>
      <c r="H177" s="97">
        <v>217688</v>
      </c>
      <c r="I177" s="97">
        <v>0</v>
      </c>
      <c r="J177" s="97">
        <v>0</v>
      </c>
      <c r="K177" s="91">
        <v>0</v>
      </c>
      <c r="L177" s="56">
        <v>0</v>
      </c>
      <c r="N177" s="97">
        <v>145482</v>
      </c>
      <c r="O177" s="91">
        <v>0</v>
      </c>
      <c r="P177" s="97">
        <v>88912</v>
      </c>
      <c r="T177" s="97"/>
      <c r="U177" s="97"/>
      <c r="V177" s="97"/>
      <c r="X177" s="98">
        <f t="shared" si="26"/>
        <v>363771</v>
      </c>
      <c r="Y177" s="56">
        <f t="shared" si="27"/>
        <v>0</v>
      </c>
      <c r="Z177" s="56">
        <f t="shared" si="28"/>
        <v>145482</v>
      </c>
      <c r="AA177" s="98">
        <f t="shared" si="29"/>
        <v>0</v>
      </c>
      <c r="AB177" s="98">
        <f t="shared" si="30"/>
        <v>509253</v>
      </c>
      <c r="AE177" s="99"/>
      <c r="AJ177" s="57">
        <f t="shared" si="32"/>
        <v>0</v>
      </c>
      <c r="AK177" s="56">
        <f t="shared" si="33"/>
        <v>509253</v>
      </c>
      <c r="CF177" s="59"/>
      <c r="CH177" s="60"/>
      <c r="CK177" s="97"/>
      <c r="CL177" s="97"/>
      <c r="CM177" s="97"/>
      <c r="CN177" s="97"/>
      <c r="CQ177" s="97"/>
      <c r="CR177" s="97"/>
      <c r="CU177" s="97"/>
      <c r="CV177" s="97"/>
      <c r="CW177" s="97"/>
      <c r="CX177" s="97"/>
      <c r="CY177" s="97"/>
      <c r="CZ177" s="98"/>
      <c r="DC177" s="98"/>
    </row>
    <row r="178" spans="1:107" x14ac:dyDescent="0.15">
      <c r="A178" s="59">
        <v>36599</v>
      </c>
      <c r="B178" s="56">
        <f t="shared" si="25"/>
        <v>3</v>
      </c>
      <c r="C178" s="60">
        <f t="shared" si="31"/>
        <v>2000</v>
      </c>
      <c r="D178" s="56">
        <v>57171</v>
      </c>
      <c r="E178" s="56">
        <v>0</v>
      </c>
      <c r="H178" s="97">
        <v>217688</v>
      </c>
      <c r="I178" s="97">
        <v>0</v>
      </c>
      <c r="J178" s="97">
        <v>0</v>
      </c>
      <c r="K178" s="91">
        <v>0</v>
      </c>
      <c r="L178" s="56">
        <v>0</v>
      </c>
      <c r="N178" s="97">
        <v>145482</v>
      </c>
      <c r="O178" s="91">
        <v>0</v>
      </c>
      <c r="P178" s="97">
        <v>88912</v>
      </c>
      <c r="T178" s="97"/>
      <c r="U178" s="97"/>
      <c r="V178" s="97"/>
      <c r="X178" s="98">
        <f t="shared" si="26"/>
        <v>363771</v>
      </c>
      <c r="Y178" s="56">
        <f t="shared" si="27"/>
        <v>0</v>
      </c>
      <c r="Z178" s="56">
        <f t="shared" si="28"/>
        <v>145482</v>
      </c>
      <c r="AA178" s="98">
        <f t="shared" si="29"/>
        <v>0</v>
      </c>
      <c r="AB178" s="98">
        <f t="shared" si="30"/>
        <v>509253</v>
      </c>
      <c r="AE178" s="99"/>
      <c r="AJ178" s="57">
        <f t="shared" si="32"/>
        <v>0</v>
      </c>
      <c r="AK178" s="56">
        <f t="shared" si="33"/>
        <v>509253</v>
      </c>
      <c r="CF178" s="59"/>
      <c r="CH178" s="60"/>
      <c r="CK178" s="97"/>
      <c r="CL178" s="97"/>
      <c r="CM178" s="97"/>
      <c r="CN178" s="97"/>
      <c r="CQ178" s="97"/>
      <c r="CR178" s="97"/>
      <c r="CU178" s="97"/>
      <c r="CV178" s="97"/>
      <c r="CW178" s="97"/>
      <c r="CX178" s="97"/>
      <c r="CY178" s="97"/>
      <c r="CZ178" s="98"/>
      <c r="DC178" s="98"/>
    </row>
    <row r="179" spans="1:107" x14ac:dyDescent="0.15">
      <c r="A179" s="59">
        <v>36600</v>
      </c>
      <c r="B179" s="56">
        <f t="shared" si="25"/>
        <v>3</v>
      </c>
      <c r="C179" s="60">
        <f t="shared" si="31"/>
        <v>2000</v>
      </c>
      <c r="D179" s="56">
        <v>57171</v>
      </c>
      <c r="E179" s="56">
        <v>0</v>
      </c>
      <c r="H179" s="97">
        <v>217688</v>
      </c>
      <c r="I179" s="97">
        <v>0</v>
      </c>
      <c r="J179" s="97">
        <v>0</v>
      </c>
      <c r="K179" s="91">
        <v>0</v>
      </c>
      <c r="L179" s="56">
        <v>0</v>
      </c>
      <c r="N179" s="97">
        <v>145482</v>
      </c>
      <c r="O179" s="91">
        <v>0</v>
      </c>
      <c r="P179" s="97">
        <v>88912</v>
      </c>
      <c r="T179" s="97"/>
      <c r="U179" s="97"/>
      <c r="V179" s="97"/>
      <c r="X179" s="98">
        <f t="shared" si="26"/>
        <v>363771</v>
      </c>
      <c r="Y179" s="56">
        <f t="shared" si="27"/>
        <v>0</v>
      </c>
      <c r="Z179" s="56">
        <f t="shared" si="28"/>
        <v>145482</v>
      </c>
      <c r="AA179" s="98">
        <f t="shared" si="29"/>
        <v>0</v>
      </c>
      <c r="AB179" s="98">
        <f t="shared" si="30"/>
        <v>509253</v>
      </c>
      <c r="AE179" s="99"/>
      <c r="AJ179" s="57">
        <f t="shared" si="32"/>
        <v>0</v>
      </c>
      <c r="AK179" s="56">
        <f t="shared" si="33"/>
        <v>509253</v>
      </c>
      <c r="CF179" s="59"/>
      <c r="CH179" s="60"/>
      <c r="CK179" s="97"/>
      <c r="CL179" s="97"/>
      <c r="CM179" s="97"/>
      <c r="CN179" s="97"/>
      <c r="CQ179" s="97"/>
      <c r="CR179" s="97"/>
      <c r="CU179" s="97"/>
      <c r="CV179" s="97"/>
      <c r="CW179" s="97"/>
      <c r="CX179" s="97"/>
      <c r="CY179" s="97"/>
      <c r="CZ179" s="98"/>
      <c r="DC179" s="98"/>
    </row>
    <row r="180" spans="1:107" x14ac:dyDescent="0.15">
      <c r="A180" s="59">
        <v>36601</v>
      </c>
      <c r="B180" s="56">
        <f t="shared" si="25"/>
        <v>3</v>
      </c>
      <c r="C180" s="60">
        <f t="shared" si="31"/>
        <v>2000</v>
      </c>
      <c r="D180" s="56">
        <v>57171</v>
      </c>
      <c r="E180" s="56">
        <v>0</v>
      </c>
      <c r="H180" s="97">
        <v>217688</v>
      </c>
      <c r="I180" s="97">
        <v>0</v>
      </c>
      <c r="J180" s="97">
        <v>0</v>
      </c>
      <c r="K180" s="91">
        <v>0</v>
      </c>
      <c r="L180" s="56">
        <v>0</v>
      </c>
      <c r="N180" s="97">
        <v>145482</v>
      </c>
      <c r="O180" s="91">
        <v>0</v>
      </c>
      <c r="P180" s="97">
        <v>88912</v>
      </c>
      <c r="T180" s="97"/>
      <c r="U180" s="97"/>
      <c r="V180" s="97"/>
      <c r="X180" s="98">
        <f t="shared" si="26"/>
        <v>363771</v>
      </c>
      <c r="Y180" s="56">
        <f t="shared" si="27"/>
        <v>0</v>
      </c>
      <c r="Z180" s="56">
        <f t="shared" si="28"/>
        <v>145482</v>
      </c>
      <c r="AA180" s="98">
        <f t="shared" si="29"/>
        <v>0</v>
      </c>
      <c r="AB180" s="98">
        <f t="shared" si="30"/>
        <v>509253</v>
      </c>
      <c r="AE180" s="99"/>
      <c r="AJ180" s="57">
        <f t="shared" si="32"/>
        <v>0</v>
      </c>
      <c r="AK180" s="56">
        <f t="shared" si="33"/>
        <v>509253</v>
      </c>
      <c r="CF180" s="59"/>
      <c r="CH180" s="60"/>
      <c r="CK180" s="97"/>
      <c r="CL180" s="97"/>
      <c r="CM180" s="97"/>
      <c r="CN180" s="97"/>
      <c r="CQ180" s="97"/>
      <c r="CR180" s="97"/>
      <c r="CU180" s="97"/>
      <c r="CV180" s="97"/>
      <c r="CW180" s="97"/>
      <c r="CX180" s="97"/>
      <c r="CY180" s="97"/>
      <c r="CZ180" s="98"/>
      <c r="DC180" s="98"/>
    </row>
    <row r="181" spans="1:107" x14ac:dyDescent="0.15">
      <c r="A181" s="59">
        <v>36602</v>
      </c>
      <c r="B181" s="56">
        <f t="shared" si="25"/>
        <v>3</v>
      </c>
      <c r="C181" s="60">
        <f t="shared" si="31"/>
        <v>2000</v>
      </c>
      <c r="D181" s="56">
        <v>57171</v>
      </c>
      <c r="E181" s="56">
        <v>0</v>
      </c>
      <c r="H181" s="97">
        <v>217688</v>
      </c>
      <c r="I181" s="97">
        <v>0</v>
      </c>
      <c r="J181" s="97">
        <v>0</v>
      </c>
      <c r="K181" s="91">
        <v>0</v>
      </c>
      <c r="L181" s="56">
        <v>0</v>
      </c>
      <c r="N181" s="97">
        <v>145482</v>
      </c>
      <c r="O181" s="91">
        <v>0</v>
      </c>
      <c r="P181" s="97">
        <v>88912</v>
      </c>
      <c r="T181" s="97"/>
      <c r="U181" s="97"/>
      <c r="V181" s="97"/>
      <c r="X181" s="98">
        <f t="shared" si="26"/>
        <v>363771</v>
      </c>
      <c r="Y181" s="56">
        <f t="shared" si="27"/>
        <v>0</v>
      </c>
      <c r="Z181" s="56">
        <f t="shared" si="28"/>
        <v>145482</v>
      </c>
      <c r="AA181" s="98">
        <f t="shared" si="29"/>
        <v>0</v>
      </c>
      <c r="AB181" s="98">
        <f t="shared" si="30"/>
        <v>509253</v>
      </c>
      <c r="AE181" s="99"/>
      <c r="AJ181" s="57">
        <f t="shared" si="32"/>
        <v>0</v>
      </c>
      <c r="AK181" s="56">
        <f t="shared" si="33"/>
        <v>509253</v>
      </c>
      <c r="CF181" s="59"/>
      <c r="CH181" s="60"/>
      <c r="CK181" s="97"/>
      <c r="CL181" s="97"/>
      <c r="CM181" s="97"/>
      <c r="CN181" s="97"/>
      <c r="CQ181" s="97"/>
      <c r="CR181" s="97"/>
      <c r="CU181" s="97"/>
      <c r="CV181" s="97"/>
      <c r="CW181" s="97"/>
      <c r="CX181" s="97"/>
      <c r="CY181" s="97"/>
      <c r="CZ181" s="98"/>
      <c r="DC181" s="98"/>
    </row>
    <row r="182" spans="1:107" x14ac:dyDescent="0.15">
      <c r="A182" s="59">
        <v>36603</v>
      </c>
      <c r="B182" s="56">
        <f t="shared" si="25"/>
        <v>3</v>
      </c>
      <c r="C182" s="60">
        <f t="shared" si="31"/>
        <v>2000</v>
      </c>
      <c r="D182" s="56">
        <v>57171</v>
      </c>
      <c r="E182" s="56">
        <v>0</v>
      </c>
      <c r="H182" s="97">
        <v>217688</v>
      </c>
      <c r="I182" s="97">
        <v>0</v>
      </c>
      <c r="J182" s="97">
        <v>0</v>
      </c>
      <c r="K182" s="91">
        <v>0</v>
      </c>
      <c r="L182" s="56">
        <v>0</v>
      </c>
      <c r="N182" s="97">
        <v>100000</v>
      </c>
      <c r="O182" s="91">
        <v>0</v>
      </c>
      <c r="P182" s="97">
        <v>88912</v>
      </c>
      <c r="T182" s="97"/>
      <c r="U182" s="97"/>
      <c r="V182" s="97"/>
      <c r="X182" s="98">
        <f t="shared" si="26"/>
        <v>363771</v>
      </c>
      <c r="Y182" s="56">
        <f t="shared" si="27"/>
        <v>0</v>
      </c>
      <c r="Z182" s="56">
        <f t="shared" si="28"/>
        <v>100000</v>
      </c>
      <c r="AA182" s="98">
        <f t="shared" si="29"/>
        <v>0</v>
      </c>
      <c r="AB182" s="98">
        <f t="shared" si="30"/>
        <v>463771</v>
      </c>
      <c r="AE182" s="99"/>
      <c r="AJ182" s="57">
        <f t="shared" si="32"/>
        <v>0</v>
      </c>
      <c r="AK182" s="56">
        <f t="shared" si="33"/>
        <v>463771</v>
      </c>
      <c r="CF182" s="59"/>
      <c r="CH182" s="60"/>
      <c r="CK182" s="97"/>
      <c r="CL182" s="97"/>
      <c r="CM182" s="97"/>
      <c r="CN182" s="97"/>
      <c r="CQ182" s="97"/>
      <c r="CR182" s="97"/>
      <c r="CU182" s="97"/>
      <c r="CV182" s="97"/>
      <c r="CW182" s="97"/>
      <c r="CX182" s="97"/>
      <c r="CY182" s="97"/>
      <c r="CZ182" s="98"/>
      <c r="DC182" s="98"/>
    </row>
    <row r="183" spans="1:107" x14ac:dyDescent="0.15">
      <c r="A183" s="59">
        <v>36604</v>
      </c>
      <c r="B183" s="56">
        <f t="shared" si="25"/>
        <v>3</v>
      </c>
      <c r="C183" s="60">
        <f t="shared" si="31"/>
        <v>2000</v>
      </c>
      <c r="D183" s="56">
        <v>57171</v>
      </c>
      <c r="E183" s="56">
        <v>0</v>
      </c>
      <c r="H183" s="97">
        <v>217688</v>
      </c>
      <c r="I183" s="97">
        <v>0</v>
      </c>
      <c r="J183" s="97">
        <v>0</v>
      </c>
      <c r="K183" s="91">
        <v>0</v>
      </c>
      <c r="L183" s="56">
        <v>0</v>
      </c>
      <c r="N183" s="97">
        <v>100000</v>
      </c>
      <c r="O183" s="91">
        <v>0</v>
      </c>
      <c r="P183" s="97">
        <v>88912</v>
      </c>
      <c r="T183" s="97"/>
      <c r="U183" s="97"/>
      <c r="V183" s="97"/>
      <c r="X183" s="98">
        <f t="shared" si="26"/>
        <v>363771</v>
      </c>
      <c r="Y183" s="56">
        <f t="shared" si="27"/>
        <v>0</v>
      </c>
      <c r="Z183" s="56">
        <f t="shared" si="28"/>
        <v>100000</v>
      </c>
      <c r="AA183" s="98">
        <f t="shared" si="29"/>
        <v>0</v>
      </c>
      <c r="AB183" s="98">
        <f t="shared" si="30"/>
        <v>463771</v>
      </c>
      <c r="AE183" s="99"/>
      <c r="AJ183" s="57">
        <f t="shared" si="32"/>
        <v>0</v>
      </c>
      <c r="AK183" s="56">
        <f t="shared" si="33"/>
        <v>463771</v>
      </c>
      <c r="CF183" s="59"/>
      <c r="CH183" s="60"/>
      <c r="CK183" s="97"/>
      <c r="CL183" s="97"/>
      <c r="CM183" s="97"/>
      <c r="CN183" s="97"/>
      <c r="CQ183" s="97"/>
      <c r="CR183" s="97"/>
      <c r="CU183" s="97"/>
      <c r="CV183" s="97"/>
      <c r="CW183" s="97"/>
      <c r="CX183" s="97"/>
      <c r="CY183" s="97"/>
      <c r="CZ183" s="98"/>
      <c r="DC183" s="98"/>
    </row>
    <row r="184" spans="1:107" x14ac:dyDescent="0.15">
      <c r="A184" s="59">
        <v>36605</v>
      </c>
      <c r="B184" s="56">
        <f t="shared" si="25"/>
        <v>3</v>
      </c>
      <c r="C184" s="60">
        <f t="shared" si="31"/>
        <v>2000</v>
      </c>
      <c r="D184" s="56">
        <v>57171</v>
      </c>
      <c r="E184" s="56">
        <v>0</v>
      </c>
      <c r="H184" s="97">
        <v>217688</v>
      </c>
      <c r="I184" s="97">
        <v>0</v>
      </c>
      <c r="J184" s="97">
        <v>0</v>
      </c>
      <c r="K184" s="91">
        <v>0</v>
      </c>
      <c r="L184" s="56">
        <v>0</v>
      </c>
      <c r="N184" s="97">
        <v>100000</v>
      </c>
      <c r="O184" s="91">
        <v>0</v>
      </c>
      <c r="P184" s="97">
        <v>88912</v>
      </c>
      <c r="T184" s="97"/>
      <c r="U184" s="97"/>
      <c r="V184" s="97"/>
      <c r="X184" s="98">
        <f t="shared" si="26"/>
        <v>363771</v>
      </c>
      <c r="Y184" s="56">
        <f t="shared" si="27"/>
        <v>0</v>
      </c>
      <c r="Z184" s="56">
        <f t="shared" si="28"/>
        <v>100000</v>
      </c>
      <c r="AA184" s="98">
        <f t="shared" si="29"/>
        <v>0</v>
      </c>
      <c r="AB184" s="98">
        <f t="shared" si="30"/>
        <v>463771</v>
      </c>
      <c r="AE184" s="99"/>
      <c r="AJ184" s="57">
        <f t="shared" si="32"/>
        <v>0</v>
      </c>
      <c r="AK184" s="56">
        <f t="shared" si="33"/>
        <v>463771</v>
      </c>
      <c r="CF184" s="59"/>
      <c r="CH184" s="60"/>
      <c r="CK184" s="97"/>
      <c r="CL184" s="97"/>
      <c r="CM184" s="97"/>
      <c r="CN184" s="97"/>
      <c r="CQ184" s="97"/>
      <c r="CR184" s="97"/>
      <c r="CU184" s="97"/>
      <c r="CV184" s="97"/>
      <c r="CW184" s="97"/>
      <c r="CX184" s="97"/>
      <c r="CY184" s="97"/>
      <c r="CZ184" s="98"/>
      <c r="DC184" s="98"/>
    </row>
    <row r="185" spans="1:107" x14ac:dyDescent="0.15">
      <c r="A185" s="59">
        <v>36606</v>
      </c>
      <c r="B185" s="56">
        <f t="shared" si="25"/>
        <v>3</v>
      </c>
      <c r="C185" s="60">
        <f t="shared" si="31"/>
        <v>2000</v>
      </c>
      <c r="D185" s="56">
        <v>57171</v>
      </c>
      <c r="E185" s="56">
        <v>0</v>
      </c>
      <c r="H185" s="97">
        <v>217688</v>
      </c>
      <c r="I185" s="97">
        <v>0</v>
      </c>
      <c r="J185" s="97">
        <v>0</v>
      </c>
      <c r="K185" s="91">
        <v>0</v>
      </c>
      <c r="L185" s="56">
        <v>0</v>
      </c>
      <c r="N185" s="97">
        <v>0</v>
      </c>
      <c r="O185" s="91">
        <v>0</v>
      </c>
      <c r="P185" s="97">
        <v>88912</v>
      </c>
      <c r="T185" s="97"/>
      <c r="U185" s="97"/>
      <c r="V185" s="97"/>
      <c r="X185" s="98">
        <f t="shared" si="26"/>
        <v>363771</v>
      </c>
      <c r="Y185" s="56">
        <f t="shared" si="27"/>
        <v>0</v>
      </c>
      <c r="Z185" s="56">
        <f t="shared" si="28"/>
        <v>0</v>
      </c>
      <c r="AA185" s="98">
        <f t="shared" si="29"/>
        <v>0</v>
      </c>
      <c r="AB185" s="98">
        <f t="shared" si="30"/>
        <v>363771</v>
      </c>
      <c r="AE185" s="99"/>
      <c r="AJ185" s="57">
        <f t="shared" si="32"/>
        <v>0</v>
      </c>
      <c r="AK185" s="56">
        <f t="shared" si="33"/>
        <v>363771</v>
      </c>
      <c r="CF185" s="59"/>
      <c r="CH185" s="60"/>
      <c r="CK185" s="97"/>
      <c r="CL185" s="97"/>
      <c r="CM185" s="97"/>
      <c r="CN185" s="97"/>
      <c r="CQ185" s="97"/>
      <c r="CR185" s="97"/>
      <c r="CU185" s="97"/>
      <c r="CV185" s="97"/>
      <c r="CW185" s="97"/>
      <c r="CX185" s="97"/>
      <c r="CY185" s="97"/>
      <c r="CZ185" s="98"/>
      <c r="DC185" s="98"/>
    </row>
    <row r="186" spans="1:107" x14ac:dyDescent="0.15">
      <c r="A186" s="59">
        <v>36607</v>
      </c>
      <c r="B186" s="56">
        <f t="shared" si="25"/>
        <v>3</v>
      </c>
      <c r="C186" s="60">
        <f t="shared" si="31"/>
        <v>2000</v>
      </c>
      <c r="D186" s="56">
        <v>57171</v>
      </c>
      <c r="E186" s="56">
        <v>0</v>
      </c>
      <c r="H186" s="97">
        <v>217688</v>
      </c>
      <c r="I186" s="97">
        <v>0</v>
      </c>
      <c r="J186" s="97">
        <v>0</v>
      </c>
      <c r="K186" s="91">
        <v>0</v>
      </c>
      <c r="L186" s="56">
        <v>0</v>
      </c>
      <c r="N186" s="97">
        <v>0</v>
      </c>
      <c r="O186" s="108">
        <v>30000</v>
      </c>
      <c r="P186" s="97">
        <v>88912</v>
      </c>
      <c r="T186" s="97"/>
      <c r="U186" s="97"/>
      <c r="V186" s="97"/>
      <c r="X186" s="98">
        <f t="shared" si="26"/>
        <v>363771</v>
      </c>
      <c r="Y186" s="56">
        <f t="shared" si="27"/>
        <v>0</v>
      </c>
      <c r="Z186" s="56">
        <f t="shared" si="28"/>
        <v>0</v>
      </c>
      <c r="AA186" s="98">
        <f t="shared" si="29"/>
        <v>30000</v>
      </c>
      <c r="AB186" s="98">
        <f t="shared" si="30"/>
        <v>333771</v>
      </c>
      <c r="AE186" s="99"/>
      <c r="AJ186" s="57">
        <f t="shared" si="32"/>
        <v>0</v>
      </c>
      <c r="AK186" s="56">
        <f t="shared" si="33"/>
        <v>333771</v>
      </c>
      <c r="CF186" s="59"/>
      <c r="CH186" s="60"/>
      <c r="CK186" s="97"/>
      <c r="CL186" s="97"/>
      <c r="CM186" s="97"/>
      <c r="CN186" s="97"/>
      <c r="CQ186" s="97"/>
      <c r="CR186" s="97"/>
      <c r="CU186" s="97"/>
      <c r="CV186" s="97"/>
      <c r="CW186" s="97"/>
      <c r="CX186" s="97"/>
      <c r="CY186" s="97"/>
      <c r="CZ186" s="98"/>
      <c r="DC186" s="98"/>
    </row>
    <row r="187" spans="1:107" x14ac:dyDescent="0.15">
      <c r="A187" s="59">
        <v>36608</v>
      </c>
      <c r="B187" s="56">
        <f t="shared" si="25"/>
        <v>3</v>
      </c>
      <c r="C187" s="60">
        <f t="shared" si="31"/>
        <v>2000</v>
      </c>
      <c r="D187" s="56">
        <v>57171</v>
      </c>
      <c r="E187" s="56">
        <v>0</v>
      </c>
      <c r="H187" s="97">
        <v>217688</v>
      </c>
      <c r="I187" s="97">
        <v>0</v>
      </c>
      <c r="J187" s="97">
        <v>0</v>
      </c>
      <c r="K187" s="91">
        <v>0</v>
      </c>
      <c r="L187" s="56">
        <v>0</v>
      </c>
      <c r="N187" s="97">
        <v>0</v>
      </c>
      <c r="O187" s="108">
        <v>30000</v>
      </c>
      <c r="P187" s="97">
        <v>88912</v>
      </c>
      <c r="T187" s="97"/>
      <c r="U187" s="97"/>
      <c r="V187" s="97"/>
      <c r="X187" s="98">
        <f t="shared" si="26"/>
        <v>363771</v>
      </c>
      <c r="Y187" s="56">
        <f t="shared" si="27"/>
        <v>0</v>
      </c>
      <c r="Z187" s="56">
        <f t="shared" si="28"/>
        <v>0</v>
      </c>
      <c r="AA187" s="98">
        <f t="shared" si="29"/>
        <v>30000</v>
      </c>
      <c r="AB187" s="98">
        <f t="shared" si="30"/>
        <v>333771</v>
      </c>
      <c r="AE187" s="99"/>
      <c r="AJ187" s="57">
        <f t="shared" si="32"/>
        <v>0</v>
      </c>
      <c r="AK187" s="56">
        <f t="shared" si="33"/>
        <v>333771</v>
      </c>
      <c r="CF187" s="59"/>
      <c r="CH187" s="60"/>
      <c r="CK187" s="97"/>
      <c r="CL187" s="97"/>
      <c r="CM187" s="97"/>
      <c r="CN187" s="97"/>
      <c r="CQ187" s="97"/>
      <c r="CR187" s="97"/>
      <c r="CU187" s="97"/>
      <c r="CV187" s="97"/>
      <c r="CW187" s="97"/>
      <c r="CX187" s="97"/>
      <c r="CY187" s="97"/>
      <c r="CZ187" s="98"/>
      <c r="DC187" s="98"/>
    </row>
    <row r="188" spans="1:107" x14ac:dyDescent="0.15">
      <c r="A188" s="59">
        <v>36609</v>
      </c>
      <c r="B188" s="56">
        <f t="shared" si="25"/>
        <v>3</v>
      </c>
      <c r="C188" s="60">
        <f t="shared" si="31"/>
        <v>2000</v>
      </c>
      <c r="D188" s="56">
        <v>57171</v>
      </c>
      <c r="E188" s="56">
        <v>0</v>
      </c>
      <c r="H188" s="97">
        <v>217688</v>
      </c>
      <c r="I188" s="97">
        <v>0</v>
      </c>
      <c r="J188" s="97">
        <v>0</v>
      </c>
      <c r="K188" s="91">
        <v>0</v>
      </c>
      <c r="L188" s="56">
        <v>0</v>
      </c>
      <c r="N188" s="97">
        <v>0</v>
      </c>
      <c r="O188" s="108">
        <v>130000</v>
      </c>
      <c r="P188" s="97">
        <v>88912</v>
      </c>
      <c r="T188" s="97"/>
      <c r="U188" s="97"/>
      <c r="V188" s="97"/>
      <c r="X188" s="98">
        <f t="shared" si="26"/>
        <v>363771</v>
      </c>
      <c r="Y188" s="56">
        <f t="shared" si="27"/>
        <v>0</v>
      </c>
      <c r="Z188" s="56">
        <f t="shared" si="28"/>
        <v>0</v>
      </c>
      <c r="AA188" s="98">
        <f t="shared" si="29"/>
        <v>130000</v>
      </c>
      <c r="AB188" s="98">
        <f t="shared" si="30"/>
        <v>233771</v>
      </c>
      <c r="AE188" s="99"/>
      <c r="AJ188" s="57">
        <f t="shared" si="32"/>
        <v>0</v>
      </c>
      <c r="AK188" s="56">
        <f t="shared" si="33"/>
        <v>233771</v>
      </c>
      <c r="CF188" s="59"/>
      <c r="CH188" s="60"/>
      <c r="CK188" s="97"/>
      <c r="CL188" s="97"/>
      <c r="CM188" s="97"/>
      <c r="CN188" s="97"/>
      <c r="CQ188" s="97"/>
      <c r="CR188" s="97"/>
      <c r="CU188" s="97"/>
      <c r="CV188" s="97"/>
      <c r="CW188" s="97"/>
      <c r="CX188" s="97"/>
      <c r="CY188" s="97"/>
      <c r="CZ188" s="98"/>
      <c r="DC188" s="98"/>
    </row>
    <row r="189" spans="1:107" x14ac:dyDescent="0.15">
      <c r="A189" s="59">
        <v>36610</v>
      </c>
      <c r="B189" s="56">
        <f t="shared" si="25"/>
        <v>3</v>
      </c>
      <c r="C189" s="60">
        <f t="shared" si="31"/>
        <v>2000</v>
      </c>
      <c r="D189" s="56">
        <v>57171</v>
      </c>
      <c r="E189" s="56">
        <v>0</v>
      </c>
      <c r="H189" s="97">
        <v>217688</v>
      </c>
      <c r="I189" s="97">
        <v>0</v>
      </c>
      <c r="J189" s="97">
        <v>0</v>
      </c>
      <c r="K189" s="91">
        <v>0</v>
      </c>
      <c r="L189" s="56">
        <v>0</v>
      </c>
      <c r="N189" s="97">
        <v>0</v>
      </c>
      <c r="O189" s="108">
        <v>100000</v>
      </c>
      <c r="P189" s="97">
        <v>88912</v>
      </c>
      <c r="T189" s="97"/>
      <c r="U189" s="97"/>
      <c r="V189" s="97"/>
      <c r="X189" s="98">
        <f t="shared" si="26"/>
        <v>363771</v>
      </c>
      <c r="Y189" s="56">
        <f t="shared" si="27"/>
        <v>0</v>
      </c>
      <c r="Z189" s="56">
        <f t="shared" si="28"/>
        <v>0</v>
      </c>
      <c r="AA189" s="98">
        <f t="shared" si="29"/>
        <v>100000</v>
      </c>
      <c r="AB189" s="98">
        <f t="shared" si="30"/>
        <v>263771</v>
      </c>
      <c r="AE189" s="99"/>
      <c r="AJ189" s="57">
        <f t="shared" si="32"/>
        <v>0</v>
      </c>
      <c r="AK189" s="56">
        <f t="shared" si="33"/>
        <v>263771</v>
      </c>
      <c r="CF189" s="59"/>
      <c r="CH189" s="60"/>
      <c r="CK189" s="97"/>
      <c r="CL189" s="97"/>
      <c r="CM189" s="97"/>
      <c r="CN189" s="97"/>
      <c r="CQ189" s="97"/>
      <c r="CR189" s="97"/>
      <c r="CU189" s="97"/>
      <c r="CV189" s="97"/>
      <c r="CW189" s="97"/>
      <c r="CX189" s="97"/>
      <c r="CY189" s="97"/>
      <c r="CZ189" s="98"/>
      <c r="DC189" s="98"/>
    </row>
    <row r="190" spans="1:107" x14ac:dyDescent="0.15">
      <c r="A190" s="59">
        <v>36611</v>
      </c>
      <c r="B190" s="56">
        <f t="shared" si="25"/>
        <v>3</v>
      </c>
      <c r="C190" s="60">
        <f t="shared" si="31"/>
        <v>2000</v>
      </c>
      <c r="D190" s="56">
        <v>57171</v>
      </c>
      <c r="E190" s="56">
        <v>0</v>
      </c>
      <c r="H190" s="97">
        <v>217688</v>
      </c>
      <c r="I190" s="97">
        <v>0</v>
      </c>
      <c r="J190" s="97">
        <v>0</v>
      </c>
      <c r="K190" s="91">
        <v>0</v>
      </c>
      <c r="L190" s="56">
        <v>0</v>
      </c>
      <c r="N190" s="97">
        <v>0</v>
      </c>
      <c r="O190" s="108">
        <v>100000</v>
      </c>
      <c r="P190" s="97">
        <v>88912</v>
      </c>
      <c r="T190" s="97"/>
      <c r="U190" s="97"/>
      <c r="V190" s="97"/>
      <c r="X190" s="98">
        <f t="shared" si="26"/>
        <v>363771</v>
      </c>
      <c r="Y190" s="56">
        <f t="shared" si="27"/>
        <v>0</v>
      </c>
      <c r="Z190" s="56">
        <f t="shared" si="28"/>
        <v>0</v>
      </c>
      <c r="AA190" s="98">
        <f t="shared" si="29"/>
        <v>100000</v>
      </c>
      <c r="AB190" s="98">
        <f t="shared" si="30"/>
        <v>263771</v>
      </c>
      <c r="AE190" s="99"/>
      <c r="AJ190" s="57">
        <f t="shared" si="32"/>
        <v>0</v>
      </c>
      <c r="AK190" s="56">
        <f t="shared" si="33"/>
        <v>263771</v>
      </c>
      <c r="CF190" s="59"/>
      <c r="CH190" s="60"/>
      <c r="CK190" s="97"/>
      <c r="CL190" s="97"/>
      <c r="CM190" s="97"/>
      <c r="CN190" s="97"/>
      <c r="CQ190" s="97"/>
      <c r="CR190" s="97"/>
      <c r="CU190" s="97"/>
      <c r="CV190" s="97"/>
      <c r="CW190" s="97"/>
      <c r="CX190" s="97"/>
      <c r="CY190" s="97"/>
      <c r="CZ190" s="98"/>
      <c r="DC190" s="98"/>
    </row>
    <row r="191" spans="1:107" x14ac:dyDescent="0.15">
      <c r="A191" s="59">
        <v>36612</v>
      </c>
      <c r="B191" s="56">
        <f t="shared" si="25"/>
        <v>3</v>
      </c>
      <c r="C191" s="60">
        <f t="shared" si="31"/>
        <v>2000</v>
      </c>
      <c r="D191" s="56">
        <v>57171</v>
      </c>
      <c r="E191" s="56">
        <v>0</v>
      </c>
      <c r="H191" s="97">
        <v>217688</v>
      </c>
      <c r="I191" s="97">
        <v>0</v>
      </c>
      <c r="J191" s="97">
        <v>0</v>
      </c>
      <c r="K191" s="91">
        <v>0</v>
      </c>
      <c r="L191" s="56">
        <v>0</v>
      </c>
      <c r="N191" s="97">
        <v>0</v>
      </c>
      <c r="O191" s="108">
        <v>100000</v>
      </c>
      <c r="P191" s="97">
        <v>88912</v>
      </c>
      <c r="S191" s="108"/>
      <c r="T191" s="97"/>
      <c r="U191" s="97"/>
      <c r="V191" s="97"/>
      <c r="X191" s="98">
        <f t="shared" si="26"/>
        <v>363771</v>
      </c>
      <c r="Y191" s="56">
        <f t="shared" si="27"/>
        <v>0</v>
      </c>
      <c r="Z191" s="56">
        <f t="shared" si="28"/>
        <v>0</v>
      </c>
      <c r="AA191" s="98">
        <f t="shared" si="29"/>
        <v>100000</v>
      </c>
      <c r="AB191" s="98">
        <f t="shared" si="30"/>
        <v>263771</v>
      </c>
      <c r="AE191" s="99"/>
      <c r="AH191" s="57"/>
      <c r="AI191" s="57"/>
      <c r="AJ191" s="57">
        <f t="shared" si="32"/>
        <v>0</v>
      </c>
      <c r="AK191" s="56">
        <f t="shared" si="33"/>
        <v>263771</v>
      </c>
      <c r="AL191" s="99"/>
      <c r="AM191" s="57"/>
      <c r="AN191" s="109"/>
      <c r="AO191" s="99"/>
      <c r="AP191" s="57"/>
      <c r="AR191" s="99"/>
      <c r="AS191" s="99"/>
      <c r="AT191" s="99"/>
      <c r="AU191" s="99"/>
      <c r="AV191" s="57"/>
      <c r="AW191" s="58"/>
      <c r="AX191" s="99"/>
      <c r="AY191" s="99"/>
      <c r="AZ191" s="99"/>
      <c r="BB191" s="110"/>
      <c r="CF191" s="59"/>
      <c r="CH191" s="60"/>
      <c r="CK191" s="97"/>
      <c r="CL191" s="97"/>
      <c r="CM191" s="97"/>
      <c r="CN191" s="97"/>
      <c r="CQ191" s="97"/>
      <c r="CR191" s="97"/>
      <c r="CU191" s="97"/>
      <c r="CV191" s="97"/>
      <c r="CW191" s="97"/>
      <c r="CX191" s="97"/>
      <c r="CY191" s="97"/>
      <c r="CZ191" s="98"/>
      <c r="DC191" s="98"/>
    </row>
    <row r="192" spans="1:107" x14ac:dyDescent="0.15">
      <c r="A192" s="59">
        <v>36613</v>
      </c>
      <c r="B192" s="56">
        <f t="shared" si="25"/>
        <v>3</v>
      </c>
      <c r="C192" s="60">
        <f t="shared" si="31"/>
        <v>2000</v>
      </c>
      <c r="D192" s="56">
        <v>57171</v>
      </c>
      <c r="E192" s="56">
        <v>0</v>
      </c>
      <c r="H192" s="97">
        <v>217688</v>
      </c>
      <c r="I192" s="97">
        <v>0</v>
      </c>
      <c r="J192" s="97">
        <v>0</v>
      </c>
      <c r="K192" s="91">
        <v>0</v>
      </c>
      <c r="L192" s="56">
        <v>0</v>
      </c>
      <c r="N192" s="97">
        <v>145482</v>
      </c>
      <c r="O192" s="91">
        <v>0</v>
      </c>
      <c r="P192" s="97">
        <v>88912</v>
      </c>
      <c r="T192" s="97"/>
      <c r="U192" s="97"/>
      <c r="V192" s="97"/>
      <c r="X192" s="98">
        <f t="shared" si="26"/>
        <v>363771</v>
      </c>
      <c r="Y192" s="56">
        <f t="shared" si="27"/>
        <v>0</v>
      </c>
      <c r="Z192" s="56">
        <f t="shared" si="28"/>
        <v>145482</v>
      </c>
      <c r="AA192" s="98">
        <f t="shared" si="29"/>
        <v>0</v>
      </c>
      <c r="AB192" s="98">
        <f t="shared" si="30"/>
        <v>509253</v>
      </c>
      <c r="AE192" s="99"/>
      <c r="AH192" s="57"/>
      <c r="AI192" s="57"/>
      <c r="AJ192" s="57">
        <f t="shared" si="32"/>
        <v>0</v>
      </c>
      <c r="AK192" s="56">
        <f t="shared" si="33"/>
        <v>509253</v>
      </c>
      <c r="AL192" s="99"/>
      <c r="AM192" s="57"/>
      <c r="AN192" s="109"/>
      <c r="AO192" s="99"/>
      <c r="AP192" s="57"/>
      <c r="AR192" s="99"/>
      <c r="AS192" s="99"/>
      <c r="AT192" s="99"/>
      <c r="AU192" s="99"/>
      <c r="AV192" s="57"/>
      <c r="AW192" s="58"/>
      <c r="AX192" s="99"/>
      <c r="AY192" s="99"/>
      <c r="AZ192" s="99"/>
      <c r="BB192" s="110"/>
      <c r="CF192" s="59"/>
      <c r="CH192" s="60"/>
      <c r="CK192" s="97"/>
      <c r="CL192" s="97"/>
      <c r="CM192" s="97"/>
      <c r="CN192" s="97"/>
      <c r="CQ192" s="97"/>
      <c r="CR192" s="97"/>
      <c r="CU192" s="97"/>
      <c r="CV192" s="97"/>
      <c r="CW192" s="97"/>
      <c r="CX192" s="97"/>
      <c r="CY192" s="97"/>
      <c r="CZ192" s="98"/>
      <c r="DC192" s="98"/>
    </row>
    <row r="193" spans="1:107" x14ac:dyDescent="0.15">
      <c r="A193" s="59">
        <v>36614</v>
      </c>
      <c r="B193" s="56">
        <f t="shared" si="25"/>
        <v>3</v>
      </c>
      <c r="C193" s="60">
        <f t="shared" si="31"/>
        <v>2000</v>
      </c>
      <c r="D193" s="56">
        <v>57171</v>
      </c>
      <c r="E193" s="56">
        <v>0</v>
      </c>
      <c r="H193" s="97">
        <v>217688</v>
      </c>
      <c r="I193" s="97">
        <v>0</v>
      </c>
      <c r="J193" s="97">
        <v>0</v>
      </c>
      <c r="K193" s="91">
        <v>0</v>
      </c>
      <c r="L193" s="56">
        <v>0</v>
      </c>
      <c r="N193" s="97">
        <v>50000</v>
      </c>
      <c r="O193" s="91">
        <v>0</v>
      </c>
      <c r="P193" s="97">
        <v>88912</v>
      </c>
      <c r="T193" s="97"/>
      <c r="U193" s="97"/>
      <c r="V193" s="97"/>
      <c r="X193" s="98">
        <f t="shared" si="26"/>
        <v>363771</v>
      </c>
      <c r="Y193" s="56">
        <f t="shared" si="27"/>
        <v>0</v>
      </c>
      <c r="Z193" s="56">
        <f t="shared" si="28"/>
        <v>50000</v>
      </c>
      <c r="AA193" s="98">
        <f t="shared" si="29"/>
        <v>0</v>
      </c>
      <c r="AB193" s="98">
        <f t="shared" si="30"/>
        <v>413771</v>
      </c>
      <c r="AE193" s="99"/>
      <c r="AH193" s="57"/>
      <c r="AI193" s="57"/>
      <c r="AJ193" s="57">
        <f t="shared" si="32"/>
        <v>0</v>
      </c>
      <c r="AK193" s="56">
        <f t="shared" si="33"/>
        <v>413771</v>
      </c>
      <c r="AL193" s="99"/>
      <c r="AM193" s="57"/>
      <c r="AN193" s="109"/>
      <c r="AO193" s="99"/>
      <c r="AP193" s="57"/>
      <c r="AR193" s="99"/>
      <c r="AS193" s="99"/>
      <c r="AT193" s="99"/>
      <c r="AU193" s="99"/>
      <c r="AV193" s="57"/>
      <c r="AW193" s="58"/>
      <c r="AX193" s="99"/>
      <c r="AY193" s="99"/>
      <c r="AZ193" s="99"/>
      <c r="BB193" s="110"/>
      <c r="CF193" s="59"/>
      <c r="CH193" s="60"/>
      <c r="CK193" s="97"/>
      <c r="CL193" s="97"/>
      <c r="CM193" s="97"/>
      <c r="CN193" s="97"/>
      <c r="CQ193" s="97"/>
      <c r="CR193" s="97"/>
      <c r="CU193" s="97"/>
      <c r="CV193" s="97"/>
      <c r="CW193" s="97"/>
      <c r="CX193" s="97"/>
      <c r="CY193" s="97"/>
      <c r="CZ193" s="98"/>
      <c r="DC193" s="98"/>
    </row>
    <row r="194" spans="1:107" x14ac:dyDescent="0.15">
      <c r="A194" s="59">
        <v>36615</v>
      </c>
      <c r="B194" s="56">
        <f t="shared" si="25"/>
        <v>3</v>
      </c>
      <c r="C194" s="60">
        <f t="shared" si="31"/>
        <v>2000</v>
      </c>
      <c r="D194" s="56">
        <v>57171</v>
      </c>
      <c r="E194" s="56">
        <v>0</v>
      </c>
      <c r="H194" s="97">
        <v>217688</v>
      </c>
      <c r="I194" s="97">
        <v>0</v>
      </c>
      <c r="J194" s="97">
        <v>0</v>
      </c>
      <c r="K194" s="91">
        <v>0</v>
      </c>
      <c r="L194" s="56">
        <v>0</v>
      </c>
      <c r="N194" s="97">
        <v>145482</v>
      </c>
      <c r="O194" s="91">
        <v>0</v>
      </c>
      <c r="P194" s="97">
        <v>88912</v>
      </c>
      <c r="T194" s="97"/>
      <c r="U194" s="97"/>
      <c r="V194" s="97"/>
      <c r="X194" s="98">
        <f t="shared" si="26"/>
        <v>363771</v>
      </c>
      <c r="Y194" s="56">
        <f t="shared" si="27"/>
        <v>0</v>
      </c>
      <c r="Z194" s="56">
        <f t="shared" si="28"/>
        <v>145482</v>
      </c>
      <c r="AA194" s="98">
        <f t="shared" si="29"/>
        <v>0</v>
      </c>
      <c r="AB194" s="98">
        <f t="shared" si="30"/>
        <v>509253</v>
      </c>
      <c r="AE194" s="99"/>
      <c r="AH194" s="57"/>
      <c r="AI194" s="57"/>
      <c r="AJ194" s="57">
        <f t="shared" si="32"/>
        <v>0</v>
      </c>
      <c r="AK194" s="56">
        <f t="shared" si="33"/>
        <v>509253</v>
      </c>
      <c r="AL194" s="99"/>
      <c r="AM194" s="57"/>
      <c r="AN194" s="109"/>
      <c r="AO194" s="99"/>
      <c r="AP194" s="57"/>
      <c r="AR194" s="99"/>
      <c r="AS194" s="99"/>
      <c r="AT194" s="99"/>
      <c r="AU194" s="99"/>
      <c r="AV194" s="57"/>
      <c r="AW194" s="58"/>
      <c r="AX194" s="99"/>
      <c r="AY194" s="99"/>
      <c r="AZ194" s="99"/>
      <c r="BB194" s="110"/>
      <c r="CF194" s="59"/>
      <c r="CH194" s="60"/>
      <c r="CK194" s="97"/>
      <c r="CL194" s="97"/>
      <c r="CM194" s="97"/>
      <c r="CN194" s="97"/>
      <c r="CQ194" s="97"/>
      <c r="CR194" s="97"/>
      <c r="CU194" s="97"/>
      <c r="CV194" s="97"/>
      <c r="CW194" s="97"/>
      <c r="CX194" s="97"/>
      <c r="CY194" s="97"/>
      <c r="CZ194" s="111"/>
      <c r="DC194" s="98"/>
    </row>
    <row r="195" spans="1:107" x14ac:dyDescent="0.15">
      <c r="A195" s="59">
        <v>36616</v>
      </c>
      <c r="B195" s="56">
        <f t="shared" si="25"/>
        <v>3</v>
      </c>
      <c r="C195" s="60">
        <f t="shared" si="31"/>
        <v>2000</v>
      </c>
      <c r="D195" s="56">
        <v>57171</v>
      </c>
      <c r="E195" s="56">
        <v>0</v>
      </c>
      <c r="H195" s="97">
        <v>217688</v>
      </c>
      <c r="I195" s="97">
        <v>0</v>
      </c>
      <c r="J195" s="97">
        <v>0</v>
      </c>
      <c r="K195" s="91">
        <v>0</v>
      </c>
      <c r="L195" s="56">
        <v>0</v>
      </c>
      <c r="N195" s="97">
        <v>145482</v>
      </c>
      <c r="O195" s="91">
        <v>100000</v>
      </c>
      <c r="P195" s="97">
        <v>88912</v>
      </c>
      <c r="T195" s="97"/>
      <c r="U195" s="97"/>
      <c r="V195" s="97"/>
      <c r="X195" s="98">
        <f t="shared" si="26"/>
        <v>363771</v>
      </c>
      <c r="Y195" s="56">
        <f t="shared" si="27"/>
        <v>0</v>
      </c>
      <c r="Z195" s="56">
        <f t="shared" si="28"/>
        <v>145482</v>
      </c>
      <c r="AA195" s="98">
        <f t="shared" si="29"/>
        <v>100000</v>
      </c>
      <c r="AB195" s="98">
        <f t="shared" si="30"/>
        <v>409253</v>
      </c>
      <c r="AE195" s="99"/>
      <c r="AH195" s="57"/>
      <c r="AI195" s="57"/>
      <c r="AJ195" s="57">
        <f t="shared" si="32"/>
        <v>0</v>
      </c>
      <c r="AK195" s="56">
        <f t="shared" si="33"/>
        <v>409253</v>
      </c>
      <c r="AL195" s="99"/>
      <c r="AM195" s="57"/>
      <c r="AN195" s="109"/>
      <c r="AO195" s="99"/>
      <c r="AP195" s="57"/>
      <c r="AR195" s="99"/>
      <c r="AS195" s="99"/>
      <c r="AT195" s="99"/>
      <c r="AU195" s="99"/>
      <c r="AV195" s="57"/>
      <c r="AW195" s="58"/>
      <c r="AX195" s="99"/>
      <c r="AY195" s="99"/>
      <c r="AZ195" s="99"/>
      <c r="BB195" s="110"/>
      <c r="CF195" s="59"/>
      <c r="CH195" s="60"/>
      <c r="CK195" s="97"/>
      <c r="CL195" s="97"/>
      <c r="CM195" s="97"/>
      <c r="CN195" s="97"/>
      <c r="CQ195" s="97"/>
      <c r="CR195" s="97"/>
      <c r="CU195" s="97"/>
      <c r="CV195" s="97"/>
      <c r="CW195" s="97"/>
      <c r="CX195" s="97"/>
      <c r="CY195" s="97"/>
      <c r="CZ195" s="98"/>
      <c r="DC195" s="98"/>
    </row>
    <row r="196" spans="1:107" x14ac:dyDescent="0.15">
      <c r="A196" s="59">
        <v>36617</v>
      </c>
      <c r="B196" s="56">
        <f t="shared" si="25"/>
        <v>4</v>
      </c>
      <c r="C196" s="60">
        <f t="shared" si="31"/>
        <v>2000</v>
      </c>
      <c r="D196" s="56">
        <v>0</v>
      </c>
      <c r="E196" s="56">
        <v>0</v>
      </c>
      <c r="H196" s="97">
        <v>204807</v>
      </c>
      <c r="I196" s="97">
        <v>12988</v>
      </c>
      <c r="J196" s="97">
        <v>0</v>
      </c>
      <c r="K196" s="91">
        <v>0</v>
      </c>
      <c r="L196" s="56">
        <v>0</v>
      </c>
      <c r="M196" s="56">
        <v>0</v>
      </c>
      <c r="N196" s="97">
        <v>62012</v>
      </c>
      <c r="O196" s="91">
        <v>50000</v>
      </c>
      <c r="P196" s="97"/>
      <c r="Q196" s="56">
        <v>32012</v>
      </c>
      <c r="R196" s="56">
        <v>17988</v>
      </c>
      <c r="T196" s="97"/>
      <c r="U196" s="97"/>
      <c r="V196" s="97"/>
      <c r="X196" s="98">
        <f t="shared" si="26"/>
        <v>204807</v>
      </c>
      <c r="Y196" s="56">
        <f t="shared" si="27"/>
        <v>45000</v>
      </c>
      <c r="Z196" s="56">
        <f t="shared" si="28"/>
        <v>80000</v>
      </c>
      <c r="AA196" s="98">
        <f t="shared" si="29"/>
        <v>50000</v>
      </c>
      <c r="AB196" s="98">
        <f t="shared" si="30"/>
        <v>279807</v>
      </c>
      <c r="AE196" s="99"/>
      <c r="AH196" s="57"/>
      <c r="AI196" s="57"/>
      <c r="AJ196" s="57">
        <f t="shared" si="32"/>
        <v>0</v>
      </c>
      <c r="AK196" s="56">
        <f t="shared" si="33"/>
        <v>279807</v>
      </c>
      <c r="AL196" s="99"/>
      <c r="AM196" s="57"/>
      <c r="AN196" s="109"/>
      <c r="AO196" s="99"/>
      <c r="AP196" s="57"/>
      <c r="AR196" s="99"/>
      <c r="AS196" s="99"/>
      <c r="AT196" s="99"/>
      <c r="AU196" s="99"/>
      <c r="AV196" s="57"/>
      <c r="AW196" s="58"/>
      <c r="AX196" s="99"/>
      <c r="AY196" s="99"/>
      <c r="AZ196" s="99"/>
      <c r="BB196" s="110"/>
      <c r="CF196" s="59"/>
      <c r="CH196" s="60"/>
      <c r="CK196" s="97"/>
      <c r="CL196" s="97"/>
      <c r="CM196" s="97"/>
      <c r="CN196" s="97"/>
      <c r="CQ196" s="97"/>
      <c r="CR196" s="97"/>
      <c r="CU196" s="97"/>
      <c r="CV196" s="97"/>
      <c r="CW196" s="97"/>
      <c r="CX196" s="97"/>
      <c r="CY196" s="97"/>
      <c r="CZ196" s="112"/>
      <c r="DC196" s="98"/>
    </row>
    <row r="197" spans="1:107" x14ac:dyDescent="0.15">
      <c r="A197" s="59">
        <v>36618</v>
      </c>
      <c r="B197" s="56">
        <f t="shared" si="25"/>
        <v>4</v>
      </c>
      <c r="C197" s="60">
        <f t="shared" si="31"/>
        <v>2000</v>
      </c>
      <c r="D197" s="56">
        <v>0</v>
      </c>
      <c r="E197" s="56">
        <v>0</v>
      </c>
      <c r="H197" s="97">
        <v>204807</v>
      </c>
      <c r="I197" s="97">
        <v>12988</v>
      </c>
      <c r="J197" s="97">
        <v>0</v>
      </c>
      <c r="K197" s="91">
        <v>0</v>
      </c>
      <c r="L197" s="56">
        <v>0</v>
      </c>
      <c r="M197" s="56">
        <v>0</v>
      </c>
      <c r="N197" s="97">
        <v>62012</v>
      </c>
      <c r="O197" s="91">
        <v>50000</v>
      </c>
      <c r="P197" s="97"/>
      <c r="Q197" s="56">
        <v>32012</v>
      </c>
      <c r="R197" s="56">
        <v>17988</v>
      </c>
      <c r="T197" s="97"/>
      <c r="U197" s="97"/>
      <c r="V197" s="97"/>
      <c r="X197" s="98">
        <f t="shared" si="26"/>
        <v>204807</v>
      </c>
      <c r="Y197" s="56">
        <f t="shared" si="27"/>
        <v>45000</v>
      </c>
      <c r="Z197" s="56">
        <f t="shared" si="28"/>
        <v>80000</v>
      </c>
      <c r="AA197" s="98">
        <f t="shared" si="29"/>
        <v>50000</v>
      </c>
      <c r="AB197" s="98">
        <f t="shared" si="30"/>
        <v>279807</v>
      </c>
      <c r="AE197" s="99"/>
      <c r="AH197" s="57"/>
      <c r="AI197" s="57"/>
      <c r="AJ197" s="57">
        <f t="shared" si="32"/>
        <v>0</v>
      </c>
      <c r="AK197" s="56">
        <f t="shared" si="33"/>
        <v>279807</v>
      </c>
      <c r="AL197" s="99"/>
      <c r="AM197" s="57"/>
      <c r="AN197" s="99"/>
      <c r="AO197" s="99"/>
      <c r="AP197" s="57"/>
      <c r="AR197" s="99"/>
      <c r="AS197" s="99"/>
      <c r="AT197" s="99"/>
      <c r="AU197" s="99"/>
      <c r="AV197" s="57"/>
      <c r="AW197" s="58"/>
      <c r="AX197" s="99"/>
      <c r="AY197" s="99"/>
      <c r="AZ197" s="99"/>
      <c r="BB197" s="110"/>
      <c r="CF197" s="59"/>
      <c r="CH197" s="60"/>
      <c r="CK197" s="97"/>
      <c r="CL197" s="97"/>
      <c r="CM197" s="97"/>
      <c r="CN197" s="97"/>
      <c r="CQ197" s="97"/>
      <c r="CR197" s="97"/>
      <c r="CU197" s="97"/>
      <c r="CV197" s="97"/>
      <c r="CW197" s="97"/>
      <c r="CX197" s="97"/>
      <c r="CY197" s="97"/>
      <c r="CZ197" s="98"/>
      <c r="DC197" s="98"/>
    </row>
    <row r="198" spans="1:107" x14ac:dyDescent="0.15">
      <c r="A198" s="59">
        <v>36619</v>
      </c>
      <c r="B198" s="56">
        <f t="shared" si="25"/>
        <v>4</v>
      </c>
      <c r="C198" s="60">
        <f t="shared" si="31"/>
        <v>2000</v>
      </c>
      <c r="D198" s="56">
        <v>0</v>
      </c>
      <c r="E198" s="56">
        <v>0</v>
      </c>
      <c r="H198" s="97">
        <v>204807</v>
      </c>
      <c r="I198" s="97">
        <v>12988</v>
      </c>
      <c r="J198" s="97">
        <v>0</v>
      </c>
      <c r="K198" s="91">
        <v>0</v>
      </c>
      <c r="L198" s="56">
        <v>0</v>
      </c>
      <c r="M198" s="56">
        <v>0</v>
      </c>
      <c r="N198" s="97">
        <v>62012</v>
      </c>
      <c r="O198" s="91">
        <v>50000</v>
      </c>
      <c r="P198" s="97"/>
      <c r="Q198" s="56">
        <v>32012</v>
      </c>
      <c r="R198" s="56">
        <v>17988</v>
      </c>
      <c r="T198" s="97"/>
      <c r="U198" s="97"/>
      <c r="V198" s="97"/>
      <c r="X198" s="98">
        <f t="shared" si="26"/>
        <v>204807</v>
      </c>
      <c r="Y198" s="56">
        <f t="shared" si="27"/>
        <v>45000</v>
      </c>
      <c r="Z198" s="56">
        <f t="shared" si="28"/>
        <v>80000</v>
      </c>
      <c r="AA198" s="98">
        <f t="shared" si="29"/>
        <v>50000</v>
      </c>
      <c r="AB198" s="98">
        <f t="shared" si="30"/>
        <v>279807</v>
      </c>
      <c r="AE198" s="99"/>
      <c r="AH198" s="57"/>
      <c r="AI198" s="57"/>
      <c r="AJ198" s="57">
        <f t="shared" si="32"/>
        <v>0</v>
      </c>
      <c r="AK198" s="56">
        <f t="shared" si="33"/>
        <v>279807</v>
      </c>
      <c r="AL198" s="99"/>
      <c r="AM198" s="57"/>
      <c r="AN198" s="99"/>
      <c r="AO198" s="99"/>
      <c r="AP198" s="57"/>
      <c r="AR198" s="99"/>
      <c r="AS198" s="99"/>
      <c r="AT198" s="99"/>
      <c r="AU198" s="99"/>
      <c r="AV198" s="57"/>
      <c r="AW198" s="58"/>
      <c r="AX198" s="99"/>
      <c r="AY198" s="99"/>
      <c r="AZ198" s="99"/>
      <c r="BB198" s="110"/>
      <c r="CF198" s="59"/>
      <c r="CH198" s="60"/>
      <c r="CK198" s="97"/>
      <c r="CL198" s="97"/>
      <c r="CM198" s="97"/>
      <c r="CN198" s="97"/>
      <c r="CQ198" s="97"/>
      <c r="CR198" s="97"/>
      <c r="CU198" s="97"/>
      <c r="CV198" s="97"/>
      <c r="CW198" s="97"/>
      <c r="CX198" s="97"/>
      <c r="CY198" s="97"/>
      <c r="CZ198" s="98"/>
      <c r="DC198" s="98"/>
    </row>
    <row r="199" spans="1:107" x14ac:dyDescent="0.15">
      <c r="A199" s="59">
        <v>36620</v>
      </c>
      <c r="B199" s="56">
        <f t="shared" si="25"/>
        <v>4</v>
      </c>
      <c r="C199" s="60">
        <f t="shared" si="31"/>
        <v>2000</v>
      </c>
      <c r="D199" s="56">
        <v>0</v>
      </c>
      <c r="E199" s="56">
        <v>0</v>
      </c>
      <c r="H199" s="97">
        <v>204807</v>
      </c>
      <c r="I199" s="97">
        <v>12988</v>
      </c>
      <c r="J199" s="97">
        <v>0</v>
      </c>
      <c r="K199" s="91">
        <v>0</v>
      </c>
      <c r="L199" s="56">
        <v>0</v>
      </c>
      <c r="M199" s="56">
        <v>32012</v>
      </c>
      <c r="N199" s="97">
        <v>0</v>
      </c>
      <c r="P199" s="97"/>
      <c r="Q199" s="56">
        <v>0</v>
      </c>
      <c r="R199" s="56">
        <v>122940</v>
      </c>
      <c r="T199" s="97"/>
      <c r="U199" s="97"/>
      <c r="V199" s="97"/>
      <c r="X199" s="98">
        <f t="shared" si="26"/>
        <v>204807</v>
      </c>
      <c r="Y199" s="56">
        <f t="shared" si="27"/>
        <v>45000</v>
      </c>
      <c r="Z199" s="56">
        <f t="shared" si="28"/>
        <v>122940</v>
      </c>
      <c r="AA199" s="98">
        <f t="shared" si="29"/>
        <v>0</v>
      </c>
      <c r="AB199" s="98">
        <f t="shared" si="30"/>
        <v>372747</v>
      </c>
      <c r="AE199" s="99"/>
      <c r="AH199" s="57"/>
      <c r="AI199" s="57"/>
      <c r="AJ199" s="57">
        <f t="shared" si="32"/>
        <v>0</v>
      </c>
      <c r="AK199" s="56">
        <f t="shared" si="33"/>
        <v>372747</v>
      </c>
      <c r="AL199" s="99"/>
      <c r="AM199" s="57"/>
      <c r="AN199" s="99"/>
      <c r="AO199" s="99"/>
      <c r="AP199" s="57"/>
      <c r="AR199" s="99"/>
      <c r="AS199" s="99"/>
      <c r="AT199" s="99"/>
      <c r="AU199" s="99"/>
      <c r="AV199" s="57"/>
      <c r="AW199" s="58"/>
      <c r="AX199" s="99"/>
      <c r="AY199" s="99"/>
      <c r="AZ199" s="99"/>
      <c r="BB199" s="110"/>
      <c r="CF199" s="59"/>
      <c r="CH199" s="60"/>
      <c r="CK199" s="97"/>
      <c r="CL199" s="97"/>
      <c r="CM199" s="97"/>
      <c r="CN199" s="97"/>
      <c r="CQ199" s="97"/>
      <c r="CR199" s="97"/>
      <c r="CU199" s="97"/>
      <c r="CV199" s="97"/>
      <c r="CW199" s="97"/>
      <c r="CX199" s="97"/>
      <c r="CY199" s="97"/>
      <c r="CZ199" s="98"/>
      <c r="DC199" s="98"/>
    </row>
    <row r="200" spans="1:107" x14ac:dyDescent="0.15">
      <c r="A200" s="59">
        <v>36621</v>
      </c>
      <c r="B200" s="56">
        <f t="shared" si="25"/>
        <v>4</v>
      </c>
      <c r="C200" s="60">
        <f t="shared" si="31"/>
        <v>2000</v>
      </c>
      <c r="D200" s="56">
        <v>0</v>
      </c>
      <c r="E200" s="56">
        <v>0</v>
      </c>
      <c r="H200" s="97">
        <v>204807</v>
      </c>
      <c r="I200" s="97">
        <v>12988</v>
      </c>
      <c r="J200" s="97">
        <v>0</v>
      </c>
      <c r="K200" s="91">
        <v>0</v>
      </c>
      <c r="L200" s="56">
        <v>0</v>
      </c>
      <c r="M200" s="56">
        <v>62012</v>
      </c>
      <c r="N200" s="97">
        <v>42940</v>
      </c>
      <c r="P200" s="97"/>
      <c r="Q200" s="56">
        <v>50000</v>
      </c>
      <c r="T200" s="97"/>
      <c r="U200" s="97"/>
      <c r="V200" s="97"/>
      <c r="X200" s="98">
        <f t="shared" si="26"/>
        <v>204807</v>
      </c>
      <c r="Y200" s="56">
        <f t="shared" si="27"/>
        <v>125000</v>
      </c>
      <c r="Z200" s="56">
        <f t="shared" si="28"/>
        <v>42940</v>
      </c>
      <c r="AA200" s="98">
        <f t="shared" si="29"/>
        <v>0</v>
      </c>
      <c r="AB200" s="98">
        <f t="shared" si="30"/>
        <v>372747</v>
      </c>
      <c r="AE200" s="99"/>
      <c r="AH200" s="57"/>
      <c r="AI200" s="57"/>
      <c r="AJ200" s="57">
        <f t="shared" si="32"/>
        <v>0</v>
      </c>
      <c r="AK200" s="56">
        <f t="shared" si="33"/>
        <v>372747</v>
      </c>
      <c r="AL200" s="99"/>
      <c r="AM200" s="57"/>
      <c r="AN200" s="99"/>
      <c r="AO200" s="99"/>
      <c r="AP200" s="57"/>
      <c r="AR200" s="99"/>
      <c r="AS200" s="99"/>
      <c r="AT200" s="99"/>
      <c r="AU200" s="99"/>
      <c r="AV200" s="57"/>
      <c r="AW200" s="58"/>
      <c r="AX200" s="99"/>
      <c r="AY200" s="99"/>
      <c r="AZ200" s="99"/>
      <c r="BB200" s="110"/>
      <c r="CF200" s="59"/>
      <c r="CH200" s="60"/>
      <c r="CK200" s="97"/>
      <c r="CL200" s="97"/>
      <c r="CM200" s="97"/>
      <c r="CN200" s="97"/>
      <c r="CQ200" s="97"/>
      <c r="CR200" s="97"/>
      <c r="CU200" s="97"/>
      <c r="CV200" s="97"/>
      <c r="CW200" s="97"/>
      <c r="CX200" s="97"/>
      <c r="CY200" s="97"/>
      <c r="CZ200" s="98"/>
      <c r="DC200" s="98"/>
    </row>
    <row r="201" spans="1:107" x14ac:dyDescent="0.15">
      <c r="A201" s="59">
        <v>36622</v>
      </c>
      <c r="B201" s="56">
        <f t="shared" si="25"/>
        <v>4</v>
      </c>
      <c r="C201" s="60">
        <f t="shared" si="31"/>
        <v>2000</v>
      </c>
      <c r="D201" s="56">
        <v>0</v>
      </c>
      <c r="E201" s="56">
        <v>0</v>
      </c>
      <c r="H201" s="97">
        <v>204807</v>
      </c>
      <c r="I201" s="97">
        <v>12988</v>
      </c>
      <c r="J201" s="97">
        <v>0</v>
      </c>
      <c r="K201" s="91">
        <v>0</v>
      </c>
      <c r="L201" s="56">
        <v>0</v>
      </c>
      <c r="M201" s="56">
        <v>32012</v>
      </c>
      <c r="N201" s="97">
        <v>122981</v>
      </c>
      <c r="P201" s="97"/>
      <c r="T201" s="97"/>
      <c r="U201" s="97"/>
      <c r="V201" s="97"/>
      <c r="X201" s="98">
        <f t="shared" si="26"/>
        <v>204807</v>
      </c>
      <c r="Y201" s="56">
        <f t="shared" si="27"/>
        <v>45000</v>
      </c>
      <c r="Z201" s="56">
        <f t="shared" si="28"/>
        <v>122981</v>
      </c>
      <c r="AA201" s="98">
        <f t="shared" si="29"/>
        <v>0</v>
      </c>
      <c r="AB201" s="98">
        <f t="shared" si="30"/>
        <v>372788</v>
      </c>
      <c r="AE201" s="99"/>
      <c r="AH201" s="57"/>
      <c r="AI201" s="57"/>
      <c r="AJ201" s="57">
        <f t="shared" si="32"/>
        <v>0</v>
      </c>
      <c r="AK201" s="56">
        <f t="shared" si="33"/>
        <v>372788</v>
      </c>
      <c r="AL201" s="99"/>
      <c r="AM201" s="57"/>
      <c r="AN201" s="99"/>
      <c r="AO201" s="99"/>
      <c r="AP201" s="57"/>
      <c r="AR201" s="99"/>
      <c r="AS201" s="99"/>
      <c r="AT201" s="99"/>
      <c r="AU201" s="99"/>
      <c r="AV201" s="57"/>
      <c r="AW201" s="58"/>
      <c r="AX201" s="99"/>
      <c r="AY201" s="99"/>
      <c r="AZ201" s="99"/>
      <c r="BB201" s="110"/>
      <c r="CF201" s="59"/>
      <c r="CH201" s="60"/>
      <c r="CK201" s="97"/>
      <c r="CL201" s="97"/>
      <c r="CM201" s="97"/>
      <c r="CN201" s="97"/>
      <c r="CQ201" s="97"/>
      <c r="CR201" s="97"/>
      <c r="CU201" s="97"/>
      <c r="CV201" s="97"/>
      <c r="CW201" s="97"/>
      <c r="CX201" s="97"/>
      <c r="CY201" s="97"/>
      <c r="CZ201" s="98"/>
      <c r="DC201" s="98"/>
    </row>
    <row r="202" spans="1:107" x14ac:dyDescent="0.15">
      <c r="A202" s="59">
        <v>36623</v>
      </c>
      <c r="B202" s="56">
        <f t="shared" si="25"/>
        <v>4</v>
      </c>
      <c r="C202" s="60">
        <f t="shared" si="31"/>
        <v>2000</v>
      </c>
      <c r="D202" s="56">
        <v>0</v>
      </c>
      <c r="E202" s="56">
        <v>0</v>
      </c>
      <c r="H202" s="97">
        <v>204807</v>
      </c>
      <c r="I202" s="97">
        <v>12988</v>
      </c>
      <c r="J202" s="97">
        <v>0</v>
      </c>
      <c r="K202" s="91">
        <v>0</v>
      </c>
      <c r="L202" s="56">
        <v>0</v>
      </c>
      <c r="M202" s="56">
        <v>32012</v>
      </c>
      <c r="N202" s="97">
        <v>122981</v>
      </c>
      <c r="P202" s="97"/>
      <c r="T202" s="97"/>
      <c r="U202" s="97"/>
      <c r="V202" s="97"/>
      <c r="X202" s="98">
        <f t="shared" si="26"/>
        <v>204807</v>
      </c>
      <c r="Y202" s="56">
        <f t="shared" si="27"/>
        <v>45000</v>
      </c>
      <c r="Z202" s="56">
        <f t="shared" si="28"/>
        <v>122981</v>
      </c>
      <c r="AA202" s="98">
        <f t="shared" si="29"/>
        <v>0</v>
      </c>
      <c r="AB202" s="98">
        <f t="shared" si="30"/>
        <v>372788</v>
      </c>
      <c r="AE202" s="99"/>
      <c r="AH202" s="57"/>
      <c r="AI202" s="57"/>
      <c r="AJ202" s="57">
        <f t="shared" si="32"/>
        <v>0</v>
      </c>
      <c r="AK202" s="56">
        <f t="shared" si="33"/>
        <v>372788</v>
      </c>
      <c r="AL202" s="99"/>
      <c r="AM202" s="57"/>
      <c r="AN202" s="99"/>
      <c r="AO202" s="99"/>
      <c r="AP202" s="57"/>
      <c r="AR202" s="99"/>
      <c r="AS202" s="99"/>
      <c r="AT202" s="99"/>
      <c r="AU202" s="99"/>
      <c r="AV202" s="57"/>
      <c r="AW202" s="58"/>
      <c r="AX202" s="99"/>
      <c r="AY202" s="99"/>
      <c r="AZ202" s="99"/>
      <c r="BB202" s="110"/>
      <c r="CF202" s="59"/>
      <c r="CH202" s="60"/>
      <c r="CK202" s="97"/>
      <c r="CL202" s="97"/>
      <c r="CM202" s="97"/>
      <c r="CN202" s="97"/>
      <c r="CQ202" s="97"/>
      <c r="CR202" s="97"/>
      <c r="CU202" s="97"/>
      <c r="CV202" s="97"/>
      <c r="CW202" s="97"/>
      <c r="CX202" s="97"/>
      <c r="CY202" s="97"/>
      <c r="CZ202" s="98"/>
      <c r="DC202" s="98"/>
    </row>
    <row r="203" spans="1:107" x14ac:dyDescent="0.15">
      <c r="A203" s="59">
        <v>36624</v>
      </c>
      <c r="B203" s="56">
        <f t="shared" si="25"/>
        <v>4</v>
      </c>
      <c r="C203" s="60">
        <f t="shared" si="31"/>
        <v>2000</v>
      </c>
      <c r="D203" s="56">
        <v>0</v>
      </c>
      <c r="E203" s="56">
        <v>0</v>
      </c>
      <c r="H203" s="97">
        <v>204807</v>
      </c>
      <c r="I203" s="97">
        <v>12988</v>
      </c>
      <c r="J203" s="97">
        <v>0</v>
      </c>
      <c r="K203" s="91">
        <v>0</v>
      </c>
      <c r="L203" s="56">
        <v>0</v>
      </c>
      <c r="M203" s="56">
        <v>32012</v>
      </c>
      <c r="N203" s="97">
        <v>122981</v>
      </c>
      <c r="P203" s="97"/>
      <c r="T203" s="97"/>
      <c r="U203" s="97"/>
      <c r="V203" s="97"/>
      <c r="X203" s="98">
        <f t="shared" si="26"/>
        <v>204807</v>
      </c>
      <c r="Y203" s="56">
        <f t="shared" si="27"/>
        <v>45000</v>
      </c>
      <c r="Z203" s="56">
        <f t="shared" si="28"/>
        <v>122981</v>
      </c>
      <c r="AA203" s="98">
        <f t="shared" si="29"/>
        <v>0</v>
      </c>
      <c r="AB203" s="98">
        <f t="shared" si="30"/>
        <v>372788</v>
      </c>
      <c r="AE203" s="99"/>
      <c r="AH203" s="57"/>
      <c r="AI203" s="57"/>
      <c r="AJ203" s="57">
        <f t="shared" si="32"/>
        <v>0</v>
      </c>
      <c r="AK203" s="56">
        <f t="shared" si="33"/>
        <v>372788</v>
      </c>
      <c r="AL203" s="99"/>
      <c r="AM203" s="57"/>
      <c r="AN203" s="99"/>
      <c r="AO203" s="99"/>
      <c r="AP203" s="57"/>
      <c r="AR203" s="99"/>
      <c r="AS203" s="99"/>
      <c r="AT203" s="99"/>
      <c r="AU203" s="99"/>
      <c r="AV203" s="57"/>
      <c r="AW203" s="58"/>
      <c r="AX203" s="99"/>
      <c r="AY203" s="99"/>
      <c r="AZ203" s="99"/>
      <c r="BB203" s="110"/>
      <c r="CF203" s="59"/>
      <c r="CH203" s="60"/>
      <c r="CK203" s="97"/>
      <c r="CL203" s="97"/>
      <c r="CM203" s="97"/>
      <c r="CN203" s="97"/>
      <c r="CQ203" s="97"/>
      <c r="CR203" s="97"/>
      <c r="CU203" s="97"/>
      <c r="CV203" s="97"/>
      <c r="CW203" s="97"/>
      <c r="CX203" s="97"/>
      <c r="CY203" s="97"/>
      <c r="CZ203" s="98"/>
      <c r="DC203" s="98"/>
    </row>
    <row r="204" spans="1:107" x14ac:dyDescent="0.15">
      <c r="A204" s="59">
        <v>36625</v>
      </c>
      <c r="B204" s="56">
        <f t="shared" ref="B204:B267" si="34">MONTH(A204)</f>
        <v>4</v>
      </c>
      <c r="C204" s="60">
        <f t="shared" si="31"/>
        <v>2000</v>
      </c>
      <c r="D204" s="56">
        <v>0</v>
      </c>
      <c r="E204" s="56">
        <v>0</v>
      </c>
      <c r="H204" s="97">
        <v>204807</v>
      </c>
      <c r="I204" s="97">
        <v>12988</v>
      </c>
      <c r="J204" s="97">
        <v>0</v>
      </c>
      <c r="K204" s="91">
        <v>0</v>
      </c>
      <c r="L204" s="56">
        <v>0</v>
      </c>
      <c r="M204" s="56">
        <v>32012</v>
      </c>
      <c r="N204" s="97">
        <v>122981</v>
      </c>
      <c r="P204" s="97"/>
      <c r="T204" s="97"/>
      <c r="U204" s="97"/>
      <c r="V204" s="97"/>
      <c r="X204" s="98">
        <f t="shared" si="26"/>
        <v>204807</v>
      </c>
      <c r="Y204" s="56">
        <f t="shared" si="27"/>
        <v>45000</v>
      </c>
      <c r="Z204" s="56">
        <f t="shared" si="28"/>
        <v>122981</v>
      </c>
      <c r="AA204" s="98">
        <f t="shared" si="29"/>
        <v>0</v>
      </c>
      <c r="AB204" s="98">
        <f t="shared" si="30"/>
        <v>372788</v>
      </c>
      <c r="AE204" s="99"/>
      <c r="AH204" s="57"/>
      <c r="AI204" s="57"/>
      <c r="AJ204" s="57">
        <f t="shared" si="32"/>
        <v>0</v>
      </c>
      <c r="AK204" s="56">
        <f t="shared" si="33"/>
        <v>372788</v>
      </c>
      <c r="AL204" s="99"/>
      <c r="AM204" s="57"/>
      <c r="AN204" s="99"/>
      <c r="AO204" s="99"/>
      <c r="AP204" s="57"/>
      <c r="AR204" s="99"/>
      <c r="AS204" s="99"/>
      <c r="AT204" s="99"/>
      <c r="AU204" s="99"/>
      <c r="AV204" s="57"/>
      <c r="AW204" s="58"/>
      <c r="AX204" s="99"/>
      <c r="AY204" s="99"/>
      <c r="AZ204" s="99"/>
      <c r="BB204" s="110"/>
      <c r="CF204" s="59"/>
      <c r="CH204" s="60"/>
      <c r="CK204" s="97"/>
      <c r="CL204" s="97"/>
      <c r="CM204" s="97"/>
      <c r="CN204" s="97"/>
      <c r="CQ204" s="97"/>
      <c r="CR204" s="97"/>
      <c r="CU204" s="97"/>
      <c r="CV204" s="97"/>
      <c r="CW204" s="97"/>
      <c r="CX204" s="97"/>
      <c r="CY204" s="97"/>
      <c r="CZ204" s="98"/>
      <c r="DC204" s="98"/>
    </row>
    <row r="205" spans="1:107" x14ac:dyDescent="0.15">
      <c r="A205" s="59">
        <v>36626</v>
      </c>
      <c r="B205" s="56">
        <f t="shared" si="34"/>
        <v>4</v>
      </c>
      <c r="C205" s="60">
        <f t="shared" si="31"/>
        <v>2000</v>
      </c>
      <c r="D205" s="56">
        <v>0</v>
      </c>
      <c r="E205" s="56">
        <v>0</v>
      </c>
      <c r="H205" s="97">
        <v>204807</v>
      </c>
      <c r="I205" s="97">
        <v>12988</v>
      </c>
      <c r="J205" s="97">
        <v>0</v>
      </c>
      <c r="K205" s="91">
        <v>0</v>
      </c>
      <c r="L205" s="56">
        <v>0</v>
      </c>
      <c r="M205" s="56">
        <v>32012</v>
      </c>
      <c r="N205" s="97">
        <v>122981</v>
      </c>
      <c r="P205" s="97"/>
      <c r="Q205" s="56">
        <v>0</v>
      </c>
      <c r="T205" s="97"/>
      <c r="U205" s="97"/>
      <c r="V205" s="97"/>
      <c r="X205" s="98">
        <f t="shared" si="26"/>
        <v>204807</v>
      </c>
      <c r="Y205" s="56">
        <f t="shared" si="27"/>
        <v>45000</v>
      </c>
      <c r="Z205" s="56">
        <f t="shared" si="28"/>
        <v>122981</v>
      </c>
      <c r="AA205" s="98">
        <f t="shared" si="29"/>
        <v>0</v>
      </c>
      <c r="AB205" s="98">
        <f t="shared" si="30"/>
        <v>372788</v>
      </c>
      <c r="AE205" s="99"/>
      <c r="AH205" s="57"/>
      <c r="AI205" s="57"/>
      <c r="AJ205" s="57">
        <f t="shared" si="32"/>
        <v>0</v>
      </c>
      <c r="AK205" s="56">
        <f t="shared" si="33"/>
        <v>372788</v>
      </c>
      <c r="AL205" s="99"/>
      <c r="AM205" s="57"/>
      <c r="AN205" s="99"/>
      <c r="AO205" s="99"/>
      <c r="AP205" s="57"/>
      <c r="AR205" s="99"/>
      <c r="AS205" s="99"/>
      <c r="AT205" s="99"/>
      <c r="AU205" s="99"/>
      <c r="AV205" s="57"/>
      <c r="AW205" s="58"/>
      <c r="AX205" s="99"/>
      <c r="AY205" s="99"/>
      <c r="AZ205" s="99"/>
      <c r="BB205" s="110"/>
      <c r="CF205" s="59"/>
      <c r="CH205" s="60"/>
      <c r="CK205" s="97"/>
      <c r="CL205" s="97"/>
      <c r="CM205" s="97"/>
      <c r="CN205" s="97"/>
      <c r="CQ205" s="97"/>
      <c r="CR205" s="97"/>
      <c r="CU205" s="97"/>
      <c r="CV205" s="97"/>
      <c r="CW205" s="97"/>
      <c r="CX205" s="97"/>
      <c r="CY205" s="97"/>
      <c r="CZ205" s="98"/>
      <c r="DC205" s="98"/>
    </row>
    <row r="206" spans="1:107" x14ac:dyDescent="0.15">
      <c r="A206" s="59">
        <v>36627</v>
      </c>
      <c r="B206" s="56">
        <f t="shared" si="34"/>
        <v>4</v>
      </c>
      <c r="C206" s="60">
        <f t="shared" si="31"/>
        <v>2000</v>
      </c>
      <c r="D206" s="56">
        <v>0</v>
      </c>
      <c r="E206" s="56">
        <v>0</v>
      </c>
      <c r="H206" s="97">
        <v>204807</v>
      </c>
      <c r="I206" s="97">
        <v>12988</v>
      </c>
      <c r="J206" s="97">
        <v>0</v>
      </c>
      <c r="K206" s="91">
        <v>0</v>
      </c>
      <c r="L206" s="56">
        <v>0</v>
      </c>
      <c r="M206" s="56">
        <v>22012</v>
      </c>
      <c r="N206" s="97">
        <v>122981</v>
      </c>
      <c r="P206" s="97"/>
      <c r="Q206" s="56">
        <v>10000</v>
      </c>
      <c r="T206" s="97"/>
      <c r="U206" s="97"/>
      <c r="V206" s="97"/>
      <c r="X206" s="98">
        <f t="shared" ref="X206:X269" si="35">D206+H206+L206+P206+T206+W206</f>
        <v>204807</v>
      </c>
      <c r="Y206" s="56">
        <f t="shared" ref="Y206:AA227" si="36">E206+I206+M206+Q206+U206</f>
        <v>45000</v>
      </c>
      <c r="Z206" s="56">
        <f t="shared" si="36"/>
        <v>122981</v>
      </c>
      <c r="AA206" s="98">
        <f t="shared" si="36"/>
        <v>0</v>
      </c>
      <c r="AB206" s="98">
        <f t="shared" ref="AB206:AB232" si="37">X206+Y206+Z206-AA206</f>
        <v>372788</v>
      </c>
      <c r="AE206" s="99"/>
      <c r="AH206" s="57"/>
      <c r="AI206" s="57"/>
      <c r="AJ206" s="57">
        <f t="shared" si="32"/>
        <v>0</v>
      </c>
      <c r="AK206" s="56">
        <f t="shared" si="33"/>
        <v>372788</v>
      </c>
      <c r="AL206" s="99"/>
      <c r="AM206" s="57"/>
      <c r="AN206" s="99"/>
      <c r="AO206" s="99"/>
      <c r="AP206" s="57"/>
      <c r="AR206" s="99"/>
      <c r="AS206" s="99"/>
      <c r="AT206" s="99"/>
      <c r="AU206" s="99"/>
      <c r="AV206" s="57"/>
      <c r="AW206" s="58"/>
      <c r="AX206" s="99"/>
      <c r="AY206" s="99"/>
      <c r="AZ206" s="99"/>
      <c r="BB206" s="110"/>
      <c r="CF206" s="59"/>
      <c r="CH206" s="60"/>
      <c r="CK206" s="97"/>
      <c r="CL206" s="97"/>
      <c r="CM206" s="97"/>
      <c r="CN206" s="97"/>
      <c r="CQ206" s="97"/>
      <c r="CR206" s="97"/>
      <c r="CU206" s="97"/>
      <c r="CV206" s="97"/>
      <c r="CW206" s="97"/>
      <c r="CX206" s="97"/>
      <c r="CY206" s="97"/>
      <c r="CZ206" s="98"/>
      <c r="DC206" s="98"/>
    </row>
    <row r="207" spans="1:107" x14ac:dyDescent="0.15">
      <c r="A207" s="59">
        <v>36628</v>
      </c>
      <c r="B207" s="56">
        <f t="shared" si="34"/>
        <v>4</v>
      </c>
      <c r="C207" s="60">
        <f t="shared" si="31"/>
        <v>2000</v>
      </c>
      <c r="D207" s="56">
        <v>0</v>
      </c>
      <c r="E207" s="56">
        <v>0</v>
      </c>
      <c r="H207" s="97">
        <v>204807</v>
      </c>
      <c r="I207" s="97">
        <v>12988</v>
      </c>
      <c r="J207" s="97">
        <v>0</v>
      </c>
      <c r="K207" s="91">
        <v>0</v>
      </c>
      <c r="L207" s="56">
        <v>0</v>
      </c>
      <c r="M207" s="56">
        <v>22012</v>
      </c>
      <c r="N207" s="97">
        <v>122981</v>
      </c>
      <c r="P207" s="97"/>
      <c r="Q207" s="56">
        <v>10000</v>
      </c>
      <c r="T207" s="97"/>
      <c r="U207" s="97"/>
      <c r="V207" s="97"/>
      <c r="X207" s="98">
        <f t="shared" si="35"/>
        <v>204807</v>
      </c>
      <c r="Y207" s="56">
        <f t="shared" si="36"/>
        <v>45000</v>
      </c>
      <c r="Z207" s="56">
        <f t="shared" si="36"/>
        <v>122981</v>
      </c>
      <c r="AA207" s="98">
        <f t="shared" si="36"/>
        <v>0</v>
      </c>
      <c r="AB207" s="98">
        <f t="shared" si="37"/>
        <v>372788</v>
      </c>
      <c r="AE207" s="99"/>
      <c r="AH207" s="57"/>
      <c r="AI207" s="57"/>
      <c r="AJ207" s="57">
        <f t="shared" si="32"/>
        <v>0</v>
      </c>
      <c r="AK207" s="56">
        <f t="shared" si="33"/>
        <v>372788</v>
      </c>
      <c r="AL207" s="99"/>
      <c r="AM207" s="57"/>
      <c r="AN207" s="99"/>
      <c r="AO207" s="99"/>
      <c r="AP207" s="57"/>
      <c r="AR207" s="99"/>
      <c r="AS207" s="99"/>
      <c r="AT207" s="99"/>
      <c r="AU207" s="99"/>
      <c r="AV207" s="57"/>
      <c r="AW207" s="58"/>
      <c r="AX207" s="99"/>
      <c r="AY207" s="99"/>
      <c r="AZ207" s="99"/>
      <c r="BB207" s="110"/>
      <c r="CF207" s="59"/>
      <c r="CH207" s="60"/>
      <c r="CK207" s="97"/>
      <c r="CL207" s="97"/>
      <c r="CM207" s="97"/>
      <c r="CN207" s="97"/>
      <c r="CQ207" s="97"/>
      <c r="CR207" s="97"/>
      <c r="CU207" s="97"/>
      <c r="CV207" s="97"/>
      <c r="CW207" s="97"/>
      <c r="CX207" s="97"/>
      <c r="CY207" s="97"/>
      <c r="CZ207" s="98"/>
      <c r="DC207" s="98"/>
    </row>
    <row r="208" spans="1:107" x14ac:dyDescent="0.15">
      <c r="A208" s="59">
        <v>36629</v>
      </c>
      <c r="B208" s="56">
        <f t="shared" si="34"/>
        <v>4</v>
      </c>
      <c r="C208" s="60">
        <f t="shared" si="31"/>
        <v>2000</v>
      </c>
      <c r="D208" s="56">
        <v>0</v>
      </c>
      <c r="E208" s="56">
        <v>0</v>
      </c>
      <c r="H208" s="97">
        <v>204807</v>
      </c>
      <c r="I208" s="97">
        <v>12988</v>
      </c>
      <c r="J208" s="97">
        <v>0</v>
      </c>
      <c r="K208" s="91">
        <v>0</v>
      </c>
      <c r="L208" s="56">
        <v>0</v>
      </c>
      <c r="M208" s="56">
        <v>22012</v>
      </c>
      <c r="N208" s="97">
        <v>122981</v>
      </c>
      <c r="P208" s="97"/>
      <c r="Q208" s="56">
        <v>10000</v>
      </c>
      <c r="T208" s="97"/>
      <c r="U208" s="97"/>
      <c r="V208" s="97"/>
      <c r="X208" s="98">
        <f t="shared" si="35"/>
        <v>204807</v>
      </c>
      <c r="Y208" s="56">
        <f t="shared" si="36"/>
        <v>45000</v>
      </c>
      <c r="Z208" s="56">
        <f t="shared" si="36"/>
        <v>122981</v>
      </c>
      <c r="AA208" s="98">
        <f t="shared" si="36"/>
        <v>0</v>
      </c>
      <c r="AB208" s="98">
        <f t="shared" si="37"/>
        <v>372788</v>
      </c>
      <c r="AE208" s="99"/>
      <c r="AH208" s="57"/>
      <c r="AI208" s="57"/>
      <c r="AJ208" s="57">
        <f t="shared" si="32"/>
        <v>0</v>
      </c>
      <c r="AK208" s="56">
        <f t="shared" si="33"/>
        <v>372788</v>
      </c>
      <c r="AL208" s="99"/>
      <c r="AM208" s="57"/>
      <c r="AN208" s="99"/>
      <c r="AO208" s="99"/>
      <c r="AP208" s="57"/>
      <c r="AR208" s="99"/>
      <c r="AS208" s="99"/>
      <c r="AT208" s="99"/>
      <c r="AU208" s="99"/>
      <c r="AV208" s="57"/>
      <c r="AW208" s="58"/>
      <c r="AX208" s="99"/>
      <c r="AY208" s="99"/>
      <c r="AZ208" s="99"/>
      <c r="BB208" s="110"/>
      <c r="CF208" s="59"/>
      <c r="CH208" s="60"/>
      <c r="CK208" s="97"/>
      <c r="CL208" s="97"/>
      <c r="CM208" s="97"/>
      <c r="CN208" s="97"/>
      <c r="CQ208" s="97"/>
      <c r="CR208" s="97"/>
      <c r="CU208" s="97"/>
      <c r="CV208" s="97"/>
      <c r="CW208" s="97"/>
      <c r="CX208" s="97"/>
      <c r="CY208" s="97"/>
      <c r="CZ208" s="98"/>
      <c r="DC208" s="98"/>
    </row>
    <row r="209" spans="1:107" x14ac:dyDescent="0.15">
      <c r="A209" s="59">
        <v>36630</v>
      </c>
      <c r="B209" s="56">
        <f t="shared" si="34"/>
        <v>4</v>
      </c>
      <c r="C209" s="60">
        <f t="shared" si="31"/>
        <v>2000</v>
      </c>
      <c r="D209" s="56">
        <v>0</v>
      </c>
      <c r="E209" s="56">
        <v>0</v>
      </c>
      <c r="H209" s="97">
        <v>204807</v>
      </c>
      <c r="I209" s="97">
        <v>12988</v>
      </c>
      <c r="J209" s="97">
        <v>0</v>
      </c>
      <c r="K209" s="91">
        <v>0</v>
      </c>
      <c r="L209" s="56">
        <v>0</v>
      </c>
      <c r="M209" s="56">
        <v>22012</v>
      </c>
      <c r="N209" s="97">
        <v>0</v>
      </c>
      <c r="P209" s="97"/>
      <c r="Q209" s="56">
        <v>10000</v>
      </c>
      <c r="T209" s="97"/>
      <c r="U209" s="97"/>
      <c r="V209" s="97"/>
      <c r="X209" s="98">
        <f t="shared" si="35"/>
        <v>204807</v>
      </c>
      <c r="Y209" s="56">
        <f t="shared" si="36"/>
        <v>45000</v>
      </c>
      <c r="Z209" s="56">
        <f t="shared" si="36"/>
        <v>0</v>
      </c>
      <c r="AA209" s="98">
        <f t="shared" si="36"/>
        <v>0</v>
      </c>
      <c r="AB209" s="98">
        <f t="shared" si="37"/>
        <v>249807</v>
      </c>
      <c r="AE209" s="99"/>
      <c r="AH209" s="57"/>
      <c r="AI209" s="57"/>
      <c r="AJ209" s="57">
        <f t="shared" si="32"/>
        <v>0</v>
      </c>
      <c r="AK209" s="56">
        <f t="shared" si="33"/>
        <v>249807</v>
      </c>
      <c r="AL209" s="99"/>
      <c r="AM209" s="57"/>
      <c r="AN209" s="99"/>
      <c r="AO209" s="99"/>
      <c r="AP209" s="57"/>
      <c r="AR209" s="99"/>
      <c r="AS209" s="99"/>
      <c r="AT209" s="99"/>
      <c r="AU209" s="99"/>
      <c r="AV209" s="57"/>
      <c r="AW209" s="58"/>
      <c r="AX209" s="99"/>
      <c r="AY209" s="99"/>
      <c r="AZ209" s="99"/>
      <c r="BB209" s="110"/>
      <c r="CF209" s="59"/>
      <c r="CH209" s="60"/>
      <c r="CK209" s="97"/>
      <c r="CL209" s="97"/>
      <c r="CM209" s="97"/>
      <c r="CN209" s="97"/>
      <c r="CQ209" s="97"/>
      <c r="CR209" s="97"/>
      <c r="CU209" s="97"/>
      <c r="CV209" s="97"/>
      <c r="CW209" s="97"/>
      <c r="CX209" s="97"/>
      <c r="CY209" s="97"/>
      <c r="CZ209" s="98"/>
      <c r="DC209" s="98"/>
    </row>
    <row r="210" spans="1:107" x14ac:dyDescent="0.15">
      <c r="A210" s="59">
        <v>36631</v>
      </c>
      <c r="B210" s="56">
        <f t="shared" si="34"/>
        <v>4</v>
      </c>
      <c r="C210" s="60">
        <f t="shared" si="31"/>
        <v>2000</v>
      </c>
      <c r="D210" s="56">
        <v>0</v>
      </c>
      <c r="E210" s="56">
        <v>0</v>
      </c>
      <c r="H210" s="97">
        <v>204807</v>
      </c>
      <c r="I210" s="97">
        <v>12988</v>
      </c>
      <c r="J210" s="97">
        <v>0</v>
      </c>
      <c r="K210" s="91">
        <v>0</v>
      </c>
      <c r="L210" s="56">
        <v>0</v>
      </c>
      <c r="M210" s="56">
        <v>22012</v>
      </c>
      <c r="N210" s="97">
        <v>80000</v>
      </c>
      <c r="P210" s="97"/>
      <c r="Q210" s="56">
        <v>10000</v>
      </c>
      <c r="T210" s="97"/>
      <c r="U210" s="97"/>
      <c r="V210" s="97"/>
      <c r="X210" s="98">
        <f t="shared" si="35"/>
        <v>204807</v>
      </c>
      <c r="Y210" s="56">
        <f t="shared" si="36"/>
        <v>45000</v>
      </c>
      <c r="Z210" s="56">
        <f t="shared" si="36"/>
        <v>80000</v>
      </c>
      <c r="AA210" s="98">
        <f t="shared" si="36"/>
        <v>0</v>
      </c>
      <c r="AB210" s="98">
        <f t="shared" si="37"/>
        <v>329807</v>
      </c>
      <c r="AE210" s="99"/>
      <c r="AH210" s="57"/>
      <c r="AI210" s="57"/>
      <c r="AJ210" s="57">
        <f t="shared" si="32"/>
        <v>0</v>
      </c>
      <c r="AK210" s="56">
        <f t="shared" si="33"/>
        <v>329807</v>
      </c>
      <c r="AL210" s="99"/>
      <c r="AM210" s="57"/>
      <c r="AN210" s="99"/>
      <c r="AO210" s="99"/>
      <c r="AP210" s="57"/>
      <c r="AR210" s="99"/>
      <c r="AS210" s="99"/>
      <c r="AT210" s="99"/>
      <c r="AU210" s="99"/>
      <c r="AV210" s="57"/>
      <c r="AW210" s="58"/>
      <c r="AX210" s="99"/>
      <c r="AY210" s="99"/>
      <c r="AZ210" s="99"/>
      <c r="BB210" s="110"/>
      <c r="CF210" s="59"/>
      <c r="CH210" s="60"/>
      <c r="CK210" s="97"/>
      <c r="CL210" s="97"/>
      <c r="CM210" s="97"/>
      <c r="CN210" s="97"/>
      <c r="CQ210" s="97"/>
      <c r="CR210" s="97"/>
      <c r="CU210" s="97"/>
      <c r="CV210" s="97"/>
      <c r="CW210" s="97"/>
      <c r="CX210" s="97"/>
      <c r="CY210" s="97"/>
      <c r="CZ210" s="98"/>
      <c r="DC210" s="98"/>
    </row>
    <row r="211" spans="1:107" x14ac:dyDescent="0.15">
      <c r="A211" s="59">
        <v>36632</v>
      </c>
      <c r="B211" s="56">
        <f t="shared" si="34"/>
        <v>4</v>
      </c>
      <c r="C211" s="60">
        <f t="shared" si="31"/>
        <v>2000</v>
      </c>
      <c r="D211" s="56">
        <v>0</v>
      </c>
      <c r="E211" s="56">
        <v>0</v>
      </c>
      <c r="H211" s="97">
        <v>204807</v>
      </c>
      <c r="I211" s="97">
        <v>12988</v>
      </c>
      <c r="J211" s="97">
        <v>0</v>
      </c>
      <c r="K211" s="91">
        <v>0</v>
      </c>
      <c r="L211" s="56">
        <v>0</v>
      </c>
      <c r="M211" s="56">
        <v>22012</v>
      </c>
      <c r="N211" s="97">
        <v>80000</v>
      </c>
      <c r="P211" s="97"/>
      <c r="Q211" s="56">
        <v>10000</v>
      </c>
      <c r="T211" s="97"/>
      <c r="U211" s="97"/>
      <c r="V211" s="97"/>
      <c r="X211" s="98">
        <f t="shared" si="35"/>
        <v>204807</v>
      </c>
      <c r="Y211" s="56">
        <f t="shared" si="36"/>
        <v>45000</v>
      </c>
      <c r="Z211" s="56">
        <f t="shared" si="36"/>
        <v>80000</v>
      </c>
      <c r="AA211" s="98">
        <f t="shared" si="36"/>
        <v>0</v>
      </c>
      <c r="AB211" s="98">
        <f t="shared" si="37"/>
        <v>329807</v>
      </c>
      <c r="AE211" s="99"/>
      <c r="AH211" s="57"/>
      <c r="AI211" s="57"/>
      <c r="AJ211" s="57">
        <f t="shared" si="32"/>
        <v>0</v>
      </c>
      <c r="AK211" s="56">
        <f t="shared" si="33"/>
        <v>329807</v>
      </c>
      <c r="AL211" s="99"/>
      <c r="AM211" s="57"/>
      <c r="AN211" s="99"/>
      <c r="AO211" s="99"/>
      <c r="AP211" s="57"/>
      <c r="AR211" s="99"/>
      <c r="AS211" s="99"/>
      <c r="AT211" s="99"/>
      <c r="AU211" s="99"/>
      <c r="AV211" s="57"/>
      <c r="AW211" s="58"/>
      <c r="AX211" s="99"/>
      <c r="AY211" s="99"/>
      <c r="AZ211" s="99"/>
      <c r="BB211" s="110"/>
      <c r="CF211" s="59"/>
      <c r="CH211" s="60"/>
      <c r="CK211" s="97"/>
      <c r="CL211" s="97"/>
      <c r="CM211" s="97"/>
      <c r="CN211" s="97"/>
      <c r="CQ211" s="97"/>
      <c r="CR211" s="97"/>
      <c r="CU211" s="97"/>
      <c r="CV211" s="97"/>
      <c r="CW211" s="97"/>
      <c r="CX211" s="97"/>
      <c r="CY211" s="97"/>
      <c r="CZ211" s="98"/>
      <c r="DC211" s="98"/>
    </row>
    <row r="212" spans="1:107" x14ac:dyDescent="0.15">
      <c r="A212" s="59">
        <v>36633</v>
      </c>
      <c r="B212" s="56">
        <f t="shared" si="34"/>
        <v>4</v>
      </c>
      <c r="C212" s="60">
        <f t="shared" si="31"/>
        <v>2000</v>
      </c>
      <c r="D212" s="56">
        <v>0</v>
      </c>
      <c r="E212" s="56">
        <v>0</v>
      </c>
      <c r="H212" s="97">
        <v>204807</v>
      </c>
      <c r="I212" s="97">
        <v>12988</v>
      </c>
      <c r="J212" s="97">
        <v>0</v>
      </c>
      <c r="K212" s="91">
        <v>0</v>
      </c>
      <c r="L212" s="56">
        <v>0</v>
      </c>
      <c r="M212" s="56">
        <v>22012</v>
      </c>
      <c r="N212" s="97">
        <v>80000</v>
      </c>
      <c r="P212" s="97"/>
      <c r="Q212" s="56">
        <v>10000</v>
      </c>
      <c r="T212" s="97"/>
      <c r="U212" s="97"/>
      <c r="V212" s="97"/>
      <c r="X212" s="98">
        <f t="shared" si="35"/>
        <v>204807</v>
      </c>
      <c r="Y212" s="56">
        <f t="shared" si="36"/>
        <v>45000</v>
      </c>
      <c r="Z212" s="56">
        <f t="shared" si="36"/>
        <v>80000</v>
      </c>
      <c r="AA212" s="98">
        <f t="shared" si="36"/>
        <v>0</v>
      </c>
      <c r="AB212" s="98">
        <f t="shared" si="37"/>
        <v>329807</v>
      </c>
      <c r="AE212" s="99"/>
      <c r="AH212" s="57"/>
      <c r="AI212" s="57"/>
      <c r="AJ212" s="57">
        <f t="shared" si="32"/>
        <v>0</v>
      </c>
      <c r="AK212" s="56">
        <f t="shared" si="33"/>
        <v>329807</v>
      </c>
      <c r="AL212" s="99"/>
      <c r="AM212" s="57"/>
      <c r="AN212" s="99"/>
      <c r="AO212" s="99"/>
      <c r="AP212" s="57"/>
      <c r="AR212" s="99"/>
      <c r="AS212" s="99"/>
      <c r="AT212" s="99"/>
      <c r="AU212" s="99"/>
      <c r="AV212" s="57"/>
      <c r="AW212" s="58"/>
      <c r="AX212" s="99"/>
      <c r="AY212" s="99"/>
      <c r="AZ212" s="99"/>
      <c r="BB212" s="110"/>
      <c r="CF212" s="59"/>
      <c r="CH212" s="60"/>
      <c r="CK212" s="97"/>
      <c r="CL212" s="97"/>
      <c r="CM212" s="97"/>
      <c r="CN212" s="97"/>
      <c r="CQ212" s="97"/>
      <c r="CR212" s="97"/>
      <c r="CU212" s="97"/>
      <c r="CV212" s="97"/>
      <c r="CW212" s="97"/>
      <c r="CX212" s="97"/>
      <c r="CY212" s="97"/>
      <c r="CZ212" s="112"/>
      <c r="DC212" s="98"/>
    </row>
    <row r="213" spans="1:107" x14ac:dyDescent="0.15">
      <c r="A213" s="59">
        <v>36634</v>
      </c>
      <c r="B213" s="56">
        <f t="shared" si="34"/>
        <v>4</v>
      </c>
      <c r="C213" s="60">
        <f t="shared" si="31"/>
        <v>2000</v>
      </c>
      <c r="D213" s="56">
        <v>0</v>
      </c>
      <c r="E213" s="56">
        <v>0</v>
      </c>
      <c r="H213" s="97">
        <v>204807</v>
      </c>
      <c r="I213" s="97">
        <v>12988</v>
      </c>
      <c r="J213" s="97">
        <v>0</v>
      </c>
      <c r="K213" s="91">
        <v>0</v>
      </c>
      <c r="L213" s="56">
        <v>0</v>
      </c>
      <c r="M213" s="56">
        <v>22012</v>
      </c>
      <c r="N213" s="97">
        <v>122023</v>
      </c>
      <c r="P213" s="97"/>
      <c r="Q213" s="56">
        <v>10000</v>
      </c>
      <c r="T213" s="97"/>
      <c r="U213" s="97"/>
      <c r="V213" s="97"/>
      <c r="X213" s="98">
        <f t="shared" si="35"/>
        <v>204807</v>
      </c>
      <c r="Y213" s="56">
        <f t="shared" si="36"/>
        <v>45000</v>
      </c>
      <c r="Z213" s="56">
        <f t="shared" si="36"/>
        <v>122023</v>
      </c>
      <c r="AA213" s="98">
        <f t="shared" si="36"/>
        <v>0</v>
      </c>
      <c r="AB213" s="98">
        <f t="shared" si="37"/>
        <v>371830</v>
      </c>
      <c r="AE213" s="99"/>
      <c r="AH213" s="57"/>
      <c r="AI213" s="57"/>
      <c r="AJ213" s="57">
        <f t="shared" si="32"/>
        <v>0</v>
      </c>
      <c r="AK213" s="56">
        <f t="shared" si="33"/>
        <v>371830</v>
      </c>
      <c r="AL213" s="99"/>
      <c r="AM213" s="57"/>
      <c r="AN213" s="99"/>
      <c r="AO213" s="99"/>
      <c r="AP213" s="57"/>
      <c r="AR213" s="99"/>
      <c r="AS213" s="99"/>
      <c r="AT213" s="99"/>
      <c r="AU213" s="99"/>
      <c r="AV213" s="57"/>
      <c r="AW213" s="58"/>
      <c r="AX213" s="99"/>
      <c r="AY213" s="99"/>
      <c r="AZ213" s="99"/>
      <c r="BB213" s="110"/>
      <c r="CF213" s="59"/>
      <c r="CH213" s="60"/>
      <c r="CK213" s="97"/>
      <c r="CL213" s="97"/>
      <c r="CM213" s="97"/>
      <c r="CN213" s="97"/>
      <c r="CQ213" s="97"/>
      <c r="CR213" s="97"/>
      <c r="CU213" s="97"/>
      <c r="CV213" s="97"/>
      <c r="CW213" s="97"/>
      <c r="CX213" s="97"/>
      <c r="CY213" s="97"/>
      <c r="CZ213" s="98"/>
      <c r="DC213" s="98"/>
    </row>
    <row r="214" spans="1:107" x14ac:dyDescent="0.15">
      <c r="A214" s="59">
        <v>36635</v>
      </c>
      <c r="B214" s="56">
        <f t="shared" si="34"/>
        <v>4</v>
      </c>
      <c r="C214" s="60">
        <f t="shared" si="31"/>
        <v>2000</v>
      </c>
      <c r="D214" s="56">
        <v>0</v>
      </c>
      <c r="E214" s="56">
        <v>0</v>
      </c>
      <c r="H214" s="97">
        <v>204807</v>
      </c>
      <c r="I214" s="97">
        <v>12988</v>
      </c>
      <c r="J214" s="97">
        <v>0</v>
      </c>
      <c r="K214" s="91">
        <v>0</v>
      </c>
      <c r="L214" s="56">
        <v>0</v>
      </c>
      <c r="M214" s="56">
        <v>22012</v>
      </c>
      <c r="N214" s="97">
        <v>122981</v>
      </c>
      <c r="P214" s="97"/>
      <c r="Q214" s="56">
        <v>10000</v>
      </c>
      <c r="T214" s="97"/>
      <c r="U214" s="97"/>
      <c r="V214" s="97"/>
      <c r="X214" s="98">
        <f t="shared" si="35"/>
        <v>204807</v>
      </c>
      <c r="Y214" s="56">
        <f t="shared" si="36"/>
        <v>45000</v>
      </c>
      <c r="Z214" s="56">
        <f t="shared" si="36"/>
        <v>122981</v>
      </c>
      <c r="AA214" s="98">
        <f t="shared" si="36"/>
        <v>0</v>
      </c>
      <c r="AB214" s="98">
        <f t="shared" si="37"/>
        <v>372788</v>
      </c>
      <c r="AE214" s="99"/>
      <c r="AH214" s="57"/>
      <c r="AI214" s="57"/>
      <c r="AJ214" s="57">
        <f t="shared" si="32"/>
        <v>0</v>
      </c>
      <c r="AK214" s="56">
        <f t="shared" si="33"/>
        <v>372788</v>
      </c>
      <c r="AL214" s="99"/>
      <c r="AM214" s="57"/>
      <c r="AN214" s="99"/>
      <c r="AO214" s="99"/>
      <c r="AP214" s="57"/>
      <c r="AR214" s="99"/>
      <c r="AS214" s="99"/>
      <c r="AT214" s="99"/>
      <c r="AU214" s="99"/>
      <c r="AV214" s="57"/>
      <c r="AW214" s="58"/>
      <c r="AX214" s="99"/>
      <c r="AY214" s="99"/>
      <c r="AZ214" s="99"/>
      <c r="BB214" s="110"/>
      <c r="CF214" s="59"/>
      <c r="CH214" s="60"/>
      <c r="CK214" s="97"/>
      <c r="CL214" s="97"/>
      <c r="CM214" s="97"/>
      <c r="CN214" s="97"/>
      <c r="CQ214" s="97"/>
      <c r="CR214" s="97"/>
      <c r="CU214" s="97"/>
      <c r="CV214" s="97"/>
      <c r="CW214" s="97"/>
      <c r="CX214" s="97"/>
      <c r="CY214" s="97"/>
      <c r="CZ214" s="98"/>
      <c r="DC214" s="98"/>
    </row>
    <row r="215" spans="1:107" x14ac:dyDescent="0.15">
      <c r="A215" s="59">
        <v>36636</v>
      </c>
      <c r="B215" s="56">
        <f t="shared" si="34"/>
        <v>4</v>
      </c>
      <c r="C215" s="60">
        <f t="shared" si="31"/>
        <v>2000</v>
      </c>
      <c r="D215" s="56">
        <v>0</v>
      </c>
      <c r="E215" s="56">
        <v>0</v>
      </c>
      <c r="H215" s="97">
        <v>204807</v>
      </c>
      <c r="I215" s="97">
        <v>12988</v>
      </c>
      <c r="J215" s="97">
        <v>0</v>
      </c>
      <c r="K215" s="91">
        <v>0</v>
      </c>
      <c r="L215" s="56">
        <v>0</v>
      </c>
      <c r="M215" s="56">
        <v>22012</v>
      </c>
      <c r="N215" s="97">
        <v>122981</v>
      </c>
      <c r="P215" s="97"/>
      <c r="Q215" s="56">
        <v>10000</v>
      </c>
      <c r="T215" s="97"/>
      <c r="U215" s="97"/>
      <c r="V215" s="97"/>
      <c r="X215" s="98">
        <f t="shared" si="35"/>
        <v>204807</v>
      </c>
      <c r="Y215" s="56">
        <f t="shared" si="36"/>
        <v>45000</v>
      </c>
      <c r="Z215" s="56">
        <f t="shared" si="36"/>
        <v>122981</v>
      </c>
      <c r="AA215" s="98">
        <f t="shared" si="36"/>
        <v>0</v>
      </c>
      <c r="AB215" s="98">
        <f t="shared" si="37"/>
        <v>372788</v>
      </c>
      <c r="AE215" s="99"/>
      <c r="AH215" s="57"/>
      <c r="AI215" s="57"/>
      <c r="AJ215" s="57">
        <f t="shared" si="32"/>
        <v>0</v>
      </c>
      <c r="AK215" s="56">
        <f t="shared" si="33"/>
        <v>372788</v>
      </c>
      <c r="AL215" s="99"/>
      <c r="AM215" s="57"/>
      <c r="AN215" s="99"/>
      <c r="AO215" s="99"/>
      <c r="AP215" s="57"/>
      <c r="AR215" s="99"/>
      <c r="AS215" s="99"/>
      <c r="AT215" s="99"/>
      <c r="AU215" s="99"/>
      <c r="AV215" s="57"/>
      <c r="AW215" s="58"/>
      <c r="AX215" s="99"/>
      <c r="AY215" s="99"/>
      <c r="AZ215" s="99"/>
      <c r="BB215" s="110"/>
      <c r="CF215" s="59"/>
      <c r="CH215" s="60"/>
      <c r="CK215" s="97"/>
      <c r="CL215" s="97"/>
      <c r="CM215" s="97"/>
      <c r="CN215" s="97"/>
      <c r="CQ215" s="97"/>
      <c r="CR215" s="97"/>
      <c r="CU215" s="97"/>
      <c r="CV215" s="97"/>
      <c r="CW215" s="97"/>
      <c r="CX215" s="97"/>
      <c r="CY215" s="97"/>
      <c r="CZ215" s="98"/>
      <c r="DC215" s="98"/>
    </row>
    <row r="216" spans="1:107" x14ac:dyDescent="0.15">
      <c r="A216" s="59">
        <v>36637</v>
      </c>
      <c r="B216" s="56">
        <f t="shared" si="34"/>
        <v>4</v>
      </c>
      <c r="C216" s="60">
        <f t="shared" si="31"/>
        <v>2000</v>
      </c>
      <c r="D216" s="56">
        <v>0</v>
      </c>
      <c r="E216" s="56">
        <v>0</v>
      </c>
      <c r="H216" s="97">
        <v>204807</v>
      </c>
      <c r="I216" s="97">
        <v>12988</v>
      </c>
      <c r="J216" s="97">
        <v>0</v>
      </c>
      <c r="K216" s="91">
        <v>0</v>
      </c>
      <c r="L216" s="56">
        <v>0</v>
      </c>
      <c r="M216" s="56">
        <v>22012</v>
      </c>
      <c r="N216" s="97">
        <v>122981</v>
      </c>
      <c r="P216" s="97"/>
      <c r="Q216" s="56">
        <v>10000</v>
      </c>
      <c r="T216" s="97"/>
      <c r="U216" s="97"/>
      <c r="V216" s="97"/>
      <c r="X216" s="98">
        <f t="shared" si="35"/>
        <v>204807</v>
      </c>
      <c r="Y216" s="56">
        <f t="shared" si="36"/>
        <v>45000</v>
      </c>
      <c r="Z216" s="56">
        <f t="shared" si="36"/>
        <v>122981</v>
      </c>
      <c r="AA216" s="98">
        <f t="shared" si="36"/>
        <v>0</v>
      </c>
      <c r="AB216" s="98">
        <f t="shared" si="37"/>
        <v>372788</v>
      </c>
      <c r="AE216" s="99"/>
      <c r="AH216" s="57"/>
      <c r="AI216" s="57"/>
      <c r="AJ216" s="57">
        <f t="shared" si="32"/>
        <v>0</v>
      </c>
      <c r="AK216" s="56">
        <f t="shared" si="33"/>
        <v>372788</v>
      </c>
      <c r="AL216" s="99"/>
      <c r="AM216" s="57"/>
      <c r="AN216" s="99"/>
      <c r="AO216" s="99"/>
      <c r="AP216" s="57"/>
      <c r="AR216" s="99"/>
      <c r="AS216" s="99"/>
      <c r="AT216" s="99"/>
      <c r="AU216" s="99"/>
      <c r="AV216" s="57"/>
      <c r="AW216" s="58"/>
      <c r="AX216" s="99"/>
      <c r="AY216" s="99"/>
      <c r="AZ216" s="99"/>
      <c r="BB216" s="110"/>
      <c r="CF216" s="59"/>
      <c r="CH216" s="60"/>
      <c r="CK216" s="97"/>
      <c r="CL216" s="97"/>
      <c r="CM216" s="97"/>
      <c r="CN216" s="97"/>
      <c r="CQ216" s="97"/>
      <c r="CR216" s="97"/>
      <c r="CU216" s="97"/>
      <c r="CV216" s="97"/>
      <c r="CW216" s="97"/>
      <c r="CX216" s="97"/>
      <c r="CY216" s="97"/>
      <c r="CZ216" s="98"/>
      <c r="DC216" s="98"/>
    </row>
    <row r="217" spans="1:107" x14ac:dyDescent="0.15">
      <c r="A217" s="59">
        <v>36638</v>
      </c>
      <c r="B217" s="56">
        <f t="shared" si="34"/>
        <v>4</v>
      </c>
      <c r="C217" s="60">
        <f t="shared" si="31"/>
        <v>2000</v>
      </c>
      <c r="D217" s="56">
        <v>0</v>
      </c>
      <c r="E217" s="56">
        <v>0</v>
      </c>
      <c r="H217" s="97">
        <v>204807</v>
      </c>
      <c r="I217" s="97">
        <v>12988</v>
      </c>
      <c r="J217" s="97">
        <v>0</v>
      </c>
      <c r="K217" s="91">
        <v>0</v>
      </c>
      <c r="L217" s="56">
        <v>0</v>
      </c>
      <c r="M217" s="56">
        <v>22012</v>
      </c>
      <c r="N217" s="97">
        <v>122981</v>
      </c>
      <c r="P217" s="97"/>
      <c r="Q217" s="56">
        <v>10000</v>
      </c>
      <c r="T217" s="97"/>
      <c r="U217" s="97"/>
      <c r="V217" s="97"/>
      <c r="X217" s="98">
        <f t="shared" si="35"/>
        <v>204807</v>
      </c>
      <c r="Y217" s="56">
        <f t="shared" si="36"/>
        <v>45000</v>
      </c>
      <c r="Z217" s="56">
        <f t="shared" si="36"/>
        <v>122981</v>
      </c>
      <c r="AA217" s="98">
        <f t="shared" si="36"/>
        <v>0</v>
      </c>
      <c r="AB217" s="98">
        <f t="shared" si="37"/>
        <v>372788</v>
      </c>
      <c r="AE217" s="99"/>
      <c r="AH217" s="57"/>
      <c r="AI217" s="57"/>
      <c r="AJ217" s="57">
        <f t="shared" si="32"/>
        <v>0</v>
      </c>
      <c r="AK217" s="56">
        <f t="shared" si="33"/>
        <v>372788</v>
      </c>
      <c r="AL217" s="99"/>
      <c r="AM217" s="57"/>
      <c r="AN217" s="99"/>
      <c r="AO217" s="99"/>
      <c r="AP217" s="57"/>
      <c r="AR217" s="99"/>
      <c r="AS217" s="99"/>
      <c r="AT217" s="99"/>
      <c r="AU217" s="99"/>
      <c r="AV217" s="57"/>
      <c r="AW217" s="58"/>
      <c r="AX217" s="99"/>
      <c r="AY217" s="99"/>
      <c r="AZ217" s="99"/>
      <c r="BB217" s="110"/>
      <c r="CF217" s="59"/>
      <c r="CH217" s="60"/>
      <c r="CK217" s="97"/>
      <c r="CL217" s="97"/>
      <c r="CM217" s="97"/>
      <c r="CN217" s="97"/>
      <c r="CQ217" s="97"/>
      <c r="CR217" s="97"/>
      <c r="CU217" s="97"/>
      <c r="CV217" s="97"/>
      <c r="CW217" s="97"/>
      <c r="CX217" s="97"/>
      <c r="CY217" s="97"/>
      <c r="CZ217" s="98"/>
      <c r="DC217" s="98"/>
    </row>
    <row r="218" spans="1:107" x14ac:dyDescent="0.15">
      <c r="A218" s="59">
        <v>36639</v>
      </c>
      <c r="B218" s="56">
        <f t="shared" si="34"/>
        <v>4</v>
      </c>
      <c r="C218" s="60">
        <f t="shared" si="31"/>
        <v>2000</v>
      </c>
      <c r="D218" s="56">
        <v>0</v>
      </c>
      <c r="E218" s="56">
        <v>0</v>
      </c>
      <c r="H218" s="97">
        <v>204807</v>
      </c>
      <c r="I218" s="97">
        <v>12988</v>
      </c>
      <c r="J218" s="97">
        <v>0</v>
      </c>
      <c r="K218" s="91">
        <v>0</v>
      </c>
      <c r="L218" s="56">
        <v>0</v>
      </c>
      <c r="M218" s="56">
        <v>22012</v>
      </c>
      <c r="N218" s="97">
        <v>122981</v>
      </c>
      <c r="P218" s="97"/>
      <c r="Q218" s="56">
        <v>10000</v>
      </c>
      <c r="T218" s="97"/>
      <c r="U218" s="97"/>
      <c r="V218" s="97"/>
      <c r="X218" s="98">
        <f t="shared" si="35"/>
        <v>204807</v>
      </c>
      <c r="Y218" s="56">
        <f t="shared" si="36"/>
        <v>45000</v>
      </c>
      <c r="Z218" s="56">
        <f t="shared" si="36"/>
        <v>122981</v>
      </c>
      <c r="AA218" s="98">
        <f t="shared" si="36"/>
        <v>0</v>
      </c>
      <c r="AB218" s="98">
        <f t="shared" si="37"/>
        <v>372788</v>
      </c>
      <c r="AE218" s="99"/>
      <c r="AH218" s="57"/>
      <c r="AI218" s="57"/>
      <c r="AJ218" s="57">
        <f t="shared" si="32"/>
        <v>0</v>
      </c>
      <c r="AK218" s="56">
        <f t="shared" si="33"/>
        <v>372788</v>
      </c>
      <c r="AL218" s="99"/>
      <c r="AM218" s="57"/>
      <c r="AN218" s="99"/>
      <c r="AO218" s="99"/>
      <c r="AP218" s="57"/>
      <c r="AR218" s="99"/>
      <c r="AS218" s="99"/>
      <c r="AT218" s="99"/>
      <c r="AU218" s="99"/>
      <c r="AV218" s="57"/>
      <c r="AW218" s="58"/>
      <c r="AX218" s="99"/>
      <c r="AY218" s="99"/>
      <c r="AZ218" s="99"/>
      <c r="BB218" s="110"/>
      <c r="CF218" s="59"/>
      <c r="CH218" s="60"/>
      <c r="CK218" s="97"/>
      <c r="CL218" s="97"/>
      <c r="CM218" s="97"/>
      <c r="CN218" s="97"/>
      <c r="CQ218" s="97"/>
      <c r="CR218" s="97"/>
      <c r="CU218" s="97"/>
      <c r="CV218" s="97"/>
      <c r="CW218" s="97"/>
      <c r="CX218" s="97"/>
      <c r="CY218" s="97"/>
      <c r="CZ218" s="98"/>
      <c r="DC218" s="98"/>
    </row>
    <row r="219" spans="1:107" x14ac:dyDescent="0.15">
      <c r="A219" s="59">
        <v>36640</v>
      </c>
      <c r="B219" s="56">
        <f t="shared" si="34"/>
        <v>4</v>
      </c>
      <c r="C219" s="60">
        <f t="shared" si="31"/>
        <v>2000</v>
      </c>
      <c r="D219" s="56">
        <v>0</v>
      </c>
      <c r="E219" s="56">
        <v>0</v>
      </c>
      <c r="H219" s="97">
        <v>204807</v>
      </c>
      <c r="I219" s="97">
        <v>12988</v>
      </c>
      <c r="J219" s="97">
        <v>0</v>
      </c>
      <c r="K219" s="91">
        <v>0</v>
      </c>
      <c r="L219" s="56">
        <v>0</v>
      </c>
      <c r="M219" s="56">
        <v>22012</v>
      </c>
      <c r="N219" s="97">
        <v>122981</v>
      </c>
      <c r="P219" s="97"/>
      <c r="Q219" s="56">
        <v>10000</v>
      </c>
      <c r="T219" s="97"/>
      <c r="U219" s="97"/>
      <c r="V219" s="97"/>
      <c r="X219" s="98">
        <f t="shared" si="35"/>
        <v>204807</v>
      </c>
      <c r="Y219" s="56">
        <f t="shared" si="36"/>
        <v>45000</v>
      </c>
      <c r="Z219" s="56">
        <f t="shared" si="36"/>
        <v>122981</v>
      </c>
      <c r="AA219" s="98">
        <f t="shared" si="36"/>
        <v>0</v>
      </c>
      <c r="AB219" s="98">
        <f t="shared" si="37"/>
        <v>372788</v>
      </c>
      <c r="AE219" s="99"/>
      <c r="AH219" s="57"/>
      <c r="AI219" s="57"/>
      <c r="AJ219" s="57">
        <f t="shared" si="32"/>
        <v>0</v>
      </c>
      <c r="AK219" s="56">
        <f t="shared" si="33"/>
        <v>372788</v>
      </c>
      <c r="AL219" s="99"/>
      <c r="AM219" s="57"/>
      <c r="AN219" s="99"/>
      <c r="AO219" s="99"/>
      <c r="AP219" s="57"/>
      <c r="AR219" s="99"/>
      <c r="AS219" s="99"/>
      <c r="AT219" s="99"/>
      <c r="AU219" s="99"/>
      <c r="AV219" s="57"/>
      <c r="AW219" s="58"/>
      <c r="AX219" s="99"/>
      <c r="AY219" s="99"/>
      <c r="AZ219" s="99"/>
      <c r="BB219" s="110"/>
      <c r="CF219" s="59"/>
      <c r="CH219" s="60"/>
      <c r="CK219" s="97"/>
      <c r="CL219" s="97"/>
      <c r="CM219" s="97"/>
      <c r="CN219" s="97"/>
      <c r="CQ219" s="97"/>
      <c r="CR219" s="97"/>
      <c r="CU219" s="97"/>
      <c r="CV219" s="97"/>
      <c r="CW219" s="97"/>
      <c r="CX219" s="97"/>
      <c r="CY219" s="97"/>
      <c r="CZ219" s="98"/>
      <c r="DC219" s="98"/>
    </row>
    <row r="220" spans="1:107" x14ac:dyDescent="0.15">
      <c r="A220" s="59">
        <v>36641</v>
      </c>
      <c r="B220" s="56">
        <f t="shared" si="34"/>
        <v>4</v>
      </c>
      <c r="C220" s="60">
        <f t="shared" si="31"/>
        <v>2000</v>
      </c>
      <c r="D220" s="56">
        <v>0</v>
      </c>
      <c r="E220" s="56">
        <v>0</v>
      </c>
      <c r="H220" s="97">
        <v>204807</v>
      </c>
      <c r="I220" s="97">
        <v>12988</v>
      </c>
      <c r="J220" s="97">
        <v>0</v>
      </c>
      <c r="K220" s="91">
        <v>0</v>
      </c>
      <c r="L220" s="56">
        <v>0</v>
      </c>
      <c r="M220" s="56">
        <v>22012</v>
      </c>
      <c r="N220" s="97">
        <v>122981</v>
      </c>
      <c r="P220" s="97"/>
      <c r="Q220" s="56">
        <v>10000</v>
      </c>
      <c r="T220" s="97"/>
      <c r="U220" s="97"/>
      <c r="V220" s="97"/>
      <c r="X220" s="98">
        <f t="shared" si="35"/>
        <v>204807</v>
      </c>
      <c r="Y220" s="56">
        <f t="shared" si="36"/>
        <v>45000</v>
      </c>
      <c r="Z220" s="56">
        <f t="shared" si="36"/>
        <v>122981</v>
      </c>
      <c r="AA220" s="98">
        <f t="shared" si="36"/>
        <v>0</v>
      </c>
      <c r="AB220" s="98">
        <f t="shared" si="37"/>
        <v>372788</v>
      </c>
      <c r="AE220" s="99"/>
      <c r="AH220" s="57"/>
      <c r="AI220" s="57"/>
      <c r="AJ220" s="57">
        <f t="shared" si="32"/>
        <v>0</v>
      </c>
      <c r="AK220" s="56">
        <f t="shared" si="33"/>
        <v>372788</v>
      </c>
      <c r="AL220" s="99"/>
      <c r="AM220" s="57"/>
      <c r="AN220" s="99"/>
      <c r="AO220" s="99"/>
      <c r="AP220" s="57"/>
      <c r="AR220" s="99"/>
      <c r="AS220" s="99"/>
      <c r="AT220" s="99"/>
      <c r="AU220" s="99"/>
      <c r="AV220" s="57"/>
      <c r="AW220" s="58"/>
      <c r="AX220" s="99"/>
      <c r="AY220" s="99"/>
      <c r="AZ220" s="99"/>
      <c r="BB220" s="110"/>
      <c r="CF220" s="59"/>
      <c r="CH220" s="60"/>
      <c r="CK220" s="97"/>
      <c r="CL220" s="97"/>
      <c r="CM220" s="97"/>
      <c r="CN220" s="97"/>
      <c r="CQ220" s="97"/>
      <c r="CR220" s="97"/>
      <c r="CU220" s="97"/>
      <c r="CV220" s="97"/>
      <c r="CW220" s="97"/>
      <c r="CX220" s="97"/>
      <c r="CY220" s="97"/>
      <c r="CZ220" s="98"/>
      <c r="DC220" s="98"/>
    </row>
    <row r="221" spans="1:107" x14ac:dyDescent="0.15">
      <c r="A221" s="59">
        <v>36642</v>
      </c>
      <c r="B221" s="56">
        <f t="shared" si="34"/>
        <v>4</v>
      </c>
      <c r="C221" s="60">
        <f t="shared" si="31"/>
        <v>2000</v>
      </c>
      <c r="D221" s="56">
        <v>0</v>
      </c>
      <c r="E221" s="56">
        <v>0</v>
      </c>
      <c r="H221" s="97">
        <v>204807</v>
      </c>
      <c r="I221" s="97">
        <v>12988</v>
      </c>
      <c r="J221" s="97">
        <v>0</v>
      </c>
      <c r="K221" s="91">
        <v>0</v>
      </c>
      <c r="L221" s="56">
        <v>0</v>
      </c>
      <c r="M221" s="56">
        <v>22012</v>
      </c>
      <c r="N221" s="97">
        <v>122981</v>
      </c>
      <c r="P221" s="97"/>
      <c r="Q221" s="56">
        <v>10000</v>
      </c>
      <c r="T221" s="97"/>
      <c r="U221" s="97"/>
      <c r="V221" s="97"/>
      <c r="X221" s="98">
        <f t="shared" si="35"/>
        <v>204807</v>
      </c>
      <c r="Y221" s="56">
        <f t="shared" si="36"/>
        <v>45000</v>
      </c>
      <c r="Z221" s="56">
        <f t="shared" si="36"/>
        <v>122981</v>
      </c>
      <c r="AA221" s="98">
        <f t="shared" si="36"/>
        <v>0</v>
      </c>
      <c r="AB221" s="98">
        <f t="shared" si="37"/>
        <v>372788</v>
      </c>
      <c r="AE221" s="99"/>
      <c r="AH221" s="57"/>
      <c r="AI221" s="57"/>
      <c r="AJ221" s="57">
        <f t="shared" si="32"/>
        <v>0</v>
      </c>
      <c r="AK221" s="56">
        <f t="shared" si="33"/>
        <v>372788</v>
      </c>
      <c r="AL221" s="99"/>
      <c r="AM221" s="57"/>
      <c r="AN221" s="99"/>
      <c r="AO221" s="99"/>
      <c r="AP221" s="57"/>
      <c r="AR221" s="99"/>
      <c r="AS221" s="99"/>
      <c r="AT221" s="99"/>
      <c r="AU221" s="99"/>
      <c r="AV221" s="57"/>
      <c r="AW221" s="58"/>
      <c r="AX221" s="99"/>
      <c r="AY221" s="99"/>
      <c r="AZ221" s="99"/>
      <c r="BB221" s="110"/>
      <c r="CF221" s="59"/>
      <c r="CH221" s="60"/>
      <c r="CK221" s="97"/>
      <c r="CL221" s="97"/>
      <c r="CM221" s="97"/>
      <c r="CN221" s="97"/>
      <c r="CQ221" s="97"/>
      <c r="CR221" s="97"/>
      <c r="CU221" s="97"/>
      <c r="CV221" s="97"/>
      <c r="CW221" s="97"/>
      <c r="CX221" s="97"/>
      <c r="CY221" s="97"/>
      <c r="CZ221" s="98"/>
      <c r="DC221" s="98"/>
    </row>
    <row r="222" spans="1:107" x14ac:dyDescent="0.15">
      <c r="A222" s="59">
        <v>36643</v>
      </c>
      <c r="B222" s="56">
        <f t="shared" si="34"/>
        <v>4</v>
      </c>
      <c r="C222" s="60">
        <f t="shared" si="31"/>
        <v>2000</v>
      </c>
      <c r="D222" s="56">
        <v>0</v>
      </c>
      <c r="E222" s="56">
        <v>0</v>
      </c>
      <c r="H222" s="97">
        <v>204807</v>
      </c>
      <c r="I222" s="97">
        <v>12988</v>
      </c>
      <c r="J222" s="97">
        <v>0</v>
      </c>
      <c r="K222" s="91">
        <v>0</v>
      </c>
      <c r="L222" s="56">
        <v>0</v>
      </c>
      <c r="M222" s="56">
        <v>22012</v>
      </c>
      <c r="N222" s="97">
        <v>122981</v>
      </c>
      <c r="P222" s="97"/>
      <c r="Q222" s="56">
        <v>10000</v>
      </c>
      <c r="T222" s="97"/>
      <c r="U222" s="97"/>
      <c r="V222" s="97"/>
      <c r="X222" s="98">
        <f t="shared" si="35"/>
        <v>204807</v>
      </c>
      <c r="Y222" s="56">
        <f t="shared" si="36"/>
        <v>45000</v>
      </c>
      <c r="Z222" s="56">
        <f t="shared" si="36"/>
        <v>122981</v>
      </c>
      <c r="AA222" s="98">
        <f t="shared" si="36"/>
        <v>0</v>
      </c>
      <c r="AB222" s="98">
        <f t="shared" si="37"/>
        <v>372788</v>
      </c>
      <c r="AE222" s="99"/>
      <c r="AH222" s="57"/>
      <c r="AI222" s="57"/>
      <c r="AJ222" s="57">
        <f t="shared" si="32"/>
        <v>0</v>
      </c>
      <c r="AK222" s="56">
        <f t="shared" si="33"/>
        <v>372788</v>
      </c>
      <c r="AL222" s="99"/>
      <c r="AM222" s="57"/>
      <c r="AN222" s="99"/>
      <c r="AO222" s="99"/>
      <c r="AP222" s="57"/>
      <c r="AR222" s="99"/>
      <c r="AS222" s="99"/>
      <c r="AT222" s="99"/>
      <c r="AU222" s="99"/>
      <c r="AV222" s="57"/>
      <c r="AW222" s="58"/>
      <c r="AX222" s="99"/>
      <c r="AY222" s="99"/>
      <c r="AZ222" s="99"/>
      <c r="BB222" s="110"/>
      <c r="CF222" s="59"/>
      <c r="CH222" s="60"/>
      <c r="CK222" s="97"/>
      <c r="CL222" s="97"/>
      <c r="CM222" s="97"/>
      <c r="CN222" s="97"/>
      <c r="CQ222" s="97"/>
      <c r="CR222" s="97"/>
      <c r="CU222" s="97"/>
      <c r="CV222" s="97"/>
      <c r="CW222" s="97"/>
      <c r="CX222" s="97"/>
      <c r="CY222" s="97"/>
      <c r="CZ222" s="98"/>
      <c r="DC222" s="98"/>
    </row>
    <row r="223" spans="1:107" x14ac:dyDescent="0.15">
      <c r="A223" s="59">
        <v>36644</v>
      </c>
      <c r="B223" s="56">
        <f t="shared" si="34"/>
        <v>4</v>
      </c>
      <c r="C223" s="60">
        <f t="shared" si="31"/>
        <v>2000</v>
      </c>
      <c r="D223" s="56">
        <v>0</v>
      </c>
      <c r="E223" s="56">
        <v>0</v>
      </c>
      <c r="H223" s="97">
        <v>204807</v>
      </c>
      <c r="I223" s="97">
        <v>12988</v>
      </c>
      <c r="J223" s="97">
        <v>0</v>
      </c>
      <c r="K223" s="91">
        <v>0</v>
      </c>
      <c r="L223" s="56">
        <v>0</v>
      </c>
      <c r="M223" s="56">
        <v>22012</v>
      </c>
      <c r="N223" s="97">
        <v>122981</v>
      </c>
      <c r="P223" s="97"/>
      <c r="Q223" s="56">
        <v>10000</v>
      </c>
      <c r="T223" s="97"/>
      <c r="U223" s="97"/>
      <c r="V223" s="97"/>
      <c r="X223" s="98">
        <f t="shared" si="35"/>
        <v>204807</v>
      </c>
      <c r="Y223" s="56">
        <f t="shared" si="36"/>
        <v>45000</v>
      </c>
      <c r="Z223" s="56">
        <f t="shared" si="36"/>
        <v>122981</v>
      </c>
      <c r="AA223" s="98">
        <f t="shared" si="36"/>
        <v>0</v>
      </c>
      <c r="AB223" s="98">
        <f t="shared" si="37"/>
        <v>372788</v>
      </c>
      <c r="AE223" s="99"/>
      <c r="AH223" s="57"/>
      <c r="AI223" s="57"/>
      <c r="AJ223" s="57">
        <f t="shared" si="32"/>
        <v>0</v>
      </c>
      <c r="AK223" s="56">
        <f t="shared" si="33"/>
        <v>372788</v>
      </c>
      <c r="AL223" s="99"/>
      <c r="AM223" s="57"/>
      <c r="AN223" s="99"/>
      <c r="AO223" s="99"/>
      <c r="AP223" s="57"/>
      <c r="AR223" s="99"/>
      <c r="AS223" s="99"/>
      <c r="AT223" s="99"/>
      <c r="AU223" s="99"/>
      <c r="AV223" s="57"/>
      <c r="AW223" s="58"/>
      <c r="AX223" s="99"/>
      <c r="AY223" s="99"/>
      <c r="AZ223" s="99"/>
      <c r="BB223" s="110"/>
      <c r="CF223" s="59"/>
      <c r="CH223" s="60"/>
      <c r="CK223" s="97"/>
      <c r="CL223" s="97"/>
      <c r="CM223" s="97"/>
      <c r="CN223" s="97"/>
      <c r="CQ223" s="97"/>
      <c r="CR223" s="97"/>
      <c r="CU223" s="97"/>
      <c r="CV223" s="97"/>
      <c r="CW223" s="97"/>
      <c r="CX223" s="97"/>
      <c r="CY223" s="97"/>
      <c r="CZ223" s="98"/>
      <c r="DC223" s="98"/>
    </row>
    <row r="224" spans="1:107" x14ac:dyDescent="0.15">
      <c r="A224" s="59">
        <v>36645</v>
      </c>
      <c r="B224" s="56">
        <f t="shared" si="34"/>
        <v>4</v>
      </c>
      <c r="C224" s="60">
        <f t="shared" si="31"/>
        <v>2000</v>
      </c>
      <c r="D224" s="56">
        <v>0</v>
      </c>
      <c r="E224" s="56">
        <v>0</v>
      </c>
      <c r="H224" s="97">
        <v>204807</v>
      </c>
      <c r="I224" s="97">
        <v>12988</v>
      </c>
      <c r="J224" s="97">
        <v>0</v>
      </c>
      <c r="K224" s="91">
        <v>0</v>
      </c>
      <c r="L224" s="56">
        <v>0</v>
      </c>
      <c r="M224" s="56">
        <v>22012</v>
      </c>
      <c r="N224" s="97">
        <v>90000</v>
      </c>
      <c r="P224" s="97"/>
      <c r="Q224" s="56">
        <v>10000</v>
      </c>
      <c r="T224" s="97"/>
      <c r="U224" s="97"/>
      <c r="V224" s="97"/>
      <c r="X224" s="98">
        <f t="shared" si="35"/>
        <v>204807</v>
      </c>
      <c r="Y224" s="56">
        <f t="shared" si="36"/>
        <v>45000</v>
      </c>
      <c r="Z224" s="56">
        <f t="shared" si="36"/>
        <v>90000</v>
      </c>
      <c r="AA224" s="98">
        <f t="shared" si="36"/>
        <v>0</v>
      </c>
      <c r="AB224" s="98">
        <f t="shared" si="37"/>
        <v>339807</v>
      </c>
      <c r="AE224" s="99"/>
      <c r="AH224" s="57"/>
      <c r="AI224" s="57"/>
      <c r="AJ224" s="57">
        <f t="shared" si="32"/>
        <v>0</v>
      </c>
      <c r="AK224" s="56">
        <f t="shared" si="33"/>
        <v>339807</v>
      </c>
      <c r="AL224" s="99"/>
      <c r="AM224" s="57"/>
      <c r="AN224" s="99"/>
      <c r="AO224" s="99"/>
      <c r="AP224" s="57"/>
      <c r="AR224" s="99"/>
      <c r="AS224" s="99"/>
      <c r="AT224" s="99"/>
      <c r="AU224" s="99"/>
      <c r="AV224" s="57"/>
      <c r="AW224" s="58"/>
      <c r="AX224" s="99"/>
      <c r="AY224" s="99"/>
      <c r="AZ224" s="99"/>
      <c r="BB224" s="110"/>
      <c r="CF224" s="59"/>
      <c r="CH224" s="60"/>
      <c r="CK224" s="97"/>
      <c r="CL224" s="97"/>
      <c r="CM224" s="97"/>
      <c r="CN224" s="97"/>
      <c r="CQ224" s="97"/>
      <c r="CR224" s="97"/>
      <c r="CU224" s="97"/>
      <c r="CV224" s="97"/>
      <c r="CW224" s="97"/>
      <c r="CX224" s="97"/>
      <c r="CY224" s="97"/>
      <c r="CZ224" s="98"/>
      <c r="DC224" s="98"/>
    </row>
    <row r="225" spans="1:107" x14ac:dyDescent="0.15">
      <c r="A225" s="59">
        <v>36646</v>
      </c>
      <c r="B225" s="56">
        <f t="shared" si="34"/>
        <v>4</v>
      </c>
      <c r="C225" s="60">
        <f t="shared" si="31"/>
        <v>2000</v>
      </c>
      <c r="D225" s="56">
        <v>0</v>
      </c>
      <c r="E225" s="56">
        <v>0</v>
      </c>
      <c r="H225" s="97">
        <v>204807</v>
      </c>
      <c r="I225" s="97">
        <v>12988</v>
      </c>
      <c r="J225" s="97">
        <v>0</v>
      </c>
      <c r="K225" s="91">
        <v>0</v>
      </c>
      <c r="L225" s="56">
        <v>0</v>
      </c>
      <c r="M225" s="56">
        <v>22012</v>
      </c>
      <c r="N225" s="97">
        <v>90000</v>
      </c>
      <c r="P225" s="97"/>
      <c r="Q225" s="56">
        <v>10000</v>
      </c>
      <c r="T225" s="97"/>
      <c r="U225" s="97"/>
      <c r="V225" s="97"/>
      <c r="X225" s="98">
        <f t="shared" si="35"/>
        <v>204807</v>
      </c>
      <c r="Y225" s="56">
        <f t="shared" si="36"/>
        <v>45000</v>
      </c>
      <c r="Z225" s="56">
        <f t="shared" si="36"/>
        <v>90000</v>
      </c>
      <c r="AA225" s="98">
        <f t="shared" si="36"/>
        <v>0</v>
      </c>
      <c r="AB225" s="98">
        <f t="shared" si="37"/>
        <v>339807</v>
      </c>
      <c r="AE225" s="99"/>
      <c r="AH225" s="57"/>
      <c r="AI225" s="57"/>
      <c r="AJ225" s="57">
        <f t="shared" si="32"/>
        <v>0</v>
      </c>
      <c r="AK225" s="56">
        <f t="shared" si="33"/>
        <v>339807</v>
      </c>
      <c r="AL225" s="99"/>
      <c r="AM225" s="57"/>
      <c r="AN225" s="99"/>
      <c r="AO225" s="99"/>
      <c r="AP225" s="57"/>
      <c r="AR225" s="99"/>
      <c r="AS225" s="99"/>
      <c r="AT225" s="99"/>
      <c r="AU225" s="99"/>
      <c r="AV225" s="57"/>
      <c r="AW225" s="58"/>
      <c r="AX225" s="99"/>
      <c r="AY225" s="99"/>
      <c r="AZ225" s="99"/>
      <c r="BB225" s="110"/>
      <c r="CF225" s="59"/>
      <c r="CH225" s="60"/>
      <c r="CK225" s="97"/>
      <c r="CL225" s="97"/>
      <c r="CM225" s="97"/>
      <c r="CN225" s="97"/>
      <c r="CQ225" s="97"/>
      <c r="CR225" s="97"/>
      <c r="CU225" s="97"/>
      <c r="CV225" s="97"/>
      <c r="CW225" s="97"/>
      <c r="CX225" s="97"/>
      <c r="CY225" s="97"/>
      <c r="CZ225" s="98"/>
      <c r="DC225" s="98"/>
    </row>
    <row r="226" spans="1:107" x14ac:dyDescent="0.15">
      <c r="A226" s="59">
        <v>36647</v>
      </c>
      <c r="B226" s="56">
        <f t="shared" si="34"/>
        <v>5</v>
      </c>
      <c r="C226" s="60">
        <f t="shared" si="31"/>
        <v>2000</v>
      </c>
      <c r="D226" s="56">
        <v>0</v>
      </c>
      <c r="E226" s="56">
        <v>0</v>
      </c>
      <c r="H226" s="97">
        <v>111411</v>
      </c>
      <c r="I226" s="97">
        <v>0</v>
      </c>
      <c r="J226" s="97">
        <v>0</v>
      </c>
      <c r="K226" s="91">
        <v>0</v>
      </c>
      <c r="L226" s="56">
        <v>0</v>
      </c>
      <c r="M226" s="56">
        <v>125000</v>
      </c>
      <c r="N226" s="97">
        <v>99177</v>
      </c>
      <c r="P226" s="97"/>
      <c r="Q226" s="56">
        <v>0</v>
      </c>
      <c r="T226" s="97"/>
      <c r="U226" s="97"/>
      <c r="V226" s="97"/>
      <c r="X226" s="98">
        <f t="shared" si="35"/>
        <v>111411</v>
      </c>
      <c r="Y226" s="56">
        <f t="shared" si="36"/>
        <v>125000</v>
      </c>
      <c r="Z226" s="56">
        <f t="shared" si="36"/>
        <v>99177</v>
      </c>
      <c r="AA226" s="98">
        <f t="shared" si="36"/>
        <v>0</v>
      </c>
      <c r="AB226" s="98">
        <f t="shared" si="37"/>
        <v>335588</v>
      </c>
      <c r="AE226" s="99"/>
      <c r="AH226" s="57"/>
      <c r="AI226" s="57"/>
      <c r="AJ226" s="57">
        <f t="shared" si="32"/>
        <v>0</v>
      </c>
      <c r="AK226" s="56">
        <f t="shared" si="33"/>
        <v>335588</v>
      </c>
      <c r="AL226" s="99"/>
      <c r="AM226" s="57"/>
      <c r="AN226" s="99"/>
      <c r="AO226" s="99"/>
      <c r="AP226" s="57"/>
      <c r="AR226" s="99"/>
      <c r="AS226" s="99"/>
      <c r="AT226" s="99"/>
      <c r="AU226" s="99"/>
      <c r="AV226" s="57"/>
      <c r="AW226" s="58"/>
      <c r="AX226" s="99"/>
      <c r="AY226" s="99"/>
      <c r="AZ226" s="99"/>
      <c r="BB226" s="110"/>
      <c r="CF226" s="59"/>
      <c r="CH226" s="60"/>
      <c r="CK226" s="97"/>
      <c r="CL226" s="97"/>
      <c r="CM226" s="97"/>
      <c r="CN226" s="97"/>
      <c r="CQ226" s="97"/>
      <c r="CR226" s="97"/>
      <c r="CU226" s="97"/>
      <c r="CV226" s="97"/>
      <c r="CW226" s="97"/>
      <c r="CX226" s="97"/>
      <c r="CY226" s="97"/>
      <c r="CZ226" s="98"/>
      <c r="DC226" s="98"/>
    </row>
    <row r="227" spans="1:107" x14ac:dyDescent="0.15">
      <c r="A227" s="59">
        <v>36648</v>
      </c>
      <c r="B227" s="56">
        <f t="shared" si="34"/>
        <v>5</v>
      </c>
      <c r="C227" s="60">
        <f t="shared" si="31"/>
        <v>2000</v>
      </c>
      <c r="D227" s="56">
        <v>0</v>
      </c>
      <c r="E227" s="56">
        <v>0</v>
      </c>
      <c r="H227" s="97">
        <v>111411</v>
      </c>
      <c r="I227" s="97">
        <v>0</v>
      </c>
      <c r="J227" s="97">
        <v>0</v>
      </c>
      <c r="K227" s="91">
        <v>0</v>
      </c>
      <c r="L227" s="56">
        <v>0</v>
      </c>
      <c r="M227" s="56">
        <v>45000</v>
      </c>
      <c r="N227" s="97">
        <v>129000</v>
      </c>
      <c r="P227" s="97"/>
      <c r="Q227" s="56">
        <v>0</v>
      </c>
      <c r="T227" s="97"/>
      <c r="U227" s="97"/>
      <c r="V227" s="97"/>
      <c r="X227" s="98">
        <f t="shared" si="35"/>
        <v>111411</v>
      </c>
      <c r="Y227" s="56">
        <f t="shared" si="36"/>
        <v>45000</v>
      </c>
      <c r="Z227" s="56">
        <f t="shared" si="36"/>
        <v>129000</v>
      </c>
      <c r="AA227" s="98">
        <f t="shared" si="36"/>
        <v>0</v>
      </c>
      <c r="AB227" s="98">
        <f t="shared" si="37"/>
        <v>285411</v>
      </c>
      <c r="AE227" s="99"/>
      <c r="AH227" s="57"/>
      <c r="AI227" s="57"/>
      <c r="AJ227" s="57">
        <f t="shared" si="32"/>
        <v>0</v>
      </c>
      <c r="AK227" s="56">
        <f t="shared" si="33"/>
        <v>285411</v>
      </c>
      <c r="AL227" s="99"/>
      <c r="AM227" s="57"/>
      <c r="AN227" s="99"/>
      <c r="AO227" s="99"/>
      <c r="AP227" s="57"/>
      <c r="AR227" s="99"/>
      <c r="AS227" s="99"/>
      <c r="AT227" s="99"/>
      <c r="AU227" s="99"/>
      <c r="AV227" s="57"/>
      <c r="AW227" s="58"/>
      <c r="AX227" s="99"/>
      <c r="AY227" s="99"/>
      <c r="AZ227" s="99"/>
      <c r="BB227" s="110"/>
    </row>
    <row r="228" spans="1:107" x14ac:dyDescent="0.15">
      <c r="A228" s="59">
        <v>36649</v>
      </c>
      <c r="B228" s="56">
        <f t="shared" si="34"/>
        <v>5</v>
      </c>
      <c r="C228" s="60">
        <f t="shared" si="31"/>
        <v>2000</v>
      </c>
      <c r="D228" s="56">
        <v>0</v>
      </c>
      <c r="E228" s="56">
        <v>0</v>
      </c>
      <c r="H228" s="97">
        <v>111411</v>
      </c>
      <c r="I228" s="97">
        <v>0</v>
      </c>
      <c r="J228" s="97">
        <v>0</v>
      </c>
      <c r="K228" s="91">
        <v>0</v>
      </c>
      <c r="L228" s="56">
        <v>0</v>
      </c>
      <c r="M228" s="56">
        <v>45000</v>
      </c>
      <c r="N228" s="97">
        <v>77000</v>
      </c>
      <c r="P228" s="97"/>
      <c r="Q228" s="56">
        <v>0</v>
      </c>
      <c r="T228" s="97"/>
      <c r="U228" s="97"/>
      <c r="V228" s="97"/>
      <c r="X228" s="98">
        <f t="shared" si="35"/>
        <v>111411</v>
      </c>
      <c r="Y228" s="56">
        <f t="shared" ref="Y228:AA243" si="38">E228+I228+M228+Q228+U228</f>
        <v>45000</v>
      </c>
      <c r="Z228" s="56">
        <f t="shared" si="38"/>
        <v>77000</v>
      </c>
      <c r="AA228" s="98">
        <f t="shared" si="38"/>
        <v>0</v>
      </c>
      <c r="AB228" s="98">
        <f t="shared" si="37"/>
        <v>233411</v>
      </c>
      <c r="AE228" s="99"/>
      <c r="AH228" s="57"/>
      <c r="AI228" s="57"/>
      <c r="AJ228" s="57">
        <f t="shared" si="32"/>
        <v>0</v>
      </c>
      <c r="AK228" s="56">
        <f t="shared" si="33"/>
        <v>233411</v>
      </c>
      <c r="AL228" s="99"/>
      <c r="AM228" s="57"/>
      <c r="AN228" s="99"/>
      <c r="AO228" s="99"/>
      <c r="AP228" s="57"/>
      <c r="AR228" s="99"/>
      <c r="AS228" s="99"/>
      <c r="AT228" s="99"/>
      <c r="AU228" s="99"/>
      <c r="AV228" s="57"/>
      <c r="AW228" s="58"/>
      <c r="AX228" s="99"/>
      <c r="AY228" s="99"/>
      <c r="AZ228" s="99"/>
      <c r="BB228" s="110"/>
    </row>
    <row r="229" spans="1:107" x14ac:dyDescent="0.15">
      <c r="A229" s="59">
        <v>36650</v>
      </c>
      <c r="B229" s="56">
        <f t="shared" si="34"/>
        <v>5</v>
      </c>
      <c r="C229" s="60">
        <f t="shared" si="31"/>
        <v>2000</v>
      </c>
      <c r="D229" s="56">
        <v>0</v>
      </c>
      <c r="E229" s="56">
        <v>0</v>
      </c>
      <c r="H229" s="97">
        <v>111411</v>
      </c>
      <c r="I229" s="97">
        <v>0</v>
      </c>
      <c r="J229" s="97">
        <v>0</v>
      </c>
      <c r="K229" s="91">
        <v>0</v>
      </c>
      <c r="L229" s="56">
        <v>0</v>
      </c>
      <c r="M229" s="56">
        <v>45000</v>
      </c>
      <c r="N229" s="97">
        <v>70000</v>
      </c>
      <c r="P229" s="97"/>
      <c r="Q229" s="56">
        <v>0</v>
      </c>
      <c r="T229" s="97"/>
      <c r="U229" s="97"/>
      <c r="V229" s="97"/>
      <c r="X229" s="98">
        <f t="shared" si="35"/>
        <v>111411</v>
      </c>
      <c r="Y229" s="56">
        <f t="shared" si="38"/>
        <v>45000</v>
      </c>
      <c r="Z229" s="56">
        <f t="shared" si="38"/>
        <v>70000</v>
      </c>
      <c r="AA229" s="98">
        <f t="shared" si="38"/>
        <v>0</v>
      </c>
      <c r="AB229" s="98">
        <f t="shared" si="37"/>
        <v>226411</v>
      </c>
      <c r="AE229" s="99"/>
      <c r="AH229" s="57"/>
      <c r="AI229" s="57"/>
      <c r="AJ229" s="57">
        <f t="shared" si="32"/>
        <v>0</v>
      </c>
      <c r="AK229" s="56">
        <f t="shared" si="33"/>
        <v>226411</v>
      </c>
      <c r="AL229" s="99"/>
      <c r="AM229" s="57"/>
      <c r="AN229" s="99"/>
      <c r="AO229" s="99"/>
      <c r="AP229" s="57"/>
      <c r="AR229" s="99"/>
      <c r="AS229" s="99"/>
      <c r="AT229" s="99"/>
      <c r="AU229" s="99"/>
      <c r="AV229" s="57"/>
      <c r="AW229" s="58"/>
      <c r="AX229" s="99"/>
      <c r="AY229" s="99"/>
      <c r="AZ229" s="99"/>
      <c r="BB229" s="110"/>
    </row>
    <row r="230" spans="1:107" x14ac:dyDescent="0.15">
      <c r="A230" s="59">
        <v>36651</v>
      </c>
      <c r="B230" s="56">
        <f t="shared" si="34"/>
        <v>5</v>
      </c>
      <c r="C230" s="60">
        <f t="shared" si="31"/>
        <v>2000</v>
      </c>
      <c r="D230" s="56">
        <v>0</v>
      </c>
      <c r="E230" s="56">
        <v>0</v>
      </c>
      <c r="H230" s="97">
        <v>111411</v>
      </c>
      <c r="I230" s="97">
        <v>0</v>
      </c>
      <c r="J230" s="97">
        <v>0</v>
      </c>
      <c r="K230" s="91">
        <v>0</v>
      </c>
      <c r="L230" s="56">
        <v>0</v>
      </c>
      <c r="M230" s="56">
        <v>45000</v>
      </c>
      <c r="N230" s="97">
        <v>32000</v>
      </c>
      <c r="P230" s="97"/>
      <c r="Q230" s="56">
        <v>0</v>
      </c>
      <c r="T230" s="97"/>
      <c r="U230" s="97"/>
      <c r="V230" s="97"/>
      <c r="X230" s="98">
        <f t="shared" si="35"/>
        <v>111411</v>
      </c>
      <c r="Y230" s="56">
        <f t="shared" si="38"/>
        <v>45000</v>
      </c>
      <c r="Z230" s="56">
        <f t="shared" si="38"/>
        <v>32000</v>
      </c>
      <c r="AA230" s="98">
        <f t="shared" si="38"/>
        <v>0</v>
      </c>
      <c r="AB230" s="98">
        <f t="shared" si="37"/>
        <v>188411</v>
      </c>
      <c r="AE230" s="99"/>
      <c r="AJ230" s="57">
        <f t="shared" si="32"/>
        <v>0</v>
      </c>
      <c r="AK230" s="56">
        <f t="shared" si="33"/>
        <v>188411</v>
      </c>
    </row>
    <row r="231" spans="1:107" x14ac:dyDescent="0.15">
      <c r="A231" s="59">
        <v>36652</v>
      </c>
      <c r="B231" s="56">
        <f t="shared" si="34"/>
        <v>5</v>
      </c>
      <c r="C231" s="60">
        <f t="shared" si="31"/>
        <v>2000</v>
      </c>
      <c r="D231" s="56">
        <v>0</v>
      </c>
      <c r="E231" s="56">
        <v>0</v>
      </c>
      <c r="H231" s="97">
        <v>111411</v>
      </c>
      <c r="I231" s="97">
        <v>0</v>
      </c>
      <c r="J231" s="97">
        <v>0</v>
      </c>
      <c r="K231" s="91">
        <v>0</v>
      </c>
      <c r="L231" s="56">
        <v>0</v>
      </c>
      <c r="M231" s="56">
        <v>45000</v>
      </c>
      <c r="N231" s="97">
        <v>15000</v>
      </c>
      <c r="P231" s="97"/>
      <c r="Q231" s="56">
        <v>0</v>
      </c>
      <c r="T231" s="97"/>
      <c r="U231" s="97"/>
      <c r="V231" s="97"/>
      <c r="X231" s="98">
        <f t="shared" si="35"/>
        <v>111411</v>
      </c>
      <c r="Y231" s="56">
        <f t="shared" si="38"/>
        <v>45000</v>
      </c>
      <c r="Z231" s="56">
        <f t="shared" si="38"/>
        <v>15000</v>
      </c>
      <c r="AA231" s="98">
        <f t="shared" si="38"/>
        <v>0</v>
      </c>
      <c r="AB231" s="98">
        <f t="shared" si="37"/>
        <v>171411</v>
      </c>
      <c r="AE231" s="99"/>
      <c r="AJ231" s="57">
        <f t="shared" si="32"/>
        <v>0</v>
      </c>
      <c r="AK231" s="56">
        <f t="shared" si="33"/>
        <v>171411</v>
      </c>
    </row>
    <row r="232" spans="1:107" x14ac:dyDescent="0.15">
      <c r="A232" s="59">
        <v>36653</v>
      </c>
      <c r="B232" s="56">
        <f t="shared" si="34"/>
        <v>5</v>
      </c>
      <c r="C232" s="60">
        <f t="shared" si="31"/>
        <v>2000</v>
      </c>
      <c r="D232" s="56">
        <v>0</v>
      </c>
      <c r="E232" s="56">
        <v>0</v>
      </c>
      <c r="H232" s="97">
        <v>111411</v>
      </c>
      <c r="I232" s="97">
        <v>0</v>
      </c>
      <c r="J232" s="97">
        <v>0</v>
      </c>
      <c r="K232" s="91">
        <v>0</v>
      </c>
      <c r="L232" s="56">
        <v>0</v>
      </c>
      <c r="M232" s="56">
        <v>45000</v>
      </c>
      <c r="N232" s="97">
        <v>15000</v>
      </c>
      <c r="P232" s="97"/>
      <c r="Q232" s="56">
        <v>0</v>
      </c>
      <c r="T232" s="97"/>
      <c r="U232" s="97"/>
      <c r="V232" s="97"/>
      <c r="X232" s="98">
        <f t="shared" si="35"/>
        <v>111411</v>
      </c>
      <c r="Y232" s="56">
        <f t="shared" si="38"/>
        <v>45000</v>
      </c>
      <c r="Z232" s="56">
        <f t="shared" si="38"/>
        <v>15000</v>
      </c>
      <c r="AA232" s="98">
        <f t="shared" si="38"/>
        <v>0</v>
      </c>
      <c r="AB232" s="98">
        <f t="shared" si="37"/>
        <v>171411</v>
      </c>
      <c r="AE232" s="99"/>
      <c r="AJ232" s="57">
        <f t="shared" si="32"/>
        <v>0</v>
      </c>
      <c r="AK232" s="56">
        <f t="shared" si="33"/>
        <v>171411</v>
      </c>
    </row>
    <row r="233" spans="1:107" x14ac:dyDescent="0.15">
      <c r="A233" s="59">
        <v>36654</v>
      </c>
      <c r="B233" s="56">
        <f t="shared" si="34"/>
        <v>5</v>
      </c>
      <c r="C233" s="60">
        <f>YEAR(A233)</f>
        <v>2000</v>
      </c>
      <c r="D233" s="56">
        <v>0</v>
      </c>
      <c r="E233" s="56">
        <v>0</v>
      </c>
      <c r="H233" s="97">
        <v>111411</v>
      </c>
      <c r="I233" s="97">
        <v>0</v>
      </c>
      <c r="J233" s="97">
        <v>0</v>
      </c>
      <c r="K233" s="91">
        <v>0</v>
      </c>
      <c r="L233" s="56">
        <v>0</v>
      </c>
      <c r="M233" s="56">
        <v>45000</v>
      </c>
      <c r="N233" s="97">
        <v>15000</v>
      </c>
      <c r="P233" s="97"/>
      <c r="Q233" s="56">
        <v>0</v>
      </c>
      <c r="T233" s="97"/>
      <c r="U233" s="97"/>
      <c r="V233" s="97"/>
      <c r="X233" s="98">
        <f t="shared" si="35"/>
        <v>111411</v>
      </c>
      <c r="Y233" s="56">
        <f t="shared" si="38"/>
        <v>45000</v>
      </c>
      <c r="Z233" s="56">
        <f t="shared" si="38"/>
        <v>15000</v>
      </c>
      <c r="AA233" s="98">
        <f t="shared" si="38"/>
        <v>0</v>
      </c>
      <c r="AB233" s="98">
        <f>X234+Y233+Z233-AA233</f>
        <v>171411</v>
      </c>
      <c r="AE233" s="99"/>
      <c r="AJ233" s="57">
        <f t="shared" si="32"/>
        <v>0</v>
      </c>
      <c r="AK233" s="56">
        <f t="shared" si="33"/>
        <v>171411</v>
      </c>
    </row>
    <row r="234" spans="1:107" x14ac:dyDescent="0.15">
      <c r="A234" s="59">
        <v>36655</v>
      </c>
      <c r="B234" s="56">
        <f t="shared" si="34"/>
        <v>5</v>
      </c>
      <c r="C234" s="60">
        <f>YEAR(A234)</f>
        <v>2000</v>
      </c>
      <c r="D234" s="56">
        <v>0</v>
      </c>
      <c r="E234" s="56">
        <v>0</v>
      </c>
      <c r="H234" s="97">
        <v>111411</v>
      </c>
      <c r="I234" s="97">
        <v>0</v>
      </c>
      <c r="J234" s="97">
        <v>0</v>
      </c>
      <c r="K234" s="91">
        <v>0</v>
      </c>
      <c r="L234" s="56">
        <v>0</v>
      </c>
      <c r="M234" s="56">
        <v>45000</v>
      </c>
      <c r="N234" s="97">
        <v>80000</v>
      </c>
      <c r="P234" s="97"/>
      <c r="Q234" s="56">
        <v>0</v>
      </c>
      <c r="T234" s="97"/>
      <c r="U234" s="97"/>
      <c r="V234" s="97"/>
      <c r="X234" s="98">
        <f t="shared" si="35"/>
        <v>111411</v>
      </c>
      <c r="Y234" s="56">
        <f t="shared" si="38"/>
        <v>45000</v>
      </c>
      <c r="Z234" s="56">
        <f t="shared" si="38"/>
        <v>80000</v>
      </c>
      <c r="AA234" s="98">
        <f t="shared" si="38"/>
        <v>0</v>
      </c>
      <c r="AB234" s="98">
        <f>X234+Y234+Z234-AA234</f>
        <v>236411</v>
      </c>
      <c r="AE234" s="99"/>
      <c r="AJ234" s="57">
        <f t="shared" si="32"/>
        <v>0</v>
      </c>
      <c r="AK234" s="56">
        <f t="shared" si="33"/>
        <v>236411</v>
      </c>
    </row>
    <row r="235" spans="1:107" x14ac:dyDescent="0.15">
      <c r="A235" s="59">
        <v>36656</v>
      </c>
      <c r="B235" s="56">
        <f t="shared" si="34"/>
        <v>5</v>
      </c>
      <c r="C235" s="60">
        <f t="shared" ref="C235:C298" si="39">YEAR(A235)</f>
        <v>2000</v>
      </c>
      <c r="D235" s="56">
        <v>0</v>
      </c>
      <c r="E235" s="56">
        <v>0</v>
      </c>
      <c r="H235" s="97">
        <v>111411</v>
      </c>
      <c r="I235" s="97">
        <v>0</v>
      </c>
      <c r="J235" s="97">
        <v>0</v>
      </c>
      <c r="K235" s="91">
        <v>0</v>
      </c>
      <c r="L235" s="56">
        <v>0</v>
      </c>
      <c r="M235" s="56">
        <v>45000</v>
      </c>
      <c r="N235" s="97">
        <v>70000</v>
      </c>
      <c r="P235" s="97"/>
      <c r="Q235" s="56">
        <v>0</v>
      </c>
      <c r="T235" s="97"/>
      <c r="U235" s="97"/>
      <c r="V235" s="97"/>
      <c r="X235" s="98">
        <f t="shared" si="35"/>
        <v>111411</v>
      </c>
      <c r="Y235" s="56">
        <f t="shared" si="38"/>
        <v>45000</v>
      </c>
      <c r="Z235" s="56">
        <f t="shared" si="38"/>
        <v>70000</v>
      </c>
      <c r="AA235" s="98">
        <f t="shared" si="38"/>
        <v>0</v>
      </c>
      <c r="AB235" s="98">
        <f t="shared" ref="AB235:AB298" si="40">X235+Y235+Z235-AA235</f>
        <v>226411</v>
      </c>
      <c r="AE235" s="99"/>
      <c r="AJ235" s="57">
        <f t="shared" si="32"/>
        <v>0</v>
      </c>
      <c r="AK235" s="56">
        <f t="shared" si="33"/>
        <v>226411</v>
      </c>
    </row>
    <row r="236" spans="1:107" x14ac:dyDescent="0.15">
      <c r="A236" s="59">
        <v>36657</v>
      </c>
      <c r="B236" s="56">
        <f t="shared" si="34"/>
        <v>5</v>
      </c>
      <c r="C236" s="60">
        <f t="shared" si="39"/>
        <v>2000</v>
      </c>
      <c r="D236" s="56">
        <v>0</v>
      </c>
      <c r="E236" s="56">
        <v>0</v>
      </c>
      <c r="H236" s="97">
        <v>111411</v>
      </c>
      <c r="I236" s="97">
        <v>0</v>
      </c>
      <c r="J236" s="97">
        <v>0</v>
      </c>
      <c r="K236" s="91">
        <v>0</v>
      </c>
      <c r="L236" s="56">
        <v>0</v>
      </c>
      <c r="M236" s="56">
        <v>45000</v>
      </c>
      <c r="N236" s="97">
        <v>56000</v>
      </c>
      <c r="P236" s="97"/>
      <c r="Q236" s="56">
        <v>0</v>
      </c>
      <c r="T236" s="97"/>
      <c r="U236" s="97"/>
      <c r="V236" s="97"/>
      <c r="X236" s="98">
        <f t="shared" si="35"/>
        <v>111411</v>
      </c>
      <c r="Y236" s="56">
        <f t="shared" si="38"/>
        <v>45000</v>
      </c>
      <c r="Z236" s="56">
        <f t="shared" si="38"/>
        <v>56000</v>
      </c>
      <c r="AA236" s="98">
        <f t="shared" si="38"/>
        <v>0</v>
      </c>
      <c r="AB236" s="98">
        <f t="shared" si="40"/>
        <v>212411</v>
      </c>
      <c r="AE236" s="99"/>
      <c r="AJ236" s="57">
        <f t="shared" si="32"/>
        <v>0</v>
      </c>
      <c r="AK236" s="56">
        <f t="shared" si="33"/>
        <v>212411</v>
      </c>
    </row>
    <row r="237" spans="1:107" x14ac:dyDescent="0.15">
      <c r="A237" s="59">
        <v>36658</v>
      </c>
      <c r="B237" s="56">
        <f t="shared" si="34"/>
        <v>5</v>
      </c>
      <c r="C237" s="60">
        <f t="shared" si="39"/>
        <v>2000</v>
      </c>
      <c r="D237" s="56">
        <v>0</v>
      </c>
      <c r="E237" s="56">
        <v>0</v>
      </c>
      <c r="H237" s="97">
        <v>111411</v>
      </c>
      <c r="I237" s="97">
        <v>0</v>
      </c>
      <c r="J237" s="97">
        <v>0</v>
      </c>
      <c r="K237" s="91">
        <v>0</v>
      </c>
      <c r="L237" s="56">
        <v>0</v>
      </c>
      <c r="M237" s="56">
        <v>45000</v>
      </c>
      <c r="N237" s="97">
        <v>57000</v>
      </c>
      <c r="P237" s="97"/>
      <c r="Q237" s="56">
        <v>0</v>
      </c>
      <c r="T237" s="97"/>
      <c r="U237" s="97"/>
      <c r="V237" s="97"/>
      <c r="X237" s="98">
        <f t="shared" si="35"/>
        <v>111411</v>
      </c>
      <c r="Y237" s="56">
        <f t="shared" si="38"/>
        <v>45000</v>
      </c>
      <c r="Z237" s="56">
        <f t="shared" si="38"/>
        <v>57000</v>
      </c>
      <c r="AA237" s="98">
        <f t="shared" si="38"/>
        <v>0</v>
      </c>
      <c r="AB237" s="98">
        <f t="shared" si="40"/>
        <v>213411</v>
      </c>
      <c r="AE237" s="99"/>
      <c r="AJ237" s="57">
        <f t="shared" ref="AJ237:AJ300" si="41">AD237+AE237+AF237+AG237+AH237+AI237</f>
        <v>0</v>
      </c>
      <c r="AK237" s="56">
        <f t="shared" ref="AK237:AK300" si="42">AB237-AJ237</f>
        <v>213411</v>
      </c>
    </row>
    <row r="238" spans="1:107" x14ac:dyDescent="0.15">
      <c r="A238" s="59">
        <v>36659</v>
      </c>
      <c r="B238" s="56">
        <f t="shared" si="34"/>
        <v>5</v>
      </c>
      <c r="C238" s="60">
        <f t="shared" si="39"/>
        <v>2000</v>
      </c>
      <c r="D238" s="56">
        <v>0</v>
      </c>
      <c r="E238" s="56">
        <v>0</v>
      </c>
      <c r="H238" s="97">
        <v>111411</v>
      </c>
      <c r="I238" s="97">
        <v>0</v>
      </c>
      <c r="J238" s="97">
        <v>0</v>
      </c>
      <c r="K238" s="91">
        <v>0</v>
      </c>
      <c r="L238" s="56">
        <v>0</v>
      </c>
      <c r="M238" s="56">
        <v>45000</v>
      </c>
      <c r="N238" s="97">
        <v>20000</v>
      </c>
      <c r="P238" s="97"/>
      <c r="Q238" s="56">
        <v>0</v>
      </c>
      <c r="T238" s="97"/>
      <c r="U238" s="97"/>
      <c r="V238" s="97"/>
      <c r="X238" s="98">
        <f t="shared" si="35"/>
        <v>111411</v>
      </c>
      <c r="Y238" s="56">
        <f t="shared" si="38"/>
        <v>45000</v>
      </c>
      <c r="Z238" s="56">
        <f t="shared" si="38"/>
        <v>20000</v>
      </c>
      <c r="AA238" s="98">
        <f t="shared" si="38"/>
        <v>0</v>
      </c>
      <c r="AB238" s="98">
        <f t="shared" si="40"/>
        <v>176411</v>
      </c>
      <c r="AE238" s="99"/>
      <c r="AJ238" s="57">
        <f t="shared" si="41"/>
        <v>0</v>
      </c>
      <c r="AK238" s="56">
        <f t="shared" si="42"/>
        <v>176411</v>
      </c>
    </row>
    <row r="239" spans="1:107" x14ac:dyDescent="0.15">
      <c r="A239" s="59">
        <v>36660</v>
      </c>
      <c r="B239" s="56">
        <f t="shared" si="34"/>
        <v>5</v>
      </c>
      <c r="C239" s="60">
        <f t="shared" si="39"/>
        <v>2000</v>
      </c>
      <c r="D239" s="56">
        <v>0</v>
      </c>
      <c r="E239" s="56">
        <v>0</v>
      </c>
      <c r="H239" s="97">
        <v>111411</v>
      </c>
      <c r="I239" s="97">
        <v>0</v>
      </c>
      <c r="J239" s="97">
        <v>0</v>
      </c>
      <c r="K239" s="91">
        <v>0</v>
      </c>
      <c r="L239" s="56">
        <v>0</v>
      </c>
      <c r="M239" s="56">
        <v>45000</v>
      </c>
      <c r="N239" s="97">
        <v>20000</v>
      </c>
      <c r="P239" s="97"/>
      <c r="Q239" s="56">
        <v>0</v>
      </c>
      <c r="T239" s="97"/>
      <c r="U239" s="97"/>
      <c r="V239" s="97"/>
      <c r="X239" s="98">
        <f t="shared" si="35"/>
        <v>111411</v>
      </c>
      <c r="Y239" s="56">
        <f t="shared" si="38"/>
        <v>45000</v>
      </c>
      <c r="Z239" s="56">
        <f t="shared" si="38"/>
        <v>20000</v>
      </c>
      <c r="AA239" s="98">
        <f t="shared" si="38"/>
        <v>0</v>
      </c>
      <c r="AB239" s="98">
        <f t="shared" si="40"/>
        <v>176411</v>
      </c>
      <c r="AE239" s="99"/>
      <c r="AJ239" s="57">
        <f t="shared" si="41"/>
        <v>0</v>
      </c>
      <c r="AK239" s="56">
        <f t="shared" si="42"/>
        <v>176411</v>
      </c>
    </row>
    <row r="240" spans="1:107" x14ac:dyDescent="0.15">
      <c r="A240" s="59">
        <v>36661</v>
      </c>
      <c r="B240" s="56">
        <f t="shared" si="34"/>
        <v>5</v>
      </c>
      <c r="C240" s="60">
        <f t="shared" si="39"/>
        <v>2000</v>
      </c>
      <c r="D240" s="56">
        <v>0</v>
      </c>
      <c r="E240" s="56">
        <v>0</v>
      </c>
      <c r="H240" s="97">
        <v>111411</v>
      </c>
      <c r="I240" s="97">
        <v>0</v>
      </c>
      <c r="J240" s="97">
        <v>0</v>
      </c>
      <c r="K240" s="91">
        <v>0</v>
      </c>
      <c r="L240" s="56">
        <v>0</v>
      </c>
      <c r="M240" s="56">
        <v>45000</v>
      </c>
      <c r="N240" s="97">
        <v>20000</v>
      </c>
      <c r="P240" s="97"/>
      <c r="Q240" s="56">
        <v>0</v>
      </c>
      <c r="T240" s="97"/>
      <c r="U240" s="97"/>
      <c r="V240" s="97"/>
      <c r="X240" s="98">
        <f t="shared" si="35"/>
        <v>111411</v>
      </c>
      <c r="Y240" s="56">
        <f t="shared" si="38"/>
        <v>45000</v>
      </c>
      <c r="Z240" s="56">
        <f t="shared" si="38"/>
        <v>20000</v>
      </c>
      <c r="AA240" s="98">
        <f t="shared" si="38"/>
        <v>0</v>
      </c>
      <c r="AB240" s="98">
        <f t="shared" si="40"/>
        <v>176411</v>
      </c>
      <c r="AE240" s="99"/>
      <c r="AJ240" s="57">
        <f t="shared" si="41"/>
        <v>0</v>
      </c>
      <c r="AK240" s="56">
        <f t="shared" si="42"/>
        <v>176411</v>
      </c>
    </row>
    <row r="241" spans="1:37" x14ac:dyDescent="0.15">
      <c r="A241" s="59">
        <v>36662</v>
      </c>
      <c r="B241" s="56">
        <f t="shared" si="34"/>
        <v>5</v>
      </c>
      <c r="C241" s="60">
        <f t="shared" si="39"/>
        <v>2000</v>
      </c>
      <c r="D241" s="56">
        <v>0</v>
      </c>
      <c r="E241" s="56">
        <v>0</v>
      </c>
      <c r="H241" s="97">
        <v>111411</v>
      </c>
      <c r="I241" s="97">
        <v>0</v>
      </c>
      <c r="J241" s="97">
        <v>0</v>
      </c>
      <c r="K241" s="91">
        <v>0</v>
      </c>
      <c r="L241" s="56">
        <v>0</v>
      </c>
      <c r="M241" s="56">
        <v>45000</v>
      </c>
      <c r="N241" s="97">
        <v>0</v>
      </c>
      <c r="P241" s="97"/>
      <c r="Q241" s="56">
        <v>0</v>
      </c>
      <c r="T241" s="97"/>
      <c r="U241" s="97"/>
      <c r="V241" s="97"/>
      <c r="X241" s="98">
        <f t="shared" si="35"/>
        <v>111411</v>
      </c>
      <c r="Y241" s="56">
        <f t="shared" si="38"/>
        <v>45000</v>
      </c>
      <c r="Z241" s="56">
        <f t="shared" si="38"/>
        <v>0</v>
      </c>
      <c r="AA241" s="98">
        <f t="shared" si="38"/>
        <v>0</v>
      </c>
      <c r="AB241" s="98">
        <f t="shared" si="40"/>
        <v>156411</v>
      </c>
      <c r="AE241" s="99"/>
      <c r="AJ241" s="57">
        <f t="shared" si="41"/>
        <v>0</v>
      </c>
      <c r="AK241" s="56">
        <f t="shared" si="42"/>
        <v>156411</v>
      </c>
    </row>
    <row r="242" spans="1:37" x14ac:dyDescent="0.15">
      <c r="A242" s="59">
        <v>36663</v>
      </c>
      <c r="B242" s="56">
        <f t="shared" si="34"/>
        <v>5</v>
      </c>
      <c r="C242" s="60">
        <f t="shared" si="39"/>
        <v>2000</v>
      </c>
      <c r="D242" s="56">
        <v>0</v>
      </c>
      <c r="E242" s="56">
        <v>0</v>
      </c>
      <c r="H242" s="97">
        <v>111411</v>
      </c>
      <c r="I242" s="97">
        <v>0</v>
      </c>
      <c r="J242" s="97">
        <v>0</v>
      </c>
      <c r="K242" s="91">
        <v>0</v>
      </c>
      <c r="L242" s="56">
        <v>0</v>
      </c>
      <c r="M242" s="56">
        <v>45000</v>
      </c>
      <c r="N242" s="97">
        <v>20000</v>
      </c>
      <c r="P242" s="97"/>
      <c r="Q242" s="56">
        <v>0</v>
      </c>
      <c r="T242" s="97"/>
      <c r="U242" s="97"/>
      <c r="V242" s="97"/>
      <c r="X242" s="98">
        <f t="shared" si="35"/>
        <v>111411</v>
      </c>
      <c r="Y242" s="56">
        <f t="shared" si="38"/>
        <v>45000</v>
      </c>
      <c r="Z242" s="56">
        <f t="shared" si="38"/>
        <v>20000</v>
      </c>
      <c r="AA242" s="98">
        <f t="shared" si="38"/>
        <v>0</v>
      </c>
      <c r="AB242" s="98">
        <f t="shared" si="40"/>
        <v>176411</v>
      </c>
      <c r="AE242" s="99"/>
      <c r="AJ242" s="57">
        <f t="shared" si="41"/>
        <v>0</v>
      </c>
      <c r="AK242" s="56">
        <f t="shared" si="42"/>
        <v>176411</v>
      </c>
    </row>
    <row r="243" spans="1:37" x14ac:dyDescent="0.15">
      <c r="A243" s="59">
        <v>36664</v>
      </c>
      <c r="B243" s="56">
        <f t="shared" si="34"/>
        <v>5</v>
      </c>
      <c r="C243" s="60">
        <f t="shared" si="39"/>
        <v>2000</v>
      </c>
      <c r="D243" s="56">
        <v>0</v>
      </c>
      <c r="E243" s="56">
        <v>0</v>
      </c>
      <c r="H243" s="97">
        <v>111411</v>
      </c>
      <c r="I243" s="97">
        <v>0</v>
      </c>
      <c r="J243" s="97">
        <v>0</v>
      </c>
      <c r="K243" s="91">
        <v>0</v>
      </c>
      <c r="L243" s="56">
        <v>0</v>
      </c>
      <c r="M243" s="56">
        <v>45000</v>
      </c>
      <c r="N243" s="97">
        <v>26000</v>
      </c>
      <c r="P243" s="97"/>
      <c r="Q243" s="56">
        <v>0</v>
      </c>
      <c r="T243" s="97"/>
      <c r="U243" s="97"/>
      <c r="V243" s="97"/>
      <c r="X243" s="98">
        <f t="shared" si="35"/>
        <v>111411</v>
      </c>
      <c r="Y243" s="56">
        <f t="shared" si="38"/>
        <v>45000</v>
      </c>
      <c r="Z243" s="56">
        <f t="shared" si="38"/>
        <v>26000</v>
      </c>
      <c r="AA243" s="98">
        <f t="shared" si="38"/>
        <v>0</v>
      </c>
      <c r="AB243" s="98">
        <f t="shared" si="40"/>
        <v>182411</v>
      </c>
      <c r="AE243" s="99"/>
      <c r="AJ243" s="57">
        <f t="shared" si="41"/>
        <v>0</v>
      </c>
      <c r="AK243" s="56">
        <f t="shared" si="42"/>
        <v>182411</v>
      </c>
    </row>
    <row r="244" spans="1:37" x14ac:dyDescent="0.15">
      <c r="A244" s="59">
        <v>36665</v>
      </c>
      <c r="B244" s="56">
        <f t="shared" si="34"/>
        <v>5</v>
      </c>
      <c r="C244" s="60">
        <f t="shared" si="39"/>
        <v>2000</v>
      </c>
      <c r="D244" s="56">
        <v>0</v>
      </c>
      <c r="E244" s="56">
        <v>0</v>
      </c>
      <c r="H244" s="97">
        <v>111411</v>
      </c>
      <c r="I244" s="97">
        <v>0</v>
      </c>
      <c r="J244" s="97">
        <v>0</v>
      </c>
      <c r="K244" s="91">
        <v>0</v>
      </c>
      <c r="L244" s="56">
        <v>0</v>
      </c>
      <c r="M244" s="56">
        <v>45000</v>
      </c>
      <c r="N244" s="97">
        <v>105000</v>
      </c>
      <c r="P244" s="97"/>
      <c r="Q244" s="56">
        <v>0</v>
      </c>
      <c r="T244" s="97"/>
      <c r="U244" s="97"/>
      <c r="V244" s="97"/>
      <c r="X244" s="98">
        <f t="shared" si="35"/>
        <v>111411</v>
      </c>
      <c r="Y244" s="56">
        <f t="shared" ref="Y244:Z268" si="43">E244+I244+M244+Q244+U244</f>
        <v>45000</v>
      </c>
      <c r="Z244" s="56">
        <f t="shared" si="43"/>
        <v>105000</v>
      </c>
      <c r="AA244" s="98">
        <f t="shared" ref="AA244:AA307" si="44">G244+K244+O244+S244+W244</f>
        <v>0</v>
      </c>
      <c r="AB244" s="98">
        <f t="shared" si="40"/>
        <v>261411</v>
      </c>
      <c r="AE244" s="99"/>
      <c r="AJ244" s="57">
        <f t="shared" si="41"/>
        <v>0</v>
      </c>
      <c r="AK244" s="56">
        <f t="shared" si="42"/>
        <v>261411</v>
      </c>
    </row>
    <row r="245" spans="1:37" x14ac:dyDescent="0.15">
      <c r="A245" s="59">
        <v>36666</v>
      </c>
      <c r="B245" s="56">
        <f t="shared" si="34"/>
        <v>5</v>
      </c>
      <c r="C245" s="60">
        <f t="shared" si="39"/>
        <v>2000</v>
      </c>
      <c r="D245" s="56">
        <v>0</v>
      </c>
      <c r="E245" s="56">
        <v>0</v>
      </c>
      <c r="H245" s="97">
        <v>111411</v>
      </c>
      <c r="I245" s="97">
        <v>0</v>
      </c>
      <c r="J245" s="97">
        <v>0</v>
      </c>
      <c r="K245" s="91">
        <v>0</v>
      </c>
      <c r="L245" s="56">
        <v>0</v>
      </c>
      <c r="M245" s="56">
        <v>45000</v>
      </c>
      <c r="N245" s="97">
        <v>80000</v>
      </c>
      <c r="P245" s="97"/>
      <c r="Q245" s="56">
        <v>0</v>
      </c>
      <c r="T245" s="97"/>
      <c r="U245" s="97"/>
      <c r="V245" s="97"/>
      <c r="X245" s="98">
        <f t="shared" si="35"/>
        <v>111411</v>
      </c>
      <c r="Y245" s="56">
        <f t="shared" si="43"/>
        <v>45000</v>
      </c>
      <c r="Z245" s="56">
        <f t="shared" si="43"/>
        <v>80000</v>
      </c>
      <c r="AA245" s="98">
        <f t="shared" si="44"/>
        <v>0</v>
      </c>
      <c r="AB245" s="98">
        <f t="shared" si="40"/>
        <v>236411</v>
      </c>
      <c r="AE245" s="99"/>
      <c r="AJ245" s="57">
        <f t="shared" si="41"/>
        <v>0</v>
      </c>
      <c r="AK245" s="56">
        <f t="shared" si="42"/>
        <v>236411</v>
      </c>
    </row>
    <row r="246" spans="1:37" x14ac:dyDescent="0.15">
      <c r="A246" s="59">
        <v>36667</v>
      </c>
      <c r="B246" s="56">
        <f t="shared" si="34"/>
        <v>5</v>
      </c>
      <c r="C246" s="60">
        <f t="shared" si="39"/>
        <v>2000</v>
      </c>
      <c r="D246" s="56">
        <v>0</v>
      </c>
      <c r="E246" s="56">
        <v>0</v>
      </c>
      <c r="H246" s="97">
        <v>111411</v>
      </c>
      <c r="I246" s="97">
        <v>0</v>
      </c>
      <c r="J246" s="97">
        <v>0</v>
      </c>
      <c r="K246" s="91">
        <v>0</v>
      </c>
      <c r="L246" s="56">
        <v>0</v>
      </c>
      <c r="M246" s="56">
        <v>45000</v>
      </c>
      <c r="N246" s="97">
        <v>80000</v>
      </c>
      <c r="P246" s="97"/>
      <c r="Q246" s="56">
        <v>0</v>
      </c>
      <c r="T246" s="97"/>
      <c r="U246" s="97"/>
      <c r="V246" s="97"/>
      <c r="X246" s="98">
        <f t="shared" si="35"/>
        <v>111411</v>
      </c>
      <c r="Y246" s="56">
        <f t="shared" si="43"/>
        <v>45000</v>
      </c>
      <c r="Z246" s="56">
        <f t="shared" si="43"/>
        <v>80000</v>
      </c>
      <c r="AA246" s="98">
        <f t="shared" si="44"/>
        <v>0</v>
      </c>
      <c r="AB246" s="98">
        <f t="shared" si="40"/>
        <v>236411</v>
      </c>
      <c r="AE246" s="99"/>
      <c r="AJ246" s="57">
        <f t="shared" si="41"/>
        <v>0</v>
      </c>
      <c r="AK246" s="56">
        <f t="shared" si="42"/>
        <v>236411</v>
      </c>
    </row>
    <row r="247" spans="1:37" x14ac:dyDescent="0.15">
      <c r="A247" s="59">
        <v>36668</v>
      </c>
      <c r="B247" s="56">
        <f t="shared" si="34"/>
        <v>5</v>
      </c>
      <c r="C247" s="60">
        <f t="shared" si="39"/>
        <v>2000</v>
      </c>
      <c r="D247" s="56">
        <v>0</v>
      </c>
      <c r="E247" s="56">
        <v>0</v>
      </c>
      <c r="H247" s="97">
        <v>111411</v>
      </c>
      <c r="I247" s="97">
        <v>0</v>
      </c>
      <c r="J247" s="97">
        <v>0</v>
      </c>
      <c r="K247" s="91">
        <v>0</v>
      </c>
      <c r="L247" s="56">
        <v>0</v>
      </c>
      <c r="M247" s="56">
        <v>45000</v>
      </c>
      <c r="N247" s="97">
        <v>80000</v>
      </c>
      <c r="P247" s="97"/>
      <c r="Q247" s="56">
        <v>0</v>
      </c>
      <c r="T247" s="97"/>
      <c r="U247" s="97"/>
      <c r="V247" s="97"/>
      <c r="X247" s="98">
        <f t="shared" si="35"/>
        <v>111411</v>
      </c>
      <c r="Y247" s="56">
        <f t="shared" si="43"/>
        <v>45000</v>
      </c>
      <c r="Z247" s="56">
        <f t="shared" si="43"/>
        <v>80000</v>
      </c>
      <c r="AA247" s="98">
        <f t="shared" si="44"/>
        <v>0</v>
      </c>
      <c r="AB247" s="98">
        <f t="shared" si="40"/>
        <v>236411</v>
      </c>
      <c r="AE247" s="99"/>
      <c r="AJ247" s="57">
        <f t="shared" si="41"/>
        <v>0</v>
      </c>
      <c r="AK247" s="56">
        <f t="shared" si="42"/>
        <v>236411</v>
      </c>
    </row>
    <row r="248" spans="1:37" x14ac:dyDescent="0.15">
      <c r="A248" s="59">
        <v>36669</v>
      </c>
      <c r="B248" s="56">
        <f t="shared" si="34"/>
        <v>5</v>
      </c>
      <c r="C248" s="60">
        <f t="shared" si="39"/>
        <v>2000</v>
      </c>
      <c r="D248" s="56">
        <v>0</v>
      </c>
      <c r="E248" s="56">
        <v>0</v>
      </c>
      <c r="H248" s="97">
        <v>111411</v>
      </c>
      <c r="I248" s="97">
        <v>0</v>
      </c>
      <c r="J248" s="97">
        <v>0</v>
      </c>
      <c r="K248" s="91">
        <v>0</v>
      </c>
      <c r="L248" s="56">
        <v>0</v>
      </c>
      <c r="M248" s="56">
        <v>45000</v>
      </c>
      <c r="N248" s="97">
        <v>20000</v>
      </c>
      <c r="P248" s="97"/>
      <c r="Q248" s="56">
        <v>0</v>
      </c>
      <c r="T248" s="97"/>
      <c r="U248" s="97"/>
      <c r="V248" s="97"/>
      <c r="X248" s="98">
        <f t="shared" si="35"/>
        <v>111411</v>
      </c>
      <c r="Y248" s="56">
        <f t="shared" si="43"/>
        <v>45000</v>
      </c>
      <c r="Z248" s="56">
        <f t="shared" si="43"/>
        <v>20000</v>
      </c>
      <c r="AA248" s="98">
        <f t="shared" si="44"/>
        <v>0</v>
      </c>
      <c r="AB248" s="98">
        <f t="shared" si="40"/>
        <v>176411</v>
      </c>
      <c r="AE248" s="99"/>
      <c r="AJ248" s="57">
        <f t="shared" si="41"/>
        <v>0</v>
      </c>
      <c r="AK248" s="56">
        <f t="shared" si="42"/>
        <v>176411</v>
      </c>
    </row>
    <row r="249" spans="1:37" x14ac:dyDescent="0.15">
      <c r="A249" s="59">
        <v>36670</v>
      </c>
      <c r="B249" s="56">
        <f t="shared" si="34"/>
        <v>5</v>
      </c>
      <c r="C249" s="60">
        <f t="shared" si="39"/>
        <v>2000</v>
      </c>
      <c r="D249" s="56">
        <v>0</v>
      </c>
      <c r="E249" s="56">
        <v>0</v>
      </c>
      <c r="H249" s="97">
        <v>111411</v>
      </c>
      <c r="I249" s="97">
        <v>0</v>
      </c>
      <c r="J249" s="97">
        <v>0</v>
      </c>
      <c r="K249" s="91">
        <v>0</v>
      </c>
      <c r="L249" s="56">
        <v>0</v>
      </c>
      <c r="M249" s="56">
        <v>45000</v>
      </c>
      <c r="N249" s="97">
        <v>88000</v>
      </c>
      <c r="P249" s="97"/>
      <c r="Q249" s="56">
        <v>0</v>
      </c>
      <c r="T249" s="97"/>
      <c r="U249" s="97"/>
      <c r="V249" s="97"/>
      <c r="X249" s="98">
        <f t="shared" si="35"/>
        <v>111411</v>
      </c>
      <c r="Y249" s="56">
        <f t="shared" si="43"/>
        <v>45000</v>
      </c>
      <c r="Z249" s="56">
        <f t="shared" si="43"/>
        <v>88000</v>
      </c>
      <c r="AA249" s="98">
        <f t="shared" si="44"/>
        <v>0</v>
      </c>
      <c r="AB249" s="98">
        <f t="shared" si="40"/>
        <v>244411</v>
      </c>
      <c r="AE249" s="99"/>
      <c r="AJ249" s="57">
        <f t="shared" si="41"/>
        <v>0</v>
      </c>
      <c r="AK249" s="56">
        <f t="shared" si="42"/>
        <v>244411</v>
      </c>
    </row>
    <row r="250" spans="1:37" x14ac:dyDescent="0.15">
      <c r="A250" s="59">
        <v>36671</v>
      </c>
      <c r="B250" s="56">
        <f t="shared" si="34"/>
        <v>5</v>
      </c>
      <c r="C250" s="60">
        <f t="shared" si="39"/>
        <v>2000</v>
      </c>
      <c r="D250" s="56">
        <v>0</v>
      </c>
      <c r="E250" s="56">
        <v>0</v>
      </c>
      <c r="H250" s="97">
        <v>111411</v>
      </c>
      <c r="I250" s="97">
        <v>0</v>
      </c>
      <c r="J250" s="97">
        <v>0</v>
      </c>
      <c r="K250" s="91">
        <v>0</v>
      </c>
      <c r="L250" s="56">
        <v>0</v>
      </c>
      <c r="M250" s="56">
        <v>45000</v>
      </c>
      <c r="N250" s="97">
        <v>50000</v>
      </c>
      <c r="P250" s="97"/>
      <c r="Q250" s="56">
        <v>0</v>
      </c>
      <c r="T250" s="97"/>
      <c r="U250" s="97"/>
      <c r="V250" s="97"/>
      <c r="X250" s="98">
        <f t="shared" si="35"/>
        <v>111411</v>
      </c>
      <c r="Y250" s="56">
        <f t="shared" si="43"/>
        <v>45000</v>
      </c>
      <c r="Z250" s="56">
        <f t="shared" si="43"/>
        <v>50000</v>
      </c>
      <c r="AA250" s="98">
        <f t="shared" si="44"/>
        <v>0</v>
      </c>
      <c r="AB250" s="98">
        <f t="shared" si="40"/>
        <v>206411</v>
      </c>
      <c r="AE250" s="99"/>
      <c r="AJ250" s="57">
        <f t="shared" si="41"/>
        <v>0</v>
      </c>
      <c r="AK250" s="56">
        <f t="shared" si="42"/>
        <v>206411</v>
      </c>
    </row>
    <row r="251" spans="1:37" x14ac:dyDescent="0.15">
      <c r="A251" s="59">
        <v>36672</v>
      </c>
      <c r="B251" s="56">
        <f t="shared" si="34"/>
        <v>5</v>
      </c>
      <c r="C251" s="60">
        <f t="shared" si="39"/>
        <v>2000</v>
      </c>
      <c r="D251" s="56">
        <v>0</v>
      </c>
      <c r="E251" s="56">
        <v>0</v>
      </c>
      <c r="H251" s="97">
        <v>111411</v>
      </c>
      <c r="I251" s="97">
        <v>0</v>
      </c>
      <c r="J251" s="97">
        <v>0</v>
      </c>
      <c r="K251" s="91">
        <v>0</v>
      </c>
      <c r="L251" s="56">
        <v>0</v>
      </c>
      <c r="M251" s="56">
        <v>45000</v>
      </c>
      <c r="N251" s="97">
        <v>35000</v>
      </c>
      <c r="P251" s="97"/>
      <c r="Q251" s="56">
        <v>0</v>
      </c>
      <c r="T251" s="97"/>
      <c r="U251" s="97"/>
      <c r="V251" s="97"/>
      <c r="X251" s="98">
        <f t="shared" si="35"/>
        <v>111411</v>
      </c>
      <c r="Y251" s="56">
        <f t="shared" si="43"/>
        <v>45000</v>
      </c>
      <c r="Z251" s="56">
        <f t="shared" si="43"/>
        <v>35000</v>
      </c>
      <c r="AA251" s="98">
        <f t="shared" si="44"/>
        <v>0</v>
      </c>
      <c r="AB251" s="98">
        <f t="shared" si="40"/>
        <v>191411</v>
      </c>
      <c r="AE251" s="99"/>
      <c r="AJ251" s="57">
        <f t="shared" si="41"/>
        <v>0</v>
      </c>
      <c r="AK251" s="56">
        <f t="shared" si="42"/>
        <v>191411</v>
      </c>
    </row>
    <row r="252" spans="1:37" x14ac:dyDescent="0.15">
      <c r="A252" s="59">
        <v>36673</v>
      </c>
      <c r="B252" s="56">
        <f t="shared" si="34"/>
        <v>5</v>
      </c>
      <c r="C252" s="60">
        <f t="shared" si="39"/>
        <v>2000</v>
      </c>
      <c r="D252" s="56">
        <v>0</v>
      </c>
      <c r="E252" s="56">
        <v>0</v>
      </c>
      <c r="H252" s="97">
        <v>111411</v>
      </c>
      <c r="I252" s="97">
        <v>0</v>
      </c>
      <c r="J252" s="97">
        <v>0</v>
      </c>
      <c r="K252" s="91">
        <v>0</v>
      </c>
      <c r="L252" s="56">
        <v>0</v>
      </c>
      <c r="M252" s="56">
        <v>45000</v>
      </c>
      <c r="N252" s="97">
        <v>40000</v>
      </c>
      <c r="P252" s="97"/>
      <c r="Q252" s="56">
        <v>0</v>
      </c>
      <c r="T252" s="97"/>
      <c r="U252" s="97"/>
      <c r="V252" s="97"/>
      <c r="X252" s="98">
        <f t="shared" si="35"/>
        <v>111411</v>
      </c>
      <c r="Y252" s="56">
        <f t="shared" si="43"/>
        <v>45000</v>
      </c>
      <c r="Z252" s="56">
        <f t="shared" si="43"/>
        <v>40000</v>
      </c>
      <c r="AA252" s="98">
        <f t="shared" si="44"/>
        <v>0</v>
      </c>
      <c r="AB252" s="98">
        <f t="shared" si="40"/>
        <v>196411</v>
      </c>
      <c r="AE252" s="99"/>
      <c r="AJ252" s="57">
        <f t="shared" si="41"/>
        <v>0</v>
      </c>
      <c r="AK252" s="56">
        <f t="shared" si="42"/>
        <v>196411</v>
      </c>
    </row>
    <row r="253" spans="1:37" x14ac:dyDescent="0.15">
      <c r="A253" s="59">
        <v>36674</v>
      </c>
      <c r="B253" s="56">
        <f t="shared" si="34"/>
        <v>5</v>
      </c>
      <c r="C253" s="60">
        <f t="shared" si="39"/>
        <v>2000</v>
      </c>
      <c r="D253" s="56">
        <v>0</v>
      </c>
      <c r="E253" s="56">
        <v>0</v>
      </c>
      <c r="H253" s="97">
        <v>111411</v>
      </c>
      <c r="I253" s="97">
        <v>0</v>
      </c>
      <c r="J253" s="97">
        <v>0</v>
      </c>
      <c r="K253" s="91">
        <v>0</v>
      </c>
      <c r="L253" s="56">
        <v>0</v>
      </c>
      <c r="M253" s="56">
        <v>45000</v>
      </c>
      <c r="N253" s="97">
        <v>40000</v>
      </c>
      <c r="Q253" s="56">
        <v>0</v>
      </c>
      <c r="X253" s="98">
        <f t="shared" si="35"/>
        <v>111411</v>
      </c>
      <c r="Y253" s="56">
        <f t="shared" si="43"/>
        <v>45000</v>
      </c>
      <c r="Z253" s="56">
        <f t="shared" si="43"/>
        <v>40000</v>
      </c>
      <c r="AA253" s="98">
        <f t="shared" si="44"/>
        <v>0</v>
      </c>
      <c r="AB253" s="98">
        <f t="shared" si="40"/>
        <v>196411</v>
      </c>
      <c r="AJ253" s="57">
        <f t="shared" si="41"/>
        <v>0</v>
      </c>
      <c r="AK253" s="56">
        <f t="shared" si="42"/>
        <v>196411</v>
      </c>
    </row>
    <row r="254" spans="1:37" x14ac:dyDescent="0.15">
      <c r="A254" s="59">
        <v>36675</v>
      </c>
      <c r="B254" s="56">
        <f t="shared" si="34"/>
        <v>5</v>
      </c>
      <c r="C254" s="60">
        <f t="shared" si="39"/>
        <v>2000</v>
      </c>
      <c r="D254" s="56">
        <v>0</v>
      </c>
      <c r="E254" s="56">
        <v>0</v>
      </c>
      <c r="H254" s="97">
        <v>111411</v>
      </c>
      <c r="I254" s="97">
        <v>0</v>
      </c>
      <c r="J254" s="97">
        <v>0</v>
      </c>
      <c r="K254" s="91">
        <v>0</v>
      </c>
      <c r="L254" s="56">
        <v>0</v>
      </c>
      <c r="M254" s="56">
        <v>45000</v>
      </c>
      <c r="N254" s="97">
        <v>40000</v>
      </c>
      <c r="Q254" s="56">
        <v>0</v>
      </c>
      <c r="X254" s="98">
        <f t="shared" si="35"/>
        <v>111411</v>
      </c>
      <c r="Y254" s="56">
        <f t="shared" si="43"/>
        <v>45000</v>
      </c>
      <c r="Z254" s="56">
        <f t="shared" si="43"/>
        <v>40000</v>
      </c>
      <c r="AA254" s="98">
        <f t="shared" si="44"/>
        <v>0</v>
      </c>
      <c r="AB254" s="98">
        <f t="shared" si="40"/>
        <v>196411</v>
      </c>
      <c r="AJ254" s="57">
        <f t="shared" si="41"/>
        <v>0</v>
      </c>
      <c r="AK254" s="56">
        <f t="shared" si="42"/>
        <v>196411</v>
      </c>
    </row>
    <row r="255" spans="1:37" x14ac:dyDescent="0.15">
      <c r="A255" s="59">
        <v>36676</v>
      </c>
      <c r="B255" s="56">
        <f t="shared" si="34"/>
        <v>5</v>
      </c>
      <c r="C255" s="60">
        <f t="shared" si="39"/>
        <v>2000</v>
      </c>
      <c r="D255" s="56">
        <v>0</v>
      </c>
      <c r="E255" s="56">
        <v>0</v>
      </c>
      <c r="H255" s="97">
        <v>111411</v>
      </c>
      <c r="I255" s="97">
        <v>0</v>
      </c>
      <c r="J255" s="97">
        <v>0</v>
      </c>
      <c r="K255" s="91">
        <v>0</v>
      </c>
      <c r="L255" s="56">
        <v>0</v>
      </c>
      <c r="M255" s="56">
        <v>45000</v>
      </c>
      <c r="N255" s="97">
        <v>40000</v>
      </c>
      <c r="Q255" s="56">
        <v>0</v>
      </c>
      <c r="X255" s="98">
        <f t="shared" si="35"/>
        <v>111411</v>
      </c>
      <c r="Y255" s="56">
        <f t="shared" si="43"/>
        <v>45000</v>
      </c>
      <c r="Z255" s="56">
        <f t="shared" si="43"/>
        <v>40000</v>
      </c>
      <c r="AA255" s="98">
        <f t="shared" si="44"/>
        <v>0</v>
      </c>
      <c r="AB255" s="98">
        <f t="shared" si="40"/>
        <v>196411</v>
      </c>
      <c r="AJ255" s="57">
        <f t="shared" si="41"/>
        <v>0</v>
      </c>
      <c r="AK255" s="56">
        <f t="shared" si="42"/>
        <v>196411</v>
      </c>
    </row>
    <row r="256" spans="1:37" x14ac:dyDescent="0.15">
      <c r="A256" s="59">
        <v>36677</v>
      </c>
      <c r="B256" s="56">
        <f t="shared" si="34"/>
        <v>5</v>
      </c>
      <c r="C256" s="60">
        <f t="shared" si="39"/>
        <v>2000</v>
      </c>
      <c r="D256" s="56">
        <v>0</v>
      </c>
      <c r="E256" s="56">
        <v>0</v>
      </c>
      <c r="H256" s="97">
        <v>111411</v>
      </c>
      <c r="I256" s="97">
        <v>0</v>
      </c>
      <c r="J256" s="97">
        <v>0</v>
      </c>
      <c r="K256" s="91">
        <v>0</v>
      </c>
      <c r="L256" s="56">
        <v>0</v>
      </c>
      <c r="M256" s="56">
        <v>45000</v>
      </c>
      <c r="N256" s="97">
        <v>74000</v>
      </c>
      <c r="Q256" s="56">
        <v>0</v>
      </c>
      <c r="X256" s="98">
        <f t="shared" si="35"/>
        <v>111411</v>
      </c>
      <c r="Y256" s="56">
        <f t="shared" si="43"/>
        <v>45000</v>
      </c>
      <c r="Z256" s="56">
        <f t="shared" si="43"/>
        <v>74000</v>
      </c>
      <c r="AA256" s="98">
        <f t="shared" si="44"/>
        <v>0</v>
      </c>
      <c r="AB256" s="98">
        <f t="shared" si="40"/>
        <v>230411</v>
      </c>
      <c r="AJ256" s="57">
        <f t="shared" si="41"/>
        <v>0</v>
      </c>
      <c r="AK256" s="56">
        <f t="shared" si="42"/>
        <v>230411</v>
      </c>
    </row>
    <row r="257" spans="1:37" x14ac:dyDescent="0.15">
      <c r="A257" s="59">
        <v>36678</v>
      </c>
      <c r="B257" s="56">
        <f t="shared" si="34"/>
        <v>6</v>
      </c>
      <c r="C257" s="60">
        <f t="shared" si="39"/>
        <v>2000</v>
      </c>
      <c r="D257" s="56">
        <v>0</v>
      </c>
      <c r="E257" s="56">
        <v>0</v>
      </c>
      <c r="H257" s="97">
        <v>57302</v>
      </c>
      <c r="I257" s="56">
        <v>0</v>
      </c>
      <c r="J257" s="97">
        <v>0</v>
      </c>
      <c r="K257" s="91">
        <v>0</v>
      </c>
      <c r="L257" s="56">
        <v>0</v>
      </c>
      <c r="M257" s="56">
        <v>45000</v>
      </c>
      <c r="N257" s="56">
        <v>175000</v>
      </c>
      <c r="P257" s="56">
        <v>13343</v>
      </c>
      <c r="X257" s="98">
        <f t="shared" si="35"/>
        <v>70645</v>
      </c>
      <c r="Y257" s="56">
        <f t="shared" si="43"/>
        <v>45000</v>
      </c>
      <c r="Z257" s="56">
        <f t="shared" si="43"/>
        <v>175000</v>
      </c>
      <c r="AA257" s="98">
        <f t="shared" si="44"/>
        <v>0</v>
      </c>
      <c r="AB257" s="98">
        <f t="shared" si="40"/>
        <v>290645</v>
      </c>
      <c r="AJ257" s="57">
        <f t="shared" si="41"/>
        <v>0</v>
      </c>
      <c r="AK257" s="56">
        <f t="shared" si="42"/>
        <v>290645</v>
      </c>
    </row>
    <row r="258" spans="1:37" x14ac:dyDescent="0.15">
      <c r="A258" s="59">
        <v>36679</v>
      </c>
      <c r="B258" s="56">
        <f t="shared" si="34"/>
        <v>6</v>
      </c>
      <c r="C258" s="60">
        <f t="shared" si="39"/>
        <v>2000</v>
      </c>
      <c r="D258" s="56">
        <v>0</v>
      </c>
      <c r="E258" s="56">
        <v>0</v>
      </c>
      <c r="H258" s="97">
        <v>57302</v>
      </c>
      <c r="I258" s="56">
        <v>0</v>
      </c>
      <c r="J258" s="97">
        <v>0</v>
      </c>
      <c r="K258" s="91">
        <v>0</v>
      </c>
      <c r="L258" s="56">
        <v>0</v>
      </c>
      <c r="M258" s="56">
        <v>45000</v>
      </c>
      <c r="N258" s="56">
        <v>182689</v>
      </c>
      <c r="P258" s="56">
        <v>13343</v>
      </c>
      <c r="X258" s="98">
        <f t="shared" si="35"/>
        <v>70645</v>
      </c>
      <c r="Y258" s="56">
        <f t="shared" si="43"/>
        <v>45000</v>
      </c>
      <c r="Z258" s="56">
        <f t="shared" si="43"/>
        <v>182689</v>
      </c>
      <c r="AA258" s="98">
        <f t="shared" si="44"/>
        <v>0</v>
      </c>
      <c r="AB258" s="98">
        <f t="shared" si="40"/>
        <v>298334</v>
      </c>
      <c r="AJ258" s="57">
        <f t="shared" si="41"/>
        <v>0</v>
      </c>
      <c r="AK258" s="56">
        <f t="shared" si="42"/>
        <v>298334</v>
      </c>
    </row>
    <row r="259" spans="1:37" x14ac:dyDescent="0.15">
      <c r="A259" s="59">
        <v>36680</v>
      </c>
      <c r="B259" s="56">
        <f t="shared" si="34"/>
        <v>6</v>
      </c>
      <c r="C259" s="60">
        <f t="shared" si="39"/>
        <v>2000</v>
      </c>
      <c r="D259" s="56">
        <v>0</v>
      </c>
      <c r="E259" s="56">
        <v>0</v>
      </c>
      <c r="H259" s="97">
        <v>57302</v>
      </c>
      <c r="I259" s="56">
        <v>0</v>
      </c>
      <c r="J259" s="97">
        <v>0</v>
      </c>
      <c r="K259" s="91">
        <v>0</v>
      </c>
      <c r="L259" s="56">
        <v>0</v>
      </c>
      <c r="M259" s="56">
        <v>125000</v>
      </c>
      <c r="N259" s="56">
        <v>50000</v>
      </c>
      <c r="P259" s="56">
        <v>13343</v>
      </c>
      <c r="X259" s="98">
        <f t="shared" si="35"/>
        <v>70645</v>
      </c>
      <c r="Y259" s="56">
        <f t="shared" si="43"/>
        <v>125000</v>
      </c>
      <c r="Z259" s="56">
        <f t="shared" si="43"/>
        <v>50000</v>
      </c>
      <c r="AA259" s="98">
        <f t="shared" si="44"/>
        <v>0</v>
      </c>
      <c r="AB259" s="98">
        <f t="shared" si="40"/>
        <v>245645</v>
      </c>
      <c r="AJ259" s="57">
        <f t="shared" si="41"/>
        <v>0</v>
      </c>
      <c r="AK259" s="56">
        <f t="shared" si="42"/>
        <v>245645</v>
      </c>
    </row>
    <row r="260" spans="1:37" x14ac:dyDescent="0.15">
      <c r="A260" s="59">
        <v>36681</v>
      </c>
      <c r="B260" s="56">
        <f t="shared" si="34"/>
        <v>6</v>
      </c>
      <c r="C260" s="60">
        <f t="shared" si="39"/>
        <v>2000</v>
      </c>
      <c r="D260" s="56">
        <v>0</v>
      </c>
      <c r="E260" s="56">
        <v>0</v>
      </c>
      <c r="H260" s="97">
        <v>57302</v>
      </c>
      <c r="I260" s="56">
        <v>0</v>
      </c>
      <c r="J260" s="97">
        <v>0</v>
      </c>
      <c r="K260" s="91">
        <v>0</v>
      </c>
      <c r="L260" s="56">
        <v>0</v>
      </c>
      <c r="M260" s="56">
        <v>125000</v>
      </c>
      <c r="N260" s="56">
        <v>50000</v>
      </c>
      <c r="P260" s="56">
        <v>13343</v>
      </c>
      <c r="X260" s="98">
        <f t="shared" si="35"/>
        <v>70645</v>
      </c>
      <c r="Y260" s="56">
        <f t="shared" si="43"/>
        <v>125000</v>
      </c>
      <c r="Z260" s="56">
        <f t="shared" si="43"/>
        <v>50000</v>
      </c>
      <c r="AA260" s="98">
        <f t="shared" si="44"/>
        <v>0</v>
      </c>
      <c r="AB260" s="98">
        <f t="shared" si="40"/>
        <v>245645</v>
      </c>
      <c r="AJ260" s="57">
        <f t="shared" si="41"/>
        <v>0</v>
      </c>
      <c r="AK260" s="56">
        <f t="shared" si="42"/>
        <v>245645</v>
      </c>
    </row>
    <row r="261" spans="1:37" x14ac:dyDescent="0.15">
      <c r="A261" s="59">
        <v>36682</v>
      </c>
      <c r="B261" s="56">
        <f t="shared" si="34"/>
        <v>6</v>
      </c>
      <c r="C261" s="60">
        <f t="shared" si="39"/>
        <v>2000</v>
      </c>
      <c r="D261" s="56">
        <v>0</v>
      </c>
      <c r="E261" s="56">
        <v>0</v>
      </c>
      <c r="H261" s="97">
        <v>57302</v>
      </c>
      <c r="I261" s="56">
        <v>0</v>
      </c>
      <c r="J261" s="97">
        <v>0</v>
      </c>
      <c r="K261" s="91">
        <v>0</v>
      </c>
      <c r="L261" s="56">
        <v>0</v>
      </c>
      <c r="M261" s="56">
        <v>125000</v>
      </c>
      <c r="N261" s="56">
        <v>50000</v>
      </c>
      <c r="P261" s="56">
        <v>13343</v>
      </c>
      <c r="X261" s="98">
        <f t="shared" si="35"/>
        <v>70645</v>
      </c>
      <c r="Y261" s="56">
        <f t="shared" si="43"/>
        <v>125000</v>
      </c>
      <c r="Z261" s="56">
        <f t="shared" si="43"/>
        <v>50000</v>
      </c>
      <c r="AA261" s="98">
        <f t="shared" si="44"/>
        <v>0</v>
      </c>
      <c r="AB261" s="98">
        <f t="shared" si="40"/>
        <v>245645</v>
      </c>
      <c r="AJ261" s="57">
        <f t="shared" si="41"/>
        <v>0</v>
      </c>
      <c r="AK261" s="56">
        <f t="shared" si="42"/>
        <v>245645</v>
      </c>
    </row>
    <row r="262" spans="1:37" x14ac:dyDescent="0.15">
      <c r="A262" s="59">
        <v>36683</v>
      </c>
      <c r="B262" s="56">
        <f t="shared" si="34"/>
        <v>6</v>
      </c>
      <c r="C262" s="60">
        <f t="shared" si="39"/>
        <v>2000</v>
      </c>
      <c r="D262" s="56">
        <v>0</v>
      </c>
      <c r="E262" s="56">
        <v>0</v>
      </c>
      <c r="H262" s="97">
        <v>57302</v>
      </c>
      <c r="I262" s="56">
        <v>0</v>
      </c>
      <c r="J262" s="97">
        <v>0</v>
      </c>
      <c r="K262" s="91">
        <v>0</v>
      </c>
      <c r="L262" s="56">
        <v>0</v>
      </c>
      <c r="M262" s="56">
        <v>125000</v>
      </c>
      <c r="N262" s="56">
        <v>138960</v>
      </c>
      <c r="P262" s="56">
        <v>13343</v>
      </c>
      <c r="X262" s="98">
        <f t="shared" si="35"/>
        <v>70645</v>
      </c>
      <c r="Y262" s="56">
        <f t="shared" si="43"/>
        <v>125000</v>
      </c>
      <c r="Z262" s="56">
        <f t="shared" si="43"/>
        <v>138960</v>
      </c>
      <c r="AA262" s="98">
        <f t="shared" si="44"/>
        <v>0</v>
      </c>
      <c r="AB262" s="98">
        <f t="shared" si="40"/>
        <v>334605</v>
      </c>
      <c r="AJ262" s="57">
        <f t="shared" si="41"/>
        <v>0</v>
      </c>
      <c r="AK262" s="56">
        <f t="shared" si="42"/>
        <v>334605</v>
      </c>
    </row>
    <row r="263" spans="1:37" x14ac:dyDescent="0.15">
      <c r="A263" s="59">
        <v>36684</v>
      </c>
      <c r="B263" s="56">
        <f t="shared" si="34"/>
        <v>6</v>
      </c>
      <c r="C263" s="60">
        <f t="shared" si="39"/>
        <v>2000</v>
      </c>
      <c r="D263" s="56">
        <v>0</v>
      </c>
      <c r="E263" s="56">
        <v>0</v>
      </c>
      <c r="H263" s="97">
        <v>57302</v>
      </c>
      <c r="I263" s="56">
        <v>0</v>
      </c>
      <c r="J263" s="97">
        <v>0</v>
      </c>
      <c r="K263" s="91">
        <v>0</v>
      </c>
      <c r="L263" s="56">
        <v>0</v>
      </c>
      <c r="M263" s="56">
        <v>45000</v>
      </c>
      <c r="N263" s="56">
        <v>212000</v>
      </c>
      <c r="P263" s="56">
        <v>13343</v>
      </c>
      <c r="X263" s="98">
        <f t="shared" si="35"/>
        <v>70645</v>
      </c>
      <c r="Y263" s="56">
        <f t="shared" si="43"/>
        <v>45000</v>
      </c>
      <c r="Z263" s="56">
        <f t="shared" si="43"/>
        <v>212000</v>
      </c>
      <c r="AA263" s="98">
        <f t="shared" si="44"/>
        <v>0</v>
      </c>
      <c r="AB263" s="98">
        <f t="shared" si="40"/>
        <v>327645</v>
      </c>
      <c r="AJ263" s="57">
        <f t="shared" si="41"/>
        <v>0</v>
      </c>
      <c r="AK263" s="56">
        <f t="shared" si="42"/>
        <v>327645</v>
      </c>
    </row>
    <row r="264" spans="1:37" x14ac:dyDescent="0.15">
      <c r="A264" s="59">
        <v>36685</v>
      </c>
      <c r="B264" s="56">
        <f t="shared" si="34"/>
        <v>6</v>
      </c>
      <c r="C264" s="60">
        <f t="shared" si="39"/>
        <v>2000</v>
      </c>
      <c r="D264" s="56">
        <v>0</v>
      </c>
      <c r="E264" s="56">
        <v>0</v>
      </c>
      <c r="H264" s="97">
        <v>57302</v>
      </c>
      <c r="I264" s="56">
        <v>0</v>
      </c>
      <c r="J264" s="97">
        <v>0</v>
      </c>
      <c r="K264" s="91">
        <v>0</v>
      </c>
      <c r="L264" s="56">
        <v>0</v>
      </c>
      <c r="M264" s="56">
        <v>125000</v>
      </c>
      <c r="N264" s="56">
        <v>130000</v>
      </c>
      <c r="P264" s="56">
        <v>13343</v>
      </c>
      <c r="X264" s="98">
        <f t="shared" si="35"/>
        <v>70645</v>
      </c>
      <c r="Y264" s="56">
        <f t="shared" si="43"/>
        <v>125000</v>
      </c>
      <c r="Z264" s="56">
        <f t="shared" si="43"/>
        <v>130000</v>
      </c>
      <c r="AA264" s="98">
        <f t="shared" si="44"/>
        <v>0</v>
      </c>
      <c r="AB264" s="98">
        <f t="shared" si="40"/>
        <v>325645</v>
      </c>
      <c r="AJ264" s="57">
        <f t="shared" si="41"/>
        <v>0</v>
      </c>
      <c r="AK264" s="56">
        <f t="shared" si="42"/>
        <v>325645</v>
      </c>
    </row>
    <row r="265" spans="1:37" x14ac:dyDescent="0.15">
      <c r="A265" s="59">
        <v>36686</v>
      </c>
      <c r="B265" s="56">
        <f t="shared" si="34"/>
        <v>6</v>
      </c>
      <c r="C265" s="60">
        <f t="shared" si="39"/>
        <v>2000</v>
      </c>
      <c r="D265" s="56">
        <v>0</v>
      </c>
      <c r="E265" s="56">
        <v>0</v>
      </c>
      <c r="H265" s="97">
        <v>57302</v>
      </c>
      <c r="I265" s="56">
        <v>0</v>
      </c>
      <c r="J265" s="97">
        <v>0</v>
      </c>
      <c r="K265" s="91">
        <v>0</v>
      </c>
      <c r="L265" s="56">
        <v>0</v>
      </c>
      <c r="M265" s="56">
        <v>125000</v>
      </c>
      <c r="N265" s="56">
        <v>105000</v>
      </c>
      <c r="P265" s="56">
        <v>13343</v>
      </c>
      <c r="X265" s="98">
        <f t="shared" si="35"/>
        <v>70645</v>
      </c>
      <c r="Y265" s="56">
        <f t="shared" si="43"/>
        <v>125000</v>
      </c>
      <c r="Z265" s="56">
        <f t="shared" si="43"/>
        <v>105000</v>
      </c>
      <c r="AA265" s="98">
        <f t="shared" si="44"/>
        <v>0</v>
      </c>
      <c r="AB265" s="98">
        <f t="shared" si="40"/>
        <v>300645</v>
      </c>
      <c r="AJ265" s="57">
        <f t="shared" si="41"/>
        <v>0</v>
      </c>
      <c r="AK265" s="56">
        <f t="shared" si="42"/>
        <v>300645</v>
      </c>
    </row>
    <row r="266" spans="1:37" x14ac:dyDescent="0.15">
      <c r="A266" s="59">
        <v>36687</v>
      </c>
      <c r="B266" s="56">
        <f t="shared" si="34"/>
        <v>6</v>
      </c>
      <c r="C266" s="60">
        <f t="shared" si="39"/>
        <v>2000</v>
      </c>
      <c r="D266" s="56">
        <v>0</v>
      </c>
      <c r="E266" s="56">
        <v>0</v>
      </c>
      <c r="H266" s="97">
        <v>57302</v>
      </c>
      <c r="I266" s="56">
        <v>0</v>
      </c>
      <c r="J266" s="97">
        <v>0</v>
      </c>
      <c r="K266" s="91">
        <v>0</v>
      </c>
      <c r="L266" s="56">
        <v>0</v>
      </c>
      <c r="M266" s="56">
        <v>125000</v>
      </c>
      <c r="N266" s="56">
        <v>66000</v>
      </c>
      <c r="P266" s="56">
        <v>13343</v>
      </c>
      <c r="X266" s="98">
        <f t="shared" si="35"/>
        <v>70645</v>
      </c>
      <c r="Y266" s="56">
        <f t="shared" si="43"/>
        <v>125000</v>
      </c>
      <c r="Z266" s="56">
        <f t="shared" si="43"/>
        <v>66000</v>
      </c>
      <c r="AA266" s="98">
        <f t="shared" si="44"/>
        <v>0</v>
      </c>
      <c r="AB266" s="98">
        <f t="shared" si="40"/>
        <v>261645</v>
      </c>
      <c r="AJ266" s="57">
        <f t="shared" si="41"/>
        <v>0</v>
      </c>
      <c r="AK266" s="56">
        <f t="shared" si="42"/>
        <v>261645</v>
      </c>
    </row>
    <row r="267" spans="1:37" x14ac:dyDescent="0.15">
      <c r="A267" s="59">
        <v>36688</v>
      </c>
      <c r="B267" s="56">
        <f t="shared" si="34"/>
        <v>6</v>
      </c>
      <c r="C267" s="60">
        <f t="shared" si="39"/>
        <v>2000</v>
      </c>
      <c r="D267" s="56">
        <v>0</v>
      </c>
      <c r="E267" s="56">
        <v>0</v>
      </c>
      <c r="H267" s="97">
        <v>57302</v>
      </c>
      <c r="I267" s="56">
        <v>0</v>
      </c>
      <c r="J267" s="97">
        <v>0</v>
      </c>
      <c r="K267" s="91">
        <v>0</v>
      </c>
      <c r="L267" s="56">
        <v>0</v>
      </c>
      <c r="M267" s="56">
        <v>125000</v>
      </c>
      <c r="N267" s="56">
        <v>66000</v>
      </c>
      <c r="P267" s="56">
        <v>13343</v>
      </c>
      <c r="X267" s="98">
        <f t="shared" si="35"/>
        <v>70645</v>
      </c>
      <c r="Y267" s="56">
        <f t="shared" si="43"/>
        <v>125000</v>
      </c>
      <c r="Z267" s="56">
        <f t="shared" si="43"/>
        <v>66000</v>
      </c>
      <c r="AA267" s="98">
        <f t="shared" si="44"/>
        <v>0</v>
      </c>
      <c r="AB267" s="98">
        <f t="shared" si="40"/>
        <v>261645</v>
      </c>
      <c r="AJ267" s="57">
        <f t="shared" si="41"/>
        <v>0</v>
      </c>
      <c r="AK267" s="56">
        <f t="shared" si="42"/>
        <v>261645</v>
      </c>
    </row>
    <row r="268" spans="1:37" x14ac:dyDescent="0.15">
      <c r="A268" s="59">
        <v>36689</v>
      </c>
      <c r="B268" s="56">
        <f t="shared" ref="B268:B331" si="45">MONTH(A268)</f>
        <v>6</v>
      </c>
      <c r="C268" s="60">
        <f t="shared" si="39"/>
        <v>2000</v>
      </c>
      <c r="D268" s="56">
        <v>0</v>
      </c>
      <c r="E268" s="56">
        <v>0</v>
      </c>
      <c r="H268" s="97">
        <v>57302</v>
      </c>
      <c r="I268" s="56">
        <v>0</v>
      </c>
      <c r="J268" s="97">
        <v>0</v>
      </c>
      <c r="K268" s="91">
        <v>0</v>
      </c>
      <c r="L268" s="56">
        <v>0</v>
      </c>
      <c r="M268" s="56">
        <v>125000</v>
      </c>
      <c r="N268" s="56">
        <v>66000</v>
      </c>
      <c r="P268" s="56">
        <v>13343</v>
      </c>
      <c r="X268" s="98">
        <f t="shared" si="35"/>
        <v>70645</v>
      </c>
      <c r="Y268" s="56">
        <f t="shared" si="43"/>
        <v>125000</v>
      </c>
      <c r="Z268" s="56">
        <f t="shared" si="43"/>
        <v>66000</v>
      </c>
      <c r="AA268" s="98">
        <f t="shared" si="44"/>
        <v>0</v>
      </c>
      <c r="AB268" s="98">
        <f t="shared" si="40"/>
        <v>261645</v>
      </c>
      <c r="AJ268" s="57">
        <f t="shared" si="41"/>
        <v>0</v>
      </c>
      <c r="AK268" s="56">
        <f t="shared" si="42"/>
        <v>261645</v>
      </c>
    </row>
    <row r="269" spans="1:37" x14ac:dyDescent="0.15">
      <c r="A269" s="59">
        <v>36690</v>
      </c>
      <c r="B269" s="56">
        <f t="shared" si="45"/>
        <v>6</v>
      </c>
      <c r="C269" s="60">
        <f t="shared" si="39"/>
        <v>2000</v>
      </c>
      <c r="D269" s="56">
        <v>0</v>
      </c>
      <c r="E269" s="56">
        <v>0</v>
      </c>
      <c r="H269" s="97">
        <v>57302</v>
      </c>
      <c r="I269" s="56">
        <v>0</v>
      </c>
      <c r="J269" s="97">
        <v>0</v>
      </c>
      <c r="K269" s="91">
        <v>0</v>
      </c>
      <c r="L269" s="56">
        <v>0</v>
      </c>
      <c r="M269" s="56">
        <v>125000</v>
      </c>
      <c r="N269" s="56">
        <v>87000</v>
      </c>
      <c r="P269" s="56">
        <v>13343</v>
      </c>
      <c r="X269" s="98">
        <f t="shared" si="35"/>
        <v>70645</v>
      </c>
      <c r="Y269" s="56">
        <f t="shared" ref="Y269:Z287" si="46">E269+I269+M269+Q269+U269</f>
        <v>125000</v>
      </c>
      <c r="Z269" s="56">
        <f t="shared" si="46"/>
        <v>87000</v>
      </c>
      <c r="AA269" s="98">
        <f t="shared" si="44"/>
        <v>0</v>
      </c>
      <c r="AB269" s="98">
        <f t="shared" si="40"/>
        <v>282645</v>
      </c>
      <c r="AJ269" s="57">
        <f t="shared" si="41"/>
        <v>0</v>
      </c>
      <c r="AK269" s="56">
        <f t="shared" si="42"/>
        <v>282645</v>
      </c>
    </row>
    <row r="270" spans="1:37" x14ac:dyDescent="0.15">
      <c r="A270" s="59">
        <v>36691</v>
      </c>
      <c r="B270" s="56">
        <f t="shared" si="45"/>
        <v>6</v>
      </c>
      <c r="C270" s="60">
        <f t="shared" si="39"/>
        <v>2000</v>
      </c>
      <c r="D270" s="56">
        <v>0</v>
      </c>
      <c r="E270" s="56">
        <v>0</v>
      </c>
      <c r="H270" s="97">
        <v>57302</v>
      </c>
      <c r="I270" s="56">
        <v>0</v>
      </c>
      <c r="J270" s="97">
        <v>0</v>
      </c>
      <c r="K270" s="91">
        <v>0</v>
      </c>
      <c r="L270" s="56">
        <v>0</v>
      </c>
      <c r="M270" s="56">
        <v>125000</v>
      </c>
      <c r="N270" s="56">
        <v>87000</v>
      </c>
      <c r="P270" s="56">
        <v>13343</v>
      </c>
      <c r="X270" s="98">
        <f t="shared" ref="X270:X333" si="47">D270+H270+L270+P270+T270+W270</f>
        <v>70645</v>
      </c>
      <c r="Y270" s="56">
        <f t="shared" si="46"/>
        <v>125000</v>
      </c>
      <c r="Z270" s="56">
        <f t="shared" si="46"/>
        <v>87000</v>
      </c>
      <c r="AA270" s="98">
        <f t="shared" si="44"/>
        <v>0</v>
      </c>
      <c r="AB270" s="98">
        <f t="shared" si="40"/>
        <v>282645</v>
      </c>
      <c r="AJ270" s="57">
        <f t="shared" si="41"/>
        <v>0</v>
      </c>
      <c r="AK270" s="56">
        <f t="shared" si="42"/>
        <v>282645</v>
      </c>
    </row>
    <row r="271" spans="1:37" x14ac:dyDescent="0.15">
      <c r="A271" s="59">
        <v>36692</v>
      </c>
      <c r="B271" s="56">
        <f t="shared" si="45"/>
        <v>6</v>
      </c>
      <c r="C271" s="60">
        <f t="shared" si="39"/>
        <v>2000</v>
      </c>
      <c r="D271" s="56">
        <v>0</v>
      </c>
      <c r="E271" s="56">
        <v>0</v>
      </c>
      <c r="H271" s="97">
        <v>57302</v>
      </c>
      <c r="I271" s="56">
        <v>0</v>
      </c>
      <c r="J271" s="97">
        <v>0</v>
      </c>
      <c r="K271" s="91">
        <v>0</v>
      </c>
      <c r="L271" s="56">
        <v>0</v>
      </c>
      <c r="M271" s="56">
        <v>125000</v>
      </c>
      <c r="N271" s="56">
        <v>114000</v>
      </c>
      <c r="P271" s="56">
        <v>13343</v>
      </c>
      <c r="X271" s="98">
        <f t="shared" si="47"/>
        <v>70645</v>
      </c>
      <c r="Y271" s="56">
        <f t="shared" si="46"/>
        <v>125000</v>
      </c>
      <c r="Z271" s="56">
        <f t="shared" si="46"/>
        <v>114000</v>
      </c>
      <c r="AA271" s="98">
        <f t="shared" si="44"/>
        <v>0</v>
      </c>
      <c r="AB271" s="98">
        <f t="shared" si="40"/>
        <v>309645</v>
      </c>
      <c r="AJ271" s="57">
        <f t="shared" si="41"/>
        <v>0</v>
      </c>
      <c r="AK271" s="56">
        <f t="shared" si="42"/>
        <v>309645</v>
      </c>
    </row>
    <row r="272" spans="1:37" x14ac:dyDescent="0.15">
      <c r="A272" s="59">
        <v>36693</v>
      </c>
      <c r="B272" s="56">
        <f t="shared" si="45"/>
        <v>6</v>
      </c>
      <c r="C272" s="60">
        <f t="shared" si="39"/>
        <v>2000</v>
      </c>
      <c r="D272" s="56">
        <v>0</v>
      </c>
      <c r="E272" s="56">
        <v>0</v>
      </c>
      <c r="H272" s="97">
        <v>57302</v>
      </c>
      <c r="I272" s="56">
        <v>0</v>
      </c>
      <c r="J272" s="97">
        <v>0</v>
      </c>
      <c r="K272" s="91">
        <v>0</v>
      </c>
      <c r="L272" s="56">
        <v>0</v>
      </c>
      <c r="M272" s="56">
        <v>45000</v>
      </c>
      <c r="N272" s="56">
        <v>162000</v>
      </c>
      <c r="P272" s="56">
        <v>13343</v>
      </c>
      <c r="X272" s="98">
        <f t="shared" si="47"/>
        <v>70645</v>
      </c>
      <c r="Y272" s="56">
        <f t="shared" si="46"/>
        <v>45000</v>
      </c>
      <c r="Z272" s="56">
        <f t="shared" si="46"/>
        <v>162000</v>
      </c>
      <c r="AA272" s="98">
        <f t="shared" si="44"/>
        <v>0</v>
      </c>
      <c r="AB272" s="98">
        <f t="shared" si="40"/>
        <v>277645</v>
      </c>
      <c r="AJ272" s="57">
        <f t="shared" si="41"/>
        <v>0</v>
      </c>
      <c r="AK272" s="56">
        <f t="shared" si="42"/>
        <v>277645</v>
      </c>
    </row>
    <row r="273" spans="1:37" x14ac:dyDescent="0.15">
      <c r="A273" s="59">
        <v>36694</v>
      </c>
      <c r="B273" s="56">
        <f t="shared" si="45"/>
        <v>6</v>
      </c>
      <c r="C273" s="60">
        <f t="shared" si="39"/>
        <v>2000</v>
      </c>
      <c r="D273" s="56">
        <v>0</v>
      </c>
      <c r="E273" s="56">
        <v>0</v>
      </c>
      <c r="H273" s="97">
        <v>57302</v>
      </c>
      <c r="I273" s="56">
        <v>0</v>
      </c>
      <c r="J273" s="97">
        <v>0</v>
      </c>
      <c r="K273" s="91">
        <v>0</v>
      </c>
      <c r="L273" s="56">
        <v>0</v>
      </c>
      <c r="M273" s="56">
        <v>45000</v>
      </c>
      <c r="N273" s="56">
        <v>150000</v>
      </c>
      <c r="P273" s="56">
        <v>13343</v>
      </c>
      <c r="X273" s="98">
        <f t="shared" si="47"/>
        <v>70645</v>
      </c>
      <c r="Y273" s="56">
        <f t="shared" si="46"/>
        <v>45000</v>
      </c>
      <c r="Z273" s="56">
        <f t="shared" si="46"/>
        <v>150000</v>
      </c>
      <c r="AA273" s="98">
        <f t="shared" si="44"/>
        <v>0</v>
      </c>
      <c r="AB273" s="98">
        <f t="shared" si="40"/>
        <v>265645</v>
      </c>
      <c r="AJ273" s="57">
        <f t="shared" si="41"/>
        <v>0</v>
      </c>
      <c r="AK273" s="56">
        <f t="shared" si="42"/>
        <v>265645</v>
      </c>
    </row>
    <row r="274" spans="1:37" x14ac:dyDescent="0.15">
      <c r="A274" s="59">
        <v>36695</v>
      </c>
      <c r="B274" s="56">
        <f t="shared" si="45"/>
        <v>6</v>
      </c>
      <c r="C274" s="60">
        <f t="shared" si="39"/>
        <v>2000</v>
      </c>
      <c r="D274" s="56">
        <v>0</v>
      </c>
      <c r="E274" s="56">
        <v>0</v>
      </c>
      <c r="H274" s="97">
        <v>57302</v>
      </c>
      <c r="I274" s="56">
        <v>0</v>
      </c>
      <c r="J274" s="97">
        <v>0</v>
      </c>
      <c r="K274" s="91">
        <v>0</v>
      </c>
      <c r="L274" s="56">
        <v>0</v>
      </c>
      <c r="M274" s="56">
        <v>45000</v>
      </c>
      <c r="N274" s="56">
        <v>150000</v>
      </c>
      <c r="P274" s="56">
        <v>13343</v>
      </c>
      <c r="X274" s="98">
        <f t="shared" si="47"/>
        <v>70645</v>
      </c>
      <c r="Y274" s="56">
        <f t="shared" si="46"/>
        <v>45000</v>
      </c>
      <c r="Z274" s="56">
        <f t="shared" si="46"/>
        <v>150000</v>
      </c>
      <c r="AA274" s="98">
        <f t="shared" si="44"/>
        <v>0</v>
      </c>
      <c r="AB274" s="98">
        <f t="shared" si="40"/>
        <v>265645</v>
      </c>
      <c r="AJ274" s="57">
        <f t="shared" si="41"/>
        <v>0</v>
      </c>
      <c r="AK274" s="56">
        <f t="shared" si="42"/>
        <v>265645</v>
      </c>
    </row>
    <row r="275" spans="1:37" x14ac:dyDescent="0.15">
      <c r="A275" s="59">
        <v>36696</v>
      </c>
      <c r="B275" s="56">
        <f t="shared" si="45"/>
        <v>6</v>
      </c>
      <c r="C275" s="60">
        <f t="shared" si="39"/>
        <v>2000</v>
      </c>
      <c r="D275" s="56">
        <v>0</v>
      </c>
      <c r="E275" s="56">
        <v>0</v>
      </c>
      <c r="H275" s="97">
        <v>57302</v>
      </c>
      <c r="I275" s="56">
        <v>0</v>
      </c>
      <c r="J275" s="97">
        <v>0</v>
      </c>
      <c r="K275" s="91">
        <v>0</v>
      </c>
      <c r="L275" s="56">
        <v>0</v>
      </c>
      <c r="M275" s="56">
        <v>45000</v>
      </c>
      <c r="N275" s="56">
        <v>150000</v>
      </c>
      <c r="P275" s="56">
        <v>13343</v>
      </c>
      <c r="X275" s="98">
        <f t="shared" si="47"/>
        <v>70645</v>
      </c>
      <c r="Y275" s="56">
        <f t="shared" si="46"/>
        <v>45000</v>
      </c>
      <c r="Z275" s="56">
        <f t="shared" si="46"/>
        <v>150000</v>
      </c>
      <c r="AA275" s="98">
        <f t="shared" si="44"/>
        <v>0</v>
      </c>
      <c r="AB275" s="98">
        <f t="shared" si="40"/>
        <v>265645</v>
      </c>
      <c r="AJ275" s="57">
        <f t="shared" si="41"/>
        <v>0</v>
      </c>
      <c r="AK275" s="56">
        <f t="shared" si="42"/>
        <v>265645</v>
      </c>
    </row>
    <row r="276" spans="1:37" x14ac:dyDescent="0.15">
      <c r="A276" s="59">
        <v>36697</v>
      </c>
      <c r="B276" s="56">
        <f t="shared" si="45"/>
        <v>6</v>
      </c>
      <c r="C276" s="60">
        <f t="shared" si="39"/>
        <v>2000</v>
      </c>
      <c r="D276" s="56">
        <v>0</v>
      </c>
      <c r="E276" s="56">
        <v>0</v>
      </c>
      <c r="H276" s="97">
        <v>57302</v>
      </c>
      <c r="I276" s="56">
        <v>0</v>
      </c>
      <c r="J276" s="97">
        <v>0</v>
      </c>
      <c r="K276" s="91">
        <v>0</v>
      </c>
      <c r="L276" s="56">
        <v>0</v>
      </c>
      <c r="M276" s="56">
        <v>45000</v>
      </c>
      <c r="N276" s="56">
        <v>155000</v>
      </c>
      <c r="P276" s="56">
        <v>13343</v>
      </c>
      <c r="X276" s="98">
        <f t="shared" si="47"/>
        <v>70645</v>
      </c>
      <c r="Y276" s="56">
        <f t="shared" si="46"/>
        <v>45000</v>
      </c>
      <c r="Z276" s="56">
        <f t="shared" si="46"/>
        <v>155000</v>
      </c>
      <c r="AA276" s="98">
        <f t="shared" si="44"/>
        <v>0</v>
      </c>
      <c r="AB276" s="98">
        <f t="shared" si="40"/>
        <v>270645</v>
      </c>
      <c r="AJ276" s="57">
        <f t="shared" si="41"/>
        <v>0</v>
      </c>
      <c r="AK276" s="56">
        <f t="shared" si="42"/>
        <v>270645</v>
      </c>
    </row>
    <row r="277" spans="1:37" x14ac:dyDescent="0.15">
      <c r="A277" s="59">
        <v>36698</v>
      </c>
      <c r="B277" s="56">
        <f t="shared" si="45"/>
        <v>6</v>
      </c>
      <c r="C277" s="60">
        <f t="shared" si="39"/>
        <v>2000</v>
      </c>
      <c r="D277" s="56">
        <v>0</v>
      </c>
      <c r="E277" s="56">
        <v>0</v>
      </c>
      <c r="H277" s="97">
        <v>57302</v>
      </c>
      <c r="I277" s="56">
        <v>0</v>
      </c>
      <c r="J277" s="97">
        <v>0</v>
      </c>
      <c r="K277" s="91">
        <v>0</v>
      </c>
      <c r="L277" s="56">
        <v>0</v>
      </c>
      <c r="M277" s="56">
        <v>125000</v>
      </c>
      <c r="N277" s="56">
        <v>85000</v>
      </c>
      <c r="P277" s="56">
        <v>13343</v>
      </c>
      <c r="X277" s="98">
        <f t="shared" si="47"/>
        <v>70645</v>
      </c>
      <c r="Y277" s="56">
        <f t="shared" si="46"/>
        <v>125000</v>
      </c>
      <c r="Z277" s="56">
        <f t="shared" si="46"/>
        <v>85000</v>
      </c>
      <c r="AA277" s="98">
        <f t="shared" si="44"/>
        <v>0</v>
      </c>
      <c r="AB277" s="98">
        <f t="shared" si="40"/>
        <v>280645</v>
      </c>
      <c r="AJ277" s="57">
        <f t="shared" si="41"/>
        <v>0</v>
      </c>
      <c r="AK277" s="56">
        <f t="shared" si="42"/>
        <v>280645</v>
      </c>
    </row>
    <row r="278" spans="1:37" x14ac:dyDescent="0.15">
      <c r="A278" s="59">
        <v>36699</v>
      </c>
      <c r="B278" s="56">
        <f t="shared" si="45"/>
        <v>6</v>
      </c>
      <c r="C278" s="60">
        <f t="shared" si="39"/>
        <v>2000</v>
      </c>
      <c r="D278" s="56">
        <v>0</v>
      </c>
      <c r="E278" s="56">
        <v>0</v>
      </c>
      <c r="H278" s="97">
        <v>57302</v>
      </c>
      <c r="I278" s="56">
        <v>0</v>
      </c>
      <c r="J278" s="97">
        <v>0</v>
      </c>
      <c r="K278" s="91">
        <v>0</v>
      </c>
      <c r="L278" s="56">
        <v>0</v>
      </c>
      <c r="M278" s="56">
        <v>125000</v>
      </c>
      <c r="N278" s="56">
        <v>94000</v>
      </c>
      <c r="P278" s="56">
        <v>13343</v>
      </c>
      <c r="X278" s="98">
        <f t="shared" si="47"/>
        <v>70645</v>
      </c>
      <c r="Y278" s="56">
        <f t="shared" si="46"/>
        <v>125000</v>
      </c>
      <c r="Z278" s="56">
        <f t="shared" si="46"/>
        <v>94000</v>
      </c>
      <c r="AA278" s="98">
        <f t="shared" si="44"/>
        <v>0</v>
      </c>
      <c r="AB278" s="98">
        <f t="shared" si="40"/>
        <v>289645</v>
      </c>
      <c r="AJ278" s="57">
        <f t="shared" si="41"/>
        <v>0</v>
      </c>
      <c r="AK278" s="56">
        <f t="shared" si="42"/>
        <v>289645</v>
      </c>
    </row>
    <row r="279" spans="1:37" x14ac:dyDescent="0.15">
      <c r="A279" s="59">
        <v>36700</v>
      </c>
      <c r="B279" s="56">
        <f t="shared" si="45"/>
        <v>6</v>
      </c>
      <c r="C279" s="60">
        <f t="shared" si="39"/>
        <v>2000</v>
      </c>
      <c r="D279" s="56">
        <v>0</v>
      </c>
      <c r="E279" s="56">
        <v>0</v>
      </c>
      <c r="H279" s="97">
        <v>57302</v>
      </c>
      <c r="I279" s="56">
        <v>0</v>
      </c>
      <c r="J279" s="97">
        <v>0</v>
      </c>
      <c r="K279" s="91">
        <v>0</v>
      </c>
      <c r="L279" s="56">
        <v>0</v>
      </c>
      <c r="M279" s="56">
        <v>125000</v>
      </c>
      <c r="N279" s="56">
        <v>94000</v>
      </c>
      <c r="P279" s="56">
        <v>13343</v>
      </c>
      <c r="X279" s="98">
        <f t="shared" si="47"/>
        <v>70645</v>
      </c>
      <c r="Y279" s="56">
        <f t="shared" si="46"/>
        <v>125000</v>
      </c>
      <c r="Z279" s="56">
        <f t="shared" si="46"/>
        <v>94000</v>
      </c>
      <c r="AA279" s="98">
        <f t="shared" si="44"/>
        <v>0</v>
      </c>
      <c r="AB279" s="98">
        <f t="shared" si="40"/>
        <v>289645</v>
      </c>
      <c r="AJ279" s="57">
        <f t="shared" si="41"/>
        <v>0</v>
      </c>
      <c r="AK279" s="56">
        <f t="shared" si="42"/>
        <v>289645</v>
      </c>
    </row>
    <row r="280" spans="1:37" x14ac:dyDescent="0.15">
      <c r="A280" s="59">
        <v>36701</v>
      </c>
      <c r="B280" s="56">
        <f t="shared" si="45"/>
        <v>6</v>
      </c>
      <c r="C280" s="60">
        <f t="shared" si="39"/>
        <v>2000</v>
      </c>
      <c r="D280" s="56">
        <v>0</v>
      </c>
      <c r="E280" s="56">
        <v>0</v>
      </c>
      <c r="H280" s="97">
        <v>57302</v>
      </c>
      <c r="I280" s="56">
        <v>0</v>
      </c>
      <c r="J280" s="97">
        <v>0</v>
      </c>
      <c r="K280" s="91">
        <v>0</v>
      </c>
      <c r="L280" s="56">
        <v>0</v>
      </c>
      <c r="M280" s="56">
        <v>45000</v>
      </c>
      <c r="N280" s="56">
        <v>210000</v>
      </c>
      <c r="P280" s="56">
        <v>13343</v>
      </c>
      <c r="X280" s="98">
        <f t="shared" si="47"/>
        <v>70645</v>
      </c>
      <c r="Y280" s="56">
        <f t="shared" si="46"/>
        <v>45000</v>
      </c>
      <c r="Z280" s="56">
        <f t="shared" si="46"/>
        <v>210000</v>
      </c>
      <c r="AA280" s="98">
        <f t="shared" si="44"/>
        <v>0</v>
      </c>
      <c r="AB280" s="98">
        <f t="shared" si="40"/>
        <v>325645</v>
      </c>
      <c r="AJ280" s="57">
        <f t="shared" si="41"/>
        <v>0</v>
      </c>
      <c r="AK280" s="56">
        <f t="shared" si="42"/>
        <v>325645</v>
      </c>
    </row>
    <row r="281" spans="1:37" x14ac:dyDescent="0.15">
      <c r="A281" s="59">
        <v>36702</v>
      </c>
      <c r="B281" s="56">
        <f t="shared" si="45"/>
        <v>6</v>
      </c>
      <c r="C281" s="60">
        <f t="shared" si="39"/>
        <v>2000</v>
      </c>
      <c r="D281" s="56">
        <v>0</v>
      </c>
      <c r="E281" s="56">
        <v>0</v>
      </c>
      <c r="H281" s="97">
        <v>57302</v>
      </c>
      <c r="I281" s="56">
        <v>0</v>
      </c>
      <c r="J281" s="97">
        <v>0</v>
      </c>
      <c r="K281" s="91">
        <v>0</v>
      </c>
      <c r="L281" s="56">
        <v>0</v>
      </c>
      <c r="M281" s="56">
        <v>45000</v>
      </c>
      <c r="N281" s="56">
        <v>210000</v>
      </c>
      <c r="P281" s="56">
        <v>13343</v>
      </c>
      <c r="X281" s="98">
        <f t="shared" si="47"/>
        <v>70645</v>
      </c>
      <c r="Y281" s="56">
        <f t="shared" si="46"/>
        <v>45000</v>
      </c>
      <c r="Z281" s="56">
        <f t="shared" si="46"/>
        <v>210000</v>
      </c>
      <c r="AA281" s="98">
        <f t="shared" si="44"/>
        <v>0</v>
      </c>
      <c r="AB281" s="98">
        <f t="shared" si="40"/>
        <v>325645</v>
      </c>
      <c r="AJ281" s="57">
        <f t="shared" si="41"/>
        <v>0</v>
      </c>
      <c r="AK281" s="56">
        <f t="shared" si="42"/>
        <v>325645</v>
      </c>
    </row>
    <row r="282" spans="1:37" x14ac:dyDescent="0.15">
      <c r="A282" s="59">
        <v>36703</v>
      </c>
      <c r="B282" s="56">
        <f t="shared" si="45"/>
        <v>6</v>
      </c>
      <c r="C282" s="60">
        <f t="shared" si="39"/>
        <v>2000</v>
      </c>
      <c r="D282" s="56">
        <v>0</v>
      </c>
      <c r="E282" s="56">
        <v>0</v>
      </c>
      <c r="H282" s="97">
        <v>57302</v>
      </c>
      <c r="I282" s="56">
        <v>0</v>
      </c>
      <c r="J282" s="97">
        <v>0</v>
      </c>
      <c r="K282" s="91">
        <v>0</v>
      </c>
      <c r="L282" s="56">
        <v>0</v>
      </c>
      <c r="M282" s="56">
        <v>45000</v>
      </c>
      <c r="N282" s="56">
        <v>210000</v>
      </c>
      <c r="P282" s="56">
        <v>13343</v>
      </c>
      <c r="X282" s="98">
        <f t="shared" si="47"/>
        <v>70645</v>
      </c>
      <c r="Y282" s="56">
        <f t="shared" si="46"/>
        <v>45000</v>
      </c>
      <c r="Z282" s="56">
        <f t="shared" si="46"/>
        <v>210000</v>
      </c>
      <c r="AA282" s="98">
        <f t="shared" si="44"/>
        <v>0</v>
      </c>
      <c r="AB282" s="98">
        <f t="shared" si="40"/>
        <v>325645</v>
      </c>
      <c r="AJ282" s="57">
        <f t="shared" si="41"/>
        <v>0</v>
      </c>
      <c r="AK282" s="56">
        <f t="shared" si="42"/>
        <v>325645</v>
      </c>
    </row>
    <row r="283" spans="1:37" x14ac:dyDescent="0.15">
      <c r="A283" s="59">
        <v>36704</v>
      </c>
      <c r="B283" s="56">
        <f t="shared" si="45"/>
        <v>6</v>
      </c>
      <c r="C283" s="60">
        <f t="shared" si="39"/>
        <v>2000</v>
      </c>
      <c r="D283" s="56">
        <v>0</v>
      </c>
      <c r="E283" s="56">
        <v>0</v>
      </c>
      <c r="H283" s="97">
        <v>57302</v>
      </c>
      <c r="I283" s="56">
        <v>0</v>
      </c>
      <c r="J283" s="97">
        <v>0</v>
      </c>
      <c r="K283" s="91">
        <v>0</v>
      </c>
      <c r="L283" s="56">
        <v>0</v>
      </c>
      <c r="M283" s="56">
        <v>45000</v>
      </c>
      <c r="N283" s="56">
        <v>210000</v>
      </c>
      <c r="P283" s="56">
        <v>13343</v>
      </c>
      <c r="X283" s="98">
        <f t="shared" si="47"/>
        <v>70645</v>
      </c>
      <c r="Y283" s="56">
        <f t="shared" si="46"/>
        <v>45000</v>
      </c>
      <c r="Z283" s="56">
        <f t="shared" si="46"/>
        <v>210000</v>
      </c>
      <c r="AA283" s="98">
        <f t="shared" si="44"/>
        <v>0</v>
      </c>
      <c r="AB283" s="98">
        <f t="shared" si="40"/>
        <v>325645</v>
      </c>
      <c r="AJ283" s="57">
        <f t="shared" si="41"/>
        <v>0</v>
      </c>
      <c r="AK283" s="56">
        <f t="shared" si="42"/>
        <v>325645</v>
      </c>
    </row>
    <row r="284" spans="1:37" x14ac:dyDescent="0.15">
      <c r="A284" s="59">
        <v>36705</v>
      </c>
      <c r="B284" s="56">
        <f t="shared" si="45"/>
        <v>6</v>
      </c>
      <c r="C284" s="60">
        <f t="shared" si="39"/>
        <v>2000</v>
      </c>
      <c r="D284" s="56">
        <v>0</v>
      </c>
      <c r="E284" s="56">
        <v>0</v>
      </c>
      <c r="H284" s="97">
        <v>57302</v>
      </c>
      <c r="I284" s="56">
        <v>0</v>
      </c>
      <c r="J284" s="97">
        <v>0</v>
      </c>
      <c r="K284" s="91">
        <v>0</v>
      </c>
      <c r="L284" s="56">
        <v>0</v>
      </c>
      <c r="M284" s="56">
        <v>45000</v>
      </c>
      <c r="N284" s="56">
        <v>210000</v>
      </c>
      <c r="P284" s="56">
        <v>13343</v>
      </c>
      <c r="X284" s="98">
        <f t="shared" si="47"/>
        <v>70645</v>
      </c>
      <c r="Y284" s="56">
        <f t="shared" si="46"/>
        <v>45000</v>
      </c>
      <c r="Z284" s="56">
        <f t="shared" si="46"/>
        <v>210000</v>
      </c>
      <c r="AA284" s="98">
        <f t="shared" si="44"/>
        <v>0</v>
      </c>
      <c r="AB284" s="98">
        <f t="shared" si="40"/>
        <v>325645</v>
      </c>
      <c r="AJ284" s="57">
        <f t="shared" si="41"/>
        <v>0</v>
      </c>
      <c r="AK284" s="56">
        <f t="shared" si="42"/>
        <v>325645</v>
      </c>
    </row>
    <row r="285" spans="1:37" x14ac:dyDescent="0.15">
      <c r="A285" s="59">
        <v>36706</v>
      </c>
      <c r="B285" s="56">
        <f t="shared" si="45"/>
        <v>6</v>
      </c>
      <c r="C285" s="60">
        <f t="shared" si="39"/>
        <v>2000</v>
      </c>
      <c r="D285" s="56">
        <v>0</v>
      </c>
      <c r="E285" s="56">
        <v>0</v>
      </c>
      <c r="H285" s="97">
        <v>57302</v>
      </c>
      <c r="I285" s="56">
        <v>0</v>
      </c>
      <c r="J285" s="97">
        <v>0</v>
      </c>
      <c r="K285" s="91">
        <v>0</v>
      </c>
      <c r="L285" s="56">
        <v>0</v>
      </c>
      <c r="M285" s="56">
        <v>45000</v>
      </c>
      <c r="N285" s="56">
        <v>210000</v>
      </c>
      <c r="P285" s="56">
        <v>13343</v>
      </c>
      <c r="X285" s="98">
        <f t="shared" si="47"/>
        <v>70645</v>
      </c>
      <c r="Y285" s="56">
        <f t="shared" si="46"/>
        <v>45000</v>
      </c>
      <c r="Z285" s="56">
        <f t="shared" si="46"/>
        <v>210000</v>
      </c>
      <c r="AA285" s="98">
        <f t="shared" si="44"/>
        <v>0</v>
      </c>
      <c r="AB285" s="98">
        <f t="shared" si="40"/>
        <v>325645</v>
      </c>
      <c r="AJ285" s="57">
        <f t="shared" si="41"/>
        <v>0</v>
      </c>
      <c r="AK285" s="56">
        <f t="shared" si="42"/>
        <v>325645</v>
      </c>
    </row>
    <row r="286" spans="1:37" x14ac:dyDescent="0.15">
      <c r="A286" s="59">
        <v>36707</v>
      </c>
      <c r="B286" s="56">
        <f t="shared" si="45"/>
        <v>6</v>
      </c>
      <c r="C286" s="60">
        <f t="shared" si="39"/>
        <v>2000</v>
      </c>
      <c r="D286" s="56">
        <v>0</v>
      </c>
      <c r="E286" s="56">
        <v>0</v>
      </c>
      <c r="H286" s="97">
        <v>57302</v>
      </c>
      <c r="I286" s="56">
        <v>0</v>
      </c>
      <c r="J286" s="97">
        <v>0</v>
      </c>
      <c r="K286" s="91">
        <v>0</v>
      </c>
      <c r="L286" s="56">
        <v>0</v>
      </c>
      <c r="M286" s="56">
        <v>125000</v>
      </c>
      <c r="N286" s="56">
        <v>95000</v>
      </c>
      <c r="P286" s="56">
        <v>13343</v>
      </c>
      <c r="X286" s="98">
        <f t="shared" si="47"/>
        <v>70645</v>
      </c>
      <c r="Y286" s="56">
        <f t="shared" si="46"/>
        <v>125000</v>
      </c>
      <c r="Z286" s="56">
        <f t="shared" si="46"/>
        <v>95000</v>
      </c>
      <c r="AA286" s="98">
        <f t="shared" si="44"/>
        <v>0</v>
      </c>
      <c r="AB286" s="98">
        <f t="shared" si="40"/>
        <v>290645</v>
      </c>
      <c r="AJ286" s="57">
        <f t="shared" si="41"/>
        <v>0</v>
      </c>
      <c r="AK286" s="56">
        <f t="shared" si="42"/>
        <v>290645</v>
      </c>
    </row>
    <row r="287" spans="1:37" x14ac:dyDescent="0.15">
      <c r="A287" s="59">
        <v>36708</v>
      </c>
      <c r="B287" s="56">
        <f t="shared" si="45"/>
        <v>7</v>
      </c>
      <c r="C287" s="60">
        <f t="shared" si="39"/>
        <v>2000</v>
      </c>
      <c r="D287" s="56">
        <v>0</v>
      </c>
      <c r="E287" s="56">
        <v>0</v>
      </c>
      <c r="H287" s="56">
        <v>25000</v>
      </c>
      <c r="I287" s="56">
        <v>21000</v>
      </c>
      <c r="J287" s="97">
        <v>0</v>
      </c>
      <c r="K287" s="91">
        <v>0</v>
      </c>
      <c r="L287" s="56">
        <v>0</v>
      </c>
      <c r="M287" s="56">
        <v>104000</v>
      </c>
      <c r="N287" s="56">
        <v>0</v>
      </c>
      <c r="P287" s="56">
        <v>32389</v>
      </c>
      <c r="X287" s="98">
        <f t="shared" si="47"/>
        <v>57389</v>
      </c>
      <c r="Y287" s="56">
        <f t="shared" si="46"/>
        <v>125000</v>
      </c>
      <c r="Z287" s="56">
        <f t="shared" si="46"/>
        <v>0</v>
      </c>
      <c r="AA287" s="98">
        <f t="shared" si="44"/>
        <v>0</v>
      </c>
      <c r="AB287" s="98">
        <f t="shared" si="40"/>
        <v>182389</v>
      </c>
      <c r="AJ287" s="57">
        <f t="shared" si="41"/>
        <v>0</v>
      </c>
      <c r="AK287" s="56">
        <f t="shared" si="42"/>
        <v>182389</v>
      </c>
    </row>
    <row r="288" spans="1:37" x14ac:dyDescent="0.15">
      <c r="A288" s="59">
        <v>36709</v>
      </c>
      <c r="B288" s="56">
        <f t="shared" si="45"/>
        <v>7</v>
      </c>
      <c r="C288" s="60">
        <f t="shared" si="39"/>
        <v>2000</v>
      </c>
      <c r="D288" s="56">
        <v>0</v>
      </c>
      <c r="E288" s="56">
        <v>0</v>
      </c>
      <c r="H288" s="56">
        <v>25000</v>
      </c>
      <c r="I288" s="56">
        <v>21000</v>
      </c>
      <c r="J288" s="97">
        <v>0</v>
      </c>
      <c r="K288" s="91">
        <v>0</v>
      </c>
      <c r="L288" s="56">
        <v>0</v>
      </c>
      <c r="M288" s="56">
        <v>104000</v>
      </c>
      <c r="N288" s="56">
        <v>0</v>
      </c>
      <c r="P288" s="56">
        <v>32389</v>
      </c>
      <c r="X288" s="98">
        <f t="shared" si="47"/>
        <v>57389</v>
      </c>
      <c r="Y288" s="56">
        <f t="shared" ref="Y288:Z349" si="48">E288+I288+M288+Q288+U288</f>
        <v>125000</v>
      </c>
      <c r="Z288" s="56">
        <f t="shared" si="48"/>
        <v>0</v>
      </c>
      <c r="AA288" s="98">
        <f t="shared" si="44"/>
        <v>0</v>
      </c>
      <c r="AB288" s="98">
        <f t="shared" si="40"/>
        <v>182389</v>
      </c>
      <c r="AJ288" s="57">
        <f t="shared" si="41"/>
        <v>0</v>
      </c>
      <c r="AK288" s="56">
        <f t="shared" si="42"/>
        <v>182389</v>
      </c>
    </row>
    <row r="289" spans="1:37" x14ac:dyDescent="0.15">
      <c r="A289" s="59">
        <v>36710</v>
      </c>
      <c r="B289" s="56">
        <f t="shared" si="45"/>
        <v>7</v>
      </c>
      <c r="C289" s="60">
        <f t="shared" si="39"/>
        <v>2000</v>
      </c>
      <c r="D289" s="56">
        <v>0</v>
      </c>
      <c r="E289" s="56">
        <v>0</v>
      </c>
      <c r="H289" s="56">
        <v>25000</v>
      </c>
      <c r="I289" s="56">
        <v>21000</v>
      </c>
      <c r="J289" s="97">
        <v>0</v>
      </c>
      <c r="K289" s="91">
        <v>0</v>
      </c>
      <c r="L289" s="56">
        <v>0</v>
      </c>
      <c r="M289" s="56">
        <v>104000</v>
      </c>
      <c r="N289" s="56">
        <v>0</v>
      </c>
      <c r="P289" s="56">
        <v>32389</v>
      </c>
      <c r="X289" s="98">
        <f t="shared" si="47"/>
        <v>57389</v>
      </c>
      <c r="Y289" s="56">
        <f t="shared" si="48"/>
        <v>125000</v>
      </c>
      <c r="Z289" s="56">
        <f t="shared" si="48"/>
        <v>0</v>
      </c>
      <c r="AA289" s="98">
        <f t="shared" si="44"/>
        <v>0</v>
      </c>
      <c r="AB289" s="98">
        <f t="shared" si="40"/>
        <v>182389</v>
      </c>
      <c r="AJ289" s="57">
        <f t="shared" si="41"/>
        <v>0</v>
      </c>
      <c r="AK289" s="56">
        <f t="shared" si="42"/>
        <v>182389</v>
      </c>
    </row>
    <row r="290" spans="1:37" x14ac:dyDescent="0.15">
      <c r="A290" s="59">
        <v>36711</v>
      </c>
      <c r="B290" s="56">
        <f t="shared" si="45"/>
        <v>7</v>
      </c>
      <c r="C290" s="60">
        <f t="shared" si="39"/>
        <v>2000</v>
      </c>
      <c r="D290" s="56">
        <v>0</v>
      </c>
      <c r="E290" s="56">
        <v>0</v>
      </c>
      <c r="H290" s="56">
        <v>25000</v>
      </c>
      <c r="I290" s="56">
        <v>21000</v>
      </c>
      <c r="J290" s="97">
        <v>0</v>
      </c>
      <c r="K290" s="91">
        <v>0</v>
      </c>
      <c r="L290" s="56">
        <v>9548</v>
      </c>
      <c r="M290" s="56">
        <v>104000</v>
      </c>
      <c r="N290" s="56">
        <v>0</v>
      </c>
      <c r="P290" s="56">
        <v>32389</v>
      </c>
      <c r="X290" s="98">
        <f t="shared" si="47"/>
        <v>66937</v>
      </c>
      <c r="Y290" s="56">
        <f t="shared" si="48"/>
        <v>125000</v>
      </c>
      <c r="Z290" s="56">
        <f t="shared" si="48"/>
        <v>0</v>
      </c>
      <c r="AA290" s="98">
        <f t="shared" si="44"/>
        <v>0</v>
      </c>
      <c r="AB290" s="98">
        <f t="shared" si="40"/>
        <v>191937</v>
      </c>
      <c r="AJ290" s="57">
        <f t="shared" si="41"/>
        <v>0</v>
      </c>
      <c r="AK290" s="56">
        <f t="shared" si="42"/>
        <v>191937</v>
      </c>
    </row>
    <row r="291" spans="1:37" x14ac:dyDescent="0.15">
      <c r="A291" s="59">
        <v>36712</v>
      </c>
      <c r="B291" s="56">
        <f t="shared" si="45"/>
        <v>7</v>
      </c>
      <c r="C291" s="60">
        <f t="shared" si="39"/>
        <v>2000</v>
      </c>
      <c r="D291" s="56">
        <v>0</v>
      </c>
      <c r="E291" s="56">
        <v>0</v>
      </c>
      <c r="H291" s="56">
        <v>25000</v>
      </c>
      <c r="I291" s="56">
        <v>21000</v>
      </c>
      <c r="J291" s="97">
        <v>0</v>
      </c>
      <c r="K291" s="91">
        <v>0</v>
      </c>
      <c r="L291" s="56">
        <v>9548</v>
      </c>
      <c r="M291" s="56">
        <v>104000</v>
      </c>
      <c r="N291" s="56">
        <v>0</v>
      </c>
      <c r="P291" s="56">
        <v>32389</v>
      </c>
      <c r="X291" s="98">
        <f t="shared" si="47"/>
        <v>66937</v>
      </c>
      <c r="Y291" s="56">
        <f t="shared" si="48"/>
        <v>125000</v>
      </c>
      <c r="Z291" s="56">
        <f t="shared" si="48"/>
        <v>0</v>
      </c>
      <c r="AA291" s="98">
        <f t="shared" si="44"/>
        <v>0</v>
      </c>
      <c r="AB291" s="98">
        <f t="shared" si="40"/>
        <v>191937</v>
      </c>
      <c r="AJ291" s="57">
        <f t="shared" si="41"/>
        <v>0</v>
      </c>
      <c r="AK291" s="56">
        <f t="shared" si="42"/>
        <v>191937</v>
      </c>
    </row>
    <row r="292" spans="1:37" x14ac:dyDescent="0.15">
      <c r="A292" s="59">
        <v>36713</v>
      </c>
      <c r="B292" s="56">
        <f t="shared" si="45"/>
        <v>7</v>
      </c>
      <c r="C292" s="60">
        <f t="shared" si="39"/>
        <v>2000</v>
      </c>
      <c r="D292" s="56">
        <v>0</v>
      </c>
      <c r="E292" s="56">
        <v>0</v>
      </c>
      <c r="H292" s="56">
        <v>25000</v>
      </c>
      <c r="I292" s="56">
        <v>17300</v>
      </c>
      <c r="J292" s="97">
        <v>0</v>
      </c>
      <c r="K292" s="91">
        <v>0</v>
      </c>
      <c r="L292" s="56">
        <v>9548</v>
      </c>
      <c r="M292" s="56">
        <v>107700</v>
      </c>
      <c r="N292" s="56">
        <v>0</v>
      </c>
      <c r="P292" s="56">
        <v>32389</v>
      </c>
      <c r="X292" s="98">
        <f t="shared" si="47"/>
        <v>66937</v>
      </c>
      <c r="Y292" s="56">
        <f t="shared" si="48"/>
        <v>125000</v>
      </c>
      <c r="Z292" s="56">
        <f t="shared" si="48"/>
        <v>0</v>
      </c>
      <c r="AA292" s="98">
        <f t="shared" si="44"/>
        <v>0</v>
      </c>
      <c r="AB292" s="98">
        <f t="shared" si="40"/>
        <v>191937</v>
      </c>
      <c r="AJ292" s="57">
        <f t="shared" si="41"/>
        <v>0</v>
      </c>
      <c r="AK292" s="56">
        <f t="shared" si="42"/>
        <v>191937</v>
      </c>
    </row>
    <row r="293" spans="1:37" x14ac:dyDescent="0.15">
      <c r="A293" s="59">
        <v>36714</v>
      </c>
      <c r="B293" s="56">
        <f t="shared" si="45"/>
        <v>7</v>
      </c>
      <c r="C293" s="60">
        <f t="shared" si="39"/>
        <v>2000</v>
      </c>
      <c r="D293" s="56">
        <v>0</v>
      </c>
      <c r="E293" s="56">
        <v>0</v>
      </c>
      <c r="H293" s="56">
        <v>25000</v>
      </c>
      <c r="I293" s="56">
        <v>25440</v>
      </c>
      <c r="J293" s="97">
        <v>0</v>
      </c>
      <c r="K293" s="91">
        <v>0</v>
      </c>
      <c r="L293" s="56">
        <v>9548</v>
      </c>
      <c r="M293" s="56">
        <v>99560</v>
      </c>
      <c r="N293" s="56">
        <v>0</v>
      </c>
      <c r="P293" s="56">
        <v>32389</v>
      </c>
      <c r="X293" s="98">
        <f t="shared" si="47"/>
        <v>66937</v>
      </c>
      <c r="Y293" s="56">
        <f t="shared" si="48"/>
        <v>125000</v>
      </c>
      <c r="Z293" s="56">
        <f t="shared" si="48"/>
        <v>0</v>
      </c>
      <c r="AA293" s="98">
        <f t="shared" si="44"/>
        <v>0</v>
      </c>
      <c r="AB293" s="98">
        <f t="shared" si="40"/>
        <v>191937</v>
      </c>
      <c r="AJ293" s="57">
        <f t="shared" si="41"/>
        <v>0</v>
      </c>
      <c r="AK293" s="56">
        <f t="shared" si="42"/>
        <v>191937</v>
      </c>
    </row>
    <row r="294" spans="1:37" x14ac:dyDescent="0.15">
      <c r="A294" s="59">
        <v>36715</v>
      </c>
      <c r="B294" s="56">
        <f t="shared" si="45"/>
        <v>7</v>
      </c>
      <c r="C294" s="60">
        <f t="shared" si="39"/>
        <v>2000</v>
      </c>
      <c r="D294" s="56">
        <v>0</v>
      </c>
      <c r="E294" s="56">
        <v>0</v>
      </c>
      <c r="H294" s="56">
        <v>25000</v>
      </c>
      <c r="I294" s="56">
        <v>12340</v>
      </c>
      <c r="J294" s="97">
        <v>0</v>
      </c>
      <c r="K294" s="91">
        <v>0</v>
      </c>
      <c r="L294" s="56">
        <v>9548</v>
      </c>
      <c r="M294" s="56">
        <v>112660</v>
      </c>
      <c r="N294" s="56">
        <v>0</v>
      </c>
      <c r="P294" s="56">
        <v>32389</v>
      </c>
      <c r="X294" s="98">
        <f t="shared" si="47"/>
        <v>66937</v>
      </c>
      <c r="Y294" s="56">
        <f t="shared" si="48"/>
        <v>125000</v>
      </c>
      <c r="Z294" s="56">
        <f t="shared" si="48"/>
        <v>0</v>
      </c>
      <c r="AA294" s="98">
        <f t="shared" si="44"/>
        <v>0</v>
      </c>
      <c r="AB294" s="98">
        <f t="shared" si="40"/>
        <v>191937</v>
      </c>
      <c r="AJ294" s="57">
        <f t="shared" si="41"/>
        <v>0</v>
      </c>
      <c r="AK294" s="56">
        <f t="shared" si="42"/>
        <v>191937</v>
      </c>
    </row>
    <row r="295" spans="1:37" x14ac:dyDescent="0.15">
      <c r="A295" s="59">
        <v>36716</v>
      </c>
      <c r="B295" s="56">
        <f t="shared" si="45"/>
        <v>7</v>
      </c>
      <c r="C295" s="60">
        <f t="shared" si="39"/>
        <v>2000</v>
      </c>
      <c r="D295" s="56">
        <v>0</v>
      </c>
      <c r="E295" s="56">
        <v>0</v>
      </c>
      <c r="H295" s="56">
        <v>25000</v>
      </c>
      <c r="I295" s="56">
        <v>12340</v>
      </c>
      <c r="J295" s="97">
        <v>0</v>
      </c>
      <c r="K295" s="91">
        <v>0</v>
      </c>
      <c r="L295" s="56">
        <v>9548</v>
      </c>
      <c r="M295" s="56">
        <v>112660</v>
      </c>
      <c r="N295" s="56">
        <v>0</v>
      </c>
      <c r="P295" s="56">
        <v>32389</v>
      </c>
      <c r="X295" s="98">
        <f t="shared" si="47"/>
        <v>66937</v>
      </c>
      <c r="Y295" s="56">
        <f t="shared" si="48"/>
        <v>125000</v>
      </c>
      <c r="Z295" s="56">
        <f t="shared" si="48"/>
        <v>0</v>
      </c>
      <c r="AA295" s="98">
        <f t="shared" si="44"/>
        <v>0</v>
      </c>
      <c r="AB295" s="98">
        <f t="shared" si="40"/>
        <v>191937</v>
      </c>
      <c r="AJ295" s="57">
        <f t="shared" si="41"/>
        <v>0</v>
      </c>
      <c r="AK295" s="56">
        <f t="shared" si="42"/>
        <v>191937</v>
      </c>
    </row>
    <row r="296" spans="1:37" x14ac:dyDescent="0.15">
      <c r="A296" s="59">
        <v>36717</v>
      </c>
      <c r="B296" s="56">
        <f t="shared" si="45"/>
        <v>7</v>
      </c>
      <c r="C296" s="60">
        <f t="shared" si="39"/>
        <v>2000</v>
      </c>
      <c r="D296" s="56">
        <v>0</v>
      </c>
      <c r="E296" s="56">
        <v>0</v>
      </c>
      <c r="H296" s="56">
        <v>25000</v>
      </c>
      <c r="I296" s="56">
        <v>12340</v>
      </c>
      <c r="J296" s="97">
        <v>0</v>
      </c>
      <c r="K296" s="91">
        <v>0</v>
      </c>
      <c r="L296" s="56">
        <v>9548</v>
      </c>
      <c r="M296" s="56">
        <v>112660</v>
      </c>
      <c r="N296" s="56">
        <v>0</v>
      </c>
      <c r="P296" s="56">
        <v>32389</v>
      </c>
      <c r="X296" s="98">
        <f t="shared" si="47"/>
        <v>66937</v>
      </c>
      <c r="Y296" s="56">
        <f t="shared" si="48"/>
        <v>125000</v>
      </c>
      <c r="Z296" s="56">
        <f t="shared" si="48"/>
        <v>0</v>
      </c>
      <c r="AA296" s="98">
        <f t="shared" si="44"/>
        <v>0</v>
      </c>
      <c r="AB296" s="98">
        <f t="shared" si="40"/>
        <v>191937</v>
      </c>
      <c r="AJ296" s="57">
        <f t="shared" si="41"/>
        <v>0</v>
      </c>
      <c r="AK296" s="56">
        <f t="shared" si="42"/>
        <v>191937</v>
      </c>
    </row>
    <row r="297" spans="1:37" x14ac:dyDescent="0.15">
      <c r="A297" s="59">
        <v>36718</v>
      </c>
      <c r="B297" s="56">
        <f t="shared" si="45"/>
        <v>7</v>
      </c>
      <c r="C297" s="60">
        <f t="shared" si="39"/>
        <v>2000</v>
      </c>
      <c r="D297" s="56">
        <v>0</v>
      </c>
      <c r="E297" s="56">
        <v>0</v>
      </c>
      <c r="H297" s="56">
        <v>20071</v>
      </c>
      <c r="I297" s="56">
        <v>21756</v>
      </c>
      <c r="J297" s="97">
        <v>0</v>
      </c>
      <c r="K297" s="91">
        <v>0</v>
      </c>
      <c r="L297" s="56">
        <v>9548</v>
      </c>
      <c r="M297" s="56">
        <v>98268</v>
      </c>
      <c r="N297" s="56">
        <v>0</v>
      </c>
      <c r="P297" s="56">
        <v>32389</v>
      </c>
      <c r="X297" s="98">
        <f t="shared" si="47"/>
        <v>62008</v>
      </c>
      <c r="Y297" s="56">
        <f t="shared" si="48"/>
        <v>120024</v>
      </c>
      <c r="Z297" s="56">
        <f t="shared" si="48"/>
        <v>0</v>
      </c>
      <c r="AA297" s="98">
        <f t="shared" si="44"/>
        <v>0</v>
      </c>
      <c r="AB297" s="98">
        <f t="shared" si="40"/>
        <v>182032</v>
      </c>
      <c r="AJ297" s="57">
        <f t="shared" si="41"/>
        <v>0</v>
      </c>
      <c r="AK297" s="56">
        <f t="shared" si="42"/>
        <v>182032</v>
      </c>
    </row>
    <row r="298" spans="1:37" x14ac:dyDescent="0.15">
      <c r="A298" s="59">
        <v>36719</v>
      </c>
      <c r="B298" s="56">
        <f t="shared" si="45"/>
        <v>7</v>
      </c>
      <c r="C298" s="60">
        <f t="shared" si="39"/>
        <v>2000</v>
      </c>
      <c r="D298" s="56">
        <v>0</v>
      </c>
      <c r="E298" s="56">
        <v>0</v>
      </c>
      <c r="H298" s="56">
        <v>21411</v>
      </c>
      <c r="I298" s="56">
        <v>12127</v>
      </c>
      <c r="J298" s="97">
        <v>0</v>
      </c>
      <c r="K298" s="91">
        <v>0</v>
      </c>
      <c r="L298" s="56">
        <v>9548</v>
      </c>
      <c r="M298" s="56">
        <v>112660</v>
      </c>
      <c r="N298" s="56">
        <v>0</v>
      </c>
      <c r="P298" s="56">
        <v>32389</v>
      </c>
      <c r="X298" s="98">
        <f t="shared" si="47"/>
        <v>63348</v>
      </c>
      <c r="Y298" s="56">
        <f t="shared" si="48"/>
        <v>124787</v>
      </c>
      <c r="Z298" s="56">
        <f t="shared" si="48"/>
        <v>0</v>
      </c>
      <c r="AA298" s="98">
        <f t="shared" si="44"/>
        <v>0</v>
      </c>
      <c r="AB298" s="98">
        <f t="shared" si="40"/>
        <v>188135</v>
      </c>
      <c r="AJ298" s="57">
        <f t="shared" si="41"/>
        <v>0</v>
      </c>
      <c r="AK298" s="56">
        <f t="shared" si="42"/>
        <v>188135</v>
      </c>
    </row>
    <row r="299" spans="1:37" x14ac:dyDescent="0.15">
      <c r="A299" s="59">
        <v>36720</v>
      </c>
      <c r="B299" s="56">
        <f t="shared" si="45"/>
        <v>7</v>
      </c>
      <c r="C299" s="60">
        <f t="shared" ref="C299:C362" si="49">YEAR(A299)</f>
        <v>2000</v>
      </c>
      <c r="D299" s="56">
        <v>0</v>
      </c>
      <c r="E299" s="56">
        <v>0</v>
      </c>
      <c r="H299" s="56">
        <v>22340</v>
      </c>
      <c r="I299" s="56">
        <v>17271</v>
      </c>
      <c r="J299" s="97">
        <v>0</v>
      </c>
      <c r="K299" s="91">
        <v>0</v>
      </c>
      <c r="L299" s="56">
        <v>12208</v>
      </c>
      <c r="M299" s="56">
        <v>107729</v>
      </c>
      <c r="N299" s="56">
        <v>0</v>
      </c>
      <c r="P299" s="56">
        <v>32389</v>
      </c>
      <c r="X299" s="98">
        <f t="shared" si="47"/>
        <v>66937</v>
      </c>
      <c r="Y299" s="56">
        <f t="shared" si="48"/>
        <v>125000</v>
      </c>
      <c r="Z299" s="56">
        <f t="shared" si="48"/>
        <v>0</v>
      </c>
      <c r="AA299" s="98">
        <f t="shared" si="44"/>
        <v>0</v>
      </c>
      <c r="AB299" s="98">
        <f t="shared" ref="AB299:AB362" si="50">X299+Y299+Z299-AA299</f>
        <v>191937</v>
      </c>
      <c r="AJ299" s="57">
        <f t="shared" si="41"/>
        <v>0</v>
      </c>
      <c r="AK299" s="56">
        <f t="shared" si="42"/>
        <v>191937</v>
      </c>
    </row>
    <row r="300" spans="1:37" x14ac:dyDescent="0.15">
      <c r="A300" s="59">
        <v>36721</v>
      </c>
      <c r="B300" s="56">
        <f t="shared" si="45"/>
        <v>7</v>
      </c>
      <c r="C300" s="60">
        <f t="shared" si="49"/>
        <v>2000</v>
      </c>
      <c r="D300" s="56">
        <v>0</v>
      </c>
      <c r="E300" s="56">
        <v>0</v>
      </c>
      <c r="H300" s="56">
        <v>22340</v>
      </c>
      <c r="I300" s="56">
        <v>0</v>
      </c>
      <c r="J300" s="97">
        <v>0</v>
      </c>
      <c r="K300" s="91">
        <v>0</v>
      </c>
      <c r="L300" s="56">
        <v>12208</v>
      </c>
      <c r="M300" s="56">
        <v>125000</v>
      </c>
      <c r="N300" s="56">
        <v>0</v>
      </c>
      <c r="P300" s="56">
        <v>32389</v>
      </c>
      <c r="X300" s="98">
        <f t="shared" si="47"/>
        <v>66937</v>
      </c>
      <c r="Y300" s="56">
        <f t="shared" si="48"/>
        <v>125000</v>
      </c>
      <c r="Z300" s="56">
        <f t="shared" si="48"/>
        <v>0</v>
      </c>
      <c r="AA300" s="98">
        <f t="shared" si="44"/>
        <v>0</v>
      </c>
      <c r="AB300" s="98">
        <f t="shared" si="50"/>
        <v>191937</v>
      </c>
      <c r="AJ300" s="57">
        <f t="shared" si="41"/>
        <v>0</v>
      </c>
      <c r="AK300" s="56">
        <f t="shared" si="42"/>
        <v>191937</v>
      </c>
    </row>
    <row r="301" spans="1:37" x14ac:dyDescent="0.15">
      <c r="A301" s="59">
        <v>36722</v>
      </c>
      <c r="B301" s="56">
        <f t="shared" si="45"/>
        <v>7</v>
      </c>
      <c r="C301" s="60">
        <f t="shared" si="49"/>
        <v>2000</v>
      </c>
      <c r="D301" s="56">
        <v>0</v>
      </c>
      <c r="E301" s="56">
        <v>0</v>
      </c>
      <c r="H301" s="56">
        <v>22340</v>
      </c>
      <c r="I301" s="56">
        <v>0</v>
      </c>
      <c r="J301" s="97">
        <v>0</v>
      </c>
      <c r="K301" s="91">
        <v>0</v>
      </c>
      <c r="L301" s="56">
        <v>12208</v>
      </c>
      <c r="M301" s="56">
        <v>125000</v>
      </c>
      <c r="N301" s="56">
        <v>0</v>
      </c>
      <c r="P301" s="56">
        <v>32389</v>
      </c>
      <c r="X301" s="98">
        <f t="shared" si="47"/>
        <v>66937</v>
      </c>
      <c r="Y301" s="56">
        <f t="shared" si="48"/>
        <v>125000</v>
      </c>
      <c r="Z301" s="56">
        <f t="shared" si="48"/>
        <v>0</v>
      </c>
      <c r="AA301" s="98">
        <f t="shared" si="44"/>
        <v>0</v>
      </c>
      <c r="AB301" s="98">
        <f t="shared" si="50"/>
        <v>191937</v>
      </c>
      <c r="AJ301" s="57">
        <f t="shared" ref="AJ301:AJ364" si="51">AD301+AE301+AF301+AG301+AH301+AI301</f>
        <v>0</v>
      </c>
      <c r="AK301" s="56">
        <f t="shared" ref="AK301:AK364" si="52">AB301-AJ301</f>
        <v>191937</v>
      </c>
    </row>
    <row r="302" spans="1:37" x14ac:dyDescent="0.15">
      <c r="A302" s="59">
        <v>36723</v>
      </c>
      <c r="B302" s="56">
        <f t="shared" si="45"/>
        <v>7</v>
      </c>
      <c r="C302" s="60">
        <f t="shared" si="49"/>
        <v>2000</v>
      </c>
      <c r="D302" s="56">
        <v>0</v>
      </c>
      <c r="E302" s="56">
        <v>0</v>
      </c>
      <c r="H302" s="56">
        <v>22340</v>
      </c>
      <c r="I302" s="56">
        <v>0</v>
      </c>
      <c r="J302" s="97">
        <v>0</v>
      </c>
      <c r="K302" s="91">
        <v>0</v>
      </c>
      <c r="L302" s="56">
        <v>12208</v>
      </c>
      <c r="M302" s="56">
        <v>125000</v>
      </c>
      <c r="N302" s="56">
        <v>0</v>
      </c>
      <c r="P302" s="56">
        <v>32389</v>
      </c>
      <c r="X302" s="98">
        <f t="shared" si="47"/>
        <v>66937</v>
      </c>
      <c r="Y302" s="56">
        <f t="shared" si="48"/>
        <v>125000</v>
      </c>
      <c r="Z302" s="56">
        <f t="shared" si="48"/>
        <v>0</v>
      </c>
      <c r="AA302" s="98">
        <f t="shared" si="44"/>
        <v>0</v>
      </c>
      <c r="AB302" s="98">
        <f t="shared" si="50"/>
        <v>191937</v>
      </c>
      <c r="AJ302" s="57">
        <f t="shared" si="51"/>
        <v>0</v>
      </c>
      <c r="AK302" s="56">
        <f t="shared" si="52"/>
        <v>191937</v>
      </c>
    </row>
    <row r="303" spans="1:37" x14ac:dyDescent="0.15">
      <c r="A303" s="59">
        <v>36724</v>
      </c>
      <c r="B303" s="56">
        <f t="shared" si="45"/>
        <v>7</v>
      </c>
      <c r="C303" s="60">
        <f t="shared" si="49"/>
        <v>2000</v>
      </c>
      <c r="D303" s="56">
        <v>0</v>
      </c>
      <c r="E303" s="56">
        <v>0</v>
      </c>
      <c r="H303" s="56">
        <v>22340</v>
      </c>
      <c r="I303" s="56">
        <v>0</v>
      </c>
      <c r="J303" s="97">
        <v>0</v>
      </c>
      <c r="K303" s="91">
        <v>0</v>
      </c>
      <c r="L303" s="56">
        <v>12208</v>
      </c>
      <c r="M303" s="56">
        <v>125000</v>
      </c>
      <c r="N303" s="56">
        <v>0</v>
      </c>
      <c r="P303" s="56">
        <v>32389</v>
      </c>
      <c r="X303" s="98">
        <f t="shared" si="47"/>
        <v>66937</v>
      </c>
      <c r="Y303" s="56">
        <f t="shared" si="48"/>
        <v>125000</v>
      </c>
      <c r="Z303" s="56">
        <f t="shared" si="48"/>
        <v>0</v>
      </c>
      <c r="AA303" s="98">
        <f t="shared" si="44"/>
        <v>0</v>
      </c>
      <c r="AB303" s="98">
        <f t="shared" si="50"/>
        <v>191937</v>
      </c>
      <c r="AJ303" s="57">
        <f t="shared" si="51"/>
        <v>0</v>
      </c>
      <c r="AK303" s="56">
        <f t="shared" si="52"/>
        <v>191937</v>
      </c>
    </row>
    <row r="304" spans="1:37" x14ac:dyDescent="0.15">
      <c r="A304" s="59">
        <v>36725</v>
      </c>
      <c r="B304" s="56">
        <f t="shared" si="45"/>
        <v>7</v>
      </c>
      <c r="C304" s="60">
        <f t="shared" si="49"/>
        <v>2000</v>
      </c>
      <c r="D304" s="56">
        <v>0</v>
      </c>
      <c r="E304" s="56">
        <v>0</v>
      </c>
      <c r="H304" s="56">
        <v>22340</v>
      </c>
      <c r="I304" s="56">
        <v>0</v>
      </c>
      <c r="J304" s="97">
        <v>0</v>
      </c>
      <c r="K304" s="91">
        <v>0</v>
      </c>
      <c r="L304" s="56">
        <v>12208</v>
      </c>
      <c r="M304" s="56">
        <v>125000</v>
      </c>
      <c r="N304" s="56">
        <v>0</v>
      </c>
      <c r="P304" s="56">
        <v>32389</v>
      </c>
      <c r="X304" s="98">
        <f t="shared" si="47"/>
        <v>66937</v>
      </c>
      <c r="Y304" s="56">
        <f t="shared" si="48"/>
        <v>125000</v>
      </c>
      <c r="Z304" s="56">
        <f t="shared" si="48"/>
        <v>0</v>
      </c>
      <c r="AA304" s="98">
        <f t="shared" si="44"/>
        <v>0</v>
      </c>
      <c r="AB304" s="98">
        <f t="shared" si="50"/>
        <v>191937</v>
      </c>
      <c r="AJ304" s="57">
        <f t="shared" si="51"/>
        <v>0</v>
      </c>
      <c r="AK304" s="56">
        <f t="shared" si="52"/>
        <v>191937</v>
      </c>
    </row>
    <row r="305" spans="1:37" x14ac:dyDescent="0.15">
      <c r="A305" s="59">
        <v>36726</v>
      </c>
      <c r="B305" s="56">
        <f t="shared" si="45"/>
        <v>7</v>
      </c>
      <c r="C305" s="60">
        <f t="shared" si="49"/>
        <v>2000</v>
      </c>
      <c r="D305" s="56">
        <v>0</v>
      </c>
      <c r="E305" s="56">
        <v>0</v>
      </c>
      <c r="H305" s="56">
        <v>22340</v>
      </c>
      <c r="I305" s="56">
        <v>0</v>
      </c>
      <c r="J305" s="97">
        <v>0</v>
      </c>
      <c r="K305" s="91">
        <v>0</v>
      </c>
      <c r="L305" s="56">
        <v>12208</v>
      </c>
      <c r="M305" s="56">
        <v>125000</v>
      </c>
      <c r="N305" s="56">
        <v>0</v>
      </c>
      <c r="P305" s="56">
        <v>32389</v>
      </c>
      <c r="X305" s="98">
        <f t="shared" si="47"/>
        <v>66937</v>
      </c>
      <c r="Y305" s="56">
        <f t="shared" si="48"/>
        <v>125000</v>
      </c>
      <c r="Z305" s="56">
        <f t="shared" si="48"/>
        <v>0</v>
      </c>
      <c r="AA305" s="98">
        <f t="shared" si="44"/>
        <v>0</v>
      </c>
      <c r="AB305" s="98">
        <f t="shared" si="50"/>
        <v>191937</v>
      </c>
      <c r="AJ305" s="57">
        <f t="shared" si="51"/>
        <v>0</v>
      </c>
      <c r="AK305" s="56">
        <f t="shared" si="52"/>
        <v>191937</v>
      </c>
    </row>
    <row r="306" spans="1:37" x14ac:dyDescent="0.15">
      <c r="A306" s="59">
        <v>36727</v>
      </c>
      <c r="B306" s="56">
        <f t="shared" si="45"/>
        <v>7</v>
      </c>
      <c r="C306" s="60">
        <f t="shared" si="49"/>
        <v>2000</v>
      </c>
      <c r="D306" s="56">
        <v>0</v>
      </c>
      <c r="E306" s="56">
        <v>0</v>
      </c>
      <c r="H306" s="56">
        <v>22340</v>
      </c>
      <c r="I306" s="56">
        <v>7000</v>
      </c>
      <c r="J306" s="97">
        <v>0</v>
      </c>
      <c r="K306" s="91">
        <v>0</v>
      </c>
      <c r="L306" s="56">
        <v>12208</v>
      </c>
      <c r="M306" s="56">
        <v>118000</v>
      </c>
      <c r="N306" s="56">
        <v>0</v>
      </c>
      <c r="P306" s="56">
        <v>32389</v>
      </c>
      <c r="X306" s="98">
        <f t="shared" si="47"/>
        <v>66937</v>
      </c>
      <c r="Y306" s="56">
        <f t="shared" si="48"/>
        <v>125000</v>
      </c>
      <c r="Z306" s="56">
        <f t="shared" si="48"/>
        <v>0</v>
      </c>
      <c r="AA306" s="98">
        <f t="shared" si="44"/>
        <v>0</v>
      </c>
      <c r="AB306" s="98">
        <f t="shared" si="50"/>
        <v>191937</v>
      </c>
      <c r="AJ306" s="57">
        <f t="shared" si="51"/>
        <v>0</v>
      </c>
      <c r="AK306" s="56">
        <f t="shared" si="52"/>
        <v>191937</v>
      </c>
    </row>
    <row r="307" spans="1:37" x14ac:dyDescent="0.15">
      <c r="A307" s="59">
        <v>36728</v>
      </c>
      <c r="B307" s="56">
        <f t="shared" si="45"/>
        <v>7</v>
      </c>
      <c r="C307" s="60">
        <f t="shared" si="49"/>
        <v>2000</v>
      </c>
      <c r="D307" s="56">
        <v>0</v>
      </c>
      <c r="E307" s="56">
        <v>0</v>
      </c>
      <c r="H307" s="56">
        <v>22340</v>
      </c>
      <c r="I307" s="56">
        <v>0</v>
      </c>
      <c r="J307" s="97">
        <v>0</v>
      </c>
      <c r="K307" s="91">
        <v>0</v>
      </c>
      <c r="L307" s="56">
        <v>12208</v>
      </c>
      <c r="M307" s="56">
        <v>125000</v>
      </c>
      <c r="N307" s="56">
        <v>0</v>
      </c>
      <c r="P307" s="56">
        <v>32389</v>
      </c>
      <c r="X307" s="98">
        <f t="shared" si="47"/>
        <v>66937</v>
      </c>
      <c r="Y307" s="56">
        <f t="shared" si="48"/>
        <v>125000</v>
      </c>
      <c r="Z307" s="56">
        <f t="shared" si="48"/>
        <v>0</v>
      </c>
      <c r="AA307" s="98">
        <f t="shared" si="44"/>
        <v>0</v>
      </c>
      <c r="AB307" s="98">
        <f t="shared" si="50"/>
        <v>191937</v>
      </c>
      <c r="AJ307" s="57">
        <f t="shared" si="51"/>
        <v>0</v>
      </c>
      <c r="AK307" s="56">
        <f t="shared" si="52"/>
        <v>191937</v>
      </c>
    </row>
    <row r="308" spans="1:37" x14ac:dyDescent="0.15">
      <c r="A308" s="59">
        <v>36729</v>
      </c>
      <c r="B308" s="56">
        <f t="shared" si="45"/>
        <v>7</v>
      </c>
      <c r="C308" s="60">
        <f t="shared" si="49"/>
        <v>2000</v>
      </c>
      <c r="D308" s="56">
        <v>0</v>
      </c>
      <c r="E308" s="56">
        <v>0</v>
      </c>
      <c r="H308" s="56">
        <v>22340</v>
      </c>
      <c r="I308" s="56">
        <v>27000</v>
      </c>
      <c r="J308" s="97">
        <v>0</v>
      </c>
      <c r="K308" s="91">
        <v>0</v>
      </c>
      <c r="L308" s="56">
        <v>12208</v>
      </c>
      <c r="M308" s="56">
        <v>98000</v>
      </c>
      <c r="N308" s="56">
        <v>0</v>
      </c>
      <c r="P308" s="56">
        <v>32389</v>
      </c>
      <c r="X308" s="98">
        <f t="shared" si="47"/>
        <v>66937</v>
      </c>
      <c r="Y308" s="56">
        <f t="shared" si="48"/>
        <v>125000</v>
      </c>
      <c r="Z308" s="56">
        <f t="shared" si="48"/>
        <v>0</v>
      </c>
      <c r="AA308" s="98">
        <f t="shared" ref="AA308:AA371" si="53">G308+K308+O308+S308+W308</f>
        <v>0</v>
      </c>
      <c r="AB308" s="98">
        <f t="shared" si="50"/>
        <v>191937</v>
      </c>
      <c r="AJ308" s="57">
        <f t="shared" si="51"/>
        <v>0</v>
      </c>
      <c r="AK308" s="56">
        <f t="shared" si="52"/>
        <v>191937</v>
      </c>
    </row>
    <row r="309" spans="1:37" x14ac:dyDescent="0.15">
      <c r="A309" s="59">
        <v>36730</v>
      </c>
      <c r="B309" s="56">
        <f t="shared" si="45"/>
        <v>7</v>
      </c>
      <c r="C309" s="60">
        <f t="shared" si="49"/>
        <v>2000</v>
      </c>
      <c r="D309" s="56">
        <v>0</v>
      </c>
      <c r="E309" s="56">
        <v>0</v>
      </c>
      <c r="H309" s="56">
        <v>22340</v>
      </c>
      <c r="I309" s="56">
        <v>27000</v>
      </c>
      <c r="J309" s="97">
        <v>0</v>
      </c>
      <c r="K309" s="91">
        <v>0</v>
      </c>
      <c r="L309" s="56">
        <v>12208</v>
      </c>
      <c r="M309" s="56">
        <v>98000</v>
      </c>
      <c r="N309" s="56">
        <v>0</v>
      </c>
      <c r="P309" s="56">
        <v>32389</v>
      </c>
      <c r="X309" s="98">
        <f t="shared" si="47"/>
        <v>66937</v>
      </c>
      <c r="Y309" s="56">
        <f t="shared" si="48"/>
        <v>125000</v>
      </c>
      <c r="Z309" s="56">
        <f t="shared" si="48"/>
        <v>0</v>
      </c>
      <c r="AA309" s="98">
        <f t="shared" si="53"/>
        <v>0</v>
      </c>
      <c r="AB309" s="98">
        <f t="shared" si="50"/>
        <v>191937</v>
      </c>
      <c r="AJ309" s="57">
        <f t="shared" si="51"/>
        <v>0</v>
      </c>
      <c r="AK309" s="56">
        <f t="shared" si="52"/>
        <v>191937</v>
      </c>
    </row>
    <row r="310" spans="1:37" x14ac:dyDescent="0.15">
      <c r="A310" s="59">
        <v>36731</v>
      </c>
      <c r="B310" s="56">
        <f t="shared" si="45"/>
        <v>7</v>
      </c>
      <c r="C310" s="60">
        <f t="shared" si="49"/>
        <v>2000</v>
      </c>
      <c r="D310" s="56">
        <v>0</v>
      </c>
      <c r="E310" s="56">
        <v>0</v>
      </c>
      <c r="H310" s="56">
        <v>22340</v>
      </c>
      <c r="I310" s="56">
        <v>27000</v>
      </c>
      <c r="J310" s="97">
        <v>0</v>
      </c>
      <c r="K310" s="91">
        <v>0</v>
      </c>
      <c r="L310" s="56">
        <v>12208</v>
      </c>
      <c r="M310" s="56">
        <v>98000</v>
      </c>
      <c r="N310" s="56">
        <v>0</v>
      </c>
      <c r="P310" s="56">
        <v>32389</v>
      </c>
      <c r="X310" s="98">
        <f t="shared" si="47"/>
        <v>66937</v>
      </c>
      <c r="Y310" s="56">
        <f t="shared" si="48"/>
        <v>125000</v>
      </c>
      <c r="Z310" s="56">
        <f t="shared" si="48"/>
        <v>0</v>
      </c>
      <c r="AA310" s="98">
        <f t="shared" si="53"/>
        <v>0</v>
      </c>
      <c r="AB310" s="98">
        <f t="shared" si="50"/>
        <v>191937</v>
      </c>
      <c r="AJ310" s="57">
        <f t="shared" si="51"/>
        <v>0</v>
      </c>
      <c r="AK310" s="56">
        <f t="shared" si="52"/>
        <v>191937</v>
      </c>
    </row>
    <row r="311" spans="1:37" x14ac:dyDescent="0.15">
      <c r="A311" s="59">
        <v>36732</v>
      </c>
      <c r="B311" s="56">
        <f t="shared" si="45"/>
        <v>7</v>
      </c>
      <c r="C311" s="60">
        <f t="shared" si="49"/>
        <v>2000</v>
      </c>
      <c r="D311" s="56">
        <v>0</v>
      </c>
      <c r="E311" s="56">
        <v>0</v>
      </c>
      <c r="H311" s="56">
        <v>22340</v>
      </c>
      <c r="I311" s="56">
        <v>0</v>
      </c>
      <c r="J311" s="97">
        <v>0</v>
      </c>
      <c r="K311" s="91">
        <v>0</v>
      </c>
      <c r="L311" s="56">
        <v>12208</v>
      </c>
      <c r="M311" s="56">
        <v>125000</v>
      </c>
      <c r="N311" s="56">
        <v>0</v>
      </c>
      <c r="P311" s="56">
        <v>32389</v>
      </c>
      <c r="X311" s="98">
        <f t="shared" si="47"/>
        <v>66937</v>
      </c>
      <c r="Y311" s="56">
        <f t="shared" si="48"/>
        <v>125000</v>
      </c>
      <c r="Z311" s="56">
        <f t="shared" si="48"/>
        <v>0</v>
      </c>
      <c r="AA311" s="98">
        <f t="shared" si="53"/>
        <v>0</v>
      </c>
      <c r="AB311" s="98">
        <f t="shared" si="50"/>
        <v>191937</v>
      </c>
      <c r="AJ311" s="57">
        <f t="shared" si="51"/>
        <v>0</v>
      </c>
      <c r="AK311" s="56">
        <f t="shared" si="52"/>
        <v>191937</v>
      </c>
    </row>
    <row r="312" spans="1:37" x14ac:dyDescent="0.15">
      <c r="A312" s="59">
        <v>36733</v>
      </c>
      <c r="B312" s="56">
        <f t="shared" si="45"/>
        <v>7</v>
      </c>
      <c r="C312" s="60">
        <f t="shared" si="49"/>
        <v>2000</v>
      </c>
      <c r="D312" s="56">
        <v>0</v>
      </c>
      <c r="E312" s="56">
        <v>0</v>
      </c>
      <c r="H312" s="56">
        <v>22340</v>
      </c>
      <c r="I312" s="56">
        <v>22861</v>
      </c>
      <c r="J312" s="97">
        <v>0</v>
      </c>
      <c r="K312" s="91">
        <v>0</v>
      </c>
      <c r="L312" s="56">
        <v>12208</v>
      </c>
      <c r="M312" s="56">
        <v>102139</v>
      </c>
      <c r="N312" s="56">
        <v>0</v>
      </c>
      <c r="P312" s="56">
        <v>32389</v>
      </c>
      <c r="X312" s="98">
        <f t="shared" si="47"/>
        <v>66937</v>
      </c>
      <c r="Y312" s="56">
        <f t="shared" si="48"/>
        <v>125000</v>
      </c>
      <c r="Z312" s="56">
        <f t="shared" si="48"/>
        <v>0</v>
      </c>
      <c r="AA312" s="98">
        <f t="shared" si="53"/>
        <v>0</v>
      </c>
      <c r="AB312" s="98">
        <f t="shared" si="50"/>
        <v>191937</v>
      </c>
      <c r="AJ312" s="57">
        <f t="shared" si="51"/>
        <v>0</v>
      </c>
      <c r="AK312" s="56">
        <f t="shared" si="52"/>
        <v>191937</v>
      </c>
    </row>
    <row r="313" spans="1:37" x14ac:dyDescent="0.15">
      <c r="A313" s="59">
        <v>36734</v>
      </c>
      <c r="B313" s="56">
        <f t="shared" si="45"/>
        <v>7</v>
      </c>
      <c r="C313" s="60">
        <f t="shared" si="49"/>
        <v>2000</v>
      </c>
      <c r="D313" s="56">
        <v>0</v>
      </c>
      <c r="E313" s="56">
        <v>0</v>
      </c>
      <c r="H313" s="56">
        <v>22340</v>
      </c>
      <c r="I313" s="56">
        <v>30000</v>
      </c>
      <c r="J313" s="97">
        <v>0</v>
      </c>
      <c r="K313" s="91">
        <v>0</v>
      </c>
      <c r="L313" s="56">
        <v>12208</v>
      </c>
      <c r="M313" s="56">
        <v>95000</v>
      </c>
      <c r="N313" s="56">
        <v>0</v>
      </c>
      <c r="P313" s="56">
        <v>32389</v>
      </c>
      <c r="X313" s="98">
        <f t="shared" si="47"/>
        <v>66937</v>
      </c>
      <c r="Y313" s="56">
        <f t="shared" si="48"/>
        <v>125000</v>
      </c>
      <c r="Z313" s="56">
        <f t="shared" si="48"/>
        <v>0</v>
      </c>
      <c r="AA313" s="98">
        <f t="shared" si="53"/>
        <v>0</v>
      </c>
      <c r="AB313" s="98">
        <f t="shared" si="50"/>
        <v>191937</v>
      </c>
      <c r="AJ313" s="57">
        <f t="shared" si="51"/>
        <v>0</v>
      </c>
      <c r="AK313" s="56">
        <f t="shared" si="52"/>
        <v>191937</v>
      </c>
    </row>
    <row r="314" spans="1:37" x14ac:dyDescent="0.15">
      <c r="A314" s="59">
        <v>36735</v>
      </c>
      <c r="B314" s="56">
        <f t="shared" si="45"/>
        <v>7</v>
      </c>
      <c r="C314" s="60">
        <f t="shared" si="49"/>
        <v>2000</v>
      </c>
      <c r="D314" s="56">
        <v>0</v>
      </c>
      <c r="E314" s="56">
        <v>0</v>
      </c>
      <c r="H314" s="56">
        <v>22340</v>
      </c>
      <c r="I314" s="56">
        <v>30000</v>
      </c>
      <c r="J314" s="97">
        <v>0</v>
      </c>
      <c r="K314" s="91">
        <v>0</v>
      </c>
      <c r="L314" s="56">
        <v>12208</v>
      </c>
      <c r="M314" s="56">
        <v>95000</v>
      </c>
      <c r="N314" s="56">
        <v>0</v>
      </c>
      <c r="P314" s="56">
        <v>32389</v>
      </c>
      <c r="X314" s="98">
        <f t="shared" si="47"/>
        <v>66937</v>
      </c>
      <c r="Y314" s="56">
        <f t="shared" si="48"/>
        <v>125000</v>
      </c>
      <c r="Z314" s="56">
        <f t="shared" si="48"/>
        <v>0</v>
      </c>
      <c r="AA314" s="98">
        <f t="shared" si="53"/>
        <v>0</v>
      </c>
      <c r="AB314" s="98">
        <f t="shared" si="50"/>
        <v>191937</v>
      </c>
      <c r="AJ314" s="57">
        <f t="shared" si="51"/>
        <v>0</v>
      </c>
      <c r="AK314" s="56">
        <f t="shared" si="52"/>
        <v>191937</v>
      </c>
    </row>
    <row r="315" spans="1:37" x14ac:dyDescent="0.15">
      <c r="A315" s="59">
        <v>36736</v>
      </c>
      <c r="B315" s="56">
        <f t="shared" si="45"/>
        <v>7</v>
      </c>
      <c r="C315" s="60">
        <f t="shared" si="49"/>
        <v>2000</v>
      </c>
      <c r="D315" s="56">
        <v>0</v>
      </c>
      <c r="E315" s="56">
        <v>0</v>
      </c>
      <c r="H315" s="56">
        <v>22340</v>
      </c>
      <c r="I315" s="56">
        <v>105</v>
      </c>
      <c r="J315" s="97">
        <v>0</v>
      </c>
      <c r="K315" s="91">
        <v>0</v>
      </c>
      <c r="L315" s="56">
        <v>12208</v>
      </c>
      <c r="M315" s="56">
        <v>124895</v>
      </c>
      <c r="N315" s="56">
        <v>0</v>
      </c>
      <c r="P315" s="56">
        <v>32389</v>
      </c>
      <c r="X315" s="98">
        <f t="shared" si="47"/>
        <v>66937</v>
      </c>
      <c r="Y315" s="56">
        <f t="shared" si="48"/>
        <v>125000</v>
      </c>
      <c r="Z315" s="56">
        <f t="shared" si="48"/>
        <v>0</v>
      </c>
      <c r="AA315" s="98">
        <f t="shared" si="53"/>
        <v>0</v>
      </c>
      <c r="AB315" s="98">
        <f t="shared" si="50"/>
        <v>191937</v>
      </c>
      <c r="AJ315" s="57">
        <f t="shared" si="51"/>
        <v>0</v>
      </c>
      <c r="AK315" s="56">
        <f t="shared" si="52"/>
        <v>191937</v>
      </c>
    </row>
    <row r="316" spans="1:37" x14ac:dyDescent="0.15">
      <c r="A316" s="59">
        <v>36737</v>
      </c>
      <c r="B316" s="56">
        <f t="shared" si="45"/>
        <v>7</v>
      </c>
      <c r="C316" s="60">
        <f t="shared" si="49"/>
        <v>2000</v>
      </c>
      <c r="D316" s="56">
        <v>0</v>
      </c>
      <c r="E316" s="56">
        <v>0</v>
      </c>
      <c r="H316" s="56">
        <v>22340</v>
      </c>
      <c r="I316" s="56">
        <v>105</v>
      </c>
      <c r="J316" s="97">
        <v>0</v>
      </c>
      <c r="K316" s="91">
        <v>0</v>
      </c>
      <c r="L316" s="56">
        <v>12208</v>
      </c>
      <c r="M316" s="56">
        <v>124895</v>
      </c>
      <c r="N316" s="56">
        <v>0</v>
      </c>
      <c r="P316" s="56">
        <v>32389</v>
      </c>
      <c r="X316" s="98">
        <f t="shared" si="47"/>
        <v>66937</v>
      </c>
      <c r="Y316" s="56">
        <f t="shared" si="48"/>
        <v>125000</v>
      </c>
      <c r="Z316" s="56">
        <f t="shared" si="48"/>
        <v>0</v>
      </c>
      <c r="AA316" s="98">
        <f t="shared" si="53"/>
        <v>0</v>
      </c>
      <c r="AB316" s="98">
        <f t="shared" si="50"/>
        <v>191937</v>
      </c>
      <c r="AJ316" s="57">
        <f t="shared" si="51"/>
        <v>0</v>
      </c>
      <c r="AK316" s="56">
        <f t="shared" si="52"/>
        <v>191937</v>
      </c>
    </row>
    <row r="317" spans="1:37" x14ac:dyDescent="0.15">
      <c r="A317" s="59">
        <v>36738</v>
      </c>
      <c r="B317" s="56">
        <f t="shared" si="45"/>
        <v>7</v>
      </c>
      <c r="C317" s="60">
        <f t="shared" si="49"/>
        <v>2000</v>
      </c>
      <c r="D317" s="56">
        <v>0</v>
      </c>
      <c r="E317" s="56">
        <v>0</v>
      </c>
      <c r="H317" s="56">
        <v>22340</v>
      </c>
      <c r="I317" s="56">
        <v>105</v>
      </c>
      <c r="J317" s="97">
        <v>0</v>
      </c>
      <c r="K317" s="91">
        <v>0</v>
      </c>
      <c r="L317" s="56">
        <v>12208</v>
      </c>
      <c r="M317" s="56">
        <v>124895</v>
      </c>
      <c r="N317" s="56">
        <v>0</v>
      </c>
      <c r="P317" s="56">
        <v>32389</v>
      </c>
      <c r="X317" s="98">
        <f t="shared" si="47"/>
        <v>66937</v>
      </c>
      <c r="Y317" s="56">
        <f t="shared" si="48"/>
        <v>125000</v>
      </c>
      <c r="Z317" s="56">
        <f t="shared" si="48"/>
        <v>0</v>
      </c>
      <c r="AA317" s="98">
        <f t="shared" si="53"/>
        <v>0</v>
      </c>
      <c r="AB317" s="98">
        <f t="shared" si="50"/>
        <v>191937</v>
      </c>
      <c r="AJ317" s="57">
        <f t="shared" si="51"/>
        <v>0</v>
      </c>
      <c r="AK317" s="56">
        <f t="shared" si="52"/>
        <v>191937</v>
      </c>
    </row>
    <row r="318" spans="1:37" x14ac:dyDescent="0.15">
      <c r="A318" s="59">
        <v>36739</v>
      </c>
      <c r="B318" s="56">
        <f t="shared" si="45"/>
        <v>8</v>
      </c>
      <c r="C318" s="60">
        <f t="shared" si="49"/>
        <v>2000</v>
      </c>
      <c r="D318" s="56">
        <v>0</v>
      </c>
      <c r="E318" s="56">
        <v>0</v>
      </c>
      <c r="H318" s="56">
        <v>0</v>
      </c>
      <c r="I318" s="56">
        <v>40000</v>
      </c>
      <c r="J318" s="97">
        <v>0</v>
      </c>
      <c r="K318" s="91">
        <v>0</v>
      </c>
      <c r="L318" s="56">
        <v>72012</v>
      </c>
      <c r="M318" s="56">
        <v>85000</v>
      </c>
      <c r="N318" s="56">
        <v>0</v>
      </c>
      <c r="X318" s="98">
        <f t="shared" si="47"/>
        <v>72012</v>
      </c>
      <c r="Y318" s="56">
        <f t="shared" si="48"/>
        <v>125000</v>
      </c>
      <c r="Z318" s="56">
        <f t="shared" si="48"/>
        <v>0</v>
      </c>
      <c r="AA318" s="98">
        <f t="shared" si="53"/>
        <v>0</v>
      </c>
      <c r="AB318" s="98">
        <f t="shared" si="50"/>
        <v>197012</v>
      </c>
      <c r="AJ318" s="57">
        <f t="shared" si="51"/>
        <v>0</v>
      </c>
      <c r="AK318" s="56">
        <f t="shared" si="52"/>
        <v>197012</v>
      </c>
    </row>
    <row r="319" spans="1:37" x14ac:dyDescent="0.15">
      <c r="A319" s="59">
        <v>36740</v>
      </c>
      <c r="B319" s="56">
        <f t="shared" si="45"/>
        <v>8</v>
      </c>
      <c r="C319" s="60">
        <f t="shared" si="49"/>
        <v>2000</v>
      </c>
      <c r="D319" s="56">
        <v>0</v>
      </c>
      <c r="E319" s="56">
        <v>0</v>
      </c>
      <c r="H319" s="56">
        <v>0</v>
      </c>
      <c r="I319" s="56">
        <v>40000</v>
      </c>
      <c r="J319" s="97">
        <v>0</v>
      </c>
      <c r="K319" s="91">
        <v>0</v>
      </c>
      <c r="L319" s="56">
        <v>72012</v>
      </c>
      <c r="M319" s="56">
        <v>85000</v>
      </c>
      <c r="N319" s="56">
        <v>0</v>
      </c>
      <c r="X319" s="98">
        <f t="shared" si="47"/>
        <v>72012</v>
      </c>
      <c r="Y319" s="56">
        <f t="shared" si="48"/>
        <v>125000</v>
      </c>
      <c r="Z319" s="56">
        <f t="shared" si="48"/>
        <v>0</v>
      </c>
      <c r="AA319" s="98">
        <f t="shared" si="53"/>
        <v>0</v>
      </c>
      <c r="AB319" s="98">
        <f t="shared" si="50"/>
        <v>197012</v>
      </c>
      <c r="AJ319" s="57">
        <f t="shared" si="51"/>
        <v>0</v>
      </c>
      <c r="AK319" s="56">
        <f t="shared" si="52"/>
        <v>197012</v>
      </c>
    </row>
    <row r="320" spans="1:37" x14ac:dyDescent="0.15">
      <c r="A320" s="59">
        <v>36741</v>
      </c>
      <c r="B320" s="56">
        <f t="shared" si="45"/>
        <v>8</v>
      </c>
      <c r="C320" s="60">
        <f t="shared" si="49"/>
        <v>2000</v>
      </c>
      <c r="D320" s="56">
        <v>0</v>
      </c>
      <c r="E320" s="56">
        <v>0</v>
      </c>
      <c r="H320" s="56">
        <v>0</v>
      </c>
      <c r="I320" s="56">
        <v>0</v>
      </c>
      <c r="J320" s="97">
        <v>0</v>
      </c>
      <c r="K320" s="91">
        <v>0</v>
      </c>
      <c r="L320" s="56">
        <v>72012</v>
      </c>
      <c r="M320" s="56">
        <v>45000</v>
      </c>
      <c r="N320" s="56">
        <v>50000</v>
      </c>
      <c r="X320" s="98">
        <f t="shared" si="47"/>
        <v>72012</v>
      </c>
      <c r="Y320" s="56">
        <f t="shared" si="48"/>
        <v>45000</v>
      </c>
      <c r="Z320" s="56">
        <f t="shared" si="48"/>
        <v>50000</v>
      </c>
      <c r="AA320" s="98">
        <f t="shared" si="53"/>
        <v>0</v>
      </c>
      <c r="AB320" s="98">
        <f t="shared" si="50"/>
        <v>167012</v>
      </c>
      <c r="AJ320" s="57">
        <f t="shared" si="51"/>
        <v>0</v>
      </c>
      <c r="AK320" s="56">
        <f t="shared" si="52"/>
        <v>167012</v>
      </c>
    </row>
    <row r="321" spans="1:37" x14ac:dyDescent="0.15">
      <c r="A321" s="59">
        <v>36742</v>
      </c>
      <c r="B321" s="56">
        <f t="shared" si="45"/>
        <v>8</v>
      </c>
      <c r="C321" s="60">
        <f t="shared" si="49"/>
        <v>2000</v>
      </c>
      <c r="D321" s="56">
        <v>0</v>
      </c>
      <c r="E321" s="56">
        <v>0</v>
      </c>
      <c r="H321" s="56">
        <v>0</v>
      </c>
      <c r="I321" s="56">
        <v>0</v>
      </c>
      <c r="J321" s="97">
        <v>0</v>
      </c>
      <c r="K321" s="91">
        <v>0</v>
      </c>
      <c r="L321" s="56">
        <v>72012</v>
      </c>
      <c r="M321" s="56">
        <v>45000</v>
      </c>
      <c r="N321" s="56">
        <v>50000</v>
      </c>
      <c r="X321" s="98">
        <f t="shared" si="47"/>
        <v>72012</v>
      </c>
      <c r="Y321" s="56">
        <f t="shared" si="48"/>
        <v>45000</v>
      </c>
      <c r="Z321" s="56">
        <f t="shared" si="48"/>
        <v>50000</v>
      </c>
      <c r="AA321" s="98">
        <f t="shared" si="53"/>
        <v>0</v>
      </c>
      <c r="AB321" s="98">
        <f t="shared" si="50"/>
        <v>167012</v>
      </c>
      <c r="AJ321" s="57">
        <f t="shared" si="51"/>
        <v>0</v>
      </c>
      <c r="AK321" s="56">
        <f t="shared" si="52"/>
        <v>167012</v>
      </c>
    </row>
    <row r="322" spans="1:37" x14ac:dyDescent="0.15">
      <c r="A322" s="59">
        <v>36743</v>
      </c>
      <c r="B322" s="56">
        <f t="shared" si="45"/>
        <v>8</v>
      </c>
      <c r="C322" s="60">
        <f t="shared" si="49"/>
        <v>2000</v>
      </c>
      <c r="D322" s="56">
        <v>0</v>
      </c>
      <c r="E322" s="56">
        <v>0</v>
      </c>
      <c r="H322" s="56">
        <v>0</v>
      </c>
      <c r="I322" s="56">
        <v>0</v>
      </c>
      <c r="J322" s="97">
        <v>0</v>
      </c>
      <c r="K322" s="91">
        <v>0</v>
      </c>
      <c r="L322" s="56">
        <v>72012</v>
      </c>
      <c r="M322" s="56">
        <v>45000</v>
      </c>
      <c r="N322" s="56">
        <v>50000</v>
      </c>
      <c r="X322" s="98">
        <f t="shared" si="47"/>
        <v>72012</v>
      </c>
      <c r="Y322" s="56">
        <f t="shared" si="48"/>
        <v>45000</v>
      </c>
      <c r="Z322" s="56">
        <f t="shared" si="48"/>
        <v>50000</v>
      </c>
      <c r="AA322" s="98">
        <f t="shared" si="53"/>
        <v>0</v>
      </c>
      <c r="AB322" s="98">
        <f t="shared" si="50"/>
        <v>167012</v>
      </c>
      <c r="AJ322" s="57">
        <f t="shared" si="51"/>
        <v>0</v>
      </c>
      <c r="AK322" s="56">
        <f t="shared" si="52"/>
        <v>167012</v>
      </c>
    </row>
    <row r="323" spans="1:37" x14ac:dyDescent="0.15">
      <c r="A323" s="59">
        <v>36744</v>
      </c>
      <c r="B323" s="56">
        <f t="shared" si="45"/>
        <v>8</v>
      </c>
      <c r="C323" s="60">
        <f t="shared" si="49"/>
        <v>2000</v>
      </c>
      <c r="D323" s="56">
        <v>0</v>
      </c>
      <c r="E323" s="56">
        <v>0</v>
      </c>
      <c r="H323" s="56">
        <v>0</v>
      </c>
      <c r="I323" s="56">
        <v>0</v>
      </c>
      <c r="J323" s="97">
        <v>0</v>
      </c>
      <c r="K323" s="91">
        <v>0</v>
      </c>
      <c r="L323" s="56">
        <v>72012</v>
      </c>
      <c r="M323" s="56">
        <v>45000</v>
      </c>
      <c r="N323" s="56">
        <v>50000</v>
      </c>
      <c r="X323" s="98">
        <f t="shared" si="47"/>
        <v>72012</v>
      </c>
      <c r="Y323" s="56">
        <f t="shared" si="48"/>
        <v>45000</v>
      </c>
      <c r="Z323" s="56">
        <f t="shared" si="48"/>
        <v>50000</v>
      </c>
      <c r="AA323" s="98">
        <f t="shared" si="53"/>
        <v>0</v>
      </c>
      <c r="AB323" s="98">
        <f t="shared" si="50"/>
        <v>167012</v>
      </c>
      <c r="AJ323" s="57">
        <f t="shared" si="51"/>
        <v>0</v>
      </c>
      <c r="AK323" s="56">
        <f t="shared" si="52"/>
        <v>167012</v>
      </c>
    </row>
    <row r="324" spans="1:37" x14ac:dyDescent="0.15">
      <c r="A324" s="59">
        <v>36745</v>
      </c>
      <c r="B324" s="56">
        <f t="shared" si="45"/>
        <v>8</v>
      </c>
      <c r="C324" s="60">
        <f t="shared" si="49"/>
        <v>2000</v>
      </c>
      <c r="D324" s="56">
        <v>0</v>
      </c>
      <c r="E324" s="56">
        <v>0</v>
      </c>
      <c r="H324" s="56">
        <v>0</v>
      </c>
      <c r="I324" s="56">
        <v>0</v>
      </c>
      <c r="J324" s="97">
        <v>0</v>
      </c>
      <c r="K324" s="91">
        <v>0</v>
      </c>
      <c r="L324" s="56">
        <v>72012</v>
      </c>
      <c r="M324" s="56">
        <v>45000</v>
      </c>
      <c r="N324" s="56">
        <v>50000</v>
      </c>
      <c r="X324" s="98">
        <f t="shared" si="47"/>
        <v>72012</v>
      </c>
      <c r="Y324" s="56">
        <f t="shared" si="48"/>
        <v>45000</v>
      </c>
      <c r="Z324" s="56">
        <f t="shared" si="48"/>
        <v>50000</v>
      </c>
      <c r="AA324" s="98">
        <f t="shared" si="53"/>
        <v>0</v>
      </c>
      <c r="AB324" s="98">
        <f t="shared" si="50"/>
        <v>167012</v>
      </c>
      <c r="AJ324" s="57">
        <f t="shared" si="51"/>
        <v>0</v>
      </c>
      <c r="AK324" s="56">
        <f t="shared" si="52"/>
        <v>167012</v>
      </c>
    </row>
    <row r="325" spans="1:37" x14ac:dyDescent="0.15">
      <c r="A325" s="59">
        <v>36746</v>
      </c>
      <c r="B325" s="56">
        <f t="shared" si="45"/>
        <v>8</v>
      </c>
      <c r="C325" s="60">
        <f t="shared" si="49"/>
        <v>2000</v>
      </c>
      <c r="D325" s="56">
        <v>0</v>
      </c>
      <c r="E325" s="56">
        <v>0</v>
      </c>
      <c r="H325" s="56">
        <v>0</v>
      </c>
      <c r="I325" s="56">
        <v>0</v>
      </c>
      <c r="J325" s="97">
        <v>0</v>
      </c>
      <c r="K325" s="91">
        <v>0</v>
      </c>
      <c r="L325" s="56">
        <v>72012</v>
      </c>
      <c r="M325" s="56">
        <v>45000</v>
      </c>
      <c r="N325" s="56">
        <v>80000</v>
      </c>
      <c r="X325" s="98">
        <f t="shared" si="47"/>
        <v>72012</v>
      </c>
      <c r="Y325" s="56">
        <f t="shared" si="48"/>
        <v>45000</v>
      </c>
      <c r="Z325" s="56">
        <f t="shared" si="48"/>
        <v>80000</v>
      </c>
      <c r="AA325" s="98">
        <f t="shared" si="53"/>
        <v>0</v>
      </c>
      <c r="AB325" s="98">
        <f t="shared" si="50"/>
        <v>197012</v>
      </c>
      <c r="AJ325" s="57">
        <f t="shared" si="51"/>
        <v>0</v>
      </c>
      <c r="AK325" s="56">
        <f t="shared" si="52"/>
        <v>197012</v>
      </c>
    </row>
    <row r="326" spans="1:37" x14ac:dyDescent="0.15">
      <c r="A326" s="59">
        <v>36747</v>
      </c>
      <c r="B326" s="56">
        <f t="shared" si="45"/>
        <v>8</v>
      </c>
      <c r="C326" s="60">
        <f t="shared" si="49"/>
        <v>2000</v>
      </c>
      <c r="D326" s="56">
        <v>0</v>
      </c>
      <c r="E326" s="56">
        <v>0</v>
      </c>
      <c r="H326" s="56">
        <v>0</v>
      </c>
      <c r="I326" s="56">
        <v>0</v>
      </c>
      <c r="J326" s="97">
        <v>0</v>
      </c>
      <c r="K326" s="91">
        <v>0</v>
      </c>
      <c r="L326" s="56">
        <v>72012</v>
      </c>
      <c r="M326" s="56">
        <v>45000</v>
      </c>
      <c r="N326" s="56">
        <v>80000</v>
      </c>
      <c r="X326" s="98">
        <f t="shared" si="47"/>
        <v>72012</v>
      </c>
      <c r="Y326" s="56">
        <f t="shared" si="48"/>
        <v>45000</v>
      </c>
      <c r="Z326" s="56">
        <f t="shared" si="48"/>
        <v>80000</v>
      </c>
      <c r="AA326" s="98">
        <f t="shared" si="53"/>
        <v>0</v>
      </c>
      <c r="AB326" s="98">
        <f t="shared" si="50"/>
        <v>197012</v>
      </c>
      <c r="AJ326" s="57">
        <f t="shared" si="51"/>
        <v>0</v>
      </c>
      <c r="AK326" s="56">
        <f t="shared" si="52"/>
        <v>197012</v>
      </c>
    </row>
    <row r="327" spans="1:37" x14ac:dyDescent="0.15">
      <c r="A327" s="59">
        <v>36748</v>
      </c>
      <c r="B327" s="56">
        <f t="shared" si="45"/>
        <v>8</v>
      </c>
      <c r="C327" s="60">
        <f t="shared" si="49"/>
        <v>2000</v>
      </c>
      <c r="D327" s="56">
        <v>0</v>
      </c>
      <c r="E327" s="56">
        <v>0</v>
      </c>
      <c r="H327" s="56">
        <v>0</v>
      </c>
      <c r="I327" s="56">
        <v>0</v>
      </c>
      <c r="J327" s="97">
        <v>0</v>
      </c>
      <c r="K327" s="91">
        <v>0</v>
      </c>
      <c r="L327" s="56">
        <v>72012</v>
      </c>
      <c r="M327" s="56">
        <v>45000</v>
      </c>
      <c r="N327" s="56">
        <v>45000</v>
      </c>
      <c r="X327" s="98">
        <f t="shared" si="47"/>
        <v>72012</v>
      </c>
      <c r="Y327" s="56">
        <f t="shared" si="48"/>
        <v>45000</v>
      </c>
      <c r="Z327" s="56">
        <f t="shared" si="48"/>
        <v>45000</v>
      </c>
      <c r="AA327" s="98">
        <f t="shared" si="53"/>
        <v>0</v>
      </c>
      <c r="AB327" s="98">
        <f t="shared" si="50"/>
        <v>162012</v>
      </c>
      <c r="AJ327" s="57">
        <f t="shared" si="51"/>
        <v>0</v>
      </c>
      <c r="AK327" s="56">
        <f t="shared" si="52"/>
        <v>162012</v>
      </c>
    </row>
    <row r="328" spans="1:37" x14ac:dyDescent="0.15">
      <c r="A328" s="59">
        <v>36749</v>
      </c>
      <c r="B328" s="56">
        <f t="shared" si="45"/>
        <v>8</v>
      </c>
      <c r="C328" s="60">
        <f t="shared" si="49"/>
        <v>2000</v>
      </c>
      <c r="D328" s="56">
        <v>0</v>
      </c>
      <c r="E328" s="56">
        <v>0</v>
      </c>
      <c r="H328" s="56">
        <v>0</v>
      </c>
      <c r="I328" s="56">
        <v>0</v>
      </c>
      <c r="J328" s="97">
        <v>0</v>
      </c>
      <c r="K328" s="91">
        <v>0</v>
      </c>
      <c r="L328" s="56">
        <v>72012</v>
      </c>
      <c r="M328" s="56">
        <v>45000</v>
      </c>
      <c r="N328" s="56">
        <v>45000</v>
      </c>
      <c r="X328" s="98">
        <f t="shared" si="47"/>
        <v>72012</v>
      </c>
      <c r="Y328" s="56">
        <f t="shared" si="48"/>
        <v>45000</v>
      </c>
      <c r="Z328" s="56">
        <f t="shared" si="48"/>
        <v>45000</v>
      </c>
      <c r="AA328" s="98">
        <f t="shared" si="53"/>
        <v>0</v>
      </c>
      <c r="AB328" s="98">
        <f t="shared" si="50"/>
        <v>162012</v>
      </c>
      <c r="AJ328" s="57">
        <f t="shared" si="51"/>
        <v>0</v>
      </c>
      <c r="AK328" s="56">
        <f t="shared" si="52"/>
        <v>162012</v>
      </c>
    </row>
    <row r="329" spans="1:37" x14ac:dyDescent="0.15">
      <c r="A329" s="59">
        <v>36750</v>
      </c>
      <c r="B329" s="56">
        <f t="shared" si="45"/>
        <v>8</v>
      </c>
      <c r="C329" s="60">
        <f t="shared" si="49"/>
        <v>2000</v>
      </c>
      <c r="D329" s="56">
        <v>0</v>
      </c>
      <c r="E329" s="56">
        <v>0</v>
      </c>
      <c r="H329" s="56">
        <v>0</v>
      </c>
      <c r="I329" s="56">
        <v>0</v>
      </c>
      <c r="J329" s="97">
        <v>0</v>
      </c>
      <c r="K329" s="91">
        <v>0</v>
      </c>
      <c r="L329" s="56">
        <v>72012</v>
      </c>
      <c r="M329" s="56">
        <v>45000</v>
      </c>
      <c r="N329" s="56">
        <v>45000</v>
      </c>
      <c r="X329" s="98">
        <f t="shared" si="47"/>
        <v>72012</v>
      </c>
      <c r="Y329" s="56">
        <f t="shared" si="48"/>
        <v>45000</v>
      </c>
      <c r="Z329" s="56">
        <f t="shared" si="48"/>
        <v>45000</v>
      </c>
      <c r="AA329" s="98">
        <f t="shared" si="53"/>
        <v>0</v>
      </c>
      <c r="AB329" s="98">
        <f t="shared" si="50"/>
        <v>162012</v>
      </c>
      <c r="AJ329" s="57">
        <f t="shared" si="51"/>
        <v>0</v>
      </c>
      <c r="AK329" s="56">
        <f t="shared" si="52"/>
        <v>162012</v>
      </c>
    </row>
    <row r="330" spans="1:37" x14ac:dyDescent="0.15">
      <c r="A330" s="59">
        <v>36751</v>
      </c>
      <c r="B330" s="56">
        <f t="shared" si="45"/>
        <v>8</v>
      </c>
      <c r="C330" s="60">
        <f t="shared" si="49"/>
        <v>2000</v>
      </c>
      <c r="D330" s="56">
        <v>0</v>
      </c>
      <c r="E330" s="56">
        <v>0</v>
      </c>
      <c r="H330" s="56">
        <v>0</v>
      </c>
      <c r="I330" s="56">
        <v>0</v>
      </c>
      <c r="J330" s="97">
        <v>0</v>
      </c>
      <c r="K330" s="91">
        <v>0</v>
      </c>
      <c r="L330" s="56">
        <v>72012</v>
      </c>
      <c r="M330" s="56">
        <v>45000</v>
      </c>
      <c r="N330" s="56">
        <v>45000</v>
      </c>
      <c r="X330" s="98">
        <f t="shared" si="47"/>
        <v>72012</v>
      </c>
      <c r="Y330" s="56">
        <f t="shared" si="48"/>
        <v>45000</v>
      </c>
      <c r="Z330" s="56">
        <f t="shared" si="48"/>
        <v>45000</v>
      </c>
      <c r="AA330" s="98">
        <f t="shared" si="53"/>
        <v>0</v>
      </c>
      <c r="AB330" s="98">
        <f t="shared" si="50"/>
        <v>162012</v>
      </c>
      <c r="AJ330" s="57">
        <f t="shared" si="51"/>
        <v>0</v>
      </c>
      <c r="AK330" s="56">
        <f t="shared" si="52"/>
        <v>162012</v>
      </c>
    </row>
    <row r="331" spans="1:37" x14ac:dyDescent="0.15">
      <c r="A331" s="59">
        <v>36752</v>
      </c>
      <c r="B331" s="56">
        <f t="shared" si="45"/>
        <v>8</v>
      </c>
      <c r="C331" s="60">
        <f t="shared" si="49"/>
        <v>2000</v>
      </c>
      <c r="D331" s="56">
        <v>0</v>
      </c>
      <c r="E331" s="56">
        <v>0</v>
      </c>
      <c r="H331" s="56">
        <v>0</v>
      </c>
      <c r="I331" s="56">
        <v>0</v>
      </c>
      <c r="J331" s="97">
        <v>0</v>
      </c>
      <c r="K331" s="91">
        <v>0</v>
      </c>
      <c r="L331" s="56">
        <v>72012</v>
      </c>
      <c r="M331" s="56">
        <v>45000</v>
      </c>
      <c r="N331" s="56">
        <v>45000</v>
      </c>
      <c r="X331" s="98">
        <f t="shared" si="47"/>
        <v>72012</v>
      </c>
      <c r="Y331" s="56">
        <f t="shared" si="48"/>
        <v>45000</v>
      </c>
      <c r="Z331" s="56">
        <f t="shared" si="48"/>
        <v>45000</v>
      </c>
      <c r="AA331" s="98">
        <f t="shared" si="53"/>
        <v>0</v>
      </c>
      <c r="AB331" s="98">
        <f t="shared" si="50"/>
        <v>162012</v>
      </c>
      <c r="AJ331" s="57">
        <f t="shared" si="51"/>
        <v>0</v>
      </c>
      <c r="AK331" s="56">
        <f t="shared" si="52"/>
        <v>162012</v>
      </c>
    </row>
    <row r="332" spans="1:37" x14ac:dyDescent="0.15">
      <c r="A332" s="59">
        <v>36753</v>
      </c>
      <c r="B332" s="56">
        <f t="shared" ref="B332:B395" si="54">MONTH(A332)</f>
        <v>8</v>
      </c>
      <c r="C332" s="60">
        <f t="shared" si="49"/>
        <v>2000</v>
      </c>
      <c r="D332" s="56">
        <v>0</v>
      </c>
      <c r="E332" s="56">
        <v>0</v>
      </c>
      <c r="H332" s="56">
        <v>0</v>
      </c>
      <c r="I332" s="56">
        <v>0</v>
      </c>
      <c r="J332" s="97">
        <v>0</v>
      </c>
      <c r="K332" s="91">
        <v>0</v>
      </c>
      <c r="L332" s="56">
        <v>72012</v>
      </c>
      <c r="M332" s="56">
        <v>45000</v>
      </c>
      <c r="N332" s="56">
        <v>10000</v>
      </c>
      <c r="X332" s="98">
        <f t="shared" si="47"/>
        <v>72012</v>
      </c>
      <c r="Y332" s="56">
        <f t="shared" si="48"/>
        <v>45000</v>
      </c>
      <c r="Z332" s="56">
        <f t="shared" si="48"/>
        <v>10000</v>
      </c>
      <c r="AA332" s="98">
        <f t="shared" si="53"/>
        <v>0</v>
      </c>
      <c r="AB332" s="98">
        <f t="shared" si="50"/>
        <v>127012</v>
      </c>
      <c r="AJ332" s="57">
        <f t="shared" si="51"/>
        <v>0</v>
      </c>
      <c r="AK332" s="56">
        <f t="shared" si="52"/>
        <v>127012</v>
      </c>
    </row>
    <row r="333" spans="1:37" x14ac:dyDescent="0.15">
      <c r="A333" s="59">
        <v>36754</v>
      </c>
      <c r="B333" s="56">
        <f t="shared" si="54"/>
        <v>8</v>
      </c>
      <c r="C333" s="60">
        <f t="shared" si="49"/>
        <v>2000</v>
      </c>
      <c r="D333" s="56">
        <v>0</v>
      </c>
      <c r="E333" s="56">
        <v>0</v>
      </c>
      <c r="H333" s="56">
        <v>0</v>
      </c>
      <c r="I333" s="56">
        <v>0</v>
      </c>
      <c r="J333" s="56">
        <v>10000</v>
      </c>
      <c r="K333" s="91">
        <v>0</v>
      </c>
      <c r="L333" s="56">
        <v>72012</v>
      </c>
      <c r="M333" s="56">
        <v>45000</v>
      </c>
      <c r="N333" s="56">
        <v>13519</v>
      </c>
      <c r="X333" s="98">
        <f t="shared" si="47"/>
        <v>72012</v>
      </c>
      <c r="Y333" s="56">
        <f t="shared" si="48"/>
        <v>45000</v>
      </c>
      <c r="Z333" s="56">
        <f t="shared" si="48"/>
        <v>23519</v>
      </c>
      <c r="AA333" s="98">
        <f t="shared" si="53"/>
        <v>0</v>
      </c>
      <c r="AB333" s="98">
        <f t="shared" si="50"/>
        <v>140531</v>
      </c>
      <c r="AJ333" s="57">
        <f t="shared" si="51"/>
        <v>0</v>
      </c>
      <c r="AK333" s="56">
        <f t="shared" si="52"/>
        <v>140531</v>
      </c>
    </row>
    <row r="334" spans="1:37" x14ac:dyDescent="0.15">
      <c r="A334" s="59">
        <v>36755</v>
      </c>
      <c r="B334" s="56">
        <f t="shared" si="54"/>
        <v>8</v>
      </c>
      <c r="C334" s="60">
        <f t="shared" si="49"/>
        <v>2000</v>
      </c>
      <c r="D334" s="56">
        <v>0</v>
      </c>
      <c r="E334" s="56">
        <v>0</v>
      </c>
      <c r="H334" s="56">
        <v>0</v>
      </c>
      <c r="I334" s="56">
        <v>0</v>
      </c>
      <c r="J334" s="56">
        <v>0</v>
      </c>
      <c r="K334" s="91">
        <v>0</v>
      </c>
      <c r="L334" s="56">
        <v>72012</v>
      </c>
      <c r="M334" s="56">
        <v>45000</v>
      </c>
      <c r="N334" s="56">
        <v>20000</v>
      </c>
      <c r="X334" s="98">
        <f t="shared" ref="X334:X378" si="55">D334+H334+L334+P334+T334+W334</f>
        <v>72012</v>
      </c>
      <c r="Y334" s="56">
        <f t="shared" si="48"/>
        <v>45000</v>
      </c>
      <c r="Z334" s="56">
        <f t="shared" si="48"/>
        <v>20000</v>
      </c>
      <c r="AA334" s="98">
        <f t="shared" si="53"/>
        <v>0</v>
      </c>
      <c r="AB334" s="98">
        <f t="shared" si="50"/>
        <v>137012</v>
      </c>
      <c r="AJ334" s="57">
        <f t="shared" si="51"/>
        <v>0</v>
      </c>
      <c r="AK334" s="56">
        <f t="shared" si="52"/>
        <v>137012</v>
      </c>
    </row>
    <row r="335" spans="1:37" x14ac:dyDescent="0.15">
      <c r="A335" s="59">
        <v>36756</v>
      </c>
      <c r="B335" s="56">
        <f t="shared" si="54"/>
        <v>8</v>
      </c>
      <c r="C335" s="60">
        <f t="shared" si="49"/>
        <v>2000</v>
      </c>
      <c r="D335" s="56">
        <v>0</v>
      </c>
      <c r="E335" s="56">
        <v>0</v>
      </c>
      <c r="H335" s="56">
        <v>0</v>
      </c>
      <c r="I335" s="56">
        <v>0</v>
      </c>
      <c r="J335" s="56">
        <v>0</v>
      </c>
      <c r="K335" s="91">
        <v>0</v>
      </c>
      <c r="L335" s="56">
        <v>72012</v>
      </c>
      <c r="M335" s="56">
        <v>45000</v>
      </c>
      <c r="N335" s="56">
        <v>0</v>
      </c>
      <c r="X335" s="98">
        <f t="shared" si="55"/>
        <v>72012</v>
      </c>
      <c r="Y335" s="56">
        <f t="shared" si="48"/>
        <v>45000</v>
      </c>
      <c r="Z335" s="56">
        <f t="shared" si="48"/>
        <v>0</v>
      </c>
      <c r="AA335" s="98">
        <f t="shared" si="53"/>
        <v>0</v>
      </c>
      <c r="AB335" s="98">
        <f t="shared" si="50"/>
        <v>117012</v>
      </c>
      <c r="AJ335" s="57">
        <f t="shared" si="51"/>
        <v>0</v>
      </c>
      <c r="AK335" s="56">
        <f t="shared" si="52"/>
        <v>117012</v>
      </c>
    </row>
    <row r="336" spans="1:37" x14ac:dyDescent="0.15">
      <c r="A336" s="59">
        <v>36757</v>
      </c>
      <c r="B336" s="56">
        <f t="shared" si="54"/>
        <v>8</v>
      </c>
      <c r="C336" s="60">
        <f t="shared" si="49"/>
        <v>2000</v>
      </c>
      <c r="D336" s="56">
        <v>0</v>
      </c>
      <c r="E336" s="56">
        <v>0</v>
      </c>
      <c r="H336" s="56">
        <v>0</v>
      </c>
      <c r="I336" s="56">
        <v>0</v>
      </c>
      <c r="J336" s="56">
        <v>0</v>
      </c>
      <c r="K336" s="91">
        <v>0</v>
      </c>
      <c r="L336" s="56">
        <v>72012</v>
      </c>
      <c r="M336" s="56">
        <v>45000</v>
      </c>
      <c r="N336" s="56">
        <v>0</v>
      </c>
      <c r="X336" s="98">
        <f t="shared" si="55"/>
        <v>72012</v>
      </c>
      <c r="Y336" s="56">
        <f t="shared" si="48"/>
        <v>45000</v>
      </c>
      <c r="Z336" s="56">
        <f t="shared" si="48"/>
        <v>0</v>
      </c>
      <c r="AA336" s="98">
        <f t="shared" si="53"/>
        <v>0</v>
      </c>
      <c r="AB336" s="98">
        <f t="shared" si="50"/>
        <v>117012</v>
      </c>
      <c r="AJ336" s="57">
        <f t="shared" si="51"/>
        <v>0</v>
      </c>
      <c r="AK336" s="56">
        <f t="shared" si="52"/>
        <v>117012</v>
      </c>
    </row>
    <row r="337" spans="1:37" x14ac:dyDescent="0.15">
      <c r="A337" s="59">
        <v>36758</v>
      </c>
      <c r="B337" s="56">
        <f t="shared" si="54"/>
        <v>8</v>
      </c>
      <c r="C337" s="60">
        <f t="shared" si="49"/>
        <v>2000</v>
      </c>
      <c r="D337" s="56">
        <v>0</v>
      </c>
      <c r="E337" s="56">
        <v>0</v>
      </c>
      <c r="H337" s="56">
        <v>0</v>
      </c>
      <c r="I337" s="56">
        <v>0</v>
      </c>
      <c r="J337" s="56">
        <v>0</v>
      </c>
      <c r="K337" s="91">
        <v>0</v>
      </c>
      <c r="L337" s="56">
        <v>72012</v>
      </c>
      <c r="M337" s="56">
        <v>45000</v>
      </c>
      <c r="N337" s="56">
        <v>0</v>
      </c>
      <c r="X337" s="98">
        <f t="shared" si="55"/>
        <v>72012</v>
      </c>
      <c r="Y337" s="56">
        <f t="shared" si="48"/>
        <v>45000</v>
      </c>
      <c r="Z337" s="56">
        <f t="shared" si="48"/>
        <v>0</v>
      </c>
      <c r="AA337" s="98">
        <f t="shared" si="53"/>
        <v>0</v>
      </c>
      <c r="AB337" s="98">
        <f t="shared" si="50"/>
        <v>117012</v>
      </c>
      <c r="AJ337" s="57">
        <f t="shared" si="51"/>
        <v>0</v>
      </c>
      <c r="AK337" s="56">
        <f t="shared" si="52"/>
        <v>117012</v>
      </c>
    </row>
    <row r="338" spans="1:37" x14ac:dyDescent="0.15">
      <c r="A338" s="59">
        <v>36759</v>
      </c>
      <c r="B338" s="56">
        <f t="shared" si="54"/>
        <v>8</v>
      </c>
      <c r="C338" s="60">
        <f t="shared" si="49"/>
        <v>2000</v>
      </c>
      <c r="D338" s="56">
        <v>0</v>
      </c>
      <c r="E338" s="56">
        <v>0</v>
      </c>
      <c r="H338" s="56">
        <v>0</v>
      </c>
      <c r="I338" s="56">
        <v>0</v>
      </c>
      <c r="J338" s="56">
        <v>0</v>
      </c>
      <c r="K338" s="91">
        <v>0</v>
      </c>
      <c r="L338" s="56">
        <v>72012</v>
      </c>
      <c r="M338" s="56">
        <v>45000</v>
      </c>
      <c r="N338" s="56">
        <v>0</v>
      </c>
      <c r="X338" s="98">
        <f t="shared" si="55"/>
        <v>72012</v>
      </c>
      <c r="Y338" s="56">
        <f t="shared" si="48"/>
        <v>45000</v>
      </c>
      <c r="Z338" s="56">
        <f t="shared" si="48"/>
        <v>0</v>
      </c>
      <c r="AA338" s="98">
        <f t="shared" si="53"/>
        <v>0</v>
      </c>
      <c r="AB338" s="98">
        <f t="shared" si="50"/>
        <v>117012</v>
      </c>
      <c r="AJ338" s="57">
        <f t="shared" si="51"/>
        <v>0</v>
      </c>
      <c r="AK338" s="56">
        <f t="shared" si="52"/>
        <v>117012</v>
      </c>
    </row>
    <row r="339" spans="1:37" x14ac:dyDescent="0.15">
      <c r="A339" s="59">
        <v>36760</v>
      </c>
      <c r="B339" s="56">
        <f t="shared" si="54"/>
        <v>8</v>
      </c>
      <c r="C339" s="60">
        <f t="shared" si="49"/>
        <v>2000</v>
      </c>
      <c r="D339" s="56">
        <v>0</v>
      </c>
      <c r="E339" s="56">
        <v>0</v>
      </c>
      <c r="H339" s="56">
        <v>0</v>
      </c>
      <c r="I339" s="56">
        <v>0</v>
      </c>
      <c r="J339" s="56">
        <v>0</v>
      </c>
      <c r="K339" s="91">
        <v>0</v>
      </c>
      <c r="L339" s="56">
        <v>72012</v>
      </c>
      <c r="M339" s="56">
        <v>45000</v>
      </c>
      <c r="N339" s="56">
        <v>20000</v>
      </c>
      <c r="X339" s="98">
        <f t="shared" si="55"/>
        <v>72012</v>
      </c>
      <c r="Y339" s="56">
        <f t="shared" si="48"/>
        <v>45000</v>
      </c>
      <c r="Z339" s="56">
        <f t="shared" si="48"/>
        <v>20000</v>
      </c>
      <c r="AA339" s="98">
        <f t="shared" si="53"/>
        <v>0</v>
      </c>
      <c r="AB339" s="98">
        <f t="shared" si="50"/>
        <v>137012</v>
      </c>
      <c r="AJ339" s="57">
        <f t="shared" si="51"/>
        <v>0</v>
      </c>
      <c r="AK339" s="56">
        <f t="shared" si="52"/>
        <v>137012</v>
      </c>
    </row>
    <row r="340" spans="1:37" x14ac:dyDescent="0.15">
      <c r="A340" s="59">
        <v>36761</v>
      </c>
      <c r="B340" s="56">
        <f t="shared" si="54"/>
        <v>8</v>
      </c>
      <c r="C340" s="60">
        <f t="shared" si="49"/>
        <v>2000</v>
      </c>
      <c r="D340" s="56">
        <v>0</v>
      </c>
      <c r="E340" s="56">
        <v>0</v>
      </c>
      <c r="H340" s="56">
        <v>0</v>
      </c>
      <c r="I340" s="56">
        <v>0</v>
      </c>
      <c r="J340" s="56">
        <v>0</v>
      </c>
      <c r="K340" s="91">
        <v>0</v>
      </c>
      <c r="L340" s="56">
        <v>72012</v>
      </c>
      <c r="M340" s="56">
        <v>45000</v>
      </c>
      <c r="N340" s="56">
        <v>0</v>
      </c>
      <c r="X340" s="98">
        <f t="shared" si="55"/>
        <v>72012</v>
      </c>
      <c r="Y340" s="56">
        <f t="shared" si="48"/>
        <v>45000</v>
      </c>
      <c r="Z340" s="56">
        <f t="shared" si="48"/>
        <v>0</v>
      </c>
      <c r="AA340" s="98">
        <f t="shared" si="53"/>
        <v>0</v>
      </c>
      <c r="AB340" s="98">
        <f t="shared" si="50"/>
        <v>117012</v>
      </c>
      <c r="AJ340" s="57">
        <f t="shared" si="51"/>
        <v>0</v>
      </c>
      <c r="AK340" s="56">
        <f t="shared" si="52"/>
        <v>117012</v>
      </c>
    </row>
    <row r="341" spans="1:37" x14ac:dyDescent="0.15">
      <c r="A341" s="59">
        <v>36762</v>
      </c>
      <c r="B341" s="56">
        <f t="shared" si="54"/>
        <v>8</v>
      </c>
      <c r="C341" s="60">
        <f t="shared" si="49"/>
        <v>2000</v>
      </c>
      <c r="D341" s="56">
        <v>0</v>
      </c>
      <c r="E341" s="56">
        <v>0</v>
      </c>
      <c r="H341" s="56">
        <v>0</v>
      </c>
      <c r="I341" s="56">
        <v>0</v>
      </c>
      <c r="J341" s="56">
        <v>0</v>
      </c>
      <c r="K341" s="91">
        <v>0</v>
      </c>
      <c r="L341" s="56">
        <v>72012</v>
      </c>
      <c r="M341" s="56">
        <v>45000</v>
      </c>
      <c r="N341" s="56">
        <v>0</v>
      </c>
      <c r="X341" s="98">
        <f t="shared" si="55"/>
        <v>72012</v>
      </c>
      <c r="Y341" s="56">
        <f t="shared" si="48"/>
        <v>45000</v>
      </c>
      <c r="Z341" s="56">
        <f t="shared" si="48"/>
        <v>0</v>
      </c>
      <c r="AA341" s="98">
        <f t="shared" si="53"/>
        <v>0</v>
      </c>
      <c r="AB341" s="98">
        <f t="shared" si="50"/>
        <v>117012</v>
      </c>
      <c r="AJ341" s="57">
        <f t="shared" si="51"/>
        <v>0</v>
      </c>
      <c r="AK341" s="56">
        <f t="shared" si="52"/>
        <v>117012</v>
      </c>
    </row>
    <row r="342" spans="1:37" x14ac:dyDescent="0.15">
      <c r="A342" s="59">
        <v>36763</v>
      </c>
      <c r="B342" s="56">
        <f t="shared" si="54"/>
        <v>8</v>
      </c>
      <c r="C342" s="60">
        <f t="shared" si="49"/>
        <v>2000</v>
      </c>
      <c r="D342" s="56">
        <v>0</v>
      </c>
      <c r="E342" s="56">
        <v>0</v>
      </c>
      <c r="H342" s="56">
        <v>0</v>
      </c>
      <c r="I342" s="56">
        <v>0</v>
      </c>
      <c r="J342" s="56">
        <v>0</v>
      </c>
      <c r="K342" s="91">
        <v>0</v>
      </c>
      <c r="L342" s="56">
        <v>72012</v>
      </c>
      <c r="M342" s="56">
        <v>45000</v>
      </c>
      <c r="N342" s="56">
        <v>0</v>
      </c>
      <c r="X342" s="98">
        <f t="shared" si="55"/>
        <v>72012</v>
      </c>
      <c r="Y342" s="56">
        <f t="shared" si="48"/>
        <v>45000</v>
      </c>
      <c r="Z342" s="56">
        <f t="shared" si="48"/>
        <v>0</v>
      </c>
      <c r="AA342" s="98">
        <f t="shared" si="53"/>
        <v>0</v>
      </c>
      <c r="AB342" s="98">
        <f t="shared" si="50"/>
        <v>117012</v>
      </c>
      <c r="AJ342" s="57">
        <f t="shared" si="51"/>
        <v>0</v>
      </c>
      <c r="AK342" s="56">
        <f t="shared" si="52"/>
        <v>117012</v>
      </c>
    </row>
    <row r="343" spans="1:37" x14ac:dyDescent="0.15">
      <c r="A343" s="59">
        <v>36764</v>
      </c>
      <c r="B343" s="56">
        <f t="shared" si="54"/>
        <v>8</v>
      </c>
      <c r="C343" s="60">
        <f t="shared" si="49"/>
        <v>2000</v>
      </c>
      <c r="D343" s="56">
        <v>0</v>
      </c>
      <c r="E343" s="56">
        <v>0</v>
      </c>
      <c r="H343" s="56">
        <v>0</v>
      </c>
      <c r="I343" s="56">
        <v>0</v>
      </c>
      <c r="J343" s="56">
        <v>0</v>
      </c>
      <c r="K343" s="91">
        <v>0</v>
      </c>
      <c r="L343" s="56">
        <v>72012</v>
      </c>
      <c r="M343" s="56">
        <v>45000</v>
      </c>
      <c r="N343" s="56">
        <v>0</v>
      </c>
      <c r="X343" s="98">
        <f t="shared" si="55"/>
        <v>72012</v>
      </c>
      <c r="Y343" s="56">
        <f t="shared" si="48"/>
        <v>45000</v>
      </c>
      <c r="Z343" s="56">
        <f t="shared" si="48"/>
        <v>0</v>
      </c>
      <c r="AA343" s="98">
        <f t="shared" si="53"/>
        <v>0</v>
      </c>
      <c r="AB343" s="98">
        <f t="shared" si="50"/>
        <v>117012</v>
      </c>
      <c r="AJ343" s="57">
        <f t="shared" si="51"/>
        <v>0</v>
      </c>
      <c r="AK343" s="56">
        <f t="shared" si="52"/>
        <v>117012</v>
      </c>
    </row>
    <row r="344" spans="1:37" x14ac:dyDescent="0.15">
      <c r="A344" s="59">
        <v>36765</v>
      </c>
      <c r="B344" s="56">
        <f t="shared" si="54"/>
        <v>8</v>
      </c>
      <c r="C344" s="60">
        <f t="shared" si="49"/>
        <v>2000</v>
      </c>
      <c r="D344" s="56">
        <v>0</v>
      </c>
      <c r="E344" s="56">
        <v>0</v>
      </c>
      <c r="H344" s="56">
        <v>0</v>
      </c>
      <c r="I344" s="56">
        <v>0</v>
      </c>
      <c r="J344" s="56">
        <v>0</v>
      </c>
      <c r="K344" s="91">
        <v>0</v>
      </c>
      <c r="L344" s="56">
        <v>72012</v>
      </c>
      <c r="M344" s="56">
        <v>45000</v>
      </c>
      <c r="N344" s="56">
        <v>0</v>
      </c>
      <c r="X344" s="98">
        <f t="shared" si="55"/>
        <v>72012</v>
      </c>
      <c r="Y344" s="56">
        <f t="shared" si="48"/>
        <v>45000</v>
      </c>
      <c r="Z344" s="56">
        <f t="shared" si="48"/>
        <v>0</v>
      </c>
      <c r="AA344" s="98">
        <f t="shared" si="53"/>
        <v>0</v>
      </c>
      <c r="AB344" s="98">
        <f t="shared" si="50"/>
        <v>117012</v>
      </c>
      <c r="AJ344" s="57">
        <f t="shared" si="51"/>
        <v>0</v>
      </c>
      <c r="AK344" s="56">
        <f t="shared" si="52"/>
        <v>117012</v>
      </c>
    </row>
    <row r="345" spans="1:37" x14ac:dyDescent="0.15">
      <c r="A345" s="59">
        <v>36766</v>
      </c>
      <c r="B345" s="56">
        <f t="shared" si="54"/>
        <v>8</v>
      </c>
      <c r="C345" s="60">
        <f t="shared" si="49"/>
        <v>2000</v>
      </c>
      <c r="D345" s="56">
        <v>0</v>
      </c>
      <c r="E345" s="56">
        <v>0</v>
      </c>
      <c r="H345" s="56">
        <v>0</v>
      </c>
      <c r="I345" s="56">
        <v>0</v>
      </c>
      <c r="J345" s="56">
        <v>0</v>
      </c>
      <c r="K345" s="91">
        <v>0</v>
      </c>
      <c r="L345" s="56">
        <v>72012</v>
      </c>
      <c r="M345" s="56">
        <v>45000</v>
      </c>
      <c r="N345" s="56">
        <v>0</v>
      </c>
      <c r="X345" s="98">
        <f t="shared" si="55"/>
        <v>72012</v>
      </c>
      <c r="Y345" s="56">
        <f t="shared" si="48"/>
        <v>45000</v>
      </c>
      <c r="Z345" s="56">
        <f t="shared" si="48"/>
        <v>0</v>
      </c>
      <c r="AA345" s="98">
        <f t="shared" si="53"/>
        <v>0</v>
      </c>
      <c r="AB345" s="98">
        <f t="shared" si="50"/>
        <v>117012</v>
      </c>
      <c r="AJ345" s="57">
        <f t="shared" si="51"/>
        <v>0</v>
      </c>
      <c r="AK345" s="56">
        <f t="shared" si="52"/>
        <v>117012</v>
      </c>
    </row>
    <row r="346" spans="1:37" x14ac:dyDescent="0.15">
      <c r="A346" s="59">
        <v>36767</v>
      </c>
      <c r="B346" s="56">
        <f t="shared" si="54"/>
        <v>8</v>
      </c>
      <c r="C346" s="60">
        <f t="shared" si="49"/>
        <v>2000</v>
      </c>
      <c r="D346" s="56">
        <v>0</v>
      </c>
      <c r="E346" s="56">
        <v>0</v>
      </c>
      <c r="H346" s="56">
        <v>0</v>
      </c>
      <c r="I346" s="56">
        <v>0</v>
      </c>
      <c r="J346" s="56">
        <v>0</v>
      </c>
      <c r="K346" s="91">
        <v>0</v>
      </c>
      <c r="L346" s="56">
        <v>72012</v>
      </c>
      <c r="M346" s="56">
        <v>45000</v>
      </c>
      <c r="N346" s="56">
        <v>0</v>
      </c>
      <c r="X346" s="98">
        <f t="shared" si="55"/>
        <v>72012</v>
      </c>
      <c r="Y346" s="56">
        <f t="shared" si="48"/>
        <v>45000</v>
      </c>
      <c r="Z346" s="56">
        <f t="shared" si="48"/>
        <v>0</v>
      </c>
      <c r="AA346" s="98">
        <f t="shared" si="53"/>
        <v>0</v>
      </c>
      <c r="AB346" s="98">
        <f t="shared" si="50"/>
        <v>117012</v>
      </c>
      <c r="AJ346" s="57">
        <f t="shared" si="51"/>
        <v>0</v>
      </c>
      <c r="AK346" s="56">
        <f t="shared" si="52"/>
        <v>117012</v>
      </c>
    </row>
    <row r="347" spans="1:37" x14ac:dyDescent="0.15">
      <c r="A347" s="59">
        <v>36768</v>
      </c>
      <c r="B347" s="56">
        <f t="shared" si="54"/>
        <v>8</v>
      </c>
      <c r="C347" s="60">
        <f t="shared" si="49"/>
        <v>2000</v>
      </c>
      <c r="D347" s="56">
        <v>0</v>
      </c>
      <c r="E347" s="56">
        <v>0</v>
      </c>
      <c r="H347" s="56">
        <v>0</v>
      </c>
      <c r="I347" s="56">
        <v>0</v>
      </c>
      <c r="J347" s="56">
        <v>0</v>
      </c>
      <c r="K347" s="91">
        <v>0</v>
      </c>
      <c r="L347" s="56">
        <v>72012</v>
      </c>
      <c r="M347" s="56">
        <v>45000</v>
      </c>
      <c r="N347" s="56">
        <v>0</v>
      </c>
      <c r="X347" s="98">
        <f t="shared" si="55"/>
        <v>72012</v>
      </c>
      <c r="Y347" s="56">
        <f t="shared" si="48"/>
        <v>45000</v>
      </c>
      <c r="Z347" s="56">
        <f t="shared" si="48"/>
        <v>0</v>
      </c>
      <c r="AA347" s="98">
        <f t="shared" si="53"/>
        <v>0</v>
      </c>
      <c r="AB347" s="98">
        <f t="shared" si="50"/>
        <v>117012</v>
      </c>
      <c r="AJ347" s="57">
        <f t="shared" si="51"/>
        <v>0</v>
      </c>
      <c r="AK347" s="56">
        <f t="shared" si="52"/>
        <v>117012</v>
      </c>
    </row>
    <row r="348" spans="1:37" x14ac:dyDescent="0.15">
      <c r="A348" s="59">
        <v>36769</v>
      </c>
      <c r="B348" s="56">
        <f t="shared" si="54"/>
        <v>8</v>
      </c>
      <c r="C348" s="60">
        <f t="shared" si="49"/>
        <v>2000</v>
      </c>
      <c r="D348" s="56">
        <v>0</v>
      </c>
      <c r="E348" s="56">
        <v>0</v>
      </c>
      <c r="H348" s="56">
        <v>0</v>
      </c>
      <c r="I348" s="56">
        <v>0</v>
      </c>
      <c r="J348" s="56">
        <v>0</v>
      </c>
      <c r="K348" s="91">
        <v>0</v>
      </c>
      <c r="L348" s="56">
        <v>72012</v>
      </c>
      <c r="M348" s="56">
        <v>45000</v>
      </c>
      <c r="N348" s="56">
        <v>0</v>
      </c>
      <c r="X348" s="98">
        <f t="shared" si="55"/>
        <v>72012</v>
      </c>
      <c r="Y348" s="56">
        <f t="shared" si="48"/>
        <v>45000</v>
      </c>
      <c r="Z348" s="56">
        <f t="shared" si="48"/>
        <v>0</v>
      </c>
      <c r="AA348" s="98">
        <f t="shared" si="53"/>
        <v>0</v>
      </c>
      <c r="AB348" s="98">
        <f t="shared" si="50"/>
        <v>117012</v>
      </c>
      <c r="AJ348" s="57">
        <f t="shared" si="51"/>
        <v>0</v>
      </c>
      <c r="AK348" s="56">
        <f t="shared" si="52"/>
        <v>117012</v>
      </c>
    </row>
    <row r="349" spans="1:37" x14ac:dyDescent="0.15">
      <c r="A349" s="59">
        <v>36770</v>
      </c>
      <c r="B349" s="56">
        <f t="shared" si="54"/>
        <v>9</v>
      </c>
      <c r="C349" s="60">
        <f t="shared" si="49"/>
        <v>2000</v>
      </c>
      <c r="D349" s="56">
        <v>0</v>
      </c>
      <c r="E349" s="56">
        <v>0</v>
      </c>
      <c r="H349" s="56">
        <v>0</v>
      </c>
      <c r="I349" s="56">
        <v>0</v>
      </c>
      <c r="J349" s="56">
        <v>0</v>
      </c>
      <c r="K349" s="91">
        <v>0</v>
      </c>
      <c r="L349" s="56">
        <v>64067</v>
      </c>
      <c r="M349" s="56">
        <v>45000</v>
      </c>
      <c r="N349" s="56">
        <v>67000</v>
      </c>
      <c r="X349" s="98">
        <v>63966</v>
      </c>
      <c r="Y349" s="56">
        <f t="shared" si="48"/>
        <v>45000</v>
      </c>
      <c r="Z349" s="56">
        <f t="shared" si="48"/>
        <v>67000</v>
      </c>
      <c r="AA349" s="98">
        <f t="shared" si="53"/>
        <v>0</v>
      </c>
      <c r="AB349" s="98">
        <f t="shared" si="50"/>
        <v>175966</v>
      </c>
      <c r="AJ349" s="57">
        <f t="shared" si="51"/>
        <v>0</v>
      </c>
      <c r="AK349" s="56">
        <f t="shared" si="52"/>
        <v>175966</v>
      </c>
    </row>
    <row r="350" spans="1:37" x14ac:dyDescent="0.15">
      <c r="A350" s="59">
        <v>36771</v>
      </c>
      <c r="B350" s="56">
        <f t="shared" si="54"/>
        <v>9</v>
      </c>
      <c r="C350" s="60">
        <f t="shared" si="49"/>
        <v>2000</v>
      </c>
      <c r="D350" s="56">
        <v>0</v>
      </c>
      <c r="E350" s="56">
        <v>0</v>
      </c>
      <c r="H350" s="56">
        <v>0</v>
      </c>
      <c r="I350" s="56">
        <v>14972</v>
      </c>
      <c r="J350" s="56">
        <v>0</v>
      </c>
      <c r="K350" s="91">
        <v>0</v>
      </c>
      <c r="L350" s="56">
        <v>63890</v>
      </c>
      <c r="M350" s="56">
        <v>30000</v>
      </c>
      <c r="N350" s="56">
        <v>0</v>
      </c>
      <c r="X350" s="98">
        <f t="shared" si="55"/>
        <v>63890</v>
      </c>
      <c r="Y350" s="56">
        <f t="shared" ref="Y350:Z370" si="56">E350+I350+M350+Q350+U350</f>
        <v>44972</v>
      </c>
      <c r="Z350" s="56">
        <f t="shared" si="56"/>
        <v>0</v>
      </c>
      <c r="AA350" s="98">
        <f t="shared" si="53"/>
        <v>0</v>
      </c>
      <c r="AB350" s="98">
        <f t="shared" si="50"/>
        <v>108862</v>
      </c>
      <c r="AJ350" s="57">
        <f t="shared" si="51"/>
        <v>0</v>
      </c>
      <c r="AK350" s="56">
        <f t="shared" si="52"/>
        <v>108862</v>
      </c>
    </row>
    <row r="351" spans="1:37" x14ac:dyDescent="0.15">
      <c r="A351" s="59">
        <v>36772</v>
      </c>
      <c r="B351" s="56">
        <f t="shared" si="54"/>
        <v>9</v>
      </c>
      <c r="C351" s="60">
        <f t="shared" si="49"/>
        <v>2000</v>
      </c>
      <c r="D351" s="56">
        <v>0</v>
      </c>
      <c r="E351" s="56">
        <v>0</v>
      </c>
      <c r="H351" s="56">
        <v>0</v>
      </c>
      <c r="I351" s="56">
        <v>24955</v>
      </c>
      <c r="J351" s="56">
        <v>0</v>
      </c>
      <c r="K351" s="91">
        <v>0</v>
      </c>
      <c r="L351" s="56">
        <v>63912</v>
      </c>
      <c r="M351" s="56">
        <v>20000</v>
      </c>
      <c r="N351" s="56">
        <v>0</v>
      </c>
      <c r="X351" s="98">
        <f t="shared" si="55"/>
        <v>63912</v>
      </c>
      <c r="Y351" s="56">
        <f t="shared" si="56"/>
        <v>44955</v>
      </c>
      <c r="Z351" s="56">
        <f t="shared" si="56"/>
        <v>0</v>
      </c>
      <c r="AA351" s="98">
        <f t="shared" si="53"/>
        <v>0</v>
      </c>
      <c r="AB351" s="98">
        <f t="shared" si="50"/>
        <v>108867</v>
      </c>
      <c r="AJ351" s="57">
        <f t="shared" si="51"/>
        <v>0</v>
      </c>
      <c r="AK351" s="56">
        <f t="shared" si="52"/>
        <v>108867</v>
      </c>
    </row>
    <row r="352" spans="1:37" x14ac:dyDescent="0.15">
      <c r="A352" s="59">
        <v>36773</v>
      </c>
      <c r="B352" s="56">
        <f t="shared" si="54"/>
        <v>9</v>
      </c>
      <c r="C352" s="60">
        <f t="shared" si="49"/>
        <v>2000</v>
      </c>
      <c r="D352" s="56">
        <v>0</v>
      </c>
      <c r="E352" s="56">
        <v>0</v>
      </c>
      <c r="H352" s="56">
        <v>0</v>
      </c>
      <c r="I352" s="56">
        <v>20000</v>
      </c>
      <c r="J352" s="56">
        <v>0</v>
      </c>
      <c r="K352" s="91">
        <v>0</v>
      </c>
      <c r="L352" s="56">
        <v>64067</v>
      </c>
      <c r="M352" s="56">
        <v>25000</v>
      </c>
      <c r="N352" s="56">
        <v>0</v>
      </c>
      <c r="X352" s="98">
        <f t="shared" si="55"/>
        <v>64067</v>
      </c>
      <c r="Y352" s="56">
        <f t="shared" si="56"/>
        <v>45000</v>
      </c>
      <c r="Z352" s="56">
        <f t="shared" si="56"/>
        <v>0</v>
      </c>
      <c r="AA352" s="98">
        <f t="shared" si="53"/>
        <v>0</v>
      </c>
      <c r="AB352" s="98">
        <f t="shared" si="50"/>
        <v>109067</v>
      </c>
      <c r="AJ352" s="57">
        <f t="shared" si="51"/>
        <v>0</v>
      </c>
      <c r="AK352" s="56">
        <f t="shared" si="52"/>
        <v>109067</v>
      </c>
    </row>
    <row r="353" spans="1:37" x14ac:dyDescent="0.15">
      <c r="A353" s="59">
        <v>36774</v>
      </c>
      <c r="B353" s="56">
        <f t="shared" si="54"/>
        <v>9</v>
      </c>
      <c r="C353" s="60">
        <f t="shared" si="49"/>
        <v>2000</v>
      </c>
      <c r="D353" s="56">
        <v>0</v>
      </c>
      <c r="E353" s="56">
        <v>0</v>
      </c>
      <c r="H353" s="56">
        <v>0</v>
      </c>
      <c r="I353" s="56">
        <v>0</v>
      </c>
      <c r="J353" s="56">
        <v>0</v>
      </c>
      <c r="K353" s="91">
        <v>0</v>
      </c>
      <c r="L353" s="56">
        <v>64067</v>
      </c>
      <c r="M353" s="56">
        <v>45000</v>
      </c>
      <c r="N353" s="56">
        <v>0</v>
      </c>
      <c r="X353" s="98">
        <f t="shared" si="55"/>
        <v>64067</v>
      </c>
      <c r="Y353" s="56">
        <f t="shared" si="56"/>
        <v>45000</v>
      </c>
      <c r="Z353" s="56">
        <f t="shared" si="56"/>
        <v>0</v>
      </c>
      <c r="AA353" s="98">
        <f t="shared" si="53"/>
        <v>0</v>
      </c>
      <c r="AB353" s="98">
        <f t="shared" si="50"/>
        <v>109067</v>
      </c>
      <c r="AJ353" s="57">
        <f t="shared" si="51"/>
        <v>0</v>
      </c>
      <c r="AK353" s="56">
        <f t="shared" si="52"/>
        <v>109067</v>
      </c>
    </row>
    <row r="354" spans="1:37" x14ac:dyDescent="0.15">
      <c r="A354" s="59">
        <v>36775</v>
      </c>
      <c r="B354" s="56">
        <f t="shared" si="54"/>
        <v>9</v>
      </c>
      <c r="C354" s="60">
        <f t="shared" si="49"/>
        <v>2000</v>
      </c>
      <c r="D354" s="56">
        <v>0</v>
      </c>
      <c r="E354" s="56">
        <v>0</v>
      </c>
      <c r="H354" s="56">
        <v>0</v>
      </c>
      <c r="I354" s="56">
        <v>0</v>
      </c>
      <c r="J354" s="56">
        <v>0</v>
      </c>
      <c r="K354" s="91">
        <v>0</v>
      </c>
      <c r="L354" s="56">
        <v>64067</v>
      </c>
      <c r="M354" s="56">
        <v>45000</v>
      </c>
      <c r="N354" s="56">
        <v>50000</v>
      </c>
      <c r="X354" s="98">
        <f t="shared" si="55"/>
        <v>64067</v>
      </c>
      <c r="Y354" s="56">
        <f t="shared" si="56"/>
        <v>45000</v>
      </c>
      <c r="Z354" s="56">
        <f t="shared" si="56"/>
        <v>50000</v>
      </c>
      <c r="AA354" s="98">
        <f t="shared" si="53"/>
        <v>0</v>
      </c>
      <c r="AB354" s="98">
        <f t="shared" si="50"/>
        <v>159067</v>
      </c>
      <c r="AJ354" s="57">
        <f t="shared" si="51"/>
        <v>0</v>
      </c>
      <c r="AK354" s="56">
        <f t="shared" si="52"/>
        <v>159067</v>
      </c>
    </row>
    <row r="355" spans="1:37" x14ac:dyDescent="0.15">
      <c r="A355" s="59">
        <v>36776</v>
      </c>
      <c r="B355" s="56">
        <f t="shared" si="54"/>
        <v>9</v>
      </c>
      <c r="C355" s="60">
        <f t="shared" si="49"/>
        <v>2000</v>
      </c>
      <c r="D355" s="56">
        <v>0</v>
      </c>
      <c r="E355" s="56">
        <v>0</v>
      </c>
      <c r="H355" s="56">
        <v>0</v>
      </c>
      <c r="I355" s="56">
        <v>0</v>
      </c>
      <c r="J355" s="56">
        <v>0</v>
      </c>
      <c r="K355" s="91">
        <v>0</v>
      </c>
      <c r="L355" s="56">
        <v>64067</v>
      </c>
      <c r="M355" s="56">
        <v>45000</v>
      </c>
      <c r="N355" s="56">
        <v>38000</v>
      </c>
      <c r="X355" s="98">
        <f t="shared" si="55"/>
        <v>64067</v>
      </c>
      <c r="Y355" s="56">
        <f t="shared" si="56"/>
        <v>45000</v>
      </c>
      <c r="Z355" s="56">
        <f t="shared" si="56"/>
        <v>38000</v>
      </c>
      <c r="AA355" s="98">
        <f t="shared" si="53"/>
        <v>0</v>
      </c>
      <c r="AB355" s="98">
        <f>X355+Y355+Z355-AA355</f>
        <v>147067</v>
      </c>
      <c r="AJ355" s="57">
        <f t="shared" si="51"/>
        <v>0</v>
      </c>
      <c r="AK355" s="56">
        <f t="shared" si="52"/>
        <v>147067</v>
      </c>
    </row>
    <row r="356" spans="1:37" x14ac:dyDescent="0.15">
      <c r="A356" s="59">
        <v>36777</v>
      </c>
      <c r="B356" s="56">
        <f t="shared" si="54"/>
        <v>9</v>
      </c>
      <c r="C356" s="60">
        <f t="shared" si="49"/>
        <v>2000</v>
      </c>
      <c r="D356" s="56">
        <v>0</v>
      </c>
      <c r="E356" s="56">
        <v>0</v>
      </c>
      <c r="H356" s="56">
        <v>0</v>
      </c>
      <c r="I356" s="56">
        <v>0</v>
      </c>
      <c r="J356" s="56">
        <v>0</v>
      </c>
      <c r="K356" s="91">
        <v>0</v>
      </c>
      <c r="L356" s="56">
        <v>64067</v>
      </c>
      <c r="M356" s="56">
        <v>45000</v>
      </c>
      <c r="N356" s="56">
        <v>52000</v>
      </c>
      <c r="X356" s="98">
        <f t="shared" si="55"/>
        <v>64067</v>
      </c>
      <c r="Y356" s="56">
        <f t="shared" si="56"/>
        <v>45000</v>
      </c>
      <c r="Z356" s="56">
        <f t="shared" si="56"/>
        <v>52000</v>
      </c>
      <c r="AA356" s="98">
        <f t="shared" si="53"/>
        <v>0</v>
      </c>
      <c r="AB356" s="98">
        <f t="shared" si="50"/>
        <v>161067</v>
      </c>
      <c r="AJ356" s="57">
        <f t="shared" si="51"/>
        <v>0</v>
      </c>
      <c r="AK356" s="56">
        <f t="shared" si="52"/>
        <v>161067</v>
      </c>
    </row>
    <row r="357" spans="1:37" x14ac:dyDescent="0.15">
      <c r="A357" s="59">
        <v>36778</v>
      </c>
      <c r="B357" s="56">
        <f t="shared" si="54"/>
        <v>9</v>
      </c>
      <c r="C357" s="60">
        <f t="shared" si="49"/>
        <v>2000</v>
      </c>
      <c r="D357" s="56">
        <v>0</v>
      </c>
      <c r="E357" s="56">
        <v>0</v>
      </c>
      <c r="H357" s="56">
        <v>0</v>
      </c>
      <c r="I357" s="56">
        <v>0</v>
      </c>
      <c r="J357" s="56">
        <v>0</v>
      </c>
      <c r="K357" s="91">
        <v>0</v>
      </c>
      <c r="L357" s="56">
        <v>64067</v>
      </c>
      <c r="M357" s="56">
        <v>45000</v>
      </c>
      <c r="N357" s="56">
        <v>28000</v>
      </c>
      <c r="X357" s="98">
        <f t="shared" si="55"/>
        <v>64067</v>
      </c>
      <c r="Y357" s="56">
        <f t="shared" si="56"/>
        <v>45000</v>
      </c>
      <c r="Z357" s="56">
        <f t="shared" si="56"/>
        <v>28000</v>
      </c>
      <c r="AA357" s="98">
        <f t="shared" si="53"/>
        <v>0</v>
      </c>
      <c r="AB357" s="98">
        <f t="shared" si="50"/>
        <v>137067</v>
      </c>
      <c r="AJ357" s="57">
        <f t="shared" si="51"/>
        <v>0</v>
      </c>
      <c r="AK357" s="56">
        <f t="shared" si="52"/>
        <v>137067</v>
      </c>
    </row>
    <row r="358" spans="1:37" x14ac:dyDescent="0.15">
      <c r="A358" s="59">
        <v>36779</v>
      </c>
      <c r="B358" s="56">
        <f t="shared" si="54"/>
        <v>9</v>
      </c>
      <c r="C358" s="60">
        <f t="shared" si="49"/>
        <v>2000</v>
      </c>
      <c r="D358" s="56">
        <v>0</v>
      </c>
      <c r="E358" s="56">
        <v>0</v>
      </c>
      <c r="H358" s="56">
        <v>0</v>
      </c>
      <c r="I358" s="56">
        <v>0</v>
      </c>
      <c r="J358" s="56">
        <v>0</v>
      </c>
      <c r="K358" s="91">
        <v>0</v>
      </c>
      <c r="L358" s="56">
        <v>64067</v>
      </c>
      <c r="M358" s="56">
        <v>45000</v>
      </c>
      <c r="N358" s="56">
        <v>28000</v>
      </c>
      <c r="X358" s="98">
        <f t="shared" si="55"/>
        <v>64067</v>
      </c>
      <c r="Y358" s="56">
        <f t="shared" si="56"/>
        <v>45000</v>
      </c>
      <c r="Z358" s="56">
        <f t="shared" si="56"/>
        <v>28000</v>
      </c>
      <c r="AA358" s="98">
        <f t="shared" si="53"/>
        <v>0</v>
      </c>
      <c r="AB358" s="98">
        <f t="shared" si="50"/>
        <v>137067</v>
      </c>
      <c r="AJ358" s="57">
        <f t="shared" si="51"/>
        <v>0</v>
      </c>
      <c r="AK358" s="56">
        <f t="shared" si="52"/>
        <v>137067</v>
      </c>
    </row>
    <row r="359" spans="1:37" x14ac:dyDescent="0.15">
      <c r="A359" s="59">
        <v>36780</v>
      </c>
      <c r="B359" s="56">
        <f t="shared" si="54"/>
        <v>9</v>
      </c>
      <c r="C359" s="60">
        <f t="shared" si="49"/>
        <v>2000</v>
      </c>
      <c r="D359" s="56">
        <v>0</v>
      </c>
      <c r="E359" s="56">
        <v>0</v>
      </c>
      <c r="H359" s="56">
        <v>0</v>
      </c>
      <c r="I359" s="56">
        <v>20000</v>
      </c>
      <c r="J359" s="56">
        <v>0</v>
      </c>
      <c r="K359" s="91">
        <v>0</v>
      </c>
      <c r="L359" s="56">
        <v>64067</v>
      </c>
      <c r="M359" s="56">
        <v>25000</v>
      </c>
      <c r="N359" s="56">
        <v>28000</v>
      </c>
      <c r="X359" s="98">
        <f t="shared" si="55"/>
        <v>64067</v>
      </c>
      <c r="Y359" s="56">
        <f t="shared" si="56"/>
        <v>45000</v>
      </c>
      <c r="Z359" s="56">
        <f t="shared" si="56"/>
        <v>28000</v>
      </c>
      <c r="AA359" s="98">
        <f t="shared" si="53"/>
        <v>0</v>
      </c>
      <c r="AB359" s="98">
        <f t="shared" si="50"/>
        <v>137067</v>
      </c>
      <c r="AJ359" s="57">
        <f t="shared" si="51"/>
        <v>0</v>
      </c>
      <c r="AK359" s="56">
        <f t="shared" si="52"/>
        <v>137067</v>
      </c>
    </row>
    <row r="360" spans="1:37" x14ac:dyDescent="0.15">
      <c r="A360" s="59">
        <v>36781</v>
      </c>
      <c r="B360" s="56">
        <f t="shared" si="54"/>
        <v>9</v>
      </c>
      <c r="C360" s="60">
        <f t="shared" si="49"/>
        <v>2000</v>
      </c>
      <c r="D360" s="56">
        <v>0</v>
      </c>
      <c r="E360" s="56">
        <v>0</v>
      </c>
      <c r="H360" s="56">
        <v>0</v>
      </c>
      <c r="I360" s="56">
        <v>0</v>
      </c>
      <c r="J360" s="56">
        <v>0</v>
      </c>
      <c r="K360" s="91">
        <v>0</v>
      </c>
      <c r="L360" s="56">
        <v>64067</v>
      </c>
      <c r="M360" s="56">
        <v>45000</v>
      </c>
      <c r="N360" s="56">
        <v>45000</v>
      </c>
      <c r="X360" s="98">
        <f t="shared" si="55"/>
        <v>64067</v>
      </c>
      <c r="Y360" s="56">
        <f t="shared" si="56"/>
        <v>45000</v>
      </c>
      <c r="Z360" s="56">
        <f t="shared" si="56"/>
        <v>45000</v>
      </c>
      <c r="AA360" s="98">
        <f t="shared" si="53"/>
        <v>0</v>
      </c>
      <c r="AB360" s="98">
        <f t="shared" si="50"/>
        <v>154067</v>
      </c>
      <c r="AJ360" s="57">
        <f t="shared" si="51"/>
        <v>0</v>
      </c>
      <c r="AK360" s="56">
        <f t="shared" si="52"/>
        <v>154067</v>
      </c>
    </row>
    <row r="361" spans="1:37" x14ac:dyDescent="0.15">
      <c r="A361" s="59">
        <v>36782</v>
      </c>
      <c r="B361" s="56">
        <f t="shared" si="54"/>
        <v>9</v>
      </c>
      <c r="C361" s="60">
        <f t="shared" si="49"/>
        <v>2000</v>
      </c>
      <c r="D361" s="56">
        <v>0</v>
      </c>
      <c r="E361" s="56">
        <v>0</v>
      </c>
      <c r="H361" s="56">
        <v>0</v>
      </c>
      <c r="I361" s="56">
        <v>0</v>
      </c>
      <c r="J361" s="56">
        <v>0</v>
      </c>
      <c r="K361" s="91">
        <v>0</v>
      </c>
      <c r="L361" s="56">
        <v>64067</v>
      </c>
      <c r="M361" s="56">
        <v>45000</v>
      </c>
      <c r="N361" s="56">
        <v>65000</v>
      </c>
      <c r="X361" s="98">
        <f t="shared" si="55"/>
        <v>64067</v>
      </c>
      <c r="Y361" s="56">
        <f t="shared" si="56"/>
        <v>45000</v>
      </c>
      <c r="Z361" s="56">
        <f t="shared" si="56"/>
        <v>65000</v>
      </c>
      <c r="AA361" s="98">
        <f t="shared" si="53"/>
        <v>0</v>
      </c>
      <c r="AB361" s="98">
        <f t="shared" si="50"/>
        <v>174067</v>
      </c>
      <c r="AJ361" s="57">
        <f t="shared" si="51"/>
        <v>0</v>
      </c>
      <c r="AK361" s="56">
        <f t="shared" si="52"/>
        <v>174067</v>
      </c>
    </row>
    <row r="362" spans="1:37" x14ac:dyDescent="0.15">
      <c r="A362" s="59">
        <v>36783</v>
      </c>
      <c r="B362" s="56">
        <f t="shared" si="54"/>
        <v>9</v>
      </c>
      <c r="C362" s="60">
        <f t="shared" si="49"/>
        <v>2000</v>
      </c>
      <c r="D362" s="56">
        <v>0</v>
      </c>
      <c r="E362" s="56">
        <v>0</v>
      </c>
      <c r="H362" s="56">
        <v>0</v>
      </c>
      <c r="I362" s="56">
        <v>0</v>
      </c>
      <c r="J362" s="56">
        <v>0</v>
      </c>
      <c r="K362" s="91">
        <v>0</v>
      </c>
      <c r="L362" s="56">
        <v>64067</v>
      </c>
      <c r="M362" s="56">
        <v>45000</v>
      </c>
      <c r="N362" s="56">
        <v>101000</v>
      </c>
      <c r="X362" s="98">
        <f t="shared" si="55"/>
        <v>64067</v>
      </c>
      <c r="Y362" s="56">
        <f t="shared" si="56"/>
        <v>45000</v>
      </c>
      <c r="Z362" s="56">
        <f t="shared" si="56"/>
        <v>101000</v>
      </c>
      <c r="AA362" s="98">
        <f t="shared" si="53"/>
        <v>0</v>
      </c>
      <c r="AB362" s="98">
        <f t="shared" si="50"/>
        <v>210067</v>
      </c>
      <c r="AJ362" s="57">
        <f t="shared" si="51"/>
        <v>0</v>
      </c>
      <c r="AK362" s="56">
        <f t="shared" si="52"/>
        <v>210067</v>
      </c>
    </row>
    <row r="363" spans="1:37" x14ac:dyDescent="0.15">
      <c r="A363" s="59">
        <v>36784</v>
      </c>
      <c r="B363" s="56">
        <f t="shared" si="54"/>
        <v>9</v>
      </c>
      <c r="C363" s="60">
        <f t="shared" ref="C363:C426" si="57">YEAR(A363)</f>
        <v>2000</v>
      </c>
      <c r="D363" s="56">
        <v>0</v>
      </c>
      <c r="E363" s="56">
        <v>0</v>
      </c>
      <c r="H363" s="56">
        <v>0</v>
      </c>
      <c r="I363" s="56">
        <v>0</v>
      </c>
      <c r="J363" s="56">
        <v>0</v>
      </c>
      <c r="K363" s="91">
        <v>0</v>
      </c>
      <c r="L363" s="56">
        <v>64067</v>
      </c>
      <c r="M363" s="56">
        <v>45000</v>
      </c>
      <c r="N363" s="56">
        <v>80000</v>
      </c>
      <c r="X363" s="98">
        <f t="shared" si="55"/>
        <v>64067</v>
      </c>
      <c r="Y363" s="56">
        <f t="shared" si="56"/>
        <v>45000</v>
      </c>
      <c r="Z363" s="56">
        <f t="shared" si="56"/>
        <v>80000</v>
      </c>
      <c r="AA363" s="98">
        <f t="shared" si="53"/>
        <v>0</v>
      </c>
      <c r="AB363" s="98">
        <f t="shared" ref="AB363:AB426" si="58">X363+Y363+Z363-AA363</f>
        <v>189067</v>
      </c>
      <c r="AJ363" s="57">
        <f t="shared" si="51"/>
        <v>0</v>
      </c>
      <c r="AK363" s="56">
        <f t="shared" si="52"/>
        <v>189067</v>
      </c>
    </row>
    <row r="364" spans="1:37" x14ac:dyDescent="0.15">
      <c r="A364" s="59">
        <v>36785</v>
      </c>
      <c r="B364" s="56">
        <f t="shared" si="54"/>
        <v>9</v>
      </c>
      <c r="C364" s="60">
        <f t="shared" si="57"/>
        <v>2000</v>
      </c>
      <c r="D364" s="56">
        <v>0</v>
      </c>
      <c r="E364" s="56">
        <v>0</v>
      </c>
      <c r="H364" s="56">
        <v>0</v>
      </c>
      <c r="I364" s="56">
        <v>0</v>
      </c>
      <c r="J364" s="56">
        <v>0</v>
      </c>
      <c r="K364" s="91">
        <v>0</v>
      </c>
      <c r="L364" s="56">
        <v>64067</v>
      </c>
      <c r="M364" s="56">
        <v>45000</v>
      </c>
      <c r="N364" s="56">
        <v>70000</v>
      </c>
      <c r="X364" s="98">
        <f t="shared" si="55"/>
        <v>64067</v>
      </c>
      <c r="Y364" s="56">
        <f t="shared" si="56"/>
        <v>45000</v>
      </c>
      <c r="Z364" s="56">
        <f t="shared" si="56"/>
        <v>70000</v>
      </c>
      <c r="AA364" s="98">
        <f t="shared" si="53"/>
        <v>0</v>
      </c>
      <c r="AB364" s="98">
        <f t="shared" si="58"/>
        <v>179067</v>
      </c>
      <c r="AJ364" s="57">
        <f t="shared" si="51"/>
        <v>0</v>
      </c>
      <c r="AK364" s="56">
        <f t="shared" si="52"/>
        <v>179067</v>
      </c>
    </row>
    <row r="365" spans="1:37" x14ac:dyDescent="0.15">
      <c r="A365" s="59">
        <v>36786</v>
      </c>
      <c r="B365" s="56">
        <f t="shared" si="54"/>
        <v>9</v>
      </c>
      <c r="C365" s="60">
        <f t="shared" si="57"/>
        <v>2000</v>
      </c>
      <c r="D365" s="56">
        <v>0</v>
      </c>
      <c r="E365" s="56">
        <v>0</v>
      </c>
      <c r="H365" s="56">
        <v>0</v>
      </c>
      <c r="I365" s="56">
        <v>0</v>
      </c>
      <c r="J365" s="56">
        <v>0</v>
      </c>
      <c r="K365" s="91">
        <v>0</v>
      </c>
      <c r="L365" s="56">
        <v>64067</v>
      </c>
      <c r="M365" s="56">
        <v>45000</v>
      </c>
      <c r="N365" s="56">
        <v>70000</v>
      </c>
      <c r="X365" s="98">
        <f t="shared" si="55"/>
        <v>64067</v>
      </c>
      <c r="Y365" s="56">
        <f t="shared" si="56"/>
        <v>45000</v>
      </c>
      <c r="Z365" s="56">
        <f t="shared" si="56"/>
        <v>70000</v>
      </c>
      <c r="AA365" s="98">
        <f t="shared" si="53"/>
        <v>0</v>
      </c>
      <c r="AB365" s="98">
        <f t="shared" si="58"/>
        <v>179067</v>
      </c>
      <c r="AJ365" s="57">
        <f t="shared" ref="AJ365:AJ428" si="59">AD365+AE365+AF365+AG365+AH365+AI365</f>
        <v>0</v>
      </c>
      <c r="AK365" s="56">
        <f t="shared" ref="AK365:AK428" si="60">AB365-AJ365</f>
        <v>179067</v>
      </c>
    </row>
    <row r="366" spans="1:37" x14ac:dyDescent="0.15">
      <c r="A366" s="59">
        <v>36787</v>
      </c>
      <c r="B366" s="56">
        <f t="shared" si="54"/>
        <v>9</v>
      </c>
      <c r="C366" s="60">
        <f t="shared" si="57"/>
        <v>2000</v>
      </c>
      <c r="D366" s="56">
        <v>0</v>
      </c>
      <c r="E366" s="56">
        <v>0</v>
      </c>
      <c r="H366" s="56">
        <v>0</v>
      </c>
      <c r="I366" s="56">
        <v>0</v>
      </c>
      <c r="J366" s="56">
        <v>0</v>
      </c>
      <c r="K366" s="91">
        <v>0</v>
      </c>
      <c r="L366" s="56">
        <v>64067</v>
      </c>
      <c r="M366" s="56">
        <v>45000</v>
      </c>
      <c r="N366" s="56">
        <v>70000</v>
      </c>
      <c r="X366" s="98">
        <f t="shared" si="55"/>
        <v>64067</v>
      </c>
      <c r="Y366" s="56">
        <f t="shared" si="56"/>
        <v>45000</v>
      </c>
      <c r="Z366" s="56">
        <f t="shared" si="56"/>
        <v>70000</v>
      </c>
      <c r="AA366" s="98">
        <f t="shared" si="53"/>
        <v>0</v>
      </c>
      <c r="AB366" s="98">
        <f t="shared" si="58"/>
        <v>179067</v>
      </c>
      <c r="AJ366" s="57">
        <f t="shared" si="59"/>
        <v>0</v>
      </c>
      <c r="AK366" s="56">
        <f t="shared" si="60"/>
        <v>179067</v>
      </c>
    </row>
    <row r="367" spans="1:37" x14ac:dyDescent="0.15">
      <c r="A367" s="59">
        <v>36788</v>
      </c>
      <c r="B367" s="56">
        <f t="shared" si="54"/>
        <v>9</v>
      </c>
      <c r="C367" s="60">
        <f t="shared" si="57"/>
        <v>2000</v>
      </c>
      <c r="D367" s="56">
        <v>0</v>
      </c>
      <c r="E367" s="56">
        <v>0</v>
      </c>
      <c r="H367" s="56">
        <v>0</v>
      </c>
      <c r="I367" s="56">
        <v>0</v>
      </c>
      <c r="J367" s="56">
        <v>0</v>
      </c>
      <c r="K367" s="91">
        <v>0</v>
      </c>
      <c r="L367" s="56">
        <v>64067</v>
      </c>
      <c r="M367" s="56">
        <v>45000</v>
      </c>
      <c r="N367" s="56">
        <v>63000</v>
      </c>
      <c r="X367" s="98">
        <f t="shared" si="55"/>
        <v>64067</v>
      </c>
      <c r="Y367" s="56">
        <f t="shared" si="56"/>
        <v>45000</v>
      </c>
      <c r="Z367" s="56">
        <f t="shared" si="56"/>
        <v>63000</v>
      </c>
      <c r="AA367" s="98">
        <f t="shared" si="53"/>
        <v>0</v>
      </c>
      <c r="AB367" s="98">
        <f t="shared" si="58"/>
        <v>172067</v>
      </c>
      <c r="AJ367" s="57">
        <f t="shared" si="59"/>
        <v>0</v>
      </c>
      <c r="AK367" s="56">
        <f t="shared" si="60"/>
        <v>172067</v>
      </c>
    </row>
    <row r="368" spans="1:37" x14ac:dyDescent="0.15">
      <c r="A368" s="59">
        <v>36789</v>
      </c>
      <c r="B368" s="56">
        <f t="shared" si="54"/>
        <v>9</v>
      </c>
      <c r="C368" s="60">
        <f t="shared" si="57"/>
        <v>2000</v>
      </c>
      <c r="D368" s="56">
        <v>0</v>
      </c>
      <c r="E368" s="56">
        <v>0</v>
      </c>
      <c r="H368" s="56">
        <v>0</v>
      </c>
      <c r="I368" s="56">
        <v>0</v>
      </c>
      <c r="J368" s="56">
        <v>0</v>
      </c>
      <c r="K368" s="91">
        <v>0</v>
      </c>
      <c r="L368" s="56">
        <v>64067</v>
      </c>
      <c r="M368" s="56">
        <v>45000</v>
      </c>
      <c r="N368" s="56">
        <v>25000</v>
      </c>
      <c r="X368" s="98">
        <f t="shared" si="55"/>
        <v>64067</v>
      </c>
      <c r="Y368" s="56">
        <f t="shared" si="56"/>
        <v>45000</v>
      </c>
      <c r="Z368" s="56">
        <f t="shared" si="56"/>
        <v>25000</v>
      </c>
      <c r="AA368" s="98">
        <f t="shared" si="53"/>
        <v>0</v>
      </c>
      <c r="AB368" s="98">
        <f t="shared" si="58"/>
        <v>134067</v>
      </c>
      <c r="AJ368" s="57">
        <f t="shared" si="59"/>
        <v>0</v>
      </c>
      <c r="AK368" s="56">
        <f t="shared" si="60"/>
        <v>134067</v>
      </c>
    </row>
    <row r="369" spans="1:37" x14ac:dyDescent="0.15">
      <c r="A369" s="59">
        <v>36790</v>
      </c>
      <c r="B369" s="56">
        <f t="shared" si="54"/>
        <v>9</v>
      </c>
      <c r="C369" s="60">
        <f t="shared" si="57"/>
        <v>2000</v>
      </c>
      <c r="D369" s="56">
        <v>0</v>
      </c>
      <c r="E369" s="56">
        <v>0</v>
      </c>
      <c r="H369" s="56">
        <v>0</v>
      </c>
      <c r="I369" s="56">
        <v>0</v>
      </c>
      <c r="J369" s="56">
        <v>0</v>
      </c>
      <c r="K369" s="91">
        <v>0</v>
      </c>
      <c r="L369" s="56">
        <v>64067</v>
      </c>
      <c r="M369" s="56">
        <v>45000</v>
      </c>
      <c r="N369" s="56">
        <v>70000</v>
      </c>
      <c r="X369" s="98">
        <f t="shared" si="55"/>
        <v>64067</v>
      </c>
      <c r="Y369" s="56">
        <f t="shared" si="56"/>
        <v>45000</v>
      </c>
      <c r="Z369" s="56">
        <f t="shared" si="56"/>
        <v>70000</v>
      </c>
      <c r="AA369" s="98">
        <f t="shared" si="53"/>
        <v>0</v>
      </c>
      <c r="AB369" s="98">
        <f t="shared" si="58"/>
        <v>179067</v>
      </c>
      <c r="AJ369" s="57">
        <f t="shared" si="59"/>
        <v>0</v>
      </c>
      <c r="AK369" s="56">
        <f t="shared" si="60"/>
        <v>179067</v>
      </c>
    </row>
    <row r="370" spans="1:37" x14ac:dyDescent="0.15">
      <c r="A370" s="59">
        <v>36791</v>
      </c>
      <c r="B370" s="56">
        <f t="shared" si="54"/>
        <v>9</v>
      </c>
      <c r="C370" s="60">
        <f t="shared" si="57"/>
        <v>2000</v>
      </c>
      <c r="D370" s="56">
        <v>0</v>
      </c>
      <c r="E370" s="56">
        <v>0</v>
      </c>
      <c r="H370" s="56">
        <v>0</v>
      </c>
      <c r="I370" s="56">
        <v>0</v>
      </c>
      <c r="J370" s="56">
        <v>0</v>
      </c>
      <c r="K370" s="91">
        <v>0</v>
      </c>
      <c r="L370" s="56">
        <v>64067</v>
      </c>
      <c r="M370" s="56">
        <v>45000</v>
      </c>
      <c r="N370" s="56">
        <v>32000</v>
      </c>
      <c r="X370" s="98">
        <f t="shared" si="55"/>
        <v>64067</v>
      </c>
      <c r="Y370" s="56">
        <f t="shared" si="56"/>
        <v>45000</v>
      </c>
      <c r="Z370" s="56">
        <f t="shared" si="56"/>
        <v>32000</v>
      </c>
      <c r="AA370" s="98">
        <f t="shared" si="53"/>
        <v>0</v>
      </c>
      <c r="AB370" s="98">
        <f t="shared" si="58"/>
        <v>141067</v>
      </c>
      <c r="AJ370" s="57">
        <f t="shared" si="59"/>
        <v>0</v>
      </c>
      <c r="AK370" s="56">
        <f t="shared" si="60"/>
        <v>141067</v>
      </c>
    </row>
    <row r="371" spans="1:37" x14ac:dyDescent="0.15">
      <c r="A371" s="59">
        <v>36792</v>
      </c>
      <c r="B371" s="56">
        <f t="shared" si="54"/>
        <v>9</v>
      </c>
      <c r="C371" s="60">
        <f t="shared" si="57"/>
        <v>2000</v>
      </c>
      <c r="D371" s="56">
        <v>0</v>
      </c>
      <c r="E371" s="56">
        <v>0</v>
      </c>
      <c r="H371" s="56">
        <v>0</v>
      </c>
      <c r="I371" s="56">
        <v>0</v>
      </c>
      <c r="J371" s="56">
        <v>0</v>
      </c>
      <c r="K371" s="91">
        <v>0</v>
      </c>
      <c r="L371" s="56">
        <v>64067</v>
      </c>
      <c r="M371" s="56">
        <v>45000</v>
      </c>
      <c r="N371" s="56">
        <v>83000</v>
      </c>
      <c r="X371" s="98">
        <f t="shared" si="55"/>
        <v>64067</v>
      </c>
      <c r="Y371" s="56">
        <f t="shared" ref="Y371:AA386" si="61">E371+I371+M371+Q371+U371</f>
        <v>45000</v>
      </c>
      <c r="Z371" s="56">
        <f t="shared" si="61"/>
        <v>83000</v>
      </c>
      <c r="AA371" s="98">
        <f t="shared" si="53"/>
        <v>0</v>
      </c>
      <c r="AB371" s="98">
        <f t="shared" si="58"/>
        <v>192067</v>
      </c>
      <c r="AJ371" s="57">
        <f t="shared" si="59"/>
        <v>0</v>
      </c>
      <c r="AK371" s="56">
        <f t="shared" si="60"/>
        <v>192067</v>
      </c>
    </row>
    <row r="372" spans="1:37" x14ac:dyDescent="0.15">
      <c r="A372" s="59">
        <v>36793</v>
      </c>
      <c r="B372" s="56">
        <f t="shared" si="54"/>
        <v>9</v>
      </c>
      <c r="C372" s="60">
        <f t="shared" si="57"/>
        <v>2000</v>
      </c>
      <c r="D372" s="56">
        <v>0</v>
      </c>
      <c r="E372" s="56">
        <v>0</v>
      </c>
      <c r="H372" s="56">
        <v>0</v>
      </c>
      <c r="I372" s="56">
        <v>0</v>
      </c>
      <c r="J372" s="56">
        <v>0</v>
      </c>
      <c r="K372" s="91">
        <v>0</v>
      </c>
      <c r="L372" s="56">
        <v>64067</v>
      </c>
      <c r="M372" s="56">
        <v>45000</v>
      </c>
      <c r="N372" s="56">
        <v>83000</v>
      </c>
      <c r="X372" s="98">
        <f t="shared" si="55"/>
        <v>64067</v>
      </c>
      <c r="Y372" s="56">
        <f t="shared" si="61"/>
        <v>45000</v>
      </c>
      <c r="Z372" s="56">
        <f t="shared" si="61"/>
        <v>83000</v>
      </c>
      <c r="AA372" s="98">
        <f t="shared" si="61"/>
        <v>0</v>
      </c>
      <c r="AB372" s="98">
        <f t="shared" si="58"/>
        <v>192067</v>
      </c>
      <c r="AJ372" s="57">
        <f t="shared" si="59"/>
        <v>0</v>
      </c>
      <c r="AK372" s="56">
        <f t="shared" si="60"/>
        <v>192067</v>
      </c>
    </row>
    <row r="373" spans="1:37" x14ac:dyDescent="0.15">
      <c r="A373" s="59">
        <v>36794</v>
      </c>
      <c r="B373" s="56">
        <f t="shared" si="54"/>
        <v>9</v>
      </c>
      <c r="C373" s="60">
        <f t="shared" si="57"/>
        <v>2000</v>
      </c>
      <c r="D373" s="56">
        <v>0</v>
      </c>
      <c r="E373" s="56">
        <v>0</v>
      </c>
      <c r="H373" s="56">
        <v>0</v>
      </c>
      <c r="I373" s="56">
        <v>0</v>
      </c>
      <c r="J373" s="56">
        <v>0</v>
      </c>
      <c r="K373" s="91">
        <v>0</v>
      </c>
      <c r="L373" s="56">
        <v>64067</v>
      </c>
      <c r="M373" s="56">
        <v>45000</v>
      </c>
      <c r="N373" s="56">
        <v>83000</v>
      </c>
      <c r="X373" s="98">
        <f t="shared" si="55"/>
        <v>64067</v>
      </c>
      <c r="Y373" s="56">
        <f t="shared" si="61"/>
        <v>45000</v>
      </c>
      <c r="Z373" s="56">
        <f t="shared" si="61"/>
        <v>83000</v>
      </c>
      <c r="AA373" s="98">
        <f t="shared" si="61"/>
        <v>0</v>
      </c>
      <c r="AB373" s="98">
        <f t="shared" si="58"/>
        <v>192067</v>
      </c>
      <c r="AJ373" s="57">
        <f t="shared" si="59"/>
        <v>0</v>
      </c>
      <c r="AK373" s="56">
        <f t="shared" si="60"/>
        <v>192067</v>
      </c>
    </row>
    <row r="374" spans="1:37" x14ac:dyDescent="0.15">
      <c r="A374" s="59">
        <v>36795</v>
      </c>
      <c r="B374" s="56">
        <f t="shared" si="54"/>
        <v>9</v>
      </c>
      <c r="C374" s="60">
        <f t="shared" si="57"/>
        <v>2000</v>
      </c>
      <c r="D374" s="56">
        <v>0</v>
      </c>
      <c r="E374" s="56">
        <v>0</v>
      </c>
      <c r="H374" s="56">
        <v>0</v>
      </c>
      <c r="I374" s="56">
        <v>0</v>
      </c>
      <c r="J374" s="56">
        <v>0</v>
      </c>
      <c r="K374" s="91">
        <v>0</v>
      </c>
      <c r="L374" s="56">
        <v>64067</v>
      </c>
      <c r="M374" s="56">
        <v>45000</v>
      </c>
      <c r="N374" s="56">
        <v>160000</v>
      </c>
      <c r="X374" s="98">
        <f t="shared" si="55"/>
        <v>64067</v>
      </c>
      <c r="Y374" s="56">
        <f t="shared" si="61"/>
        <v>45000</v>
      </c>
      <c r="Z374" s="56">
        <f t="shared" si="61"/>
        <v>160000</v>
      </c>
      <c r="AA374" s="98">
        <f t="shared" si="61"/>
        <v>0</v>
      </c>
      <c r="AB374" s="98">
        <f t="shared" si="58"/>
        <v>269067</v>
      </c>
      <c r="AJ374" s="57">
        <f t="shared" si="59"/>
        <v>0</v>
      </c>
      <c r="AK374" s="56">
        <f t="shared" si="60"/>
        <v>269067</v>
      </c>
    </row>
    <row r="375" spans="1:37" x14ac:dyDescent="0.15">
      <c r="A375" s="59">
        <v>36796</v>
      </c>
      <c r="B375" s="56">
        <f t="shared" si="54"/>
        <v>9</v>
      </c>
      <c r="C375" s="60">
        <f t="shared" si="57"/>
        <v>2000</v>
      </c>
      <c r="D375" s="56">
        <v>0</v>
      </c>
      <c r="E375" s="56">
        <v>0</v>
      </c>
      <c r="H375" s="56">
        <v>0</v>
      </c>
      <c r="I375" s="56">
        <v>0</v>
      </c>
      <c r="J375" s="56">
        <v>0</v>
      </c>
      <c r="K375" s="91">
        <v>0</v>
      </c>
      <c r="L375" s="56">
        <v>64067</v>
      </c>
      <c r="M375" s="56">
        <v>45000</v>
      </c>
      <c r="N375" s="56">
        <v>146000</v>
      </c>
      <c r="X375" s="98">
        <f t="shared" si="55"/>
        <v>64067</v>
      </c>
      <c r="Y375" s="56">
        <f t="shared" si="61"/>
        <v>45000</v>
      </c>
      <c r="Z375" s="56">
        <f t="shared" si="61"/>
        <v>146000</v>
      </c>
      <c r="AA375" s="98">
        <f t="shared" si="61"/>
        <v>0</v>
      </c>
      <c r="AB375" s="98">
        <f t="shared" si="58"/>
        <v>255067</v>
      </c>
      <c r="AJ375" s="57">
        <f t="shared" si="59"/>
        <v>0</v>
      </c>
      <c r="AK375" s="56">
        <f t="shared" si="60"/>
        <v>255067</v>
      </c>
    </row>
    <row r="376" spans="1:37" x14ac:dyDescent="0.15">
      <c r="A376" s="59">
        <v>36797</v>
      </c>
      <c r="B376" s="56">
        <f t="shared" si="54"/>
        <v>9</v>
      </c>
      <c r="C376" s="60">
        <f t="shared" si="57"/>
        <v>2000</v>
      </c>
      <c r="D376" s="56">
        <v>0</v>
      </c>
      <c r="E376" s="56">
        <v>0</v>
      </c>
      <c r="H376" s="56">
        <v>0</v>
      </c>
      <c r="I376" s="56">
        <v>0</v>
      </c>
      <c r="J376" s="56">
        <v>0</v>
      </c>
      <c r="K376" s="91">
        <v>0</v>
      </c>
      <c r="L376" s="56">
        <v>64067</v>
      </c>
      <c r="M376" s="56">
        <v>45000</v>
      </c>
      <c r="N376" s="56">
        <v>143000</v>
      </c>
      <c r="X376" s="98">
        <f t="shared" si="55"/>
        <v>64067</v>
      </c>
      <c r="Y376" s="56">
        <f t="shared" si="61"/>
        <v>45000</v>
      </c>
      <c r="Z376" s="56">
        <f t="shared" si="61"/>
        <v>143000</v>
      </c>
      <c r="AA376" s="98">
        <f t="shared" si="61"/>
        <v>0</v>
      </c>
      <c r="AB376" s="98">
        <f t="shared" si="58"/>
        <v>252067</v>
      </c>
      <c r="AJ376" s="57">
        <f t="shared" si="59"/>
        <v>0</v>
      </c>
      <c r="AK376" s="56">
        <f t="shared" si="60"/>
        <v>252067</v>
      </c>
    </row>
    <row r="377" spans="1:37" x14ac:dyDescent="0.15">
      <c r="A377" s="59">
        <v>36798</v>
      </c>
      <c r="B377" s="56">
        <f t="shared" si="54"/>
        <v>9</v>
      </c>
      <c r="C377" s="60">
        <f t="shared" si="57"/>
        <v>2000</v>
      </c>
      <c r="D377" s="56">
        <v>0</v>
      </c>
      <c r="E377" s="56">
        <v>0</v>
      </c>
      <c r="H377" s="56">
        <v>0</v>
      </c>
      <c r="I377" s="56">
        <v>0</v>
      </c>
      <c r="J377" s="56">
        <v>0</v>
      </c>
      <c r="K377" s="91">
        <v>0</v>
      </c>
      <c r="L377" s="56">
        <v>64067</v>
      </c>
      <c r="M377" s="56">
        <v>45000</v>
      </c>
      <c r="N377" s="56">
        <v>76000</v>
      </c>
      <c r="X377" s="98">
        <f t="shared" si="55"/>
        <v>64067</v>
      </c>
      <c r="Y377" s="56">
        <f t="shared" si="61"/>
        <v>45000</v>
      </c>
      <c r="Z377" s="56">
        <f t="shared" si="61"/>
        <v>76000</v>
      </c>
      <c r="AA377" s="98">
        <f t="shared" si="61"/>
        <v>0</v>
      </c>
      <c r="AB377" s="98">
        <f t="shared" si="58"/>
        <v>185067</v>
      </c>
      <c r="AJ377" s="57">
        <f t="shared" si="59"/>
        <v>0</v>
      </c>
      <c r="AK377" s="56">
        <f t="shared" si="60"/>
        <v>185067</v>
      </c>
    </row>
    <row r="378" spans="1:37" x14ac:dyDescent="0.15">
      <c r="A378" s="59">
        <v>36799</v>
      </c>
      <c r="B378" s="56">
        <f t="shared" si="54"/>
        <v>9</v>
      </c>
      <c r="C378" s="60">
        <f t="shared" si="57"/>
        <v>2000</v>
      </c>
      <c r="D378" s="56">
        <v>0</v>
      </c>
      <c r="E378" s="56">
        <v>0</v>
      </c>
      <c r="H378" s="56">
        <v>0</v>
      </c>
      <c r="I378" s="56">
        <v>0</v>
      </c>
      <c r="J378" s="56">
        <v>0</v>
      </c>
      <c r="K378" s="91">
        <v>0</v>
      </c>
      <c r="L378" s="56">
        <v>64067</v>
      </c>
      <c r="M378" s="56">
        <v>45000</v>
      </c>
      <c r="N378" s="56">
        <v>30000</v>
      </c>
      <c r="X378" s="98">
        <f t="shared" si="55"/>
        <v>64067</v>
      </c>
      <c r="Y378" s="56">
        <f t="shared" si="61"/>
        <v>45000</v>
      </c>
      <c r="Z378" s="56">
        <f t="shared" si="61"/>
        <v>30000</v>
      </c>
      <c r="AA378" s="98">
        <f t="shared" si="61"/>
        <v>0</v>
      </c>
      <c r="AB378" s="98">
        <f t="shared" si="58"/>
        <v>139067</v>
      </c>
      <c r="AJ378" s="57">
        <f t="shared" si="59"/>
        <v>0</v>
      </c>
      <c r="AK378" s="56">
        <f t="shared" si="60"/>
        <v>139067</v>
      </c>
    </row>
    <row r="379" spans="1:37" x14ac:dyDescent="0.15">
      <c r="A379" s="59">
        <v>36800</v>
      </c>
      <c r="B379" s="56">
        <f t="shared" si="54"/>
        <v>10</v>
      </c>
      <c r="C379" s="60">
        <f t="shared" si="57"/>
        <v>2000</v>
      </c>
      <c r="D379" s="56">
        <v>0</v>
      </c>
      <c r="E379" s="56">
        <v>0</v>
      </c>
      <c r="H379" s="56">
        <v>0</v>
      </c>
      <c r="I379" s="56">
        <v>40000</v>
      </c>
      <c r="K379" s="91">
        <v>0</v>
      </c>
      <c r="L379" s="56">
        <v>64681</v>
      </c>
      <c r="M379" s="56">
        <v>85000</v>
      </c>
      <c r="P379" s="56">
        <v>32389</v>
      </c>
      <c r="X379" s="98">
        <f>D379+H379+L379+P379+T379+W379</f>
        <v>97070</v>
      </c>
      <c r="Y379" s="56">
        <f t="shared" si="61"/>
        <v>125000</v>
      </c>
      <c r="Z379" s="56">
        <f t="shared" si="61"/>
        <v>0</v>
      </c>
      <c r="AA379" s="98">
        <f t="shared" si="61"/>
        <v>0</v>
      </c>
      <c r="AB379" s="98">
        <f t="shared" si="58"/>
        <v>222070</v>
      </c>
      <c r="AJ379" s="57">
        <f t="shared" si="59"/>
        <v>0</v>
      </c>
      <c r="AK379" s="56">
        <f t="shared" si="60"/>
        <v>222070</v>
      </c>
    </row>
    <row r="380" spans="1:37" x14ac:dyDescent="0.15">
      <c r="A380" s="59">
        <v>36801</v>
      </c>
      <c r="B380" s="56">
        <f t="shared" si="54"/>
        <v>10</v>
      </c>
      <c r="C380" s="60">
        <f t="shared" si="57"/>
        <v>2000</v>
      </c>
      <c r="D380" s="56">
        <v>0</v>
      </c>
      <c r="E380" s="56">
        <v>0</v>
      </c>
      <c r="H380" s="56">
        <v>0</v>
      </c>
      <c r="I380" s="56">
        <v>40000</v>
      </c>
      <c r="K380" s="91">
        <v>0</v>
      </c>
      <c r="L380" s="56">
        <v>64681</v>
      </c>
      <c r="M380" s="56">
        <v>85000</v>
      </c>
      <c r="P380" s="56">
        <v>32389</v>
      </c>
      <c r="X380" s="98">
        <f t="shared" ref="X380:X404" si="62">D380+H380+L380+P380+T380+W380</f>
        <v>97070</v>
      </c>
      <c r="Y380" s="56">
        <f t="shared" si="61"/>
        <v>125000</v>
      </c>
      <c r="Z380" s="56">
        <f t="shared" si="61"/>
        <v>0</v>
      </c>
      <c r="AA380" s="98">
        <f t="shared" si="61"/>
        <v>0</v>
      </c>
      <c r="AB380" s="98">
        <f t="shared" si="58"/>
        <v>222070</v>
      </c>
      <c r="AJ380" s="57">
        <f t="shared" si="59"/>
        <v>0</v>
      </c>
      <c r="AK380" s="56">
        <f t="shared" si="60"/>
        <v>222070</v>
      </c>
    </row>
    <row r="381" spans="1:37" x14ac:dyDescent="0.15">
      <c r="A381" s="59">
        <v>36802</v>
      </c>
      <c r="B381" s="56">
        <f t="shared" si="54"/>
        <v>10</v>
      </c>
      <c r="C381" s="60">
        <f t="shared" si="57"/>
        <v>2000</v>
      </c>
      <c r="D381" s="56">
        <v>0</v>
      </c>
      <c r="E381" s="56">
        <v>0</v>
      </c>
      <c r="H381" s="56">
        <v>0</v>
      </c>
      <c r="I381" s="56">
        <v>39255</v>
      </c>
      <c r="K381" s="91">
        <v>0</v>
      </c>
      <c r="L381" s="56">
        <v>64681</v>
      </c>
      <c r="M381" s="56">
        <v>85000</v>
      </c>
      <c r="P381" s="56">
        <v>32389</v>
      </c>
      <c r="Q381" s="61"/>
      <c r="X381" s="98">
        <f t="shared" si="62"/>
        <v>97070</v>
      </c>
      <c r="Y381" s="56">
        <f t="shared" si="61"/>
        <v>124255</v>
      </c>
      <c r="Z381" s="56">
        <f t="shared" si="61"/>
        <v>0</v>
      </c>
      <c r="AA381" s="98">
        <f t="shared" si="61"/>
        <v>0</v>
      </c>
      <c r="AB381" s="98">
        <f t="shared" si="58"/>
        <v>221325</v>
      </c>
      <c r="AJ381" s="57">
        <f t="shared" si="59"/>
        <v>0</v>
      </c>
      <c r="AK381" s="56">
        <f t="shared" si="60"/>
        <v>221325</v>
      </c>
    </row>
    <row r="382" spans="1:37" x14ac:dyDescent="0.15">
      <c r="A382" s="59">
        <v>36803</v>
      </c>
      <c r="B382" s="56">
        <f t="shared" si="54"/>
        <v>10</v>
      </c>
      <c r="C382" s="60">
        <f t="shared" si="57"/>
        <v>2000</v>
      </c>
      <c r="D382" s="56">
        <v>0</v>
      </c>
      <c r="E382" s="56">
        <v>0</v>
      </c>
      <c r="H382" s="56">
        <v>0</v>
      </c>
      <c r="I382" s="56">
        <v>38345</v>
      </c>
      <c r="K382" s="91">
        <v>0</v>
      </c>
      <c r="L382" s="56">
        <v>64681</v>
      </c>
      <c r="M382" s="56">
        <v>85000</v>
      </c>
      <c r="P382" s="56">
        <v>32389</v>
      </c>
      <c r="X382" s="98">
        <f t="shared" si="62"/>
        <v>97070</v>
      </c>
      <c r="Y382" s="56">
        <f t="shared" si="61"/>
        <v>123345</v>
      </c>
      <c r="Z382" s="56">
        <f t="shared" si="61"/>
        <v>0</v>
      </c>
      <c r="AA382" s="98">
        <f t="shared" si="61"/>
        <v>0</v>
      </c>
      <c r="AB382" s="98">
        <f t="shared" si="58"/>
        <v>220415</v>
      </c>
      <c r="AJ382" s="57">
        <f t="shared" si="59"/>
        <v>0</v>
      </c>
      <c r="AK382" s="56">
        <f t="shared" si="60"/>
        <v>220415</v>
      </c>
    </row>
    <row r="383" spans="1:37" x14ac:dyDescent="0.15">
      <c r="A383" s="59">
        <v>36804</v>
      </c>
      <c r="B383" s="56">
        <f t="shared" si="54"/>
        <v>10</v>
      </c>
      <c r="C383" s="60">
        <f t="shared" si="57"/>
        <v>2000</v>
      </c>
      <c r="D383" s="56">
        <v>0</v>
      </c>
      <c r="E383" s="56">
        <v>0</v>
      </c>
      <c r="H383" s="56">
        <v>0</v>
      </c>
      <c r="I383" s="56">
        <v>40000</v>
      </c>
      <c r="J383" s="61"/>
      <c r="K383" s="91">
        <v>0</v>
      </c>
      <c r="L383" s="56">
        <v>64681</v>
      </c>
      <c r="M383" s="56">
        <v>85000</v>
      </c>
      <c r="N383" s="56">
        <v>75000</v>
      </c>
      <c r="P383" s="56">
        <v>32389</v>
      </c>
      <c r="R383" s="61"/>
      <c r="V383" s="61"/>
      <c r="X383" s="98">
        <f t="shared" si="62"/>
        <v>97070</v>
      </c>
      <c r="Y383" s="56">
        <f t="shared" si="61"/>
        <v>125000</v>
      </c>
      <c r="Z383" s="56">
        <f t="shared" si="61"/>
        <v>75000</v>
      </c>
      <c r="AA383" s="98">
        <f t="shared" si="61"/>
        <v>0</v>
      </c>
      <c r="AB383" s="98">
        <f t="shared" si="58"/>
        <v>297070</v>
      </c>
      <c r="AJ383" s="57">
        <f t="shared" si="59"/>
        <v>0</v>
      </c>
      <c r="AK383" s="56">
        <f t="shared" si="60"/>
        <v>297070</v>
      </c>
    </row>
    <row r="384" spans="1:37" x14ac:dyDescent="0.15">
      <c r="A384" s="59">
        <v>36805</v>
      </c>
      <c r="B384" s="56">
        <f t="shared" si="54"/>
        <v>10</v>
      </c>
      <c r="C384" s="60">
        <f t="shared" si="57"/>
        <v>2000</v>
      </c>
      <c r="D384" s="56">
        <v>0</v>
      </c>
      <c r="E384" s="56">
        <v>0</v>
      </c>
      <c r="H384" s="56">
        <v>0</v>
      </c>
      <c r="I384" s="56">
        <v>40000</v>
      </c>
      <c r="J384" s="61"/>
      <c r="K384" s="91">
        <v>0</v>
      </c>
      <c r="L384" s="56">
        <v>97070</v>
      </c>
      <c r="M384" s="56">
        <v>5000</v>
      </c>
      <c r="N384" s="56">
        <v>179596</v>
      </c>
      <c r="P384" s="56">
        <v>0</v>
      </c>
      <c r="R384" s="61"/>
      <c r="V384" s="61"/>
      <c r="X384" s="98">
        <f t="shared" si="62"/>
        <v>97070</v>
      </c>
      <c r="Y384" s="56">
        <f t="shared" si="61"/>
        <v>45000</v>
      </c>
      <c r="Z384" s="56">
        <f t="shared" si="61"/>
        <v>179596</v>
      </c>
      <c r="AA384" s="98">
        <f t="shared" si="61"/>
        <v>0</v>
      </c>
      <c r="AB384" s="98">
        <f t="shared" si="58"/>
        <v>321666</v>
      </c>
      <c r="AJ384" s="57">
        <f t="shared" si="59"/>
        <v>0</v>
      </c>
      <c r="AK384" s="56">
        <f t="shared" si="60"/>
        <v>321666</v>
      </c>
    </row>
    <row r="385" spans="1:37" x14ac:dyDescent="0.15">
      <c r="A385" s="59">
        <v>36806</v>
      </c>
      <c r="B385" s="56">
        <f t="shared" si="54"/>
        <v>10</v>
      </c>
      <c r="C385" s="60">
        <f t="shared" si="57"/>
        <v>2000</v>
      </c>
      <c r="D385" s="56">
        <v>0</v>
      </c>
      <c r="E385" s="56">
        <v>0</v>
      </c>
      <c r="H385" s="56">
        <v>0</v>
      </c>
      <c r="I385" s="56">
        <v>40000</v>
      </c>
      <c r="J385" s="61"/>
      <c r="K385" s="91">
        <v>0</v>
      </c>
      <c r="L385" s="56">
        <v>97070</v>
      </c>
      <c r="M385" s="56">
        <v>85000</v>
      </c>
      <c r="N385" s="56">
        <v>99596</v>
      </c>
      <c r="P385" s="56">
        <v>0</v>
      </c>
      <c r="R385" s="61"/>
      <c r="S385" s="92"/>
      <c r="T385" s="61"/>
      <c r="V385" s="61"/>
      <c r="X385" s="98">
        <f t="shared" si="62"/>
        <v>97070</v>
      </c>
      <c r="Y385" s="56">
        <f t="shared" si="61"/>
        <v>125000</v>
      </c>
      <c r="Z385" s="56">
        <f t="shared" si="61"/>
        <v>99596</v>
      </c>
      <c r="AA385" s="98">
        <f t="shared" si="61"/>
        <v>0</v>
      </c>
      <c r="AB385" s="98">
        <f t="shared" si="58"/>
        <v>321666</v>
      </c>
      <c r="AJ385" s="57">
        <f t="shared" si="59"/>
        <v>0</v>
      </c>
      <c r="AK385" s="56">
        <f t="shared" si="60"/>
        <v>321666</v>
      </c>
    </row>
    <row r="386" spans="1:37" x14ac:dyDescent="0.15">
      <c r="A386" s="59">
        <v>36807</v>
      </c>
      <c r="B386" s="56">
        <f t="shared" si="54"/>
        <v>10</v>
      </c>
      <c r="C386" s="60">
        <f t="shared" si="57"/>
        <v>2000</v>
      </c>
      <c r="D386" s="56">
        <v>0</v>
      </c>
      <c r="E386" s="56">
        <v>0</v>
      </c>
      <c r="H386" s="56">
        <v>0</v>
      </c>
      <c r="I386" s="56">
        <v>40000</v>
      </c>
      <c r="J386" s="61"/>
      <c r="K386" s="91">
        <v>0</v>
      </c>
      <c r="L386" s="56">
        <v>97070</v>
      </c>
      <c r="M386" s="56">
        <v>85000</v>
      </c>
      <c r="N386" s="56">
        <v>99596</v>
      </c>
      <c r="P386" s="56">
        <v>0</v>
      </c>
      <c r="R386" s="61"/>
      <c r="V386" s="61"/>
      <c r="X386" s="98">
        <f t="shared" si="62"/>
        <v>97070</v>
      </c>
      <c r="Y386" s="56">
        <f t="shared" si="61"/>
        <v>125000</v>
      </c>
      <c r="Z386" s="56">
        <f t="shared" si="61"/>
        <v>99596</v>
      </c>
      <c r="AA386" s="98">
        <f t="shared" si="61"/>
        <v>0</v>
      </c>
      <c r="AB386" s="98">
        <f t="shared" si="58"/>
        <v>321666</v>
      </c>
      <c r="AJ386" s="57">
        <f t="shared" si="59"/>
        <v>0</v>
      </c>
      <c r="AK386" s="56">
        <f t="shared" si="60"/>
        <v>321666</v>
      </c>
    </row>
    <row r="387" spans="1:37" x14ac:dyDescent="0.15">
      <c r="A387" s="59">
        <v>36808</v>
      </c>
      <c r="B387" s="56">
        <f t="shared" si="54"/>
        <v>10</v>
      </c>
      <c r="C387" s="60">
        <f t="shared" si="57"/>
        <v>2000</v>
      </c>
      <c r="D387" s="56">
        <v>0</v>
      </c>
      <c r="E387" s="56">
        <v>0</v>
      </c>
      <c r="H387" s="56">
        <v>0</v>
      </c>
      <c r="I387" s="56">
        <v>40000</v>
      </c>
      <c r="J387" s="61"/>
      <c r="K387" s="91">
        <v>0</v>
      </c>
      <c r="L387" s="56">
        <v>97070</v>
      </c>
      <c r="M387" s="56">
        <v>85000</v>
      </c>
      <c r="N387" s="56">
        <v>99596</v>
      </c>
      <c r="P387" s="56">
        <v>0</v>
      </c>
      <c r="R387" s="61"/>
      <c r="S387" s="92"/>
      <c r="V387" s="61"/>
      <c r="X387" s="98">
        <f t="shared" si="62"/>
        <v>97070</v>
      </c>
      <c r="Y387" s="56">
        <f t="shared" ref="Y387:Y395" si="63">E387+I387+M387+Q387+U387</f>
        <v>125000</v>
      </c>
      <c r="Z387" s="56">
        <f t="shared" ref="Y387:AA410" si="64">F387+J387+N387+R387+V387</f>
        <v>99596</v>
      </c>
      <c r="AA387" s="98">
        <f t="shared" si="64"/>
        <v>0</v>
      </c>
      <c r="AB387" s="98">
        <f t="shared" si="58"/>
        <v>321666</v>
      </c>
      <c r="AJ387" s="57">
        <f t="shared" si="59"/>
        <v>0</v>
      </c>
      <c r="AK387" s="56">
        <f t="shared" si="60"/>
        <v>321666</v>
      </c>
    </row>
    <row r="388" spans="1:37" x14ac:dyDescent="0.15">
      <c r="A388" s="59">
        <v>36809</v>
      </c>
      <c r="B388" s="56">
        <f t="shared" si="54"/>
        <v>10</v>
      </c>
      <c r="C388" s="60">
        <f t="shared" si="57"/>
        <v>2000</v>
      </c>
      <c r="D388" s="56">
        <v>0</v>
      </c>
      <c r="E388" s="56">
        <v>0</v>
      </c>
      <c r="H388" s="56">
        <v>0</v>
      </c>
      <c r="I388" s="56">
        <v>40000</v>
      </c>
      <c r="J388" s="61"/>
      <c r="K388" s="91">
        <v>0</v>
      </c>
      <c r="L388" s="56">
        <v>64681</v>
      </c>
      <c r="M388" s="56">
        <v>85000</v>
      </c>
      <c r="N388" s="56">
        <v>78000</v>
      </c>
      <c r="P388" s="56">
        <v>32389</v>
      </c>
      <c r="R388" s="61"/>
      <c r="V388" s="61"/>
      <c r="X388" s="98">
        <f t="shared" si="62"/>
        <v>97070</v>
      </c>
      <c r="Y388" s="56">
        <f t="shared" si="63"/>
        <v>125000</v>
      </c>
      <c r="Z388" s="56">
        <f t="shared" si="64"/>
        <v>78000</v>
      </c>
      <c r="AA388" s="98">
        <f t="shared" si="64"/>
        <v>0</v>
      </c>
      <c r="AB388" s="98">
        <f t="shared" si="58"/>
        <v>300070</v>
      </c>
      <c r="AJ388" s="57">
        <f t="shared" si="59"/>
        <v>0</v>
      </c>
      <c r="AK388" s="56">
        <f t="shared" si="60"/>
        <v>300070</v>
      </c>
    </row>
    <row r="389" spans="1:37" x14ac:dyDescent="0.15">
      <c r="A389" s="59">
        <v>36810</v>
      </c>
      <c r="B389" s="56">
        <f t="shared" si="54"/>
        <v>10</v>
      </c>
      <c r="C389" s="60">
        <f t="shared" si="57"/>
        <v>2000</v>
      </c>
      <c r="D389" s="56">
        <v>0</v>
      </c>
      <c r="E389" s="56">
        <v>0</v>
      </c>
      <c r="H389" s="56">
        <v>0</v>
      </c>
      <c r="I389" s="56">
        <v>40000</v>
      </c>
      <c r="J389" s="61"/>
      <c r="K389" s="91">
        <v>0</v>
      </c>
      <c r="L389" s="56">
        <v>64681</v>
      </c>
      <c r="M389" s="56">
        <v>85000</v>
      </c>
      <c r="N389" s="56">
        <v>48000</v>
      </c>
      <c r="P389" s="56">
        <v>32389</v>
      </c>
      <c r="R389" s="61"/>
      <c r="V389" s="61"/>
      <c r="X389" s="98">
        <f t="shared" si="62"/>
        <v>97070</v>
      </c>
      <c r="Y389" s="56">
        <f t="shared" si="63"/>
        <v>125000</v>
      </c>
      <c r="Z389" s="56">
        <f t="shared" si="64"/>
        <v>48000</v>
      </c>
      <c r="AA389" s="98">
        <f t="shared" si="64"/>
        <v>0</v>
      </c>
      <c r="AB389" s="98">
        <f t="shared" si="58"/>
        <v>270070</v>
      </c>
      <c r="AJ389" s="57">
        <f t="shared" si="59"/>
        <v>0</v>
      </c>
      <c r="AK389" s="56">
        <f t="shared" si="60"/>
        <v>270070</v>
      </c>
    </row>
    <row r="390" spans="1:37" x14ac:dyDescent="0.15">
      <c r="A390" s="59">
        <v>36811</v>
      </c>
      <c r="B390" s="56">
        <f t="shared" si="54"/>
        <v>10</v>
      </c>
      <c r="C390" s="60">
        <f t="shared" si="57"/>
        <v>2000</v>
      </c>
      <c r="D390" s="56">
        <v>0</v>
      </c>
      <c r="E390" s="56">
        <v>0</v>
      </c>
      <c r="H390" s="56">
        <v>0</v>
      </c>
      <c r="I390" s="56">
        <v>40000</v>
      </c>
      <c r="J390" s="61"/>
      <c r="K390" s="91">
        <v>0</v>
      </c>
      <c r="L390" s="56">
        <v>64681</v>
      </c>
      <c r="M390" s="56">
        <v>85000</v>
      </c>
      <c r="N390" s="56">
        <v>17000</v>
      </c>
      <c r="P390" s="56">
        <v>32389</v>
      </c>
      <c r="R390" s="61"/>
      <c r="V390" s="61"/>
      <c r="X390" s="98">
        <f t="shared" si="62"/>
        <v>97070</v>
      </c>
      <c r="Y390" s="56">
        <f t="shared" si="63"/>
        <v>125000</v>
      </c>
      <c r="Z390" s="56">
        <f t="shared" si="64"/>
        <v>17000</v>
      </c>
      <c r="AA390" s="98">
        <f t="shared" si="64"/>
        <v>0</v>
      </c>
      <c r="AB390" s="98">
        <f t="shared" si="58"/>
        <v>239070</v>
      </c>
      <c r="AJ390" s="57">
        <f t="shared" si="59"/>
        <v>0</v>
      </c>
      <c r="AK390" s="56">
        <f t="shared" si="60"/>
        <v>239070</v>
      </c>
    </row>
    <row r="391" spans="1:37" x14ac:dyDescent="0.15">
      <c r="A391" s="59">
        <v>36812</v>
      </c>
      <c r="B391" s="56">
        <f t="shared" si="54"/>
        <v>10</v>
      </c>
      <c r="C391" s="60">
        <f t="shared" si="57"/>
        <v>2000</v>
      </c>
      <c r="D391" s="56">
        <v>0</v>
      </c>
      <c r="E391" s="56">
        <v>0</v>
      </c>
      <c r="H391" s="56">
        <v>0</v>
      </c>
      <c r="I391" s="56">
        <v>40000</v>
      </c>
      <c r="J391" s="61"/>
      <c r="K391" s="91">
        <v>0</v>
      </c>
      <c r="L391" s="56">
        <v>64681</v>
      </c>
      <c r="M391" s="56">
        <v>5000</v>
      </c>
      <c r="N391" s="56">
        <v>25000</v>
      </c>
      <c r="P391" s="56">
        <v>32389</v>
      </c>
      <c r="R391" s="61"/>
      <c r="V391" s="61"/>
      <c r="X391" s="98">
        <f t="shared" si="62"/>
        <v>97070</v>
      </c>
      <c r="Y391" s="56">
        <f t="shared" si="63"/>
        <v>45000</v>
      </c>
      <c r="Z391" s="56">
        <f t="shared" si="64"/>
        <v>25000</v>
      </c>
      <c r="AA391" s="98">
        <f t="shared" si="64"/>
        <v>0</v>
      </c>
      <c r="AB391" s="98">
        <f t="shared" si="58"/>
        <v>167070</v>
      </c>
      <c r="AJ391" s="57">
        <f t="shared" si="59"/>
        <v>0</v>
      </c>
      <c r="AK391" s="56">
        <f t="shared" si="60"/>
        <v>167070</v>
      </c>
    </row>
    <row r="392" spans="1:37" x14ac:dyDescent="0.15">
      <c r="A392" s="59">
        <v>36813</v>
      </c>
      <c r="B392" s="56">
        <f t="shared" si="54"/>
        <v>10</v>
      </c>
      <c r="C392" s="60">
        <f t="shared" si="57"/>
        <v>2000</v>
      </c>
      <c r="D392" s="56">
        <v>0</v>
      </c>
      <c r="E392" s="56">
        <v>0</v>
      </c>
      <c r="H392" s="56">
        <v>0</v>
      </c>
      <c r="I392" s="56">
        <v>40000</v>
      </c>
      <c r="K392" s="91">
        <v>50000</v>
      </c>
      <c r="L392" s="56">
        <v>64681</v>
      </c>
      <c r="M392" s="56">
        <v>5000</v>
      </c>
      <c r="P392" s="56">
        <v>32389</v>
      </c>
      <c r="R392" s="61"/>
      <c r="V392" s="61"/>
      <c r="X392" s="98">
        <f t="shared" si="62"/>
        <v>97070</v>
      </c>
      <c r="Y392" s="56">
        <f t="shared" si="63"/>
        <v>45000</v>
      </c>
      <c r="Z392" s="56">
        <f t="shared" si="64"/>
        <v>0</v>
      </c>
      <c r="AA392" s="98">
        <f t="shared" si="64"/>
        <v>50000</v>
      </c>
      <c r="AB392" s="98">
        <f t="shared" si="58"/>
        <v>92070</v>
      </c>
      <c r="AJ392" s="57">
        <f t="shared" si="59"/>
        <v>0</v>
      </c>
      <c r="AK392" s="56">
        <f t="shared" si="60"/>
        <v>92070</v>
      </c>
    </row>
    <row r="393" spans="1:37" x14ac:dyDescent="0.15">
      <c r="A393" s="59">
        <v>36814</v>
      </c>
      <c r="B393" s="56">
        <f t="shared" si="54"/>
        <v>10</v>
      </c>
      <c r="C393" s="60">
        <f t="shared" si="57"/>
        <v>2000</v>
      </c>
      <c r="D393" s="56">
        <v>0</v>
      </c>
      <c r="E393" s="56">
        <v>0</v>
      </c>
      <c r="H393" s="56">
        <v>0</v>
      </c>
      <c r="I393" s="56">
        <v>40000</v>
      </c>
      <c r="K393" s="91">
        <v>50000</v>
      </c>
      <c r="L393" s="56">
        <v>64681</v>
      </c>
      <c r="M393" s="56">
        <v>5000</v>
      </c>
      <c r="P393" s="56">
        <v>32389</v>
      </c>
      <c r="R393" s="61"/>
      <c r="V393" s="61"/>
      <c r="X393" s="98">
        <f t="shared" si="62"/>
        <v>97070</v>
      </c>
      <c r="Y393" s="56">
        <f t="shared" si="63"/>
        <v>45000</v>
      </c>
      <c r="Z393" s="56">
        <f t="shared" si="64"/>
        <v>0</v>
      </c>
      <c r="AA393" s="98">
        <f t="shared" si="64"/>
        <v>50000</v>
      </c>
      <c r="AB393" s="98">
        <f t="shared" si="58"/>
        <v>92070</v>
      </c>
      <c r="AJ393" s="57">
        <f t="shared" si="59"/>
        <v>0</v>
      </c>
      <c r="AK393" s="56">
        <f t="shared" si="60"/>
        <v>92070</v>
      </c>
    </row>
    <row r="394" spans="1:37" x14ac:dyDescent="0.15">
      <c r="A394" s="59">
        <v>36815</v>
      </c>
      <c r="B394" s="56">
        <f t="shared" si="54"/>
        <v>10</v>
      </c>
      <c r="C394" s="60">
        <f t="shared" si="57"/>
        <v>2000</v>
      </c>
      <c r="D394" s="56">
        <v>0</v>
      </c>
      <c r="E394" s="56">
        <v>0</v>
      </c>
      <c r="H394" s="56">
        <v>0</v>
      </c>
      <c r="I394" s="56">
        <v>40000</v>
      </c>
      <c r="K394" s="91">
        <v>50000</v>
      </c>
      <c r="L394" s="56">
        <v>64681</v>
      </c>
      <c r="M394" s="56">
        <v>5000</v>
      </c>
      <c r="P394" s="56">
        <v>32389</v>
      </c>
      <c r="R394" s="61"/>
      <c r="V394" s="61"/>
      <c r="X394" s="98">
        <f t="shared" si="62"/>
        <v>97070</v>
      </c>
      <c r="Y394" s="56">
        <f t="shared" si="63"/>
        <v>45000</v>
      </c>
      <c r="Z394" s="56">
        <f t="shared" si="64"/>
        <v>0</v>
      </c>
      <c r="AA394" s="98">
        <f t="shared" si="64"/>
        <v>50000</v>
      </c>
      <c r="AB394" s="98">
        <f t="shared" si="58"/>
        <v>92070</v>
      </c>
      <c r="AJ394" s="57">
        <f t="shared" si="59"/>
        <v>0</v>
      </c>
      <c r="AK394" s="56">
        <f t="shared" si="60"/>
        <v>92070</v>
      </c>
    </row>
    <row r="395" spans="1:37" x14ac:dyDescent="0.15">
      <c r="A395" s="59">
        <v>36816</v>
      </c>
      <c r="B395" s="56">
        <f t="shared" si="54"/>
        <v>10</v>
      </c>
      <c r="C395" s="60">
        <f t="shared" si="57"/>
        <v>2000</v>
      </c>
      <c r="D395" s="56">
        <v>0</v>
      </c>
      <c r="E395" s="56">
        <v>0</v>
      </c>
      <c r="H395" s="56">
        <v>0</v>
      </c>
      <c r="I395" s="56">
        <v>40000</v>
      </c>
      <c r="K395" s="91">
        <v>0</v>
      </c>
      <c r="L395" s="56">
        <v>64681</v>
      </c>
      <c r="M395" s="56">
        <v>5000</v>
      </c>
      <c r="N395" s="56">
        <v>22000</v>
      </c>
      <c r="P395" s="56">
        <v>32389</v>
      </c>
      <c r="R395" s="61"/>
      <c r="V395" s="61"/>
      <c r="X395" s="98">
        <f t="shared" si="62"/>
        <v>97070</v>
      </c>
      <c r="Y395" s="56">
        <f t="shared" si="63"/>
        <v>45000</v>
      </c>
      <c r="Z395" s="56">
        <f t="shared" si="64"/>
        <v>22000</v>
      </c>
      <c r="AA395" s="98">
        <f t="shared" si="64"/>
        <v>0</v>
      </c>
      <c r="AB395" s="98">
        <f t="shared" si="58"/>
        <v>164070</v>
      </c>
      <c r="AJ395" s="57">
        <f t="shared" si="59"/>
        <v>0</v>
      </c>
      <c r="AK395" s="56">
        <f t="shared" si="60"/>
        <v>164070</v>
      </c>
    </row>
    <row r="396" spans="1:37" x14ac:dyDescent="0.15">
      <c r="A396" s="59">
        <v>36817</v>
      </c>
      <c r="B396" s="56">
        <f t="shared" ref="B396:B459" si="65">MONTH(A396)</f>
        <v>10</v>
      </c>
      <c r="C396" s="60">
        <f t="shared" si="57"/>
        <v>2000</v>
      </c>
      <c r="D396" s="56">
        <v>0</v>
      </c>
      <c r="E396" s="56">
        <v>0</v>
      </c>
      <c r="H396" s="61"/>
      <c r="I396" s="56">
        <v>40000</v>
      </c>
      <c r="K396" s="91">
        <v>0</v>
      </c>
      <c r="L396" s="56">
        <v>64681</v>
      </c>
      <c r="M396" s="56">
        <v>85000</v>
      </c>
      <c r="P396" s="56">
        <v>32389</v>
      </c>
      <c r="R396" s="61"/>
      <c r="V396" s="61"/>
      <c r="X396" s="98">
        <f t="shared" si="62"/>
        <v>97070</v>
      </c>
      <c r="Y396" s="56">
        <f t="shared" si="64"/>
        <v>125000</v>
      </c>
      <c r="Z396" s="56">
        <f t="shared" si="64"/>
        <v>0</v>
      </c>
      <c r="AA396" s="98">
        <f t="shared" si="64"/>
        <v>0</v>
      </c>
      <c r="AB396" s="98">
        <f t="shared" si="58"/>
        <v>222070</v>
      </c>
      <c r="AJ396" s="57">
        <f t="shared" si="59"/>
        <v>0</v>
      </c>
      <c r="AK396" s="56">
        <f t="shared" si="60"/>
        <v>222070</v>
      </c>
    </row>
    <row r="397" spans="1:37" x14ac:dyDescent="0.15">
      <c r="A397" s="59">
        <v>36818</v>
      </c>
      <c r="B397" s="56">
        <f t="shared" si="65"/>
        <v>10</v>
      </c>
      <c r="C397" s="60">
        <f t="shared" si="57"/>
        <v>2000</v>
      </c>
      <c r="D397" s="56">
        <v>0</v>
      </c>
      <c r="E397" s="56">
        <v>0</v>
      </c>
      <c r="H397" s="61"/>
      <c r="I397" s="56">
        <v>40000</v>
      </c>
      <c r="K397" s="91">
        <v>0</v>
      </c>
      <c r="L397" s="56">
        <v>64681</v>
      </c>
      <c r="M397" s="56">
        <v>5000</v>
      </c>
      <c r="P397" s="56">
        <v>32389</v>
      </c>
      <c r="R397" s="61"/>
      <c r="V397" s="61"/>
      <c r="X397" s="98">
        <f t="shared" si="62"/>
        <v>97070</v>
      </c>
      <c r="Y397" s="56">
        <f t="shared" si="64"/>
        <v>45000</v>
      </c>
      <c r="Z397" s="56">
        <f t="shared" si="64"/>
        <v>0</v>
      </c>
      <c r="AA397" s="98">
        <f t="shared" si="64"/>
        <v>0</v>
      </c>
      <c r="AB397" s="98">
        <f>X397+Y397+Z397-AA397</f>
        <v>142070</v>
      </c>
      <c r="AJ397" s="57">
        <f t="shared" si="59"/>
        <v>0</v>
      </c>
      <c r="AK397" s="56">
        <f t="shared" si="60"/>
        <v>142070</v>
      </c>
    </row>
    <row r="398" spans="1:37" x14ac:dyDescent="0.15">
      <c r="A398" s="59">
        <v>36819</v>
      </c>
      <c r="B398" s="56">
        <f t="shared" si="65"/>
        <v>10</v>
      </c>
      <c r="C398" s="60">
        <f t="shared" si="57"/>
        <v>2000</v>
      </c>
      <c r="D398" s="56">
        <v>0</v>
      </c>
      <c r="E398" s="56">
        <v>0</v>
      </c>
      <c r="H398" s="61"/>
      <c r="I398" s="56">
        <v>40000</v>
      </c>
      <c r="K398" s="91">
        <v>0</v>
      </c>
      <c r="L398" s="56">
        <v>64681</v>
      </c>
      <c r="M398" s="56">
        <v>85000</v>
      </c>
      <c r="P398" s="56">
        <v>32389</v>
      </c>
      <c r="R398" s="61"/>
      <c r="V398" s="61"/>
      <c r="X398" s="98">
        <f t="shared" si="62"/>
        <v>97070</v>
      </c>
      <c r="Y398" s="56">
        <f t="shared" si="64"/>
        <v>125000</v>
      </c>
      <c r="Z398" s="56">
        <f t="shared" si="64"/>
        <v>0</v>
      </c>
      <c r="AA398" s="98">
        <f t="shared" si="64"/>
        <v>0</v>
      </c>
      <c r="AB398" s="98">
        <f t="shared" si="58"/>
        <v>222070</v>
      </c>
      <c r="AJ398" s="57">
        <f t="shared" si="59"/>
        <v>0</v>
      </c>
      <c r="AK398" s="56">
        <f t="shared" si="60"/>
        <v>222070</v>
      </c>
    </row>
    <row r="399" spans="1:37" x14ac:dyDescent="0.15">
      <c r="A399" s="59">
        <v>36820</v>
      </c>
      <c r="B399" s="56">
        <f t="shared" si="65"/>
        <v>10</v>
      </c>
      <c r="C399" s="60">
        <f t="shared" si="57"/>
        <v>2000</v>
      </c>
      <c r="D399" s="56">
        <v>0</v>
      </c>
      <c r="E399" s="56">
        <v>0</v>
      </c>
      <c r="H399" s="61"/>
      <c r="I399" s="56">
        <v>40000</v>
      </c>
      <c r="K399" s="91">
        <v>20000</v>
      </c>
      <c r="L399" s="56">
        <v>64681</v>
      </c>
      <c r="M399" s="56">
        <v>85000</v>
      </c>
      <c r="P399" s="56">
        <v>32389</v>
      </c>
      <c r="R399" s="61"/>
      <c r="V399" s="61"/>
      <c r="X399" s="98">
        <f t="shared" si="62"/>
        <v>97070</v>
      </c>
      <c r="Y399" s="56">
        <f t="shared" si="64"/>
        <v>125000</v>
      </c>
      <c r="Z399" s="56">
        <f t="shared" si="64"/>
        <v>0</v>
      </c>
      <c r="AA399" s="98">
        <f t="shared" si="64"/>
        <v>20000</v>
      </c>
      <c r="AB399" s="98">
        <f t="shared" si="58"/>
        <v>202070</v>
      </c>
      <c r="AJ399" s="57">
        <f t="shared" si="59"/>
        <v>0</v>
      </c>
      <c r="AK399" s="56">
        <f t="shared" si="60"/>
        <v>202070</v>
      </c>
    </row>
    <row r="400" spans="1:37" x14ac:dyDescent="0.15">
      <c r="A400" s="59">
        <v>36821</v>
      </c>
      <c r="B400" s="56">
        <f t="shared" si="65"/>
        <v>10</v>
      </c>
      <c r="C400" s="60">
        <f t="shared" si="57"/>
        <v>2000</v>
      </c>
      <c r="D400" s="56">
        <v>0</v>
      </c>
      <c r="E400" s="56">
        <v>0</v>
      </c>
      <c r="H400" s="61"/>
      <c r="I400" s="56">
        <v>40000</v>
      </c>
      <c r="J400" s="61"/>
      <c r="K400" s="91">
        <v>20000</v>
      </c>
      <c r="L400" s="56">
        <v>64681</v>
      </c>
      <c r="M400" s="56">
        <v>85000</v>
      </c>
      <c r="P400" s="56">
        <v>32389</v>
      </c>
      <c r="R400" s="61"/>
      <c r="V400" s="61"/>
      <c r="X400" s="98">
        <f t="shared" si="62"/>
        <v>97070</v>
      </c>
      <c r="Y400" s="56">
        <f t="shared" si="64"/>
        <v>125000</v>
      </c>
      <c r="Z400" s="56">
        <f t="shared" si="64"/>
        <v>0</v>
      </c>
      <c r="AA400" s="98">
        <f t="shared" si="64"/>
        <v>20000</v>
      </c>
      <c r="AB400" s="98">
        <f t="shared" si="58"/>
        <v>202070</v>
      </c>
      <c r="AJ400" s="57">
        <f t="shared" si="59"/>
        <v>0</v>
      </c>
      <c r="AK400" s="56">
        <f t="shared" si="60"/>
        <v>202070</v>
      </c>
    </row>
    <row r="401" spans="1:37" x14ac:dyDescent="0.15">
      <c r="A401" s="59">
        <v>36822</v>
      </c>
      <c r="B401" s="56">
        <f t="shared" si="65"/>
        <v>10</v>
      </c>
      <c r="C401" s="60">
        <f t="shared" si="57"/>
        <v>2000</v>
      </c>
      <c r="D401" s="56">
        <v>0</v>
      </c>
      <c r="E401" s="56">
        <v>0</v>
      </c>
      <c r="H401" s="61"/>
      <c r="I401" s="56">
        <v>40000</v>
      </c>
      <c r="J401" s="61"/>
      <c r="K401" s="91">
        <v>20000</v>
      </c>
      <c r="L401" s="56">
        <v>64681</v>
      </c>
      <c r="M401" s="56">
        <v>85000</v>
      </c>
      <c r="P401" s="56">
        <v>32389</v>
      </c>
      <c r="R401" s="61"/>
      <c r="V401" s="61"/>
      <c r="X401" s="98">
        <f t="shared" si="62"/>
        <v>97070</v>
      </c>
      <c r="Y401" s="56">
        <f t="shared" si="64"/>
        <v>125000</v>
      </c>
      <c r="Z401" s="56">
        <f t="shared" si="64"/>
        <v>0</v>
      </c>
      <c r="AA401" s="98">
        <f t="shared" si="64"/>
        <v>20000</v>
      </c>
      <c r="AB401" s="98">
        <f t="shared" si="58"/>
        <v>202070</v>
      </c>
      <c r="AJ401" s="57">
        <f t="shared" si="59"/>
        <v>0</v>
      </c>
      <c r="AK401" s="56">
        <f t="shared" si="60"/>
        <v>202070</v>
      </c>
    </row>
    <row r="402" spans="1:37" x14ac:dyDescent="0.15">
      <c r="A402" s="59">
        <v>36823</v>
      </c>
      <c r="B402" s="56">
        <f t="shared" si="65"/>
        <v>10</v>
      </c>
      <c r="C402" s="60">
        <f t="shared" si="57"/>
        <v>2000</v>
      </c>
      <c r="D402" s="56">
        <v>0</v>
      </c>
      <c r="E402" s="56">
        <v>0</v>
      </c>
      <c r="H402" s="61"/>
      <c r="I402" s="56">
        <v>40000</v>
      </c>
      <c r="J402" s="61"/>
      <c r="K402" s="91">
        <v>20000</v>
      </c>
      <c r="L402" s="56">
        <v>64681</v>
      </c>
      <c r="M402" s="56">
        <v>85000</v>
      </c>
      <c r="P402" s="56">
        <v>32389</v>
      </c>
      <c r="R402" s="61"/>
      <c r="V402" s="61"/>
      <c r="X402" s="98">
        <f t="shared" si="62"/>
        <v>97070</v>
      </c>
      <c r="Y402" s="56">
        <f t="shared" si="64"/>
        <v>125000</v>
      </c>
      <c r="Z402" s="56">
        <f t="shared" si="64"/>
        <v>0</v>
      </c>
      <c r="AA402" s="98">
        <f t="shared" si="64"/>
        <v>20000</v>
      </c>
      <c r="AB402" s="98">
        <f t="shared" si="58"/>
        <v>202070</v>
      </c>
      <c r="AJ402" s="57">
        <f t="shared" si="59"/>
        <v>0</v>
      </c>
      <c r="AK402" s="56">
        <f t="shared" si="60"/>
        <v>202070</v>
      </c>
    </row>
    <row r="403" spans="1:37" x14ac:dyDescent="0.15">
      <c r="A403" s="59">
        <v>36824</v>
      </c>
      <c r="B403" s="56">
        <f t="shared" si="65"/>
        <v>10</v>
      </c>
      <c r="C403" s="60">
        <f t="shared" si="57"/>
        <v>2000</v>
      </c>
      <c r="D403" s="56">
        <v>0</v>
      </c>
      <c r="E403" s="56">
        <v>0</v>
      </c>
      <c r="H403" s="61"/>
      <c r="I403" s="56">
        <v>40000</v>
      </c>
      <c r="J403" s="61"/>
      <c r="K403" s="91">
        <v>0</v>
      </c>
      <c r="L403" s="56">
        <v>64681</v>
      </c>
      <c r="M403" s="56">
        <v>85000</v>
      </c>
      <c r="P403" s="56">
        <v>32389</v>
      </c>
      <c r="R403" s="61"/>
      <c r="V403" s="61"/>
      <c r="X403" s="98">
        <f t="shared" si="62"/>
        <v>97070</v>
      </c>
      <c r="Y403" s="56">
        <f t="shared" si="64"/>
        <v>125000</v>
      </c>
      <c r="Z403" s="56">
        <f t="shared" si="64"/>
        <v>0</v>
      </c>
      <c r="AA403" s="98">
        <f t="shared" si="64"/>
        <v>0</v>
      </c>
      <c r="AB403" s="98">
        <f t="shared" si="58"/>
        <v>222070</v>
      </c>
      <c r="AJ403" s="57">
        <f t="shared" si="59"/>
        <v>0</v>
      </c>
      <c r="AK403" s="56">
        <f t="shared" si="60"/>
        <v>222070</v>
      </c>
    </row>
    <row r="404" spans="1:37" x14ac:dyDescent="0.15">
      <c r="A404" s="59">
        <v>36825</v>
      </c>
      <c r="B404" s="56">
        <f t="shared" si="65"/>
        <v>10</v>
      </c>
      <c r="C404" s="60">
        <f t="shared" si="57"/>
        <v>2000</v>
      </c>
      <c r="D404" s="56">
        <v>0</v>
      </c>
      <c r="E404" s="56">
        <v>0</v>
      </c>
      <c r="H404" s="61"/>
      <c r="I404" s="56">
        <v>40000</v>
      </c>
      <c r="J404" s="61"/>
      <c r="K404" s="91">
        <v>0</v>
      </c>
      <c r="L404" s="56">
        <v>64681</v>
      </c>
      <c r="M404" s="56">
        <v>85000</v>
      </c>
      <c r="P404" s="56">
        <v>32389</v>
      </c>
      <c r="R404" s="61"/>
      <c r="V404" s="61"/>
      <c r="X404" s="98">
        <f t="shared" si="62"/>
        <v>97070</v>
      </c>
      <c r="Y404" s="56">
        <f t="shared" si="64"/>
        <v>125000</v>
      </c>
      <c r="Z404" s="56">
        <f t="shared" si="64"/>
        <v>0</v>
      </c>
      <c r="AA404" s="98">
        <f t="shared" si="64"/>
        <v>0</v>
      </c>
      <c r="AB404" s="98">
        <f t="shared" si="58"/>
        <v>222070</v>
      </c>
      <c r="AJ404" s="57">
        <f t="shared" si="59"/>
        <v>0</v>
      </c>
      <c r="AK404" s="56">
        <f t="shared" si="60"/>
        <v>222070</v>
      </c>
    </row>
    <row r="405" spans="1:37" x14ac:dyDescent="0.15">
      <c r="A405" s="59">
        <v>36826</v>
      </c>
      <c r="B405" s="56">
        <f t="shared" si="65"/>
        <v>10</v>
      </c>
      <c r="C405" s="60">
        <f t="shared" si="57"/>
        <v>2000</v>
      </c>
      <c r="D405" s="56">
        <v>0</v>
      </c>
      <c r="E405" s="56">
        <v>0</v>
      </c>
      <c r="H405" s="61"/>
      <c r="I405" s="56">
        <v>40000</v>
      </c>
      <c r="J405" s="61"/>
      <c r="K405" s="92"/>
      <c r="L405" s="56">
        <v>64681</v>
      </c>
      <c r="M405" s="56">
        <v>85000</v>
      </c>
      <c r="P405" s="56">
        <v>32389</v>
      </c>
      <c r="R405" s="61"/>
      <c r="V405" s="61"/>
      <c r="X405" s="98">
        <f>D405+H405+L405+P405+T405+W405</f>
        <v>97070</v>
      </c>
      <c r="Y405" s="56">
        <f t="shared" si="64"/>
        <v>125000</v>
      </c>
      <c r="Z405" s="56">
        <f t="shared" si="64"/>
        <v>0</v>
      </c>
      <c r="AA405" s="98">
        <f t="shared" si="64"/>
        <v>0</v>
      </c>
      <c r="AB405" s="98">
        <f t="shared" si="58"/>
        <v>222070</v>
      </c>
      <c r="AJ405" s="57">
        <f t="shared" si="59"/>
        <v>0</v>
      </c>
      <c r="AK405" s="56">
        <f t="shared" si="60"/>
        <v>222070</v>
      </c>
    </row>
    <row r="406" spans="1:37" x14ac:dyDescent="0.15">
      <c r="A406" s="59">
        <v>36827</v>
      </c>
      <c r="B406" s="56">
        <f t="shared" si="65"/>
        <v>10</v>
      </c>
      <c r="C406" s="60">
        <f t="shared" si="57"/>
        <v>2000</v>
      </c>
      <c r="D406" s="56">
        <v>0</v>
      </c>
      <c r="E406" s="56">
        <v>0</v>
      </c>
      <c r="H406" s="61"/>
      <c r="I406" s="56">
        <v>40000</v>
      </c>
      <c r="J406" s="61"/>
      <c r="K406" s="92"/>
      <c r="L406" s="56">
        <v>64681</v>
      </c>
      <c r="M406" s="56">
        <v>85000</v>
      </c>
      <c r="P406" s="56">
        <v>32389</v>
      </c>
      <c r="R406" s="61"/>
      <c r="V406" s="61"/>
      <c r="X406" s="98">
        <f>D406+H406+L406+P406+T406+W406</f>
        <v>97070</v>
      </c>
      <c r="Y406" s="56">
        <f t="shared" si="64"/>
        <v>125000</v>
      </c>
      <c r="Z406" s="56">
        <f t="shared" si="64"/>
        <v>0</v>
      </c>
      <c r="AA406" s="98">
        <f t="shared" si="64"/>
        <v>0</v>
      </c>
      <c r="AB406" s="98">
        <f t="shared" si="58"/>
        <v>222070</v>
      </c>
      <c r="AJ406" s="57">
        <f t="shared" si="59"/>
        <v>0</v>
      </c>
      <c r="AK406" s="56">
        <f t="shared" si="60"/>
        <v>222070</v>
      </c>
    </row>
    <row r="407" spans="1:37" x14ac:dyDescent="0.15">
      <c r="A407" s="59">
        <v>36828</v>
      </c>
      <c r="B407" s="56">
        <f t="shared" si="65"/>
        <v>10</v>
      </c>
      <c r="C407" s="60">
        <f t="shared" si="57"/>
        <v>2000</v>
      </c>
      <c r="D407" s="56">
        <v>0</v>
      </c>
      <c r="E407" s="56">
        <v>0</v>
      </c>
      <c r="H407" s="61"/>
      <c r="I407" s="56">
        <v>40000</v>
      </c>
      <c r="J407" s="61"/>
      <c r="K407" s="92"/>
      <c r="L407" s="56">
        <v>64681</v>
      </c>
      <c r="M407" s="56">
        <v>85000</v>
      </c>
      <c r="P407" s="56">
        <v>32389</v>
      </c>
      <c r="R407" s="61"/>
      <c r="V407" s="61"/>
      <c r="X407" s="98">
        <f>D407+H407+L407+P407+T407+W407</f>
        <v>97070</v>
      </c>
      <c r="Y407" s="56">
        <f t="shared" si="64"/>
        <v>125000</v>
      </c>
      <c r="Z407" s="56">
        <f t="shared" si="64"/>
        <v>0</v>
      </c>
      <c r="AA407" s="98">
        <f t="shared" si="64"/>
        <v>0</v>
      </c>
      <c r="AB407" s="98">
        <f t="shared" si="58"/>
        <v>222070</v>
      </c>
      <c r="AJ407" s="57">
        <f t="shared" si="59"/>
        <v>0</v>
      </c>
      <c r="AK407" s="56">
        <f t="shared" si="60"/>
        <v>222070</v>
      </c>
    </row>
    <row r="408" spans="1:37" x14ac:dyDescent="0.15">
      <c r="A408" s="59">
        <v>36829</v>
      </c>
      <c r="B408" s="56">
        <f t="shared" si="65"/>
        <v>10</v>
      </c>
      <c r="C408" s="60">
        <f t="shared" si="57"/>
        <v>2000</v>
      </c>
      <c r="D408" s="56">
        <v>0</v>
      </c>
      <c r="E408" s="56">
        <v>0</v>
      </c>
      <c r="H408" s="61"/>
      <c r="I408" s="56">
        <v>40000</v>
      </c>
      <c r="J408" s="61"/>
      <c r="K408" s="92"/>
      <c r="L408" s="56">
        <v>64681</v>
      </c>
      <c r="M408" s="56">
        <v>85000</v>
      </c>
      <c r="P408" s="56">
        <v>32389</v>
      </c>
      <c r="R408" s="61"/>
      <c r="V408" s="61"/>
      <c r="X408" s="98">
        <f>D408+H408+L408+P408+T408+W408</f>
        <v>97070</v>
      </c>
      <c r="Y408" s="56">
        <f t="shared" si="64"/>
        <v>125000</v>
      </c>
      <c r="Z408" s="56">
        <f t="shared" si="64"/>
        <v>0</v>
      </c>
      <c r="AA408" s="98">
        <f t="shared" si="64"/>
        <v>0</v>
      </c>
      <c r="AB408" s="98">
        <f t="shared" si="58"/>
        <v>222070</v>
      </c>
      <c r="AJ408" s="57">
        <f t="shared" si="59"/>
        <v>0</v>
      </c>
      <c r="AK408" s="56">
        <f t="shared" si="60"/>
        <v>222070</v>
      </c>
    </row>
    <row r="409" spans="1:37" x14ac:dyDescent="0.15">
      <c r="A409" s="59">
        <v>36830</v>
      </c>
      <c r="B409" s="56">
        <f t="shared" si="65"/>
        <v>10</v>
      </c>
      <c r="C409" s="60">
        <f t="shared" si="57"/>
        <v>2000</v>
      </c>
      <c r="D409" s="56">
        <v>0</v>
      </c>
      <c r="E409" s="56">
        <v>0</v>
      </c>
      <c r="H409" s="61"/>
      <c r="I409" s="56">
        <v>40000</v>
      </c>
      <c r="J409" s="56">
        <v>45000</v>
      </c>
      <c r="K409" s="91">
        <v>0</v>
      </c>
      <c r="L409" s="56">
        <v>64681</v>
      </c>
      <c r="M409" s="56">
        <v>85000</v>
      </c>
      <c r="P409" s="56">
        <v>32389</v>
      </c>
      <c r="R409" s="61"/>
      <c r="V409" s="61"/>
      <c r="X409" s="98">
        <f>D409+H409+L409+P409+T409+W409</f>
        <v>97070</v>
      </c>
      <c r="Y409" s="56">
        <f t="shared" si="64"/>
        <v>125000</v>
      </c>
      <c r="Z409" s="56">
        <f t="shared" si="64"/>
        <v>45000</v>
      </c>
      <c r="AA409" s="98">
        <f t="shared" si="64"/>
        <v>0</v>
      </c>
      <c r="AB409" s="98">
        <f t="shared" si="58"/>
        <v>267070</v>
      </c>
      <c r="AJ409" s="57">
        <f t="shared" si="59"/>
        <v>0</v>
      </c>
      <c r="AK409" s="56">
        <f t="shared" si="60"/>
        <v>267070</v>
      </c>
    </row>
    <row r="410" spans="1:37" x14ac:dyDescent="0.15">
      <c r="A410" s="59">
        <v>36831</v>
      </c>
      <c r="B410" s="56">
        <f t="shared" si="65"/>
        <v>11</v>
      </c>
      <c r="C410" s="60">
        <f t="shared" si="57"/>
        <v>2000</v>
      </c>
      <c r="D410" s="56">
        <v>0</v>
      </c>
      <c r="E410" s="56">
        <v>0</v>
      </c>
      <c r="H410" s="61"/>
      <c r="I410" s="56">
        <v>38206</v>
      </c>
      <c r="J410" s="61"/>
      <c r="K410" s="92"/>
      <c r="L410" s="56">
        <v>223807</v>
      </c>
      <c r="M410" s="56">
        <v>85000</v>
      </c>
      <c r="O410" s="108">
        <v>50000</v>
      </c>
      <c r="P410" s="61"/>
      <c r="R410" s="61"/>
      <c r="V410" s="61"/>
      <c r="X410" s="98">
        <f t="shared" ref="X410:X473" si="66">D410+H410+L410+P410+T410+W410</f>
        <v>223807</v>
      </c>
      <c r="Y410" s="56">
        <f t="shared" si="64"/>
        <v>123206</v>
      </c>
      <c r="Z410" s="56">
        <f t="shared" si="64"/>
        <v>0</v>
      </c>
      <c r="AA410" s="98">
        <f t="shared" si="64"/>
        <v>50000</v>
      </c>
      <c r="AB410" s="98">
        <f t="shared" si="58"/>
        <v>297013</v>
      </c>
      <c r="AJ410" s="57">
        <f t="shared" si="59"/>
        <v>0</v>
      </c>
      <c r="AK410" s="56">
        <f t="shared" si="60"/>
        <v>297013</v>
      </c>
    </row>
    <row r="411" spans="1:37" x14ac:dyDescent="0.15">
      <c r="A411" s="59">
        <v>36832</v>
      </c>
      <c r="B411" s="56">
        <f t="shared" si="65"/>
        <v>11</v>
      </c>
      <c r="C411" s="60">
        <f t="shared" si="57"/>
        <v>2000</v>
      </c>
      <c r="D411" s="56">
        <v>0</v>
      </c>
      <c r="H411" s="61"/>
      <c r="I411" s="56">
        <v>40000</v>
      </c>
      <c r="J411" s="61"/>
      <c r="K411" s="92"/>
      <c r="L411" s="56">
        <v>234599</v>
      </c>
      <c r="M411" s="56">
        <v>85000</v>
      </c>
      <c r="O411" s="91">
        <v>50000</v>
      </c>
      <c r="P411" s="61"/>
      <c r="R411" s="61"/>
      <c r="V411" s="61"/>
      <c r="X411" s="98">
        <f t="shared" si="66"/>
        <v>234599</v>
      </c>
      <c r="Y411" s="56">
        <f t="shared" ref="Y411:AA440" si="67">E411+I411+M411+Q411+U411</f>
        <v>125000</v>
      </c>
      <c r="Z411" s="56">
        <f t="shared" si="67"/>
        <v>0</v>
      </c>
      <c r="AA411" s="98">
        <f t="shared" si="67"/>
        <v>50000</v>
      </c>
      <c r="AB411" s="98">
        <f t="shared" si="58"/>
        <v>309599</v>
      </c>
      <c r="AJ411" s="57">
        <f t="shared" si="59"/>
        <v>0</v>
      </c>
      <c r="AK411" s="56">
        <f t="shared" si="60"/>
        <v>309599</v>
      </c>
    </row>
    <row r="412" spans="1:37" x14ac:dyDescent="0.15">
      <c r="A412" s="59">
        <v>36833</v>
      </c>
      <c r="B412" s="56">
        <f t="shared" si="65"/>
        <v>11</v>
      </c>
      <c r="C412" s="60">
        <f t="shared" si="57"/>
        <v>2000</v>
      </c>
      <c r="D412" s="56">
        <v>0</v>
      </c>
      <c r="H412" s="61"/>
      <c r="I412" s="56">
        <v>39539</v>
      </c>
      <c r="J412" s="61"/>
      <c r="K412" s="92"/>
      <c r="L412" s="56">
        <v>229961</v>
      </c>
      <c r="M412" s="56">
        <v>85000</v>
      </c>
      <c r="P412" s="61"/>
      <c r="R412" s="61"/>
      <c r="V412" s="61"/>
      <c r="X412" s="98">
        <f t="shared" si="66"/>
        <v>229961</v>
      </c>
      <c r="Y412" s="56">
        <f t="shared" si="67"/>
        <v>124539</v>
      </c>
      <c r="Z412" s="56">
        <f t="shared" si="67"/>
        <v>0</v>
      </c>
      <c r="AA412" s="98">
        <f t="shared" si="67"/>
        <v>0</v>
      </c>
      <c r="AB412" s="98">
        <f t="shared" si="58"/>
        <v>354500</v>
      </c>
      <c r="AJ412" s="57">
        <f t="shared" si="59"/>
        <v>0</v>
      </c>
      <c r="AK412" s="56">
        <f t="shared" si="60"/>
        <v>354500</v>
      </c>
    </row>
    <row r="413" spans="1:37" x14ac:dyDescent="0.15">
      <c r="A413" s="59">
        <v>36834</v>
      </c>
      <c r="B413" s="56">
        <f t="shared" si="65"/>
        <v>11</v>
      </c>
      <c r="C413" s="60">
        <f t="shared" si="57"/>
        <v>2000</v>
      </c>
      <c r="D413" s="56">
        <v>0</v>
      </c>
      <c r="H413" s="61"/>
      <c r="I413" s="56">
        <v>0</v>
      </c>
      <c r="J413" s="61"/>
      <c r="K413" s="92"/>
      <c r="L413" s="56">
        <v>234599</v>
      </c>
      <c r="M413" s="56">
        <v>45000</v>
      </c>
      <c r="P413" s="61"/>
      <c r="R413" s="61"/>
      <c r="V413" s="61"/>
      <c r="X413" s="98">
        <f t="shared" si="66"/>
        <v>234599</v>
      </c>
      <c r="Y413" s="56">
        <f t="shared" si="67"/>
        <v>45000</v>
      </c>
      <c r="Z413" s="56">
        <f t="shared" si="67"/>
        <v>0</v>
      </c>
      <c r="AA413" s="98">
        <f t="shared" si="67"/>
        <v>0</v>
      </c>
      <c r="AB413" s="98">
        <f t="shared" si="58"/>
        <v>279599</v>
      </c>
      <c r="AJ413" s="57">
        <f t="shared" si="59"/>
        <v>0</v>
      </c>
      <c r="AK413" s="56">
        <f t="shared" si="60"/>
        <v>279599</v>
      </c>
    </row>
    <row r="414" spans="1:37" x14ac:dyDescent="0.15">
      <c r="A414" s="59">
        <v>36835</v>
      </c>
      <c r="B414" s="56">
        <f t="shared" si="65"/>
        <v>11</v>
      </c>
      <c r="C414" s="60">
        <f t="shared" si="57"/>
        <v>2000</v>
      </c>
      <c r="H414" s="61"/>
      <c r="I414" s="56">
        <v>0</v>
      </c>
      <c r="J414" s="61"/>
      <c r="K414" s="92"/>
      <c r="L414" s="56">
        <v>234599</v>
      </c>
      <c r="M414" s="56">
        <v>45000</v>
      </c>
      <c r="P414" s="61"/>
      <c r="R414" s="61"/>
      <c r="V414" s="61"/>
      <c r="X414" s="98">
        <f t="shared" si="66"/>
        <v>234599</v>
      </c>
      <c r="Y414" s="56">
        <f t="shared" si="67"/>
        <v>45000</v>
      </c>
      <c r="Z414" s="56">
        <f t="shared" si="67"/>
        <v>0</v>
      </c>
      <c r="AA414" s="98">
        <f t="shared" si="67"/>
        <v>0</v>
      </c>
      <c r="AB414" s="98">
        <f t="shared" si="58"/>
        <v>279599</v>
      </c>
      <c r="AJ414" s="57">
        <f t="shared" si="59"/>
        <v>0</v>
      </c>
      <c r="AK414" s="56">
        <f t="shared" si="60"/>
        <v>279599</v>
      </c>
    </row>
    <row r="415" spans="1:37" x14ac:dyDescent="0.15">
      <c r="A415" s="59">
        <v>36836</v>
      </c>
      <c r="B415" s="56">
        <f t="shared" si="65"/>
        <v>11</v>
      </c>
      <c r="C415" s="60">
        <f t="shared" si="57"/>
        <v>2000</v>
      </c>
      <c r="H415" s="61"/>
      <c r="I415" s="56">
        <v>0</v>
      </c>
      <c r="J415" s="61"/>
      <c r="K415" s="92"/>
      <c r="L415" s="56">
        <v>234599</v>
      </c>
      <c r="M415" s="56">
        <v>45000</v>
      </c>
      <c r="P415" s="61"/>
      <c r="R415" s="61"/>
      <c r="V415" s="61"/>
      <c r="X415" s="98">
        <f t="shared" si="66"/>
        <v>234599</v>
      </c>
      <c r="Y415" s="56">
        <f t="shared" si="67"/>
        <v>45000</v>
      </c>
      <c r="Z415" s="56">
        <f t="shared" si="67"/>
        <v>0</v>
      </c>
      <c r="AA415" s="98">
        <f t="shared" si="67"/>
        <v>0</v>
      </c>
      <c r="AB415" s="98">
        <f t="shared" si="58"/>
        <v>279599</v>
      </c>
      <c r="AJ415" s="57">
        <f t="shared" si="59"/>
        <v>0</v>
      </c>
      <c r="AK415" s="56">
        <f t="shared" si="60"/>
        <v>279599</v>
      </c>
    </row>
    <row r="416" spans="1:37" x14ac:dyDescent="0.15">
      <c r="A416" s="59">
        <v>36837</v>
      </c>
      <c r="B416" s="56">
        <f t="shared" si="65"/>
        <v>11</v>
      </c>
      <c r="C416" s="60">
        <f t="shared" si="57"/>
        <v>2000</v>
      </c>
      <c r="H416" s="61"/>
      <c r="I416" s="56">
        <v>0</v>
      </c>
      <c r="J416" s="61"/>
      <c r="K416" s="92"/>
      <c r="L416" s="56">
        <v>234599</v>
      </c>
      <c r="M416" s="56">
        <v>45000</v>
      </c>
      <c r="N416" s="56">
        <v>88114</v>
      </c>
      <c r="P416" s="61"/>
      <c r="R416" s="61"/>
      <c r="V416" s="61"/>
      <c r="X416" s="98">
        <f t="shared" si="66"/>
        <v>234599</v>
      </c>
      <c r="Y416" s="56">
        <f t="shared" si="67"/>
        <v>45000</v>
      </c>
      <c r="Z416" s="56">
        <f t="shared" si="67"/>
        <v>88114</v>
      </c>
      <c r="AA416" s="98">
        <f t="shared" si="67"/>
        <v>0</v>
      </c>
      <c r="AB416" s="98">
        <f t="shared" si="58"/>
        <v>367713</v>
      </c>
      <c r="AJ416" s="57">
        <f t="shared" si="59"/>
        <v>0</v>
      </c>
      <c r="AK416" s="56">
        <f t="shared" si="60"/>
        <v>367713</v>
      </c>
    </row>
    <row r="417" spans="1:37" x14ac:dyDescent="0.15">
      <c r="A417" s="59">
        <v>36838</v>
      </c>
      <c r="B417" s="56">
        <f t="shared" si="65"/>
        <v>11</v>
      </c>
      <c r="C417" s="60">
        <f t="shared" si="57"/>
        <v>2000</v>
      </c>
      <c r="H417" s="61"/>
      <c r="I417" s="56">
        <v>0</v>
      </c>
      <c r="J417" s="61"/>
      <c r="K417" s="92"/>
      <c r="L417" s="56">
        <v>234599</v>
      </c>
      <c r="M417" s="56">
        <v>45000</v>
      </c>
      <c r="N417" s="56">
        <v>88114</v>
      </c>
      <c r="P417" s="61"/>
      <c r="R417" s="61"/>
      <c r="V417" s="61"/>
      <c r="X417" s="98">
        <f t="shared" si="66"/>
        <v>234599</v>
      </c>
      <c r="Y417" s="56">
        <f t="shared" si="67"/>
        <v>45000</v>
      </c>
      <c r="Z417" s="56">
        <f t="shared" si="67"/>
        <v>88114</v>
      </c>
      <c r="AA417" s="98">
        <f t="shared" si="67"/>
        <v>0</v>
      </c>
      <c r="AB417" s="98">
        <f t="shared" si="58"/>
        <v>367713</v>
      </c>
      <c r="AJ417" s="57">
        <f t="shared" si="59"/>
        <v>0</v>
      </c>
      <c r="AK417" s="56">
        <f t="shared" si="60"/>
        <v>367713</v>
      </c>
    </row>
    <row r="418" spans="1:37" x14ac:dyDescent="0.15">
      <c r="A418" s="59">
        <v>36839</v>
      </c>
      <c r="B418" s="56">
        <f t="shared" si="65"/>
        <v>11</v>
      </c>
      <c r="C418" s="60">
        <f t="shared" si="57"/>
        <v>2000</v>
      </c>
      <c r="H418" s="61"/>
      <c r="J418" s="61"/>
      <c r="K418" s="92"/>
      <c r="L418" s="56">
        <v>234599</v>
      </c>
      <c r="M418" s="56">
        <v>45000</v>
      </c>
      <c r="N418" s="56">
        <v>88114</v>
      </c>
      <c r="P418" s="61"/>
      <c r="R418" s="61"/>
      <c r="V418" s="61"/>
      <c r="X418" s="98">
        <f t="shared" si="66"/>
        <v>234599</v>
      </c>
      <c r="Y418" s="56">
        <f t="shared" si="67"/>
        <v>45000</v>
      </c>
      <c r="Z418" s="56">
        <f t="shared" si="67"/>
        <v>88114</v>
      </c>
      <c r="AA418" s="98">
        <f t="shared" si="67"/>
        <v>0</v>
      </c>
      <c r="AB418" s="98">
        <f t="shared" si="58"/>
        <v>367713</v>
      </c>
      <c r="AJ418" s="57">
        <f t="shared" si="59"/>
        <v>0</v>
      </c>
      <c r="AK418" s="56">
        <f t="shared" si="60"/>
        <v>367713</v>
      </c>
    </row>
    <row r="419" spans="1:37" x14ac:dyDescent="0.15">
      <c r="A419" s="59">
        <v>36840</v>
      </c>
      <c r="B419" s="56">
        <f t="shared" si="65"/>
        <v>11</v>
      </c>
      <c r="C419" s="60">
        <f t="shared" si="57"/>
        <v>2000</v>
      </c>
      <c r="H419" s="61"/>
      <c r="J419" s="61"/>
      <c r="K419" s="92"/>
      <c r="L419" s="56">
        <v>234599</v>
      </c>
      <c r="M419" s="56">
        <v>45000</v>
      </c>
      <c r="N419" s="56">
        <v>88114</v>
      </c>
      <c r="P419" s="61"/>
      <c r="R419" s="61"/>
      <c r="V419" s="61"/>
      <c r="X419" s="98">
        <f t="shared" si="66"/>
        <v>234599</v>
      </c>
      <c r="Y419" s="56">
        <f t="shared" si="67"/>
        <v>45000</v>
      </c>
      <c r="Z419" s="56">
        <f t="shared" si="67"/>
        <v>88114</v>
      </c>
      <c r="AA419" s="98">
        <f t="shared" si="67"/>
        <v>0</v>
      </c>
      <c r="AB419" s="98">
        <f t="shared" si="58"/>
        <v>367713</v>
      </c>
      <c r="AJ419" s="57">
        <f t="shared" si="59"/>
        <v>0</v>
      </c>
      <c r="AK419" s="56">
        <f t="shared" si="60"/>
        <v>367713</v>
      </c>
    </row>
    <row r="420" spans="1:37" x14ac:dyDescent="0.15">
      <c r="A420" s="59">
        <v>36841</v>
      </c>
      <c r="B420" s="56">
        <f t="shared" si="65"/>
        <v>11</v>
      </c>
      <c r="C420" s="60">
        <f t="shared" si="57"/>
        <v>2000</v>
      </c>
      <c r="H420" s="61"/>
      <c r="J420" s="61"/>
      <c r="K420" s="92"/>
      <c r="L420" s="56">
        <v>234599</v>
      </c>
      <c r="M420" s="56">
        <v>45000</v>
      </c>
      <c r="N420" s="56">
        <v>88114</v>
      </c>
      <c r="P420" s="61"/>
      <c r="R420" s="61"/>
      <c r="V420" s="61"/>
      <c r="X420" s="98">
        <f t="shared" si="66"/>
        <v>234599</v>
      </c>
      <c r="Y420" s="56">
        <f t="shared" si="67"/>
        <v>45000</v>
      </c>
      <c r="Z420" s="56">
        <f t="shared" si="67"/>
        <v>88114</v>
      </c>
      <c r="AA420" s="98">
        <f t="shared" si="67"/>
        <v>0</v>
      </c>
      <c r="AB420" s="98">
        <f t="shared" si="58"/>
        <v>367713</v>
      </c>
      <c r="AJ420" s="57">
        <f t="shared" si="59"/>
        <v>0</v>
      </c>
      <c r="AK420" s="56">
        <f t="shared" si="60"/>
        <v>367713</v>
      </c>
    </row>
    <row r="421" spans="1:37" x14ac:dyDescent="0.15">
      <c r="A421" s="59">
        <v>36842</v>
      </c>
      <c r="B421" s="56">
        <f t="shared" si="65"/>
        <v>11</v>
      </c>
      <c r="C421" s="60">
        <f t="shared" si="57"/>
        <v>2000</v>
      </c>
      <c r="H421" s="61"/>
      <c r="J421" s="61"/>
      <c r="K421" s="92"/>
      <c r="L421" s="56">
        <v>234599</v>
      </c>
      <c r="M421" s="56">
        <v>45000</v>
      </c>
      <c r="N421" s="56">
        <v>88114</v>
      </c>
      <c r="P421" s="61"/>
      <c r="R421" s="61"/>
      <c r="V421" s="61"/>
      <c r="X421" s="98">
        <f t="shared" si="66"/>
        <v>234599</v>
      </c>
      <c r="Y421" s="56">
        <f t="shared" si="67"/>
        <v>45000</v>
      </c>
      <c r="Z421" s="56">
        <f t="shared" si="67"/>
        <v>88114</v>
      </c>
      <c r="AA421" s="98">
        <f t="shared" si="67"/>
        <v>0</v>
      </c>
      <c r="AB421" s="98">
        <f t="shared" si="58"/>
        <v>367713</v>
      </c>
      <c r="AJ421" s="57">
        <f t="shared" si="59"/>
        <v>0</v>
      </c>
      <c r="AK421" s="56">
        <f t="shared" si="60"/>
        <v>367713</v>
      </c>
    </row>
    <row r="422" spans="1:37" x14ac:dyDescent="0.15">
      <c r="A422" s="59">
        <v>36843</v>
      </c>
      <c r="B422" s="56">
        <f t="shared" si="65"/>
        <v>11</v>
      </c>
      <c r="C422" s="60">
        <f t="shared" si="57"/>
        <v>2000</v>
      </c>
      <c r="H422" s="61"/>
      <c r="J422" s="61"/>
      <c r="K422" s="92"/>
      <c r="L422" s="56">
        <v>234599</v>
      </c>
      <c r="M422" s="56">
        <v>45000</v>
      </c>
      <c r="N422" s="56">
        <v>88114</v>
      </c>
      <c r="P422" s="61"/>
      <c r="R422" s="61"/>
      <c r="V422" s="61"/>
      <c r="X422" s="98">
        <f t="shared" si="66"/>
        <v>234599</v>
      </c>
      <c r="Y422" s="56">
        <f t="shared" si="67"/>
        <v>45000</v>
      </c>
      <c r="Z422" s="56">
        <f t="shared" si="67"/>
        <v>88114</v>
      </c>
      <c r="AA422" s="98">
        <f t="shared" si="67"/>
        <v>0</v>
      </c>
      <c r="AB422" s="98">
        <f t="shared" si="58"/>
        <v>367713</v>
      </c>
      <c r="AJ422" s="57">
        <f t="shared" si="59"/>
        <v>0</v>
      </c>
      <c r="AK422" s="56">
        <f t="shared" si="60"/>
        <v>367713</v>
      </c>
    </row>
    <row r="423" spans="1:37" x14ac:dyDescent="0.15">
      <c r="A423" s="59">
        <v>36844</v>
      </c>
      <c r="B423" s="56">
        <f t="shared" si="65"/>
        <v>11</v>
      </c>
      <c r="C423" s="60">
        <f t="shared" si="57"/>
        <v>2000</v>
      </c>
      <c r="H423" s="61"/>
      <c r="J423" s="61"/>
      <c r="K423" s="92"/>
      <c r="L423" s="56">
        <v>234599</v>
      </c>
      <c r="M423" s="56">
        <v>45000</v>
      </c>
      <c r="N423" s="56">
        <v>88114</v>
      </c>
      <c r="P423" s="61"/>
      <c r="R423" s="61"/>
      <c r="V423" s="61"/>
      <c r="X423" s="98">
        <f t="shared" si="66"/>
        <v>234599</v>
      </c>
      <c r="Y423" s="56">
        <f t="shared" si="67"/>
        <v>45000</v>
      </c>
      <c r="Z423" s="56">
        <f t="shared" si="67"/>
        <v>88114</v>
      </c>
      <c r="AA423" s="98">
        <f t="shared" si="67"/>
        <v>0</v>
      </c>
      <c r="AB423" s="98">
        <f t="shared" si="58"/>
        <v>367713</v>
      </c>
      <c r="AJ423" s="57">
        <f t="shared" si="59"/>
        <v>0</v>
      </c>
      <c r="AK423" s="56">
        <f t="shared" si="60"/>
        <v>367713</v>
      </c>
    </row>
    <row r="424" spans="1:37" x14ac:dyDescent="0.15">
      <c r="A424" s="59">
        <v>36845</v>
      </c>
      <c r="B424" s="56">
        <f t="shared" si="65"/>
        <v>11</v>
      </c>
      <c r="C424" s="60">
        <f t="shared" si="57"/>
        <v>2000</v>
      </c>
      <c r="H424" s="61"/>
      <c r="J424" s="61"/>
      <c r="K424" s="92"/>
      <c r="L424" s="56">
        <v>234599</v>
      </c>
      <c r="M424" s="56">
        <v>45000</v>
      </c>
      <c r="N424" s="56">
        <v>88114</v>
      </c>
      <c r="P424" s="61"/>
      <c r="R424" s="61"/>
      <c r="V424" s="61"/>
      <c r="X424" s="98">
        <f t="shared" si="66"/>
        <v>234599</v>
      </c>
      <c r="Y424" s="56">
        <f t="shared" si="67"/>
        <v>45000</v>
      </c>
      <c r="Z424" s="56">
        <f t="shared" si="67"/>
        <v>88114</v>
      </c>
      <c r="AA424" s="98">
        <f t="shared" si="67"/>
        <v>0</v>
      </c>
      <c r="AB424" s="98">
        <f t="shared" si="58"/>
        <v>367713</v>
      </c>
      <c r="AJ424" s="57">
        <f t="shared" si="59"/>
        <v>0</v>
      </c>
      <c r="AK424" s="56">
        <f t="shared" si="60"/>
        <v>367713</v>
      </c>
    </row>
    <row r="425" spans="1:37" x14ac:dyDescent="0.15">
      <c r="A425" s="59">
        <v>36846</v>
      </c>
      <c r="B425" s="56">
        <f t="shared" si="65"/>
        <v>11</v>
      </c>
      <c r="C425" s="60">
        <f t="shared" si="57"/>
        <v>2000</v>
      </c>
      <c r="H425" s="61"/>
      <c r="J425" s="61"/>
      <c r="K425" s="92"/>
      <c r="L425" s="56">
        <v>234599</v>
      </c>
      <c r="M425" s="56">
        <v>45000</v>
      </c>
      <c r="N425" s="56">
        <v>88114</v>
      </c>
      <c r="P425" s="61"/>
      <c r="R425" s="61"/>
      <c r="V425" s="61"/>
      <c r="X425" s="98">
        <f t="shared" si="66"/>
        <v>234599</v>
      </c>
      <c r="Y425" s="56">
        <f t="shared" si="67"/>
        <v>45000</v>
      </c>
      <c r="Z425" s="56">
        <f t="shared" si="67"/>
        <v>88114</v>
      </c>
      <c r="AA425" s="98">
        <f t="shared" si="67"/>
        <v>0</v>
      </c>
      <c r="AB425" s="98">
        <f t="shared" si="58"/>
        <v>367713</v>
      </c>
      <c r="AJ425" s="57">
        <f t="shared" si="59"/>
        <v>0</v>
      </c>
      <c r="AK425" s="56">
        <f t="shared" si="60"/>
        <v>367713</v>
      </c>
    </row>
    <row r="426" spans="1:37" x14ac:dyDescent="0.15">
      <c r="A426" s="59">
        <v>36847</v>
      </c>
      <c r="B426" s="56">
        <f t="shared" si="65"/>
        <v>11</v>
      </c>
      <c r="C426" s="60">
        <f t="shared" si="57"/>
        <v>2000</v>
      </c>
      <c r="H426" s="61"/>
      <c r="J426" s="61"/>
      <c r="K426" s="92"/>
      <c r="L426" s="56">
        <v>234599</v>
      </c>
      <c r="M426" s="56">
        <v>45000</v>
      </c>
      <c r="N426" s="56">
        <v>88114</v>
      </c>
      <c r="P426" s="61"/>
      <c r="R426" s="61"/>
      <c r="V426" s="61"/>
      <c r="X426" s="98">
        <f t="shared" si="66"/>
        <v>234599</v>
      </c>
      <c r="Y426" s="56">
        <f t="shared" si="67"/>
        <v>45000</v>
      </c>
      <c r="Z426" s="56">
        <f t="shared" si="67"/>
        <v>88114</v>
      </c>
      <c r="AA426" s="98">
        <f t="shared" si="67"/>
        <v>0</v>
      </c>
      <c r="AB426" s="98">
        <f t="shared" si="58"/>
        <v>367713</v>
      </c>
      <c r="AJ426" s="57">
        <f t="shared" si="59"/>
        <v>0</v>
      </c>
      <c r="AK426" s="56">
        <f t="shared" si="60"/>
        <v>367713</v>
      </c>
    </row>
    <row r="427" spans="1:37" x14ac:dyDescent="0.15">
      <c r="A427" s="59">
        <v>36848</v>
      </c>
      <c r="B427" s="56">
        <f t="shared" si="65"/>
        <v>11</v>
      </c>
      <c r="C427" s="60">
        <f t="shared" ref="C427:C490" si="68">YEAR(A427)</f>
        <v>2000</v>
      </c>
      <c r="H427" s="61"/>
      <c r="J427" s="61"/>
      <c r="K427" s="92"/>
      <c r="L427" s="56">
        <v>234599</v>
      </c>
      <c r="M427" s="56">
        <v>45000</v>
      </c>
      <c r="N427" s="56">
        <v>88114</v>
      </c>
      <c r="P427" s="61"/>
      <c r="R427" s="61"/>
      <c r="V427" s="61"/>
      <c r="X427" s="98">
        <f t="shared" si="66"/>
        <v>234599</v>
      </c>
      <c r="Y427" s="56">
        <f t="shared" si="67"/>
        <v>45000</v>
      </c>
      <c r="Z427" s="56">
        <f t="shared" si="67"/>
        <v>88114</v>
      </c>
      <c r="AA427" s="98">
        <f t="shared" si="67"/>
        <v>0</v>
      </c>
      <c r="AB427" s="98">
        <f t="shared" ref="AB427:AB490" si="69">X427+Y427+Z427-AA427</f>
        <v>367713</v>
      </c>
      <c r="AJ427" s="57">
        <f t="shared" si="59"/>
        <v>0</v>
      </c>
      <c r="AK427" s="56">
        <f t="shared" si="60"/>
        <v>367713</v>
      </c>
    </row>
    <row r="428" spans="1:37" x14ac:dyDescent="0.15">
      <c r="A428" s="59">
        <v>36849</v>
      </c>
      <c r="B428" s="56">
        <f t="shared" si="65"/>
        <v>11</v>
      </c>
      <c r="C428" s="60">
        <f t="shared" si="68"/>
        <v>2000</v>
      </c>
      <c r="H428" s="61"/>
      <c r="J428" s="61"/>
      <c r="K428" s="92"/>
      <c r="L428" s="56">
        <v>234599</v>
      </c>
      <c r="M428" s="56">
        <v>45000</v>
      </c>
      <c r="N428" s="56">
        <v>88114</v>
      </c>
      <c r="P428" s="61"/>
      <c r="R428" s="61"/>
      <c r="V428" s="61"/>
      <c r="X428" s="98">
        <f t="shared" si="66"/>
        <v>234599</v>
      </c>
      <c r="Y428" s="56">
        <f t="shared" si="67"/>
        <v>45000</v>
      </c>
      <c r="Z428" s="56">
        <f t="shared" si="67"/>
        <v>88114</v>
      </c>
      <c r="AA428" s="98">
        <f t="shared" si="67"/>
        <v>0</v>
      </c>
      <c r="AB428" s="98">
        <f t="shared" si="69"/>
        <v>367713</v>
      </c>
      <c r="AJ428" s="57">
        <f t="shared" si="59"/>
        <v>0</v>
      </c>
      <c r="AK428" s="56">
        <f t="shared" si="60"/>
        <v>367713</v>
      </c>
    </row>
    <row r="429" spans="1:37" x14ac:dyDescent="0.15">
      <c r="A429" s="59">
        <v>36850</v>
      </c>
      <c r="B429" s="56">
        <f t="shared" si="65"/>
        <v>11</v>
      </c>
      <c r="C429" s="60">
        <f t="shared" si="68"/>
        <v>2000</v>
      </c>
      <c r="H429" s="61"/>
      <c r="J429" s="61"/>
      <c r="K429" s="92"/>
      <c r="L429" s="56">
        <v>234599</v>
      </c>
      <c r="M429" s="56">
        <v>45000</v>
      </c>
      <c r="N429" s="56">
        <v>88114</v>
      </c>
      <c r="P429" s="61"/>
      <c r="R429" s="61"/>
      <c r="V429" s="61"/>
      <c r="X429" s="98">
        <f t="shared" si="66"/>
        <v>234599</v>
      </c>
      <c r="Y429" s="56">
        <f t="shared" si="67"/>
        <v>45000</v>
      </c>
      <c r="Z429" s="56">
        <f t="shared" si="67"/>
        <v>88114</v>
      </c>
      <c r="AA429" s="98">
        <f t="shared" si="67"/>
        <v>0</v>
      </c>
      <c r="AB429" s="98">
        <f t="shared" si="69"/>
        <v>367713</v>
      </c>
      <c r="AJ429" s="57">
        <f t="shared" ref="AJ429:AJ492" si="70">AD429+AE429+AF429+AG429+AH429+AI429</f>
        <v>0</v>
      </c>
      <c r="AK429" s="56">
        <f t="shared" ref="AK429:AK492" si="71">AB429-AJ429</f>
        <v>367713</v>
      </c>
    </row>
    <row r="430" spans="1:37" x14ac:dyDescent="0.15">
      <c r="A430" s="59">
        <v>36851</v>
      </c>
      <c r="B430" s="56">
        <f t="shared" si="65"/>
        <v>11</v>
      </c>
      <c r="C430" s="60">
        <f t="shared" si="68"/>
        <v>2000</v>
      </c>
      <c r="H430" s="61"/>
      <c r="J430" s="61"/>
      <c r="K430" s="92"/>
      <c r="L430" s="56">
        <v>234599</v>
      </c>
      <c r="M430" s="56">
        <v>45000</v>
      </c>
      <c r="N430" s="56">
        <v>88114</v>
      </c>
      <c r="P430" s="61"/>
      <c r="R430" s="61"/>
      <c r="V430" s="61"/>
      <c r="X430" s="98">
        <f t="shared" si="66"/>
        <v>234599</v>
      </c>
      <c r="Y430" s="56">
        <f t="shared" si="67"/>
        <v>45000</v>
      </c>
      <c r="Z430" s="56">
        <f t="shared" si="67"/>
        <v>88114</v>
      </c>
      <c r="AA430" s="98">
        <f t="shared" si="67"/>
        <v>0</v>
      </c>
      <c r="AB430" s="98">
        <f t="shared" si="69"/>
        <v>367713</v>
      </c>
      <c r="AJ430" s="57">
        <f t="shared" si="70"/>
        <v>0</v>
      </c>
      <c r="AK430" s="56">
        <f t="shared" si="71"/>
        <v>367713</v>
      </c>
    </row>
    <row r="431" spans="1:37" x14ac:dyDescent="0.15">
      <c r="A431" s="59">
        <v>36852</v>
      </c>
      <c r="B431" s="56">
        <f t="shared" si="65"/>
        <v>11</v>
      </c>
      <c r="C431" s="60">
        <f t="shared" si="68"/>
        <v>2000</v>
      </c>
      <c r="H431" s="61"/>
      <c r="J431" s="61"/>
      <c r="K431" s="92"/>
      <c r="L431" s="56">
        <v>234599</v>
      </c>
      <c r="M431" s="56">
        <v>45000</v>
      </c>
      <c r="N431" s="56">
        <v>88114</v>
      </c>
      <c r="P431" s="61"/>
      <c r="R431" s="61"/>
      <c r="V431" s="61"/>
      <c r="X431" s="98">
        <f t="shared" si="66"/>
        <v>234599</v>
      </c>
      <c r="Y431" s="56">
        <f t="shared" si="67"/>
        <v>45000</v>
      </c>
      <c r="Z431" s="56">
        <f t="shared" si="67"/>
        <v>88114</v>
      </c>
      <c r="AA431" s="98">
        <f t="shared" si="67"/>
        <v>0</v>
      </c>
      <c r="AB431" s="98">
        <f t="shared" si="69"/>
        <v>367713</v>
      </c>
      <c r="AJ431" s="57">
        <f t="shared" si="70"/>
        <v>0</v>
      </c>
      <c r="AK431" s="56">
        <f t="shared" si="71"/>
        <v>367713</v>
      </c>
    </row>
    <row r="432" spans="1:37" x14ac:dyDescent="0.15">
      <c r="A432" s="59">
        <v>36853</v>
      </c>
      <c r="B432" s="56">
        <f t="shared" si="65"/>
        <v>11</v>
      </c>
      <c r="C432" s="60">
        <f t="shared" si="68"/>
        <v>2000</v>
      </c>
      <c r="H432" s="61"/>
      <c r="J432" s="61"/>
      <c r="K432" s="92"/>
      <c r="L432" s="56">
        <v>234599</v>
      </c>
      <c r="M432" s="56">
        <v>45000</v>
      </c>
      <c r="P432" s="61"/>
      <c r="R432" s="61"/>
      <c r="V432" s="61"/>
      <c r="X432" s="98">
        <f t="shared" si="66"/>
        <v>234599</v>
      </c>
      <c r="Y432" s="56">
        <f t="shared" si="67"/>
        <v>45000</v>
      </c>
      <c r="Z432" s="56">
        <f t="shared" si="67"/>
        <v>0</v>
      </c>
      <c r="AA432" s="98">
        <f t="shared" si="67"/>
        <v>0</v>
      </c>
      <c r="AB432" s="98">
        <f t="shared" si="69"/>
        <v>279599</v>
      </c>
      <c r="AJ432" s="57">
        <f t="shared" si="70"/>
        <v>0</v>
      </c>
      <c r="AK432" s="56">
        <f t="shared" si="71"/>
        <v>279599</v>
      </c>
    </row>
    <row r="433" spans="1:37" x14ac:dyDescent="0.15">
      <c r="A433" s="59">
        <v>36854</v>
      </c>
      <c r="B433" s="56">
        <f t="shared" si="65"/>
        <v>11</v>
      </c>
      <c r="C433" s="60">
        <f t="shared" si="68"/>
        <v>2000</v>
      </c>
      <c r="H433" s="61"/>
      <c r="J433" s="61"/>
      <c r="K433" s="92"/>
      <c r="L433" s="56">
        <v>234599</v>
      </c>
      <c r="M433" s="56">
        <v>45000</v>
      </c>
      <c r="P433" s="61"/>
      <c r="R433" s="61"/>
      <c r="V433" s="61"/>
      <c r="X433" s="98">
        <f t="shared" si="66"/>
        <v>234599</v>
      </c>
      <c r="Y433" s="56">
        <f t="shared" si="67"/>
        <v>45000</v>
      </c>
      <c r="Z433" s="56">
        <f t="shared" si="67"/>
        <v>0</v>
      </c>
      <c r="AA433" s="98">
        <f t="shared" si="67"/>
        <v>0</v>
      </c>
      <c r="AB433" s="98">
        <f t="shared" si="69"/>
        <v>279599</v>
      </c>
      <c r="AJ433" s="57">
        <f t="shared" si="70"/>
        <v>0</v>
      </c>
      <c r="AK433" s="56">
        <f t="shared" si="71"/>
        <v>279599</v>
      </c>
    </row>
    <row r="434" spans="1:37" x14ac:dyDescent="0.15">
      <c r="A434" s="59">
        <v>36855</v>
      </c>
      <c r="B434" s="56">
        <f t="shared" si="65"/>
        <v>11</v>
      </c>
      <c r="C434" s="60">
        <f t="shared" si="68"/>
        <v>2000</v>
      </c>
      <c r="H434" s="61"/>
      <c r="J434" s="61"/>
      <c r="K434" s="92"/>
      <c r="L434" s="56">
        <v>234599</v>
      </c>
      <c r="M434" s="56">
        <v>45000</v>
      </c>
      <c r="P434" s="61"/>
      <c r="R434" s="61"/>
      <c r="V434" s="61"/>
      <c r="X434" s="98">
        <f t="shared" si="66"/>
        <v>234599</v>
      </c>
      <c r="Y434" s="56">
        <f t="shared" si="67"/>
        <v>45000</v>
      </c>
      <c r="Z434" s="56">
        <f t="shared" si="67"/>
        <v>0</v>
      </c>
      <c r="AA434" s="98">
        <f t="shared" si="67"/>
        <v>0</v>
      </c>
      <c r="AB434" s="98">
        <f t="shared" si="69"/>
        <v>279599</v>
      </c>
      <c r="AJ434" s="57">
        <f t="shared" si="70"/>
        <v>0</v>
      </c>
      <c r="AK434" s="56">
        <f t="shared" si="71"/>
        <v>279599</v>
      </c>
    </row>
    <row r="435" spans="1:37" x14ac:dyDescent="0.15">
      <c r="A435" s="59">
        <v>36856</v>
      </c>
      <c r="B435" s="56">
        <f t="shared" si="65"/>
        <v>11</v>
      </c>
      <c r="C435" s="60">
        <f t="shared" si="68"/>
        <v>2000</v>
      </c>
      <c r="H435" s="61"/>
      <c r="J435" s="61"/>
      <c r="K435" s="92"/>
      <c r="L435" s="56">
        <v>234599</v>
      </c>
      <c r="M435" s="56">
        <v>45000</v>
      </c>
      <c r="P435" s="61"/>
      <c r="R435" s="61"/>
      <c r="V435" s="61"/>
      <c r="X435" s="98">
        <f t="shared" si="66"/>
        <v>234599</v>
      </c>
      <c r="Y435" s="56">
        <f t="shared" si="67"/>
        <v>45000</v>
      </c>
      <c r="Z435" s="56">
        <f t="shared" si="67"/>
        <v>0</v>
      </c>
      <c r="AA435" s="98">
        <f t="shared" si="67"/>
        <v>0</v>
      </c>
      <c r="AB435" s="98">
        <f t="shared" si="69"/>
        <v>279599</v>
      </c>
      <c r="AJ435" s="57">
        <f t="shared" si="70"/>
        <v>0</v>
      </c>
      <c r="AK435" s="56">
        <f t="shared" si="71"/>
        <v>279599</v>
      </c>
    </row>
    <row r="436" spans="1:37" x14ac:dyDescent="0.15">
      <c r="A436" s="59">
        <v>36857</v>
      </c>
      <c r="B436" s="56">
        <f t="shared" si="65"/>
        <v>11</v>
      </c>
      <c r="C436" s="60">
        <f t="shared" si="68"/>
        <v>2000</v>
      </c>
      <c r="H436" s="61"/>
      <c r="J436" s="61"/>
      <c r="K436" s="92"/>
      <c r="L436" s="56">
        <v>234599</v>
      </c>
      <c r="M436" s="56">
        <v>45000</v>
      </c>
      <c r="P436" s="61"/>
      <c r="R436" s="61"/>
      <c r="V436" s="61"/>
      <c r="X436" s="98">
        <f t="shared" si="66"/>
        <v>234599</v>
      </c>
      <c r="Y436" s="56">
        <f t="shared" si="67"/>
        <v>45000</v>
      </c>
      <c r="Z436" s="56">
        <f t="shared" si="67"/>
        <v>0</v>
      </c>
      <c r="AA436" s="98">
        <f t="shared" si="67"/>
        <v>0</v>
      </c>
      <c r="AB436" s="98">
        <f t="shared" si="69"/>
        <v>279599</v>
      </c>
      <c r="AJ436" s="57">
        <f t="shared" si="70"/>
        <v>0</v>
      </c>
      <c r="AK436" s="56">
        <f t="shared" si="71"/>
        <v>279599</v>
      </c>
    </row>
    <row r="437" spans="1:37" x14ac:dyDescent="0.15">
      <c r="A437" s="59">
        <v>36858</v>
      </c>
      <c r="B437" s="56">
        <f t="shared" si="65"/>
        <v>11</v>
      </c>
      <c r="C437" s="60">
        <f t="shared" si="68"/>
        <v>2000</v>
      </c>
      <c r="H437" s="61"/>
      <c r="J437" s="61"/>
      <c r="K437" s="92"/>
      <c r="L437" s="56">
        <v>234599</v>
      </c>
      <c r="M437" s="56">
        <v>45000</v>
      </c>
      <c r="P437" s="61"/>
      <c r="R437" s="61"/>
      <c r="V437" s="61"/>
      <c r="X437" s="98">
        <f t="shared" si="66"/>
        <v>234599</v>
      </c>
      <c r="Y437" s="56">
        <f t="shared" si="67"/>
        <v>45000</v>
      </c>
      <c r="Z437" s="56">
        <f t="shared" si="67"/>
        <v>0</v>
      </c>
      <c r="AA437" s="98">
        <f t="shared" si="67"/>
        <v>0</v>
      </c>
      <c r="AB437" s="98">
        <f t="shared" si="69"/>
        <v>279599</v>
      </c>
      <c r="AJ437" s="57">
        <f t="shared" si="70"/>
        <v>0</v>
      </c>
      <c r="AK437" s="56">
        <f t="shared" si="71"/>
        <v>279599</v>
      </c>
    </row>
    <row r="438" spans="1:37" x14ac:dyDescent="0.15">
      <c r="A438" s="59">
        <v>36859</v>
      </c>
      <c r="B438" s="56">
        <f t="shared" si="65"/>
        <v>11</v>
      </c>
      <c r="C438" s="60">
        <f t="shared" si="68"/>
        <v>2000</v>
      </c>
      <c r="H438" s="61"/>
      <c r="J438" s="61"/>
      <c r="K438" s="92"/>
      <c r="L438" s="56">
        <v>234599</v>
      </c>
      <c r="M438" s="56">
        <v>45000</v>
      </c>
      <c r="P438" s="61"/>
      <c r="R438" s="61"/>
      <c r="V438" s="61"/>
      <c r="X438" s="98">
        <f t="shared" si="66"/>
        <v>234599</v>
      </c>
      <c r="Y438" s="56">
        <f t="shared" si="67"/>
        <v>45000</v>
      </c>
      <c r="Z438" s="56">
        <f t="shared" si="67"/>
        <v>0</v>
      </c>
      <c r="AA438" s="98">
        <f t="shared" si="67"/>
        <v>0</v>
      </c>
      <c r="AB438" s="98">
        <f t="shared" si="69"/>
        <v>279599</v>
      </c>
      <c r="AJ438" s="57">
        <f t="shared" si="70"/>
        <v>0</v>
      </c>
      <c r="AK438" s="56">
        <f t="shared" si="71"/>
        <v>279599</v>
      </c>
    </row>
    <row r="439" spans="1:37" x14ac:dyDescent="0.15">
      <c r="A439" s="59">
        <v>36860</v>
      </c>
      <c r="B439" s="56">
        <f t="shared" si="65"/>
        <v>11</v>
      </c>
      <c r="C439" s="60">
        <f t="shared" si="68"/>
        <v>2000</v>
      </c>
      <c r="H439" s="61"/>
      <c r="J439" s="61"/>
      <c r="K439" s="92"/>
      <c r="L439" s="56">
        <v>234599</v>
      </c>
      <c r="M439" s="56">
        <v>45000</v>
      </c>
      <c r="P439" s="61"/>
      <c r="R439" s="61"/>
      <c r="V439" s="61"/>
      <c r="X439" s="98">
        <f t="shared" si="66"/>
        <v>234599</v>
      </c>
      <c r="Y439" s="56">
        <f t="shared" si="67"/>
        <v>45000</v>
      </c>
      <c r="Z439" s="56">
        <f t="shared" si="67"/>
        <v>0</v>
      </c>
      <c r="AA439" s="98">
        <f t="shared" si="67"/>
        <v>0</v>
      </c>
      <c r="AB439" s="98">
        <f t="shared" si="69"/>
        <v>279599</v>
      </c>
      <c r="AJ439" s="57">
        <f t="shared" si="70"/>
        <v>0</v>
      </c>
      <c r="AK439" s="56">
        <f t="shared" si="71"/>
        <v>279599</v>
      </c>
    </row>
    <row r="440" spans="1:37" x14ac:dyDescent="0.15">
      <c r="A440" s="59">
        <v>36861</v>
      </c>
      <c r="B440" s="56">
        <f t="shared" si="65"/>
        <v>12</v>
      </c>
      <c r="C440" s="60">
        <f t="shared" si="68"/>
        <v>2000</v>
      </c>
      <c r="H440" s="56">
        <v>5050</v>
      </c>
      <c r="J440" s="61"/>
      <c r="K440" s="91">
        <v>50000</v>
      </c>
      <c r="L440" s="56">
        <v>350391</v>
      </c>
      <c r="P440" s="61"/>
      <c r="R440" s="61"/>
      <c r="V440" s="61"/>
      <c r="X440" s="98">
        <f t="shared" si="66"/>
        <v>355441</v>
      </c>
      <c r="Y440" s="56">
        <f t="shared" si="67"/>
        <v>0</v>
      </c>
      <c r="Z440" s="56">
        <f t="shared" si="67"/>
        <v>0</v>
      </c>
      <c r="AA440" s="98">
        <f t="shared" si="67"/>
        <v>50000</v>
      </c>
      <c r="AB440" s="98">
        <f t="shared" si="69"/>
        <v>305441</v>
      </c>
      <c r="AJ440" s="57">
        <f t="shared" si="70"/>
        <v>0</v>
      </c>
      <c r="AK440" s="56">
        <f t="shared" si="71"/>
        <v>305441</v>
      </c>
    </row>
    <row r="441" spans="1:37" x14ac:dyDescent="0.15">
      <c r="A441" s="59">
        <v>36862</v>
      </c>
      <c r="B441" s="56">
        <f t="shared" si="65"/>
        <v>12</v>
      </c>
      <c r="C441" s="60">
        <f t="shared" si="68"/>
        <v>2000</v>
      </c>
      <c r="H441" s="56">
        <v>5050</v>
      </c>
      <c r="J441" s="61"/>
      <c r="K441" s="91">
        <v>50000</v>
      </c>
      <c r="L441" s="56">
        <v>350734</v>
      </c>
      <c r="P441" s="61"/>
      <c r="R441" s="61"/>
      <c r="V441" s="61"/>
      <c r="X441" s="98">
        <f t="shared" si="66"/>
        <v>355784</v>
      </c>
      <c r="Y441" s="56">
        <f t="shared" ref="Y441:AA473" si="72">E441+I441+M441+Q441+U441</f>
        <v>0</v>
      </c>
      <c r="Z441" s="56">
        <f t="shared" si="72"/>
        <v>0</v>
      </c>
      <c r="AA441" s="98">
        <f t="shared" si="72"/>
        <v>50000</v>
      </c>
      <c r="AB441" s="98">
        <f t="shared" si="69"/>
        <v>305784</v>
      </c>
      <c r="AJ441" s="57">
        <f t="shared" si="70"/>
        <v>0</v>
      </c>
      <c r="AK441" s="56">
        <f t="shared" si="71"/>
        <v>305784</v>
      </c>
    </row>
    <row r="442" spans="1:37" x14ac:dyDescent="0.15">
      <c r="A442" s="59">
        <v>36863</v>
      </c>
      <c r="B442" s="56">
        <f t="shared" si="65"/>
        <v>12</v>
      </c>
      <c r="C442" s="60">
        <f t="shared" si="68"/>
        <v>2000</v>
      </c>
      <c r="H442" s="56">
        <v>5050</v>
      </c>
      <c r="J442" s="61"/>
      <c r="K442" s="91">
        <v>50000</v>
      </c>
      <c r="L442" s="56">
        <v>350734</v>
      </c>
      <c r="P442" s="61"/>
      <c r="R442" s="61"/>
      <c r="V442" s="61"/>
      <c r="X442" s="98">
        <f t="shared" si="66"/>
        <v>355784</v>
      </c>
      <c r="Y442" s="56">
        <f t="shared" si="72"/>
        <v>0</v>
      </c>
      <c r="Z442" s="56">
        <f t="shared" si="72"/>
        <v>0</v>
      </c>
      <c r="AA442" s="98">
        <f t="shared" si="72"/>
        <v>50000</v>
      </c>
      <c r="AB442" s="98">
        <f t="shared" si="69"/>
        <v>305784</v>
      </c>
      <c r="AJ442" s="57">
        <f t="shared" si="70"/>
        <v>0</v>
      </c>
      <c r="AK442" s="56">
        <f t="shared" si="71"/>
        <v>305784</v>
      </c>
    </row>
    <row r="443" spans="1:37" x14ac:dyDescent="0.15">
      <c r="A443" s="59">
        <v>36864</v>
      </c>
      <c r="B443" s="56">
        <f t="shared" si="65"/>
        <v>12</v>
      </c>
      <c r="C443" s="60">
        <f t="shared" si="68"/>
        <v>2000</v>
      </c>
      <c r="H443" s="56">
        <v>5050</v>
      </c>
      <c r="J443" s="61"/>
      <c r="K443" s="91">
        <v>50000</v>
      </c>
      <c r="L443" s="56">
        <v>350734</v>
      </c>
      <c r="P443" s="61"/>
      <c r="R443" s="61"/>
      <c r="V443" s="61"/>
      <c r="X443" s="98">
        <f t="shared" si="66"/>
        <v>355784</v>
      </c>
      <c r="Y443" s="56">
        <f t="shared" si="72"/>
        <v>0</v>
      </c>
      <c r="Z443" s="56">
        <f t="shared" si="72"/>
        <v>0</v>
      </c>
      <c r="AA443" s="98">
        <f t="shared" si="72"/>
        <v>50000</v>
      </c>
      <c r="AB443" s="98">
        <f t="shared" si="69"/>
        <v>305784</v>
      </c>
      <c r="AJ443" s="57">
        <f t="shared" si="70"/>
        <v>0</v>
      </c>
      <c r="AK443" s="56">
        <f t="shared" si="71"/>
        <v>305784</v>
      </c>
    </row>
    <row r="444" spans="1:37" x14ac:dyDescent="0.15">
      <c r="A444" s="59">
        <v>36865</v>
      </c>
      <c r="B444" s="56">
        <f t="shared" si="65"/>
        <v>12</v>
      </c>
      <c r="C444" s="60">
        <f t="shared" si="68"/>
        <v>2000</v>
      </c>
      <c r="H444" s="56">
        <v>5050</v>
      </c>
      <c r="J444" s="61"/>
      <c r="K444" s="91">
        <v>50000</v>
      </c>
      <c r="L444" s="56">
        <v>350734</v>
      </c>
      <c r="N444" s="56">
        <v>10595</v>
      </c>
      <c r="P444" s="61"/>
      <c r="R444" s="61"/>
      <c r="V444" s="61"/>
      <c r="X444" s="98">
        <f t="shared" si="66"/>
        <v>355784</v>
      </c>
      <c r="Y444" s="56">
        <f t="shared" si="72"/>
        <v>0</v>
      </c>
      <c r="Z444" s="56">
        <f t="shared" si="72"/>
        <v>10595</v>
      </c>
      <c r="AA444" s="98">
        <f t="shared" si="72"/>
        <v>50000</v>
      </c>
      <c r="AB444" s="98">
        <f t="shared" si="69"/>
        <v>316379</v>
      </c>
      <c r="AJ444" s="57">
        <f t="shared" si="70"/>
        <v>0</v>
      </c>
      <c r="AK444" s="56">
        <f t="shared" si="71"/>
        <v>316379</v>
      </c>
    </row>
    <row r="445" spans="1:37" x14ac:dyDescent="0.15">
      <c r="A445" s="59">
        <v>36866</v>
      </c>
      <c r="B445" s="56">
        <f t="shared" si="65"/>
        <v>12</v>
      </c>
      <c r="C445" s="60">
        <f t="shared" si="68"/>
        <v>2000</v>
      </c>
      <c r="H445" s="56">
        <v>5050</v>
      </c>
      <c r="J445" s="61"/>
      <c r="K445" s="91">
        <v>50000</v>
      </c>
      <c r="L445" s="56">
        <v>350734</v>
      </c>
      <c r="N445" s="56">
        <v>10595</v>
      </c>
      <c r="P445" s="61"/>
      <c r="R445" s="61"/>
      <c r="V445" s="61"/>
      <c r="X445" s="98">
        <f t="shared" si="66"/>
        <v>355784</v>
      </c>
      <c r="Y445" s="56">
        <f t="shared" si="72"/>
        <v>0</v>
      </c>
      <c r="Z445" s="56">
        <f t="shared" si="72"/>
        <v>10595</v>
      </c>
      <c r="AA445" s="98">
        <f t="shared" si="72"/>
        <v>50000</v>
      </c>
      <c r="AB445" s="98">
        <f t="shared" si="69"/>
        <v>316379</v>
      </c>
      <c r="AJ445" s="57">
        <f t="shared" si="70"/>
        <v>0</v>
      </c>
      <c r="AK445" s="56">
        <f t="shared" si="71"/>
        <v>316379</v>
      </c>
    </row>
    <row r="446" spans="1:37" x14ac:dyDescent="0.15">
      <c r="A446" s="59">
        <v>36867</v>
      </c>
      <c r="B446" s="56">
        <f t="shared" si="65"/>
        <v>12</v>
      </c>
      <c r="C446" s="60">
        <f t="shared" si="68"/>
        <v>2000</v>
      </c>
      <c r="H446" s="56">
        <v>5050</v>
      </c>
      <c r="J446" s="61"/>
      <c r="K446" s="91">
        <v>50000</v>
      </c>
      <c r="L446" s="56">
        <v>350734</v>
      </c>
      <c r="N446" s="56">
        <v>10595</v>
      </c>
      <c r="P446" s="61"/>
      <c r="R446" s="61"/>
      <c r="V446" s="61"/>
      <c r="X446" s="98">
        <f t="shared" si="66"/>
        <v>355784</v>
      </c>
      <c r="Y446" s="56">
        <f t="shared" si="72"/>
        <v>0</v>
      </c>
      <c r="Z446" s="56">
        <f t="shared" si="72"/>
        <v>10595</v>
      </c>
      <c r="AA446" s="98">
        <f t="shared" si="72"/>
        <v>50000</v>
      </c>
      <c r="AB446" s="98">
        <f t="shared" si="69"/>
        <v>316379</v>
      </c>
      <c r="AJ446" s="57">
        <f t="shared" si="70"/>
        <v>0</v>
      </c>
      <c r="AK446" s="56">
        <f t="shared" si="71"/>
        <v>316379</v>
      </c>
    </row>
    <row r="447" spans="1:37" x14ac:dyDescent="0.15">
      <c r="A447" s="59">
        <v>36868</v>
      </c>
      <c r="B447" s="56">
        <f t="shared" si="65"/>
        <v>12</v>
      </c>
      <c r="C447" s="60">
        <f t="shared" si="68"/>
        <v>2000</v>
      </c>
      <c r="H447" s="56">
        <v>5050</v>
      </c>
      <c r="J447" s="61"/>
      <c r="K447" s="91">
        <v>50000</v>
      </c>
      <c r="L447" s="56">
        <v>350734</v>
      </c>
      <c r="N447" s="56">
        <v>10595</v>
      </c>
      <c r="P447" s="61"/>
      <c r="R447" s="61"/>
      <c r="V447" s="61"/>
      <c r="X447" s="98">
        <f t="shared" si="66"/>
        <v>355784</v>
      </c>
      <c r="Y447" s="56">
        <f t="shared" si="72"/>
        <v>0</v>
      </c>
      <c r="Z447" s="56">
        <f t="shared" si="72"/>
        <v>10595</v>
      </c>
      <c r="AA447" s="98">
        <f t="shared" si="72"/>
        <v>50000</v>
      </c>
      <c r="AB447" s="98">
        <f t="shared" si="69"/>
        <v>316379</v>
      </c>
      <c r="AJ447" s="57">
        <f t="shared" si="70"/>
        <v>0</v>
      </c>
      <c r="AK447" s="56">
        <f t="shared" si="71"/>
        <v>316379</v>
      </c>
    </row>
    <row r="448" spans="1:37" x14ac:dyDescent="0.15">
      <c r="A448" s="59">
        <v>36869</v>
      </c>
      <c r="B448" s="56">
        <f t="shared" si="65"/>
        <v>12</v>
      </c>
      <c r="C448" s="60">
        <f t="shared" si="68"/>
        <v>2000</v>
      </c>
      <c r="H448" s="56">
        <v>5050</v>
      </c>
      <c r="J448" s="61"/>
      <c r="K448" s="91">
        <v>50000</v>
      </c>
      <c r="L448" s="56">
        <v>350734</v>
      </c>
      <c r="N448" s="56">
        <v>0</v>
      </c>
      <c r="P448" s="61"/>
      <c r="R448" s="61"/>
      <c r="V448" s="61"/>
      <c r="X448" s="98">
        <f t="shared" si="66"/>
        <v>355784</v>
      </c>
      <c r="Y448" s="56">
        <f t="shared" si="72"/>
        <v>0</v>
      </c>
      <c r="Z448" s="56">
        <f t="shared" si="72"/>
        <v>0</v>
      </c>
      <c r="AA448" s="98">
        <f t="shared" si="72"/>
        <v>50000</v>
      </c>
      <c r="AB448" s="98">
        <f t="shared" si="69"/>
        <v>305784</v>
      </c>
      <c r="AJ448" s="57">
        <f t="shared" si="70"/>
        <v>0</v>
      </c>
      <c r="AK448" s="56">
        <f t="shared" si="71"/>
        <v>305784</v>
      </c>
    </row>
    <row r="449" spans="1:37" x14ac:dyDescent="0.15">
      <c r="A449" s="59">
        <v>36870</v>
      </c>
      <c r="B449" s="56">
        <f t="shared" si="65"/>
        <v>12</v>
      </c>
      <c r="C449" s="60">
        <f t="shared" si="68"/>
        <v>2000</v>
      </c>
      <c r="H449" s="56">
        <v>5050</v>
      </c>
      <c r="J449" s="61"/>
      <c r="K449" s="91">
        <v>50000</v>
      </c>
      <c r="L449" s="56">
        <v>350734</v>
      </c>
      <c r="N449" s="56">
        <v>0</v>
      </c>
      <c r="P449" s="61"/>
      <c r="R449" s="61"/>
      <c r="V449" s="61"/>
      <c r="X449" s="98">
        <f t="shared" si="66"/>
        <v>355784</v>
      </c>
      <c r="Y449" s="56">
        <f t="shared" si="72"/>
        <v>0</v>
      </c>
      <c r="Z449" s="56">
        <f t="shared" si="72"/>
        <v>0</v>
      </c>
      <c r="AA449" s="98">
        <f t="shared" si="72"/>
        <v>50000</v>
      </c>
      <c r="AB449" s="98">
        <f t="shared" si="69"/>
        <v>305784</v>
      </c>
      <c r="AJ449" s="57">
        <f t="shared" si="70"/>
        <v>0</v>
      </c>
      <c r="AK449" s="56">
        <f t="shared" si="71"/>
        <v>305784</v>
      </c>
    </row>
    <row r="450" spans="1:37" x14ac:dyDescent="0.15">
      <c r="A450" s="59">
        <v>36871</v>
      </c>
      <c r="B450" s="56">
        <f t="shared" si="65"/>
        <v>12</v>
      </c>
      <c r="C450" s="60">
        <f t="shared" si="68"/>
        <v>2000</v>
      </c>
      <c r="H450" s="56">
        <v>5050</v>
      </c>
      <c r="J450" s="61"/>
      <c r="K450" s="91">
        <v>50000</v>
      </c>
      <c r="L450" s="56">
        <v>350734</v>
      </c>
      <c r="N450" s="56">
        <v>0</v>
      </c>
      <c r="P450" s="61"/>
      <c r="R450" s="61"/>
      <c r="V450" s="61"/>
      <c r="X450" s="98">
        <f t="shared" si="66"/>
        <v>355784</v>
      </c>
      <c r="Y450" s="56">
        <f t="shared" si="72"/>
        <v>0</v>
      </c>
      <c r="Z450" s="56">
        <f t="shared" si="72"/>
        <v>0</v>
      </c>
      <c r="AA450" s="98">
        <f t="shared" si="72"/>
        <v>50000</v>
      </c>
      <c r="AB450" s="98">
        <f t="shared" si="69"/>
        <v>305784</v>
      </c>
      <c r="AJ450" s="57">
        <f t="shared" si="70"/>
        <v>0</v>
      </c>
      <c r="AK450" s="56">
        <f t="shared" si="71"/>
        <v>305784</v>
      </c>
    </row>
    <row r="451" spans="1:37" x14ac:dyDescent="0.15">
      <c r="A451" s="59">
        <v>36872</v>
      </c>
      <c r="B451" s="56">
        <f t="shared" si="65"/>
        <v>12</v>
      </c>
      <c r="C451" s="60">
        <f t="shared" si="68"/>
        <v>2000</v>
      </c>
      <c r="H451" s="56">
        <v>5050</v>
      </c>
      <c r="J451" s="61"/>
      <c r="K451" s="91">
        <v>50000</v>
      </c>
      <c r="L451" s="56">
        <v>350734</v>
      </c>
      <c r="N451" s="56">
        <v>10595</v>
      </c>
      <c r="P451" s="61"/>
      <c r="R451" s="61"/>
      <c r="V451" s="61"/>
      <c r="X451" s="98">
        <f t="shared" si="66"/>
        <v>355784</v>
      </c>
      <c r="Y451" s="56">
        <f t="shared" si="72"/>
        <v>0</v>
      </c>
      <c r="Z451" s="56">
        <f t="shared" si="72"/>
        <v>10595</v>
      </c>
      <c r="AA451" s="98">
        <f t="shared" si="72"/>
        <v>50000</v>
      </c>
      <c r="AB451" s="98">
        <f t="shared" si="69"/>
        <v>316379</v>
      </c>
      <c r="AJ451" s="57">
        <f t="shared" si="70"/>
        <v>0</v>
      </c>
      <c r="AK451" s="56">
        <f t="shared" si="71"/>
        <v>316379</v>
      </c>
    </row>
    <row r="452" spans="1:37" x14ac:dyDescent="0.15">
      <c r="A452" s="59">
        <v>36873</v>
      </c>
      <c r="B452" s="56">
        <f t="shared" si="65"/>
        <v>12</v>
      </c>
      <c r="C452" s="60">
        <f t="shared" si="68"/>
        <v>2000</v>
      </c>
      <c r="H452" s="56">
        <v>5050</v>
      </c>
      <c r="J452" s="61"/>
      <c r="K452" s="91">
        <v>50000</v>
      </c>
      <c r="L452" s="56">
        <v>350734</v>
      </c>
      <c r="N452" s="56">
        <v>10595</v>
      </c>
      <c r="P452" s="61"/>
      <c r="R452" s="61"/>
      <c r="V452" s="61"/>
      <c r="X452" s="98">
        <f t="shared" si="66"/>
        <v>355784</v>
      </c>
      <c r="Y452" s="56">
        <f t="shared" si="72"/>
        <v>0</v>
      </c>
      <c r="Z452" s="56">
        <f t="shared" si="72"/>
        <v>10595</v>
      </c>
      <c r="AA452" s="98">
        <f t="shared" si="72"/>
        <v>50000</v>
      </c>
      <c r="AB452" s="98">
        <f t="shared" si="69"/>
        <v>316379</v>
      </c>
      <c r="AJ452" s="57">
        <f t="shared" si="70"/>
        <v>0</v>
      </c>
      <c r="AK452" s="56">
        <f t="shared" si="71"/>
        <v>316379</v>
      </c>
    </row>
    <row r="453" spans="1:37" x14ac:dyDescent="0.15">
      <c r="A453" s="59">
        <v>36874</v>
      </c>
      <c r="B453" s="56">
        <f t="shared" si="65"/>
        <v>12</v>
      </c>
      <c r="C453" s="60">
        <f t="shared" si="68"/>
        <v>2000</v>
      </c>
      <c r="H453" s="56">
        <v>8050</v>
      </c>
      <c r="J453" s="61"/>
      <c r="K453" s="91">
        <v>50000</v>
      </c>
      <c r="L453" s="56">
        <v>347734</v>
      </c>
      <c r="N453" s="56">
        <v>10595</v>
      </c>
      <c r="P453" s="61"/>
      <c r="R453" s="61"/>
      <c r="V453" s="61"/>
      <c r="X453" s="98">
        <f t="shared" si="66"/>
        <v>355784</v>
      </c>
      <c r="Y453" s="56">
        <f t="shared" si="72"/>
        <v>0</v>
      </c>
      <c r="Z453" s="56">
        <f t="shared" si="72"/>
        <v>10595</v>
      </c>
      <c r="AA453" s="98">
        <f t="shared" si="72"/>
        <v>50000</v>
      </c>
      <c r="AB453" s="98">
        <f t="shared" si="69"/>
        <v>316379</v>
      </c>
      <c r="AJ453" s="57">
        <f t="shared" si="70"/>
        <v>0</v>
      </c>
      <c r="AK453" s="56">
        <f t="shared" si="71"/>
        <v>316379</v>
      </c>
    </row>
    <row r="454" spans="1:37" x14ac:dyDescent="0.15">
      <c r="A454" s="59">
        <v>36875</v>
      </c>
      <c r="B454" s="56">
        <f t="shared" si="65"/>
        <v>12</v>
      </c>
      <c r="C454" s="60">
        <f t="shared" si="68"/>
        <v>2000</v>
      </c>
      <c r="H454" s="56">
        <v>8050</v>
      </c>
      <c r="J454" s="61"/>
      <c r="K454" s="91">
        <v>50000</v>
      </c>
      <c r="L454" s="56">
        <v>347734</v>
      </c>
      <c r="N454" s="56">
        <v>10595</v>
      </c>
      <c r="P454" s="61"/>
      <c r="R454" s="61"/>
      <c r="V454" s="61"/>
      <c r="X454" s="98">
        <f t="shared" si="66"/>
        <v>355784</v>
      </c>
      <c r="Y454" s="56">
        <f t="shared" si="72"/>
        <v>0</v>
      </c>
      <c r="Z454" s="56">
        <f t="shared" si="72"/>
        <v>10595</v>
      </c>
      <c r="AA454" s="98">
        <f t="shared" si="72"/>
        <v>50000</v>
      </c>
      <c r="AB454" s="98">
        <f t="shared" si="69"/>
        <v>316379</v>
      </c>
      <c r="AJ454" s="57">
        <f t="shared" si="70"/>
        <v>0</v>
      </c>
      <c r="AK454" s="56">
        <f t="shared" si="71"/>
        <v>316379</v>
      </c>
    </row>
    <row r="455" spans="1:37" x14ac:dyDescent="0.15">
      <c r="A455" s="59">
        <v>36876</v>
      </c>
      <c r="B455" s="56">
        <f t="shared" si="65"/>
        <v>12</v>
      </c>
      <c r="C455" s="60">
        <f t="shared" si="68"/>
        <v>2000</v>
      </c>
      <c r="H455" s="56">
        <v>8050</v>
      </c>
      <c r="J455" s="61"/>
      <c r="K455" s="91">
        <v>50000</v>
      </c>
      <c r="L455" s="56">
        <v>347734</v>
      </c>
      <c r="N455" s="56">
        <v>10595</v>
      </c>
      <c r="P455" s="61"/>
      <c r="R455" s="61"/>
      <c r="V455" s="61"/>
      <c r="X455" s="98">
        <f t="shared" si="66"/>
        <v>355784</v>
      </c>
      <c r="Y455" s="56">
        <f t="shared" si="72"/>
        <v>0</v>
      </c>
      <c r="Z455" s="56">
        <f t="shared" si="72"/>
        <v>10595</v>
      </c>
      <c r="AA455" s="98">
        <f t="shared" si="72"/>
        <v>50000</v>
      </c>
      <c r="AB455" s="98">
        <f t="shared" si="69"/>
        <v>316379</v>
      </c>
      <c r="AJ455" s="57">
        <f t="shared" si="70"/>
        <v>0</v>
      </c>
      <c r="AK455" s="56">
        <f t="shared" si="71"/>
        <v>316379</v>
      </c>
    </row>
    <row r="456" spans="1:37" x14ac:dyDescent="0.15">
      <c r="A456" s="59">
        <v>36877</v>
      </c>
      <c r="B456" s="56">
        <f t="shared" si="65"/>
        <v>12</v>
      </c>
      <c r="C456" s="60">
        <f t="shared" si="68"/>
        <v>2000</v>
      </c>
      <c r="H456" s="56">
        <v>8050</v>
      </c>
      <c r="J456" s="61"/>
      <c r="K456" s="91">
        <v>50000</v>
      </c>
      <c r="L456" s="56">
        <v>347734</v>
      </c>
      <c r="N456" s="56">
        <v>10595</v>
      </c>
      <c r="P456" s="61"/>
      <c r="R456" s="61"/>
      <c r="V456" s="61"/>
      <c r="X456" s="98">
        <f t="shared" si="66"/>
        <v>355784</v>
      </c>
      <c r="Y456" s="56">
        <f t="shared" si="72"/>
        <v>0</v>
      </c>
      <c r="Z456" s="56">
        <f t="shared" si="72"/>
        <v>10595</v>
      </c>
      <c r="AA456" s="98">
        <f t="shared" si="72"/>
        <v>50000</v>
      </c>
      <c r="AB456" s="98">
        <f t="shared" si="69"/>
        <v>316379</v>
      </c>
      <c r="AJ456" s="57">
        <f t="shared" si="70"/>
        <v>0</v>
      </c>
      <c r="AK456" s="56">
        <f t="shared" si="71"/>
        <v>316379</v>
      </c>
    </row>
    <row r="457" spans="1:37" x14ac:dyDescent="0.15">
      <c r="A457" s="59">
        <v>36878</v>
      </c>
      <c r="B457" s="56">
        <f t="shared" si="65"/>
        <v>12</v>
      </c>
      <c r="C457" s="60">
        <f t="shared" si="68"/>
        <v>2000</v>
      </c>
      <c r="H457" s="56">
        <v>8050</v>
      </c>
      <c r="J457" s="61"/>
      <c r="K457" s="91">
        <v>50000</v>
      </c>
      <c r="L457" s="56">
        <v>347734</v>
      </c>
      <c r="N457" s="56">
        <v>10595</v>
      </c>
      <c r="P457" s="61"/>
      <c r="R457" s="61"/>
      <c r="V457" s="61"/>
      <c r="X457" s="98">
        <f t="shared" si="66"/>
        <v>355784</v>
      </c>
      <c r="Y457" s="56">
        <f t="shared" si="72"/>
        <v>0</v>
      </c>
      <c r="Z457" s="56">
        <f t="shared" si="72"/>
        <v>10595</v>
      </c>
      <c r="AA457" s="98">
        <f t="shared" si="72"/>
        <v>50000</v>
      </c>
      <c r="AB457" s="98">
        <f t="shared" si="69"/>
        <v>316379</v>
      </c>
      <c r="AJ457" s="57">
        <f t="shared" si="70"/>
        <v>0</v>
      </c>
      <c r="AK457" s="56">
        <f t="shared" si="71"/>
        <v>316379</v>
      </c>
    </row>
    <row r="458" spans="1:37" x14ac:dyDescent="0.15">
      <c r="A458" s="59">
        <v>36879</v>
      </c>
      <c r="B458" s="56">
        <f t="shared" si="65"/>
        <v>12</v>
      </c>
      <c r="C458" s="60">
        <f t="shared" si="68"/>
        <v>2000</v>
      </c>
      <c r="H458" s="56">
        <v>8050</v>
      </c>
      <c r="J458" s="61"/>
      <c r="K458" s="91">
        <v>50000</v>
      </c>
      <c r="L458" s="56">
        <v>347734</v>
      </c>
      <c r="N458" s="56">
        <v>10595</v>
      </c>
      <c r="P458" s="61"/>
      <c r="R458" s="61"/>
      <c r="V458" s="61"/>
      <c r="X458" s="98">
        <f t="shared" si="66"/>
        <v>355784</v>
      </c>
      <c r="Y458" s="56">
        <f t="shared" si="72"/>
        <v>0</v>
      </c>
      <c r="Z458" s="56">
        <f t="shared" si="72"/>
        <v>10595</v>
      </c>
      <c r="AA458" s="98">
        <f t="shared" si="72"/>
        <v>50000</v>
      </c>
      <c r="AB458" s="98">
        <f t="shared" si="69"/>
        <v>316379</v>
      </c>
      <c r="AJ458" s="57">
        <f t="shared" si="70"/>
        <v>0</v>
      </c>
      <c r="AK458" s="56">
        <f t="shared" si="71"/>
        <v>316379</v>
      </c>
    </row>
    <row r="459" spans="1:37" x14ac:dyDescent="0.15">
      <c r="A459" s="59">
        <v>36880</v>
      </c>
      <c r="B459" s="56">
        <f t="shared" si="65"/>
        <v>12</v>
      </c>
      <c r="C459" s="60">
        <f t="shared" si="68"/>
        <v>2000</v>
      </c>
      <c r="H459" s="56">
        <v>8050</v>
      </c>
      <c r="J459" s="61"/>
      <c r="K459" s="91">
        <v>50000</v>
      </c>
      <c r="L459" s="56">
        <v>347734</v>
      </c>
      <c r="N459" s="56">
        <v>10595</v>
      </c>
      <c r="P459" s="61"/>
      <c r="R459" s="61"/>
      <c r="V459" s="61"/>
      <c r="X459" s="98">
        <f t="shared" si="66"/>
        <v>355784</v>
      </c>
      <c r="Y459" s="56">
        <f t="shared" si="72"/>
        <v>0</v>
      </c>
      <c r="Z459" s="56">
        <f t="shared" si="72"/>
        <v>10595</v>
      </c>
      <c r="AA459" s="98">
        <f t="shared" si="72"/>
        <v>50000</v>
      </c>
      <c r="AB459" s="98">
        <f t="shared" si="69"/>
        <v>316379</v>
      </c>
      <c r="AJ459" s="57">
        <f t="shared" si="70"/>
        <v>0</v>
      </c>
      <c r="AK459" s="56">
        <f t="shared" si="71"/>
        <v>316379</v>
      </c>
    </row>
    <row r="460" spans="1:37" x14ac:dyDescent="0.15">
      <c r="A460" s="59">
        <v>36881</v>
      </c>
      <c r="B460" s="56">
        <f t="shared" ref="B460:B501" si="73">MONTH(A460)</f>
        <v>12</v>
      </c>
      <c r="C460" s="60">
        <f t="shared" si="68"/>
        <v>2000</v>
      </c>
      <c r="H460" s="56">
        <v>8050</v>
      </c>
      <c r="J460" s="61"/>
      <c r="K460" s="91">
        <v>50000</v>
      </c>
      <c r="L460" s="56">
        <v>347734</v>
      </c>
      <c r="N460" s="56">
        <v>10595</v>
      </c>
      <c r="P460" s="61"/>
      <c r="R460" s="61"/>
      <c r="V460" s="61"/>
      <c r="X460" s="98">
        <f t="shared" si="66"/>
        <v>355784</v>
      </c>
      <c r="Y460" s="56">
        <f t="shared" si="72"/>
        <v>0</v>
      </c>
      <c r="Z460" s="56">
        <f t="shared" si="72"/>
        <v>10595</v>
      </c>
      <c r="AA460" s="98">
        <f t="shared" si="72"/>
        <v>50000</v>
      </c>
      <c r="AB460" s="98">
        <f t="shared" si="69"/>
        <v>316379</v>
      </c>
      <c r="AJ460" s="57">
        <f t="shared" si="70"/>
        <v>0</v>
      </c>
      <c r="AK460" s="56">
        <f t="shared" si="71"/>
        <v>316379</v>
      </c>
    </row>
    <row r="461" spans="1:37" x14ac:dyDescent="0.15">
      <c r="A461" s="59">
        <v>36882</v>
      </c>
      <c r="B461" s="56">
        <f t="shared" si="73"/>
        <v>12</v>
      </c>
      <c r="C461" s="60">
        <f t="shared" si="68"/>
        <v>2000</v>
      </c>
      <c r="H461" s="56">
        <v>8050</v>
      </c>
      <c r="J461" s="61"/>
      <c r="K461" s="91">
        <v>50000</v>
      </c>
      <c r="L461" s="56">
        <v>347734</v>
      </c>
      <c r="N461" s="56">
        <v>10595</v>
      </c>
      <c r="P461" s="61"/>
      <c r="R461" s="61"/>
      <c r="V461" s="61"/>
      <c r="X461" s="98">
        <f t="shared" si="66"/>
        <v>355784</v>
      </c>
      <c r="Y461" s="56">
        <f t="shared" si="72"/>
        <v>0</v>
      </c>
      <c r="Z461" s="56">
        <f t="shared" si="72"/>
        <v>10595</v>
      </c>
      <c r="AA461" s="98">
        <f t="shared" si="72"/>
        <v>50000</v>
      </c>
      <c r="AB461" s="98">
        <f t="shared" si="69"/>
        <v>316379</v>
      </c>
      <c r="AJ461" s="57">
        <f t="shared" si="70"/>
        <v>0</v>
      </c>
      <c r="AK461" s="56">
        <f t="shared" si="71"/>
        <v>316379</v>
      </c>
    </row>
    <row r="462" spans="1:37" x14ac:dyDescent="0.15">
      <c r="A462" s="59">
        <v>36883</v>
      </c>
      <c r="B462" s="56">
        <f t="shared" si="73"/>
        <v>12</v>
      </c>
      <c r="C462" s="60">
        <f t="shared" si="68"/>
        <v>2000</v>
      </c>
      <c r="H462" s="56">
        <v>8050</v>
      </c>
      <c r="J462" s="61"/>
      <c r="K462" s="91">
        <v>50000</v>
      </c>
      <c r="L462" s="56">
        <v>347734</v>
      </c>
      <c r="N462" s="56">
        <v>10595</v>
      </c>
      <c r="P462" s="61"/>
      <c r="R462" s="61"/>
      <c r="V462" s="61"/>
      <c r="X462" s="98">
        <f t="shared" si="66"/>
        <v>355784</v>
      </c>
      <c r="Y462" s="56">
        <f t="shared" si="72"/>
        <v>0</v>
      </c>
      <c r="Z462" s="56">
        <f t="shared" si="72"/>
        <v>10595</v>
      </c>
      <c r="AA462" s="98">
        <f t="shared" si="72"/>
        <v>50000</v>
      </c>
      <c r="AB462" s="98">
        <f t="shared" si="69"/>
        <v>316379</v>
      </c>
      <c r="AJ462" s="57">
        <f t="shared" si="70"/>
        <v>0</v>
      </c>
      <c r="AK462" s="56">
        <f t="shared" si="71"/>
        <v>316379</v>
      </c>
    </row>
    <row r="463" spans="1:37" x14ac:dyDescent="0.15">
      <c r="A463" s="59">
        <v>36884</v>
      </c>
      <c r="B463" s="56">
        <f t="shared" si="73"/>
        <v>12</v>
      </c>
      <c r="C463" s="60">
        <f t="shared" si="68"/>
        <v>2000</v>
      </c>
      <c r="H463" s="56">
        <v>8050</v>
      </c>
      <c r="J463" s="61"/>
      <c r="K463" s="91">
        <v>50000</v>
      </c>
      <c r="L463" s="56">
        <v>347734</v>
      </c>
      <c r="N463" s="56">
        <v>10495</v>
      </c>
      <c r="P463" s="61"/>
      <c r="R463" s="61"/>
      <c r="V463" s="61"/>
      <c r="X463" s="98">
        <f t="shared" si="66"/>
        <v>355784</v>
      </c>
      <c r="Y463" s="56">
        <f t="shared" si="72"/>
        <v>0</v>
      </c>
      <c r="Z463" s="56">
        <f t="shared" si="72"/>
        <v>10495</v>
      </c>
      <c r="AA463" s="98">
        <f t="shared" si="72"/>
        <v>50000</v>
      </c>
      <c r="AB463" s="98">
        <f t="shared" si="69"/>
        <v>316279</v>
      </c>
      <c r="AJ463" s="57">
        <f t="shared" si="70"/>
        <v>0</v>
      </c>
      <c r="AK463" s="56">
        <f t="shared" si="71"/>
        <v>316279</v>
      </c>
    </row>
    <row r="464" spans="1:37" x14ac:dyDescent="0.15">
      <c r="A464" s="59">
        <v>36885</v>
      </c>
      <c r="B464" s="56">
        <f t="shared" si="73"/>
        <v>12</v>
      </c>
      <c r="C464" s="60">
        <f t="shared" si="68"/>
        <v>2000</v>
      </c>
      <c r="H464" s="56">
        <v>8050</v>
      </c>
      <c r="J464" s="61"/>
      <c r="K464" s="91">
        <v>50000</v>
      </c>
      <c r="L464" s="56">
        <v>347734</v>
      </c>
      <c r="N464" s="56">
        <v>10495</v>
      </c>
      <c r="P464" s="61"/>
      <c r="R464" s="61"/>
      <c r="V464" s="61"/>
      <c r="X464" s="98">
        <f t="shared" si="66"/>
        <v>355784</v>
      </c>
      <c r="Y464" s="56">
        <f t="shared" si="72"/>
        <v>0</v>
      </c>
      <c r="Z464" s="56">
        <f t="shared" si="72"/>
        <v>10495</v>
      </c>
      <c r="AA464" s="98">
        <f t="shared" si="72"/>
        <v>50000</v>
      </c>
      <c r="AB464" s="98">
        <f t="shared" si="69"/>
        <v>316279</v>
      </c>
      <c r="AJ464" s="57">
        <f t="shared" si="70"/>
        <v>0</v>
      </c>
      <c r="AK464" s="56">
        <f t="shared" si="71"/>
        <v>316279</v>
      </c>
    </row>
    <row r="465" spans="1:37" x14ac:dyDescent="0.15">
      <c r="A465" s="59">
        <v>36886</v>
      </c>
      <c r="B465" s="56">
        <f t="shared" si="73"/>
        <v>12</v>
      </c>
      <c r="C465" s="60">
        <f t="shared" si="68"/>
        <v>2000</v>
      </c>
      <c r="H465" s="56">
        <v>8050</v>
      </c>
      <c r="J465" s="61"/>
      <c r="K465" s="91">
        <v>50000</v>
      </c>
      <c r="L465" s="56">
        <v>347734</v>
      </c>
      <c r="N465" s="56">
        <v>10495</v>
      </c>
      <c r="P465" s="61"/>
      <c r="R465" s="61"/>
      <c r="V465" s="61"/>
      <c r="X465" s="98">
        <f t="shared" si="66"/>
        <v>355784</v>
      </c>
      <c r="Y465" s="56">
        <f t="shared" si="72"/>
        <v>0</v>
      </c>
      <c r="Z465" s="56">
        <f t="shared" si="72"/>
        <v>10495</v>
      </c>
      <c r="AA465" s="98">
        <f t="shared" si="72"/>
        <v>50000</v>
      </c>
      <c r="AB465" s="98">
        <f t="shared" si="69"/>
        <v>316279</v>
      </c>
      <c r="AJ465" s="57">
        <f t="shared" si="70"/>
        <v>0</v>
      </c>
      <c r="AK465" s="56">
        <f t="shared" si="71"/>
        <v>316279</v>
      </c>
    </row>
    <row r="466" spans="1:37" ht="7.5" customHeight="1" x14ac:dyDescent="0.15">
      <c r="A466" s="59">
        <v>36887</v>
      </c>
      <c r="B466" s="56">
        <f t="shared" si="73"/>
        <v>12</v>
      </c>
      <c r="C466" s="60">
        <f t="shared" si="68"/>
        <v>2000</v>
      </c>
      <c r="H466" s="56">
        <v>8050</v>
      </c>
      <c r="J466" s="61"/>
      <c r="K466" s="91">
        <v>50000</v>
      </c>
      <c r="L466" s="56">
        <v>347734</v>
      </c>
      <c r="N466" s="56">
        <v>10595</v>
      </c>
      <c r="P466" s="61"/>
      <c r="R466" s="61"/>
      <c r="V466" s="61"/>
      <c r="X466" s="98">
        <f t="shared" si="66"/>
        <v>355784</v>
      </c>
      <c r="Y466" s="56">
        <f t="shared" si="72"/>
        <v>0</v>
      </c>
      <c r="Z466" s="56">
        <f t="shared" si="72"/>
        <v>10595</v>
      </c>
      <c r="AA466" s="98">
        <f t="shared" si="72"/>
        <v>50000</v>
      </c>
      <c r="AB466" s="98">
        <f t="shared" si="69"/>
        <v>316379</v>
      </c>
      <c r="AJ466" s="57">
        <f t="shared" si="70"/>
        <v>0</v>
      </c>
      <c r="AK466" s="56">
        <f t="shared" si="71"/>
        <v>316379</v>
      </c>
    </row>
    <row r="467" spans="1:37" ht="9.75" customHeight="1" x14ac:dyDescent="0.15">
      <c r="A467" s="59">
        <v>36888</v>
      </c>
      <c r="B467" s="56">
        <f t="shared" si="73"/>
        <v>12</v>
      </c>
      <c r="C467" s="60">
        <f t="shared" si="68"/>
        <v>2000</v>
      </c>
      <c r="H467" s="56">
        <v>8050</v>
      </c>
      <c r="J467" s="61"/>
      <c r="K467" s="91">
        <v>50000</v>
      </c>
      <c r="L467" s="56">
        <v>347734</v>
      </c>
      <c r="N467" s="56">
        <v>10595</v>
      </c>
      <c r="P467" s="61"/>
      <c r="R467" s="61"/>
      <c r="V467" s="61"/>
      <c r="X467" s="98">
        <f t="shared" si="66"/>
        <v>355784</v>
      </c>
      <c r="Y467" s="56">
        <f t="shared" si="72"/>
        <v>0</v>
      </c>
      <c r="Z467" s="56">
        <f t="shared" si="72"/>
        <v>10595</v>
      </c>
      <c r="AA467" s="98">
        <f t="shared" si="72"/>
        <v>50000</v>
      </c>
      <c r="AB467" s="98">
        <f t="shared" si="69"/>
        <v>316379</v>
      </c>
      <c r="AJ467" s="57">
        <f t="shared" si="70"/>
        <v>0</v>
      </c>
      <c r="AK467" s="56">
        <f t="shared" si="71"/>
        <v>316379</v>
      </c>
    </row>
    <row r="468" spans="1:37" ht="9.75" customHeight="1" x14ac:dyDescent="0.15">
      <c r="A468" s="59">
        <v>36889</v>
      </c>
      <c r="B468" s="56">
        <f t="shared" si="73"/>
        <v>12</v>
      </c>
      <c r="C468" s="60">
        <f t="shared" si="68"/>
        <v>2000</v>
      </c>
      <c r="H468" s="56">
        <v>8050</v>
      </c>
      <c r="J468" s="61"/>
      <c r="K468" s="91">
        <v>50000</v>
      </c>
      <c r="L468" s="56">
        <v>347734</v>
      </c>
      <c r="N468" s="56">
        <v>10595</v>
      </c>
      <c r="P468" s="61"/>
      <c r="R468" s="61"/>
      <c r="V468" s="61"/>
      <c r="X468" s="98">
        <f t="shared" si="66"/>
        <v>355784</v>
      </c>
      <c r="Y468" s="56">
        <f t="shared" si="72"/>
        <v>0</v>
      </c>
      <c r="Z468" s="56">
        <f t="shared" si="72"/>
        <v>10595</v>
      </c>
      <c r="AA468" s="98">
        <f t="shared" si="72"/>
        <v>50000</v>
      </c>
      <c r="AB468" s="98">
        <f t="shared" si="69"/>
        <v>316379</v>
      </c>
      <c r="AJ468" s="57">
        <f t="shared" si="70"/>
        <v>0</v>
      </c>
      <c r="AK468" s="56">
        <f t="shared" si="71"/>
        <v>316379</v>
      </c>
    </row>
    <row r="469" spans="1:37" x14ac:dyDescent="0.15">
      <c r="A469" s="59">
        <v>36890</v>
      </c>
      <c r="B469" s="56">
        <f t="shared" si="73"/>
        <v>12</v>
      </c>
      <c r="C469" s="60">
        <f t="shared" si="68"/>
        <v>2000</v>
      </c>
      <c r="H469" s="56">
        <v>8050</v>
      </c>
      <c r="J469" s="61"/>
      <c r="K469" s="91">
        <v>50000</v>
      </c>
      <c r="L469" s="56">
        <v>347734</v>
      </c>
      <c r="N469" s="56">
        <v>10595</v>
      </c>
      <c r="P469" s="61"/>
      <c r="R469" s="61"/>
      <c r="V469" s="61"/>
      <c r="X469" s="98">
        <f t="shared" si="66"/>
        <v>355784</v>
      </c>
      <c r="Y469" s="56">
        <f t="shared" si="72"/>
        <v>0</v>
      </c>
      <c r="Z469" s="56">
        <f t="shared" si="72"/>
        <v>10595</v>
      </c>
      <c r="AA469" s="98">
        <f t="shared" si="72"/>
        <v>50000</v>
      </c>
      <c r="AB469" s="98">
        <f t="shared" si="69"/>
        <v>316379</v>
      </c>
      <c r="AJ469" s="57">
        <f t="shared" si="70"/>
        <v>0</v>
      </c>
      <c r="AK469" s="56">
        <f t="shared" si="71"/>
        <v>316379</v>
      </c>
    </row>
    <row r="470" spans="1:37" x14ac:dyDescent="0.15">
      <c r="A470" s="59">
        <v>36891</v>
      </c>
      <c r="B470" s="56">
        <f t="shared" si="73"/>
        <v>12</v>
      </c>
      <c r="C470" s="60">
        <f t="shared" si="68"/>
        <v>2000</v>
      </c>
      <c r="H470" s="56">
        <v>8050</v>
      </c>
      <c r="J470" s="61"/>
      <c r="K470" s="91">
        <v>50000</v>
      </c>
      <c r="L470" s="56">
        <v>347734</v>
      </c>
      <c r="N470" s="56">
        <v>10595</v>
      </c>
      <c r="P470" s="61"/>
      <c r="R470" s="61"/>
      <c r="V470" s="61"/>
      <c r="X470" s="98">
        <f t="shared" si="66"/>
        <v>355784</v>
      </c>
      <c r="Y470" s="56">
        <f t="shared" si="72"/>
        <v>0</v>
      </c>
      <c r="Z470" s="56">
        <f t="shared" si="72"/>
        <v>10595</v>
      </c>
      <c r="AA470" s="98">
        <f t="shared" si="72"/>
        <v>50000</v>
      </c>
      <c r="AB470" s="98">
        <f t="shared" si="69"/>
        <v>316379</v>
      </c>
      <c r="AJ470" s="57">
        <f t="shared" si="70"/>
        <v>0</v>
      </c>
      <c r="AK470" s="56">
        <f t="shared" si="71"/>
        <v>316379</v>
      </c>
    </row>
    <row r="471" spans="1:37" x14ac:dyDescent="0.15">
      <c r="A471" s="116">
        <v>36892</v>
      </c>
      <c r="B471" s="56">
        <f t="shared" si="73"/>
        <v>1</v>
      </c>
      <c r="C471" s="60">
        <f t="shared" si="68"/>
        <v>2001</v>
      </c>
      <c r="H471" s="56">
        <v>5050</v>
      </c>
      <c r="J471" s="61"/>
      <c r="K471" s="91">
        <v>0</v>
      </c>
      <c r="L471" s="56">
        <v>364549</v>
      </c>
      <c r="N471" s="56">
        <v>0</v>
      </c>
      <c r="P471" s="61"/>
      <c r="R471" s="61"/>
      <c r="V471" s="61"/>
      <c r="X471" s="98">
        <f t="shared" si="66"/>
        <v>369599</v>
      </c>
      <c r="Y471" s="56">
        <f t="shared" si="72"/>
        <v>0</v>
      </c>
      <c r="Z471" s="56">
        <f t="shared" si="72"/>
        <v>0</v>
      </c>
      <c r="AA471" s="98">
        <f t="shared" si="72"/>
        <v>0</v>
      </c>
      <c r="AB471" s="98">
        <f t="shared" si="69"/>
        <v>369599</v>
      </c>
      <c r="AJ471" s="57">
        <f t="shared" si="70"/>
        <v>0</v>
      </c>
      <c r="AK471" s="56">
        <f t="shared" si="71"/>
        <v>369599</v>
      </c>
    </row>
    <row r="472" spans="1:37" x14ac:dyDescent="0.15">
      <c r="A472" s="116">
        <v>36893</v>
      </c>
      <c r="B472" s="56">
        <f t="shared" si="73"/>
        <v>1</v>
      </c>
      <c r="C472" s="60">
        <f t="shared" si="68"/>
        <v>2001</v>
      </c>
      <c r="H472" s="56">
        <v>5050</v>
      </c>
      <c r="J472" s="61"/>
      <c r="K472" s="92"/>
      <c r="L472" s="56">
        <v>364549</v>
      </c>
      <c r="P472" s="61"/>
      <c r="R472" s="61"/>
      <c r="V472" s="61"/>
      <c r="X472" s="98">
        <f t="shared" si="66"/>
        <v>369599</v>
      </c>
      <c r="Y472" s="56">
        <f t="shared" si="72"/>
        <v>0</v>
      </c>
      <c r="Z472" s="56">
        <f t="shared" si="72"/>
        <v>0</v>
      </c>
      <c r="AA472" s="98">
        <f t="shared" si="72"/>
        <v>0</v>
      </c>
      <c r="AB472" s="98">
        <f t="shared" si="69"/>
        <v>369599</v>
      </c>
      <c r="AJ472" s="57">
        <f t="shared" si="70"/>
        <v>0</v>
      </c>
      <c r="AK472" s="56">
        <f t="shared" si="71"/>
        <v>369599</v>
      </c>
    </row>
    <row r="473" spans="1:37" x14ac:dyDescent="0.15">
      <c r="A473" s="116">
        <v>36894</v>
      </c>
      <c r="B473" s="56">
        <f t="shared" si="73"/>
        <v>1</v>
      </c>
      <c r="C473" s="60">
        <f t="shared" si="68"/>
        <v>2001</v>
      </c>
      <c r="H473" s="56">
        <v>5050</v>
      </c>
      <c r="J473" s="61"/>
      <c r="K473" s="92"/>
      <c r="L473" s="56">
        <v>364549</v>
      </c>
      <c r="P473" s="61"/>
      <c r="R473" s="61"/>
      <c r="V473" s="61"/>
      <c r="X473" s="98">
        <f t="shared" si="66"/>
        <v>369599</v>
      </c>
      <c r="Y473" s="56">
        <f t="shared" ref="Y473:AA501" si="74">E473+I473+M473+Q473+U473</f>
        <v>0</v>
      </c>
      <c r="Z473" s="56">
        <f t="shared" si="74"/>
        <v>0</v>
      </c>
      <c r="AA473" s="98">
        <f t="shared" si="72"/>
        <v>0</v>
      </c>
      <c r="AB473" s="98">
        <f t="shared" si="69"/>
        <v>369599</v>
      </c>
      <c r="AJ473" s="57">
        <f t="shared" si="70"/>
        <v>0</v>
      </c>
      <c r="AK473" s="56">
        <f t="shared" si="71"/>
        <v>369599</v>
      </c>
    </row>
    <row r="474" spans="1:37" x14ac:dyDescent="0.15">
      <c r="A474" s="116">
        <v>36895</v>
      </c>
      <c r="B474" s="56">
        <f t="shared" si="73"/>
        <v>1</v>
      </c>
      <c r="C474" s="60">
        <f t="shared" si="68"/>
        <v>2001</v>
      </c>
      <c r="H474" s="56">
        <v>5050</v>
      </c>
      <c r="J474" s="61"/>
      <c r="K474" s="92"/>
      <c r="L474" s="56">
        <v>364549</v>
      </c>
      <c r="P474" s="61"/>
      <c r="R474" s="61"/>
      <c r="V474" s="61"/>
      <c r="X474" s="98">
        <f t="shared" ref="X474:X501" si="75">D474+H474+L474+P474+T474+W474</f>
        <v>369599</v>
      </c>
      <c r="Y474" s="56">
        <f t="shared" si="74"/>
        <v>0</v>
      </c>
      <c r="Z474" s="56">
        <f t="shared" si="74"/>
        <v>0</v>
      </c>
      <c r="AA474" s="98">
        <f t="shared" si="74"/>
        <v>0</v>
      </c>
      <c r="AB474" s="98">
        <f t="shared" si="69"/>
        <v>369599</v>
      </c>
      <c r="AJ474" s="57">
        <f t="shared" si="70"/>
        <v>0</v>
      </c>
      <c r="AK474" s="56">
        <f t="shared" si="71"/>
        <v>369599</v>
      </c>
    </row>
    <row r="475" spans="1:37" x14ac:dyDescent="0.15">
      <c r="A475" s="116">
        <v>36896</v>
      </c>
      <c r="B475" s="56">
        <f t="shared" si="73"/>
        <v>1</v>
      </c>
      <c r="C475" s="60">
        <f t="shared" si="68"/>
        <v>2001</v>
      </c>
      <c r="H475" s="56">
        <v>5050</v>
      </c>
      <c r="J475" s="61"/>
      <c r="K475" s="92"/>
      <c r="L475" s="56">
        <v>364549</v>
      </c>
      <c r="P475" s="61"/>
      <c r="R475" s="61"/>
      <c r="V475" s="61"/>
      <c r="X475" s="98">
        <f t="shared" si="75"/>
        <v>369599</v>
      </c>
      <c r="Y475" s="56">
        <f t="shared" si="74"/>
        <v>0</v>
      </c>
      <c r="Z475" s="56">
        <f t="shared" si="74"/>
        <v>0</v>
      </c>
      <c r="AA475" s="98">
        <f t="shared" si="74"/>
        <v>0</v>
      </c>
      <c r="AB475" s="98">
        <f t="shared" si="69"/>
        <v>369599</v>
      </c>
      <c r="AJ475" s="57">
        <f t="shared" si="70"/>
        <v>0</v>
      </c>
      <c r="AK475" s="56">
        <f t="shared" si="71"/>
        <v>369599</v>
      </c>
    </row>
    <row r="476" spans="1:37" x14ac:dyDescent="0.15">
      <c r="A476" s="116">
        <v>36897</v>
      </c>
      <c r="B476" s="56">
        <f t="shared" si="73"/>
        <v>1</v>
      </c>
      <c r="C476" s="60">
        <f t="shared" si="68"/>
        <v>2001</v>
      </c>
      <c r="H476" s="56">
        <v>5050</v>
      </c>
      <c r="J476" s="61"/>
      <c r="K476" s="92"/>
      <c r="L476" s="56">
        <v>364549</v>
      </c>
      <c r="P476" s="61"/>
      <c r="R476" s="61"/>
      <c r="V476" s="61"/>
      <c r="X476" s="98">
        <f t="shared" si="75"/>
        <v>369599</v>
      </c>
      <c r="Y476" s="56">
        <f t="shared" si="74"/>
        <v>0</v>
      </c>
      <c r="Z476" s="56">
        <f t="shared" si="74"/>
        <v>0</v>
      </c>
      <c r="AA476" s="98">
        <f t="shared" si="74"/>
        <v>0</v>
      </c>
      <c r="AB476" s="98">
        <f t="shared" si="69"/>
        <v>369599</v>
      </c>
      <c r="AJ476" s="57">
        <f t="shared" si="70"/>
        <v>0</v>
      </c>
      <c r="AK476" s="56">
        <f t="shared" si="71"/>
        <v>369599</v>
      </c>
    </row>
    <row r="477" spans="1:37" x14ac:dyDescent="0.15">
      <c r="A477" s="116">
        <v>36898</v>
      </c>
      <c r="B477" s="56">
        <f t="shared" si="73"/>
        <v>1</v>
      </c>
      <c r="C477" s="60">
        <f t="shared" si="68"/>
        <v>2001</v>
      </c>
      <c r="H477" s="56">
        <v>5050</v>
      </c>
      <c r="J477" s="61"/>
      <c r="K477" s="92"/>
      <c r="L477" s="56">
        <v>364549</v>
      </c>
      <c r="P477" s="61"/>
      <c r="R477" s="61"/>
      <c r="V477" s="61"/>
      <c r="X477" s="98">
        <f t="shared" si="75"/>
        <v>369599</v>
      </c>
      <c r="Y477" s="56">
        <f t="shared" si="74"/>
        <v>0</v>
      </c>
      <c r="Z477" s="56">
        <f t="shared" si="74"/>
        <v>0</v>
      </c>
      <c r="AA477" s="98">
        <f t="shared" si="74"/>
        <v>0</v>
      </c>
      <c r="AB477" s="98">
        <f t="shared" si="69"/>
        <v>369599</v>
      </c>
      <c r="AJ477" s="57">
        <f t="shared" si="70"/>
        <v>0</v>
      </c>
      <c r="AK477" s="56">
        <f t="shared" si="71"/>
        <v>369599</v>
      </c>
    </row>
    <row r="478" spans="1:37" x14ac:dyDescent="0.15">
      <c r="A478" s="116">
        <v>36899</v>
      </c>
      <c r="B478" s="56">
        <f t="shared" si="73"/>
        <v>1</v>
      </c>
      <c r="C478" s="60">
        <f t="shared" si="68"/>
        <v>2001</v>
      </c>
      <c r="H478" s="56">
        <v>5050</v>
      </c>
      <c r="J478" s="61"/>
      <c r="K478" s="92"/>
      <c r="L478" s="56">
        <v>364549</v>
      </c>
      <c r="P478" s="61"/>
      <c r="R478" s="61"/>
      <c r="V478" s="61"/>
      <c r="X478" s="98">
        <f t="shared" si="75"/>
        <v>369599</v>
      </c>
      <c r="Y478" s="56">
        <f t="shared" si="74"/>
        <v>0</v>
      </c>
      <c r="Z478" s="56">
        <f t="shared" si="74"/>
        <v>0</v>
      </c>
      <c r="AA478" s="98">
        <f t="shared" si="74"/>
        <v>0</v>
      </c>
      <c r="AB478" s="98">
        <f t="shared" si="69"/>
        <v>369599</v>
      </c>
      <c r="AJ478" s="57">
        <f t="shared" si="70"/>
        <v>0</v>
      </c>
      <c r="AK478" s="56">
        <f t="shared" si="71"/>
        <v>369599</v>
      </c>
    </row>
    <row r="479" spans="1:37" x14ac:dyDescent="0.15">
      <c r="A479" s="116">
        <v>36900</v>
      </c>
      <c r="B479" s="56">
        <f t="shared" si="73"/>
        <v>1</v>
      </c>
      <c r="C479" s="60">
        <f t="shared" si="68"/>
        <v>2001</v>
      </c>
      <c r="H479" s="56">
        <v>5050</v>
      </c>
      <c r="J479" s="61"/>
      <c r="K479" s="92"/>
      <c r="L479" s="56">
        <v>364549</v>
      </c>
      <c r="P479" s="61"/>
      <c r="R479" s="61"/>
      <c r="V479" s="61"/>
      <c r="X479" s="98">
        <f t="shared" si="75"/>
        <v>369599</v>
      </c>
      <c r="Y479" s="56">
        <f t="shared" si="74"/>
        <v>0</v>
      </c>
      <c r="Z479" s="56">
        <f t="shared" si="74"/>
        <v>0</v>
      </c>
      <c r="AA479" s="98">
        <f t="shared" si="74"/>
        <v>0</v>
      </c>
      <c r="AB479" s="98">
        <f t="shared" si="69"/>
        <v>369599</v>
      </c>
      <c r="AJ479" s="57">
        <f t="shared" si="70"/>
        <v>0</v>
      </c>
      <c r="AK479" s="56">
        <f t="shared" si="71"/>
        <v>369599</v>
      </c>
    </row>
    <row r="480" spans="1:37" x14ac:dyDescent="0.15">
      <c r="A480" s="116">
        <v>36901</v>
      </c>
      <c r="B480" s="56">
        <f t="shared" si="73"/>
        <v>1</v>
      </c>
      <c r="C480" s="60">
        <f t="shared" si="68"/>
        <v>2001</v>
      </c>
      <c r="H480" s="56">
        <v>5050</v>
      </c>
      <c r="J480" s="61"/>
      <c r="K480" s="92"/>
      <c r="L480" s="56">
        <v>364549</v>
      </c>
      <c r="P480" s="61"/>
      <c r="R480" s="61"/>
      <c r="V480" s="61"/>
      <c r="X480" s="98">
        <f t="shared" si="75"/>
        <v>369599</v>
      </c>
      <c r="Y480" s="56">
        <f t="shared" si="74"/>
        <v>0</v>
      </c>
      <c r="Z480" s="56">
        <f t="shared" si="74"/>
        <v>0</v>
      </c>
      <c r="AA480" s="98">
        <f t="shared" si="74"/>
        <v>0</v>
      </c>
      <c r="AB480" s="98">
        <f t="shared" si="69"/>
        <v>369599</v>
      </c>
      <c r="AJ480" s="57">
        <f t="shared" si="70"/>
        <v>0</v>
      </c>
      <c r="AK480" s="56">
        <f t="shared" si="71"/>
        <v>369599</v>
      </c>
    </row>
    <row r="481" spans="1:37" x14ac:dyDescent="0.15">
      <c r="A481" s="116">
        <v>36902</v>
      </c>
      <c r="B481" s="56">
        <f t="shared" si="73"/>
        <v>1</v>
      </c>
      <c r="C481" s="60">
        <f t="shared" si="68"/>
        <v>2001</v>
      </c>
      <c r="H481" s="56">
        <v>5050</v>
      </c>
      <c r="J481" s="61"/>
      <c r="K481" s="92"/>
      <c r="L481" s="56">
        <v>364549</v>
      </c>
      <c r="P481" s="61"/>
      <c r="R481" s="61"/>
      <c r="V481" s="61"/>
      <c r="X481" s="98">
        <f t="shared" si="75"/>
        <v>369599</v>
      </c>
      <c r="Y481" s="56">
        <f t="shared" si="74"/>
        <v>0</v>
      </c>
      <c r="Z481" s="56">
        <f t="shared" si="74"/>
        <v>0</v>
      </c>
      <c r="AA481" s="98">
        <f t="shared" si="74"/>
        <v>0</v>
      </c>
      <c r="AB481" s="98">
        <f t="shared" si="69"/>
        <v>369599</v>
      </c>
      <c r="AJ481" s="57">
        <f t="shared" si="70"/>
        <v>0</v>
      </c>
      <c r="AK481" s="56">
        <f t="shared" si="71"/>
        <v>369599</v>
      </c>
    </row>
    <row r="482" spans="1:37" x14ac:dyDescent="0.15">
      <c r="A482" s="116">
        <v>36903</v>
      </c>
      <c r="B482" s="56">
        <f t="shared" si="73"/>
        <v>1</v>
      </c>
      <c r="C482" s="60">
        <f t="shared" si="68"/>
        <v>2001</v>
      </c>
      <c r="H482" s="56">
        <v>5050</v>
      </c>
      <c r="J482" s="61"/>
      <c r="K482" s="92"/>
      <c r="L482" s="56">
        <v>364549</v>
      </c>
      <c r="P482" s="61"/>
      <c r="R482" s="61"/>
      <c r="V482" s="61"/>
      <c r="X482" s="98">
        <f t="shared" si="75"/>
        <v>369599</v>
      </c>
      <c r="Y482" s="56">
        <f t="shared" si="74"/>
        <v>0</v>
      </c>
      <c r="Z482" s="56">
        <f t="shared" si="74"/>
        <v>0</v>
      </c>
      <c r="AA482" s="98">
        <f t="shared" si="74"/>
        <v>0</v>
      </c>
      <c r="AB482" s="98">
        <f t="shared" si="69"/>
        <v>369599</v>
      </c>
      <c r="AJ482" s="57">
        <f t="shared" si="70"/>
        <v>0</v>
      </c>
      <c r="AK482" s="56">
        <f t="shared" si="71"/>
        <v>369599</v>
      </c>
    </row>
    <row r="483" spans="1:37" x14ac:dyDescent="0.15">
      <c r="A483" s="116">
        <v>36904</v>
      </c>
      <c r="B483" s="56">
        <f t="shared" si="73"/>
        <v>1</v>
      </c>
      <c r="C483" s="60">
        <f t="shared" si="68"/>
        <v>2001</v>
      </c>
      <c r="H483" s="56">
        <v>5050</v>
      </c>
      <c r="J483" s="61"/>
      <c r="K483" s="92"/>
      <c r="L483" s="56">
        <v>364549</v>
      </c>
      <c r="P483" s="61"/>
      <c r="R483" s="61"/>
      <c r="V483" s="61"/>
      <c r="X483" s="98">
        <f t="shared" si="75"/>
        <v>369599</v>
      </c>
      <c r="Y483" s="56">
        <f t="shared" si="74"/>
        <v>0</v>
      </c>
      <c r="Z483" s="56">
        <f t="shared" si="74"/>
        <v>0</v>
      </c>
      <c r="AA483" s="98">
        <f t="shared" si="74"/>
        <v>0</v>
      </c>
      <c r="AB483" s="98">
        <f t="shared" si="69"/>
        <v>369599</v>
      </c>
      <c r="AJ483" s="57">
        <f t="shared" si="70"/>
        <v>0</v>
      </c>
      <c r="AK483" s="56">
        <f t="shared" si="71"/>
        <v>369599</v>
      </c>
    </row>
    <row r="484" spans="1:37" x14ac:dyDescent="0.15">
      <c r="A484" s="116">
        <v>36905</v>
      </c>
      <c r="B484" s="56">
        <f t="shared" si="73"/>
        <v>1</v>
      </c>
      <c r="C484" s="60">
        <f t="shared" si="68"/>
        <v>2001</v>
      </c>
      <c r="H484" s="56">
        <v>5050</v>
      </c>
      <c r="J484" s="61"/>
      <c r="K484" s="92"/>
      <c r="L484" s="56">
        <v>364549</v>
      </c>
      <c r="P484" s="61"/>
      <c r="R484" s="61"/>
      <c r="V484" s="61"/>
      <c r="X484" s="98">
        <f t="shared" si="75"/>
        <v>369599</v>
      </c>
      <c r="Y484" s="56">
        <f t="shared" si="74"/>
        <v>0</v>
      </c>
      <c r="Z484" s="56">
        <f t="shared" si="74"/>
        <v>0</v>
      </c>
      <c r="AA484" s="98">
        <f t="shared" si="74"/>
        <v>0</v>
      </c>
      <c r="AB484" s="98">
        <f t="shared" si="69"/>
        <v>369599</v>
      </c>
      <c r="AJ484" s="57">
        <f t="shared" si="70"/>
        <v>0</v>
      </c>
      <c r="AK484" s="56">
        <f t="shared" si="71"/>
        <v>369599</v>
      </c>
    </row>
    <row r="485" spans="1:37" x14ac:dyDescent="0.15">
      <c r="A485" s="116">
        <v>36906</v>
      </c>
      <c r="B485" s="56">
        <f t="shared" si="73"/>
        <v>1</v>
      </c>
      <c r="C485" s="60">
        <f t="shared" si="68"/>
        <v>2001</v>
      </c>
      <c r="H485" s="56">
        <v>5050</v>
      </c>
      <c r="J485" s="61"/>
      <c r="K485" s="92"/>
      <c r="L485" s="56">
        <v>364549</v>
      </c>
      <c r="P485" s="61"/>
      <c r="R485" s="61"/>
      <c r="V485" s="61"/>
      <c r="X485" s="98">
        <f t="shared" si="75"/>
        <v>369599</v>
      </c>
      <c r="Y485" s="56">
        <f t="shared" si="74"/>
        <v>0</v>
      </c>
      <c r="Z485" s="56">
        <f t="shared" si="74"/>
        <v>0</v>
      </c>
      <c r="AA485" s="98">
        <f t="shared" si="74"/>
        <v>0</v>
      </c>
      <c r="AB485" s="98">
        <f t="shared" si="69"/>
        <v>369599</v>
      </c>
      <c r="AJ485" s="57">
        <f t="shared" si="70"/>
        <v>0</v>
      </c>
      <c r="AK485" s="56">
        <f t="shared" si="71"/>
        <v>369599</v>
      </c>
    </row>
    <row r="486" spans="1:37" x14ac:dyDescent="0.15">
      <c r="A486" s="116">
        <v>36907</v>
      </c>
      <c r="B486" s="56">
        <f t="shared" si="73"/>
        <v>1</v>
      </c>
      <c r="C486" s="60">
        <f t="shared" si="68"/>
        <v>2001</v>
      </c>
      <c r="H486" s="56">
        <v>5050</v>
      </c>
      <c r="J486" s="61"/>
      <c r="K486" s="92"/>
      <c r="L486" s="56">
        <v>364549</v>
      </c>
      <c r="P486" s="61"/>
      <c r="R486" s="61"/>
      <c r="V486" s="61"/>
      <c r="X486" s="98">
        <f t="shared" si="75"/>
        <v>369599</v>
      </c>
      <c r="Y486" s="56">
        <f t="shared" si="74"/>
        <v>0</v>
      </c>
      <c r="Z486" s="56">
        <f t="shared" si="74"/>
        <v>0</v>
      </c>
      <c r="AA486" s="98">
        <f t="shared" si="74"/>
        <v>0</v>
      </c>
      <c r="AB486" s="98">
        <f t="shared" si="69"/>
        <v>369599</v>
      </c>
      <c r="AJ486" s="57">
        <f t="shared" si="70"/>
        <v>0</v>
      </c>
      <c r="AK486" s="56">
        <f t="shared" si="71"/>
        <v>369599</v>
      </c>
    </row>
    <row r="487" spans="1:37" x14ac:dyDescent="0.15">
      <c r="A487" s="116">
        <v>36908</v>
      </c>
      <c r="B487" s="56">
        <f t="shared" si="73"/>
        <v>1</v>
      </c>
      <c r="C487" s="60">
        <f t="shared" si="68"/>
        <v>2001</v>
      </c>
      <c r="H487" s="56">
        <v>5050</v>
      </c>
      <c r="J487" s="61"/>
      <c r="K487" s="92"/>
      <c r="L487" s="56">
        <v>364549</v>
      </c>
      <c r="P487" s="61"/>
      <c r="R487" s="61"/>
      <c r="V487" s="61"/>
      <c r="X487" s="98">
        <f t="shared" si="75"/>
        <v>369599</v>
      </c>
      <c r="Y487" s="56">
        <f t="shared" si="74"/>
        <v>0</v>
      </c>
      <c r="Z487" s="56">
        <f t="shared" si="74"/>
        <v>0</v>
      </c>
      <c r="AA487" s="98">
        <f t="shared" si="74"/>
        <v>0</v>
      </c>
      <c r="AB487" s="98">
        <f t="shared" si="69"/>
        <v>369599</v>
      </c>
      <c r="AJ487" s="57">
        <f t="shared" si="70"/>
        <v>0</v>
      </c>
      <c r="AK487" s="56">
        <f t="shared" si="71"/>
        <v>369599</v>
      </c>
    </row>
    <row r="488" spans="1:37" x14ac:dyDescent="0.15">
      <c r="A488" s="116">
        <v>36909</v>
      </c>
      <c r="B488" s="56">
        <f t="shared" si="73"/>
        <v>1</v>
      </c>
      <c r="C488" s="60">
        <f t="shared" si="68"/>
        <v>2001</v>
      </c>
      <c r="H488" s="56">
        <v>5050</v>
      </c>
      <c r="J488" s="61"/>
      <c r="K488" s="92"/>
      <c r="L488" s="56">
        <v>364549</v>
      </c>
      <c r="P488" s="61"/>
      <c r="R488" s="61"/>
      <c r="V488" s="61"/>
      <c r="X488" s="98">
        <f t="shared" si="75"/>
        <v>369599</v>
      </c>
      <c r="Y488" s="56">
        <f t="shared" si="74"/>
        <v>0</v>
      </c>
      <c r="Z488" s="56">
        <f t="shared" si="74"/>
        <v>0</v>
      </c>
      <c r="AA488" s="98">
        <f t="shared" si="74"/>
        <v>0</v>
      </c>
      <c r="AB488" s="98">
        <f t="shared" si="69"/>
        <v>369599</v>
      </c>
      <c r="AJ488" s="57">
        <f t="shared" si="70"/>
        <v>0</v>
      </c>
      <c r="AK488" s="56">
        <f t="shared" si="71"/>
        <v>369599</v>
      </c>
    </row>
    <row r="489" spans="1:37" x14ac:dyDescent="0.15">
      <c r="A489" s="116">
        <v>36910</v>
      </c>
      <c r="B489" s="56">
        <f t="shared" si="73"/>
        <v>1</v>
      </c>
      <c r="C489" s="60">
        <f t="shared" si="68"/>
        <v>2001</v>
      </c>
      <c r="H489" s="56">
        <v>5050</v>
      </c>
      <c r="J489" s="61"/>
      <c r="K489" s="92"/>
      <c r="L489" s="56">
        <v>364549</v>
      </c>
      <c r="P489" s="61"/>
      <c r="R489" s="61"/>
      <c r="V489" s="61"/>
      <c r="X489" s="98">
        <f t="shared" si="75"/>
        <v>369599</v>
      </c>
      <c r="Y489" s="56">
        <f t="shared" si="74"/>
        <v>0</v>
      </c>
      <c r="Z489" s="56">
        <f t="shared" si="74"/>
        <v>0</v>
      </c>
      <c r="AA489" s="98">
        <f t="shared" si="74"/>
        <v>0</v>
      </c>
      <c r="AB489" s="98">
        <f t="shared" si="69"/>
        <v>369599</v>
      </c>
      <c r="AJ489" s="57">
        <f t="shared" si="70"/>
        <v>0</v>
      </c>
      <c r="AK489" s="56">
        <f t="shared" si="71"/>
        <v>369599</v>
      </c>
    </row>
    <row r="490" spans="1:37" x14ac:dyDescent="0.15">
      <c r="A490" s="116">
        <v>36911</v>
      </c>
      <c r="B490" s="56">
        <f t="shared" si="73"/>
        <v>1</v>
      </c>
      <c r="C490" s="60">
        <f t="shared" si="68"/>
        <v>2001</v>
      </c>
      <c r="H490" s="56">
        <v>5050</v>
      </c>
      <c r="J490" s="61"/>
      <c r="K490" s="92"/>
      <c r="L490" s="56">
        <v>364549</v>
      </c>
      <c r="P490" s="61"/>
      <c r="R490" s="61"/>
      <c r="V490" s="61"/>
      <c r="X490" s="98">
        <f t="shared" si="75"/>
        <v>369599</v>
      </c>
      <c r="Y490" s="56">
        <f t="shared" si="74"/>
        <v>0</v>
      </c>
      <c r="Z490" s="56">
        <f t="shared" si="74"/>
        <v>0</v>
      </c>
      <c r="AA490" s="98">
        <f t="shared" si="74"/>
        <v>0</v>
      </c>
      <c r="AB490" s="98">
        <f t="shared" si="69"/>
        <v>369599</v>
      </c>
      <c r="AJ490" s="57">
        <f t="shared" si="70"/>
        <v>0</v>
      </c>
      <c r="AK490" s="56">
        <f t="shared" si="71"/>
        <v>369599</v>
      </c>
    </row>
    <row r="491" spans="1:37" x14ac:dyDescent="0.15">
      <c r="A491" s="116">
        <v>36912</v>
      </c>
      <c r="B491" s="56">
        <f t="shared" si="73"/>
        <v>1</v>
      </c>
      <c r="C491" s="60">
        <f t="shared" ref="C491:C501" si="76">YEAR(A491)</f>
        <v>2001</v>
      </c>
      <c r="H491" s="56">
        <v>5050</v>
      </c>
      <c r="L491" s="56">
        <v>364549</v>
      </c>
      <c r="X491" s="98">
        <f t="shared" si="75"/>
        <v>369599</v>
      </c>
      <c r="Y491" s="56">
        <f t="shared" si="74"/>
        <v>0</v>
      </c>
      <c r="Z491" s="56">
        <f t="shared" si="74"/>
        <v>0</v>
      </c>
      <c r="AA491" s="98">
        <f t="shared" si="74"/>
        <v>0</v>
      </c>
      <c r="AB491" s="98">
        <f t="shared" ref="AB491:AB501" si="77">X491+Y491+Z491-AA491</f>
        <v>369599</v>
      </c>
      <c r="AJ491" s="57">
        <f t="shared" si="70"/>
        <v>0</v>
      </c>
      <c r="AK491" s="56">
        <f t="shared" si="71"/>
        <v>369599</v>
      </c>
    </row>
    <row r="492" spans="1:37" x14ac:dyDescent="0.15">
      <c r="A492" s="116">
        <v>36913</v>
      </c>
      <c r="B492" s="56">
        <f t="shared" si="73"/>
        <v>1</v>
      </c>
      <c r="C492" s="60">
        <f t="shared" si="76"/>
        <v>2001</v>
      </c>
      <c r="H492" s="56">
        <v>5050</v>
      </c>
      <c r="L492" s="56">
        <v>364549</v>
      </c>
      <c r="X492" s="98">
        <f t="shared" si="75"/>
        <v>369599</v>
      </c>
      <c r="Y492" s="56">
        <f t="shared" si="74"/>
        <v>0</v>
      </c>
      <c r="Z492" s="56">
        <f t="shared" si="74"/>
        <v>0</v>
      </c>
      <c r="AA492" s="98">
        <f t="shared" si="74"/>
        <v>0</v>
      </c>
      <c r="AB492" s="98">
        <f t="shared" si="77"/>
        <v>369599</v>
      </c>
      <c r="AJ492" s="57">
        <f t="shared" si="70"/>
        <v>0</v>
      </c>
      <c r="AK492" s="56">
        <f t="shared" si="71"/>
        <v>369599</v>
      </c>
    </row>
    <row r="493" spans="1:37" x14ac:dyDescent="0.15">
      <c r="A493" s="116">
        <v>36914</v>
      </c>
      <c r="B493" s="56">
        <f t="shared" si="73"/>
        <v>1</v>
      </c>
      <c r="C493" s="60">
        <f t="shared" si="76"/>
        <v>2001</v>
      </c>
      <c r="H493" s="56">
        <v>5050</v>
      </c>
      <c r="L493" s="56">
        <v>364549</v>
      </c>
      <c r="X493" s="98">
        <f t="shared" si="75"/>
        <v>369599</v>
      </c>
      <c r="Y493" s="56">
        <f t="shared" si="74"/>
        <v>0</v>
      </c>
      <c r="Z493" s="56">
        <f t="shared" si="74"/>
        <v>0</v>
      </c>
      <c r="AA493" s="98">
        <f t="shared" si="74"/>
        <v>0</v>
      </c>
      <c r="AB493" s="98">
        <f t="shared" si="77"/>
        <v>369599</v>
      </c>
      <c r="AJ493" s="57">
        <f t="shared" ref="AJ493:AJ556" si="78">AD493+AE493+AF493+AG493+AH493+AI493</f>
        <v>0</v>
      </c>
      <c r="AK493" s="56">
        <f t="shared" ref="AK493:AK556" si="79">AB493-AJ493</f>
        <v>369599</v>
      </c>
    </row>
    <row r="494" spans="1:37" x14ac:dyDescent="0.15">
      <c r="A494" s="116">
        <v>36915</v>
      </c>
      <c r="B494" s="56">
        <f t="shared" si="73"/>
        <v>1</v>
      </c>
      <c r="C494" s="60">
        <f t="shared" si="76"/>
        <v>2001</v>
      </c>
      <c r="H494" s="56">
        <v>5050</v>
      </c>
      <c r="L494" s="56">
        <v>364549</v>
      </c>
      <c r="X494" s="98">
        <f t="shared" si="75"/>
        <v>369599</v>
      </c>
      <c r="Y494" s="56">
        <f t="shared" si="74"/>
        <v>0</v>
      </c>
      <c r="Z494" s="56">
        <f t="shared" si="74"/>
        <v>0</v>
      </c>
      <c r="AA494" s="98">
        <f t="shared" si="74"/>
        <v>0</v>
      </c>
      <c r="AB494" s="98">
        <f t="shared" si="77"/>
        <v>369599</v>
      </c>
      <c r="AJ494" s="57">
        <f t="shared" si="78"/>
        <v>0</v>
      </c>
      <c r="AK494" s="56">
        <f t="shared" si="79"/>
        <v>369599</v>
      </c>
    </row>
    <row r="495" spans="1:37" x14ac:dyDescent="0.15">
      <c r="A495" s="116">
        <v>36916</v>
      </c>
      <c r="B495" s="56">
        <f t="shared" si="73"/>
        <v>1</v>
      </c>
      <c r="C495" s="60">
        <f t="shared" si="76"/>
        <v>2001</v>
      </c>
      <c r="H495" s="56">
        <v>5050</v>
      </c>
      <c r="L495" s="56">
        <v>364549</v>
      </c>
      <c r="X495" s="98">
        <f t="shared" si="75"/>
        <v>369599</v>
      </c>
      <c r="Y495" s="56">
        <f t="shared" si="74"/>
        <v>0</v>
      </c>
      <c r="Z495" s="56">
        <f t="shared" si="74"/>
        <v>0</v>
      </c>
      <c r="AA495" s="98">
        <f t="shared" si="74"/>
        <v>0</v>
      </c>
      <c r="AB495" s="98">
        <f t="shared" si="77"/>
        <v>369599</v>
      </c>
      <c r="AJ495" s="57">
        <f t="shared" si="78"/>
        <v>0</v>
      </c>
      <c r="AK495" s="56">
        <f t="shared" si="79"/>
        <v>369599</v>
      </c>
    </row>
    <row r="496" spans="1:37" x14ac:dyDescent="0.15">
      <c r="A496" s="116">
        <v>36917</v>
      </c>
      <c r="B496" s="56">
        <f t="shared" si="73"/>
        <v>1</v>
      </c>
      <c r="C496" s="60">
        <f t="shared" si="76"/>
        <v>2001</v>
      </c>
      <c r="H496" s="56">
        <v>5050</v>
      </c>
      <c r="L496" s="56">
        <v>364549</v>
      </c>
      <c r="X496" s="98">
        <f t="shared" si="75"/>
        <v>369599</v>
      </c>
      <c r="Y496" s="56">
        <f t="shared" si="74"/>
        <v>0</v>
      </c>
      <c r="Z496" s="56">
        <f t="shared" si="74"/>
        <v>0</v>
      </c>
      <c r="AA496" s="98">
        <f t="shared" si="74"/>
        <v>0</v>
      </c>
      <c r="AB496" s="98">
        <f t="shared" si="77"/>
        <v>369599</v>
      </c>
      <c r="AJ496" s="57">
        <f t="shared" si="78"/>
        <v>0</v>
      </c>
      <c r="AK496" s="56">
        <f t="shared" si="79"/>
        <v>369599</v>
      </c>
    </row>
    <row r="497" spans="1:37" x14ac:dyDescent="0.15">
      <c r="A497" s="116">
        <v>36918</v>
      </c>
      <c r="B497" s="56">
        <f t="shared" si="73"/>
        <v>1</v>
      </c>
      <c r="C497" s="60">
        <f t="shared" si="76"/>
        <v>2001</v>
      </c>
      <c r="H497" s="56">
        <v>5050</v>
      </c>
      <c r="L497" s="56">
        <v>364549</v>
      </c>
      <c r="X497" s="98">
        <f t="shared" si="75"/>
        <v>369599</v>
      </c>
      <c r="Y497" s="56">
        <f t="shared" si="74"/>
        <v>0</v>
      </c>
      <c r="Z497" s="56">
        <f t="shared" si="74"/>
        <v>0</v>
      </c>
      <c r="AA497" s="98">
        <f t="shared" si="74"/>
        <v>0</v>
      </c>
      <c r="AB497" s="98">
        <f t="shared" si="77"/>
        <v>369599</v>
      </c>
      <c r="AJ497" s="57">
        <f t="shared" si="78"/>
        <v>0</v>
      </c>
      <c r="AK497" s="56">
        <f t="shared" si="79"/>
        <v>369599</v>
      </c>
    </row>
    <row r="498" spans="1:37" x14ac:dyDescent="0.15">
      <c r="A498" s="116">
        <v>36919</v>
      </c>
      <c r="B498" s="56">
        <f t="shared" si="73"/>
        <v>1</v>
      </c>
      <c r="C498" s="60">
        <f t="shared" si="76"/>
        <v>2001</v>
      </c>
      <c r="H498" s="56">
        <v>5050</v>
      </c>
      <c r="L498" s="56">
        <v>364549</v>
      </c>
      <c r="X498" s="98">
        <f t="shared" si="75"/>
        <v>369599</v>
      </c>
      <c r="Y498" s="56">
        <f t="shared" si="74"/>
        <v>0</v>
      </c>
      <c r="Z498" s="56">
        <f t="shared" si="74"/>
        <v>0</v>
      </c>
      <c r="AA498" s="98">
        <f t="shared" si="74"/>
        <v>0</v>
      </c>
      <c r="AB498" s="98">
        <f t="shared" si="77"/>
        <v>369599</v>
      </c>
      <c r="AJ498" s="57">
        <f t="shared" si="78"/>
        <v>0</v>
      </c>
      <c r="AK498" s="56">
        <f t="shared" si="79"/>
        <v>369599</v>
      </c>
    </row>
    <row r="499" spans="1:37" x14ac:dyDescent="0.15">
      <c r="A499" s="116">
        <v>36920</v>
      </c>
      <c r="B499" s="56">
        <f t="shared" si="73"/>
        <v>1</v>
      </c>
      <c r="C499" s="60">
        <f t="shared" si="76"/>
        <v>2001</v>
      </c>
      <c r="H499" s="56">
        <v>5050</v>
      </c>
      <c r="L499" s="56">
        <v>364549</v>
      </c>
      <c r="X499" s="98">
        <f t="shared" si="75"/>
        <v>369599</v>
      </c>
      <c r="Y499" s="56">
        <f t="shared" si="74"/>
        <v>0</v>
      </c>
      <c r="Z499" s="56">
        <f t="shared" si="74"/>
        <v>0</v>
      </c>
      <c r="AA499" s="98">
        <f t="shared" si="74"/>
        <v>0</v>
      </c>
      <c r="AB499" s="98">
        <f t="shared" si="77"/>
        <v>369599</v>
      </c>
      <c r="AJ499" s="57">
        <f t="shared" si="78"/>
        <v>0</v>
      </c>
      <c r="AK499" s="56">
        <f t="shared" si="79"/>
        <v>369599</v>
      </c>
    </row>
    <row r="500" spans="1:37" x14ac:dyDescent="0.15">
      <c r="A500" s="116">
        <v>36921</v>
      </c>
      <c r="B500" s="56">
        <f t="shared" si="73"/>
        <v>1</v>
      </c>
      <c r="C500" s="60">
        <f t="shared" si="76"/>
        <v>2001</v>
      </c>
      <c r="H500" s="56">
        <v>5050</v>
      </c>
      <c r="L500" s="56">
        <v>364549</v>
      </c>
      <c r="X500" s="98">
        <f t="shared" si="75"/>
        <v>369599</v>
      </c>
      <c r="Y500" s="56">
        <f t="shared" si="74"/>
        <v>0</v>
      </c>
      <c r="Z500" s="56">
        <f t="shared" si="74"/>
        <v>0</v>
      </c>
      <c r="AA500" s="98">
        <f t="shared" si="74"/>
        <v>0</v>
      </c>
      <c r="AB500" s="98">
        <f t="shared" si="77"/>
        <v>369599</v>
      </c>
      <c r="AJ500" s="57">
        <f t="shared" si="78"/>
        <v>0</v>
      </c>
      <c r="AK500" s="56">
        <f t="shared" si="79"/>
        <v>369599</v>
      </c>
    </row>
    <row r="501" spans="1:37" x14ac:dyDescent="0.15">
      <c r="A501" s="116">
        <v>36922</v>
      </c>
      <c r="B501" s="56">
        <f t="shared" si="73"/>
        <v>1</v>
      </c>
      <c r="C501" s="60">
        <f t="shared" si="76"/>
        <v>2001</v>
      </c>
      <c r="H501" s="56">
        <v>5050</v>
      </c>
      <c r="L501" s="56">
        <v>364549</v>
      </c>
      <c r="X501" s="98">
        <f t="shared" si="75"/>
        <v>369599</v>
      </c>
      <c r="Y501" s="56">
        <f t="shared" si="74"/>
        <v>0</v>
      </c>
      <c r="Z501" s="56">
        <f t="shared" si="74"/>
        <v>0</v>
      </c>
      <c r="AA501" s="98">
        <f t="shared" si="74"/>
        <v>0</v>
      </c>
      <c r="AB501" s="98">
        <f t="shared" si="77"/>
        <v>369599</v>
      </c>
      <c r="AJ501" s="57">
        <f t="shared" si="78"/>
        <v>0</v>
      </c>
      <c r="AK501" s="56">
        <f t="shared" si="79"/>
        <v>369599</v>
      </c>
    </row>
    <row r="502" spans="1:37" x14ac:dyDescent="0.15">
      <c r="A502" s="116">
        <v>36923</v>
      </c>
      <c r="H502" s="56">
        <v>5050</v>
      </c>
      <c r="L502" s="56">
        <v>364549</v>
      </c>
      <c r="O502" s="91">
        <v>50000</v>
      </c>
      <c r="AJ502" s="57">
        <f t="shared" si="78"/>
        <v>0</v>
      </c>
      <c r="AK502" s="56">
        <f t="shared" si="79"/>
        <v>0</v>
      </c>
    </row>
    <row r="503" spans="1:37" x14ac:dyDescent="0.15">
      <c r="A503" s="116">
        <v>36924</v>
      </c>
      <c r="H503" s="56">
        <v>5050</v>
      </c>
      <c r="L503" s="56">
        <v>364549</v>
      </c>
      <c r="O503" s="91">
        <v>100000</v>
      </c>
      <c r="AJ503" s="57">
        <f t="shared" si="78"/>
        <v>0</v>
      </c>
      <c r="AK503" s="56">
        <f t="shared" si="79"/>
        <v>0</v>
      </c>
    </row>
    <row r="504" spans="1:37" x14ac:dyDescent="0.15">
      <c r="A504" s="116">
        <v>36925</v>
      </c>
      <c r="H504" s="56">
        <v>5050</v>
      </c>
      <c r="L504" s="56">
        <v>364549</v>
      </c>
      <c r="O504" s="91">
        <v>100000</v>
      </c>
      <c r="AJ504" s="57">
        <f t="shared" si="78"/>
        <v>0</v>
      </c>
      <c r="AK504" s="56">
        <f t="shared" si="79"/>
        <v>0</v>
      </c>
    </row>
    <row r="505" spans="1:37" x14ac:dyDescent="0.15">
      <c r="A505" s="116">
        <v>36926</v>
      </c>
      <c r="H505" s="56">
        <v>5050</v>
      </c>
      <c r="L505" s="56">
        <v>364549</v>
      </c>
      <c r="O505" s="91">
        <v>100000</v>
      </c>
      <c r="AJ505" s="57">
        <f t="shared" si="78"/>
        <v>0</v>
      </c>
      <c r="AK505" s="56">
        <f t="shared" si="79"/>
        <v>0</v>
      </c>
    </row>
    <row r="506" spans="1:37" x14ac:dyDescent="0.15">
      <c r="A506" s="116">
        <v>36927</v>
      </c>
      <c r="H506" s="56">
        <v>5050</v>
      </c>
      <c r="L506" s="56">
        <v>364549</v>
      </c>
      <c r="O506" s="91">
        <v>100000</v>
      </c>
      <c r="AJ506" s="57">
        <f t="shared" si="78"/>
        <v>0</v>
      </c>
      <c r="AK506" s="56">
        <f t="shared" si="79"/>
        <v>0</v>
      </c>
    </row>
    <row r="507" spans="1:37" x14ac:dyDescent="0.15">
      <c r="A507" s="116">
        <v>36928</v>
      </c>
      <c r="H507" s="56">
        <v>5050</v>
      </c>
      <c r="L507" s="56">
        <v>364549</v>
      </c>
      <c r="O507" s="91">
        <v>50000</v>
      </c>
      <c r="AJ507" s="57">
        <f t="shared" si="78"/>
        <v>0</v>
      </c>
      <c r="AK507" s="56">
        <f t="shared" si="79"/>
        <v>0</v>
      </c>
    </row>
    <row r="508" spans="1:37" x14ac:dyDescent="0.15">
      <c r="A508" s="116">
        <v>36929</v>
      </c>
      <c r="H508" s="56">
        <v>5050</v>
      </c>
      <c r="L508" s="56">
        <v>364549</v>
      </c>
      <c r="O508" s="91">
        <v>100000</v>
      </c>
      <c r="AJ508" s="57">
        <f t="shared" si="78"/>
        <v>0</v>
      </c>
      <c r="AK508" s="56">
        <f t="shared" si="79"/>
        <v>0</v>
      </c>
    </row>
    <row r="509" spans="1:37" x14ac:dyDescent="0.15">
      <c r="A509" s="116">
        <v>36930</v>
      </c>
      <c r="H509" s="56">
        <v>5050</v>
      </c>
      <c r="L509" s="56">
        <v>364549</v>
      </c>
      <c r="O509" s="91">
        <v>100000</v>
      </c>
      <c r="AJ509" s="57">
        <f t="shared" si="78"/>
        <v>0</v>
      </c>
      <c r="AK509" s="56">
        <f t="shared" si="79"/>
        <v>0</v>
      </c>
    </row>
    <row r="510" spans="1:37" x14ac:dyDescent="0.15">
      <c r="A510" s="116">
        <v>36931</v>
      </c>
      <c r="H510" s="56">
        <v>5050</v>
      </c>
      <c r="L510" s="56">
        <v>364549</v>
      </c>
      <c r="O510" s="91">
        <v>100000</v>
      </c>
      <c r="AJ510" s="57">
        <f t="shared" si="78"/>
        <v>0</v>
      </c>
      <c r="AK510" s="56">
        <f t="shared" si="79"/>
        <v>0</v>
      </c>
    </row>
    <row r="511" spans="1:37" x14ac:dyDescent="0.15">
      <c r="A511" s="116">
        <v>36932</v>
      </c>
      <c r="H511" s="56">
        <v>5050</v>
      </c>
      <c r="L511" s="56">
        <v>364549</v>
      </c>
      <c r="AJ511" s="57">
        <f t="shared" si="78"/>
        <v>0</v>
      </c>
      <c r="AK511" s="56">
        <f t="shared" si="79"/>
        <v>0</v>
      </c>
    </row>
    <row r="512" spans="1:37" x14ac:dyDescent="0.15">
      <c r="A512" s="116">
        <v>36933</v>
      </c>
      <c r="H512" s="56">
        <v>5050</v>
      </c>
      <c r="L512" s="56">
        <v>364549</v>
      </c>
      <c r="AJ512" s="57">
        <f t="shared" si="78"/>
        <v>0</v>
      </c>
      <c r="AK512" s="56">
        <f t="shared" si="79"/>
        <v>0</v>
      </c>
    </row>
    <row r="513" spans="1:37" x14ac:dyDescent="0.15">
      <c r="A513" s="116">
        <v>36934</v>
      </c>
      <c r="H513" s="56">
        <v>5050</v>
      </c>
      <c r="L513" s="56">
        <v>364549</v>
      </c>
      <c r="AJ513" s="57">
        <f t="shared" si="78"/>
        <v>0</v>
      </c>
      <c r="AK513" s="56">
        <f t="shared" si="79"/>
        <v>0</v>
      </c>
    </row>
    <row r="514" spans="1:37" x14ac:dyDescent="0.15">
      <c r="A514" s="116">
        <v>36935</v>
      </c>
      <c r="H514" s="56">
        <v>5050</v>
      </c>
      <c r="L514" s="56">
        <v>364549</v>
      </c>
      <c r="AJ514" s="57">
        <f t="shared" si="78"/>
        <v>0</v>
      </c>
      <c r="AK514" s="56">
        <f t="shared" si="79"/>
        <v>0</v>
      </c>
    </row>
    <row r="515" spans="1:37" x14ac:dyDescent="0.15">
      <c r="A515" s="116">
        <v>36936</v>
      </c>
      <c r="H515" s="56">
        <v>5050</v>
      </c>
      <c r="L515" s="56">
        <v>364549</v>
      </c>
      <c r="O515" s="91">
        <v>100000</v>
      </c>
      <c r="AJ515" s="57">
        <f t="shared" si="78"/>
        <v>0</v>
      </c>
      <c r="AK515" s="56">
        <f t="shared" si="79"/>
        <v>0</v>
      </c>
    </row>
    <row r="516" spans="1:37" x14ac:dyDescent="0.15">
      <c r="A516" s="116">
        <v>36937</v>
      </c>
      <c r="H516" s="56">
        <v>5050</v>
      </c>
      <c r="L516" s="56">
        <v>364549</v>
      </c>
      <c r="O516" s="91">
        <v>100000</v>
      </c>
      <c r="AJ516" s="57">
        <f t="shared" si="78"/>
        <v>0</v>
      </c>
      <c r="AK516" s="56">
        <f t="shared" si="79"/>
        <v>0</v>
      </c>
    </row>
    <row r="517" spans="1:37" x14ac:dyDescent="0.15">
      <c r="A517" s="116">
        <v>36938</v>
      </c>
      <c r="H517" s="56">
        <v>5050</v>
      </c>
      <c r="L517" s="56">
        <v>364549</v>
      </c>
      <c r="O517" s="91">
        <v>50000</v>
      </c>
      <c r="AJ517" s="57">
        <f t="shared" si="78"/>
        <v>0</v>
      </c>
      <c r="AK517" s="56">
        <f t="shared" si="79"/>
        <v>0</v>
      </c>
    </row>
    <row r="518" spans="1:37" x14ac:dyDescent="0.15">
      <c r="A518" s="116">
        <v>36939</v>
      </c>
      <c r="H518" s="56">
        <v>5050</v>
      </c>
      <c r="L518" s="56">
        <v>364549</v>
      </c>
      <c r="AJ518" s="57">
        <f t="shared" si="78"/>
        <v>0</v>
      </c>
      <c r="AK518" s="56">
        <f t="shared" si="79"/>
        <v>0</v>
      </c>
    </row>
    <row r="519" spans="1:37" x14ac:dyDescent="0.15">
      <c r="A519" s="116">
        <v>36940</v>
      </c>
      <c r="H519" s="56">
        <v>5050</v>
      </c>
      <c r="L519" s="56">
        <v>364549</v>
      </c>
      <c r="AJ519" s="57">
        <f t="shared" si="78"/>
        <v>0</v>
      </c>
      <c r="AK519" s="56">
        <f t="shared" si="79"/>
        <v>0</v>
      </c>
    </row>
    <row r="520" spans="1:37" x14ac:dyDescent="0.15">
      <c r="A520" s="116">
        <v>36941</v>
      </c>
      <c r="H520" s="56">
        <v>5050</v>
      </c>
      <c r="L520" s="56">
        <v>364549</v>
      </c>
      <c r="AJ520" s="57">
        <f t="shared" si="78"/>
        <v>0</v>
      </c>
      <c r="AK520" s="56">
        <f t="shared" si="79"/>
        <v>0</v>
      </c>
    </row>
    <row r="521" spans="1:37" x14ac:dyDescent="0.15">
      <c r="A521" s="116">
        <v>36942</v>
      </c>
      <c r="H521" s="56">
        <v>5050</v>
      </c>
      <c r="L521" s="56">
        <v>364549</v>
      </c>
      <c r="AJ521" s="57">
        <f t="shared" si="78"/>
        <v>0</v>
      </c>
      <c r="AK521" s="56">
        <f t="shared" si="79"/>
        <v>0</v>
      </c>
    </row>
    <row r="522" spans="1:37" x14ac:dyDescent="0.15">
      <c r="A522" s="116">
        <v>36943</v>
      </c>
      <c r="H522" s="56">
        <v>5050</v>
      </c>
      <c r="L522" s="56">
        <v>364549</v>
      </c>
      <c r="AJ522" s="57">
        <f t="shared" si="78"/>
        <v>0</v>
      </c>
      <c r="AK522" s="56">
        <f t="shared" si="79"/>
        <v>0</v>
      </c>
    </row>
    <row r="523" spans="1:37" x14ac:dyDescent="0.15">
      <c r="A523" s="116">
        <v>36944</v>
      </c>
      <c r="H523" s="56">
        <v>5050</v>
      </c>
      <c r="L523" s="56">
        <v>364549</v>
      </c>
      <c r="AJ523" s="57">
        <f t="shared" si="78"/>
        <v>0</v>
      </c>
      <c r="AK523" s="56">
        <f t="shared" si="79"/>
        <v>0</v>
      </c>
    </row>
    <row r="524" spans="1:37" x14ac:dyDescent="0.15">
      <c r="A524" s="116">
        <v>36945</v>
      </c>
      <c r="H524" s="56">
        <v>5050</v>
      </c>
      <c r="L524" s="56">
        <v>364549</v>
      </c>
      <c r="AJ524" s="57">
        <f t="shared" si="78"/>
        <v>0</v>
      </c>
      <c r="AK524" s="56">
        <f t="shared" si="79"/>
        <v>0</v>
      </c>
    </row>
    <row r="525" spans="1:37" x14ac:dyDescent="0.15">
      <c r="A525" s="116">
        <v>36946</v>
      </c>
      <c r="H525" s="56">
        <v>5050</v>
      </c>
      <c r="L525" s="56">
        <v>364549</v>
      </c>
      <c r="AJ525" s="57">
        <f t="shared" si="78"/>
        <v>0</v>
      </c>
      <c r="AK525" s="56">
        <f t="shared" si="79"/>
        <v>0</v>
      </c>
    </row>
    <row r="526" spans="1:37" x14ac:dyDescent="0.15">
      <c r="A526" s="116">
        <v>36947</v>
      </c>
      <c r="H526" s="56">
        <v>5050</v>
      </c>
      <c r="L526" s="56">
        <v>364549</v>
      </c>
      <c r="AJ526" s="57">
        <f t="shared" si="78"/>
        <v>0</v>
      </c>
      <c r="AK526" s="56">
        <f t="shared" si="79"/>
        <v>0</v>
      </c>
    </row>
    <row r="527" spans="1:37" x14ac:dyDescent="0.15">
      <c r="A527" s="116">
        <v>36948</v>
      </c>
      <c r="H527" s="56">
        <v>5050</v>
      </c>
      <c r="L527" s="56">
        <v>364549</v>
      </c>
      <c r="AJ527" s="57">
        <f t="shared" si="78"/>
        <v>0</v>
      </c>
      <c r="AK527" s="56">
        <f t="shared" si="79"/>
        <v>0</v>
      </c>
    </row>
    <row r="528" spans="1:37" x14ac:dyDescent="0.15">
      <c r="A528" s="116">
        <v>36949</v>
      </c>
      <c r="H528" s="56">
        <v>5050</v>
      </c>
      <c r="L528" s="56">
        <v>364549</v>
      </c>
      <c r="AJ528" s="57">
        <f t="shared" si="78"/>
        <v>0</v>
      </c>
      <c r="AK528" s="56">
        <f t="shared" si="79"/>
        <v>0</v>
      </c>
    </row>
    <row r="529" spans="1:37" x14ac:dyDescent="0.15">
      <c r="A529" s="116">
        <v>36950</v>
      </c>
      <c r="H529" s="56">
        <v>5050</v>
      </c>
      <c r="L529" s="56">
        <v>364549</v>
      </c>
      <c r="AJ529" s="57">
        <f t="shared" si="78"/>
        <v>0</v>
      </c>
      <c r="AK529" s="56">
        <f t="shared" si="79"/>
        <v>0</v>
      </c>
    </row>
    <row r="530" spans="1:37" x14ac:dyDescent="0.15">
      <c r="AJ530" s="57">
        <f t="shared" si="78"/>
        <v>0</v>
      </c>
      <c r="AK530" s="56">
        <f t="shared" si="79"/>
        <v>0</v>
      </c>
    </row>
    <row r="531" spans="1:37" x14ac:dyDescent="0.15">
      <c r="AJ531" s="57">
        <f t="shared" si="78"/>
        <v>0</v>
      </c>
      <c r="AK531" s="56">
        <f t="shared" si="79"/>
        <v>0</v>
      </c>
    </row>
    <row r="532" spans="1:37" x14ac:dyDescent="0.15">
      <c r="AJ532" s="57">
        <f t="shared" si="78"/>
        <v>0</v>
      </c>
      <c r="AK532" s="56">
        <f t="shared" si="79"/>
        <v>0</v>
      </c>
    </row>
    <row r="533" spans="1:37" x14ac:dyDescent="0.15">
      <c r="AJ533" s="57">
        <f t="shared" si="78"/>
        <v>0</v>
      </c>
      <c r="AK533" s="56">
        <f t="shared" si="79"/>
        <v>0</v>
      </c>
    </row>
    <row r="534" spans="1:37" x14ac:dyDescent="0.15">
      <c r="AJ534" s="57">
        <f t="shared" si="78"/>
        <v>0</v>
      </c>
      <c r="AK534" s="56">
        <f t="shared" si="79"/>
        <v>0</v>
      </c>
    </row>
    <row r="535" spans="1:37" x14ac:dyDescent="0.15">
      <c r="AJ535" s="57">
        <f t="shared" si="78"/>
        <v>0</v>
      </c>
      <c r="AK535" s="56">
        <f t="shared" si="79"/>
        <v>0</v>
      </c>
    </row>
    <row r="536" spans="1:37" x14ac:dyDescent="0.15">
      <c r="AJ536" s="57">
        <f t="shared" si="78"/>
        <v>0</v>
      </c>
      <c r="AK536" s="56">
        <f t="shared" si="79"/>
        <v>0</v>
      </c>
    </row>
    <row r="537" spans="1:37" x14ac:dyDescent="0.15">
      <c r="AJ537" s="57">
        <f t="shared" si="78"/>
        <v>0</v>
      </c>
      <c r="AK537" s="56">
        <f t="shared" si="79"/>
        <v>0</v>
      </c>
    </row>
    <row r="538" spans="1:37" x14ac:dyDescent="0.15">
      <c r="AJ538" s="57">
        <f t="shared" si="78"/>
        <v>0</v>
      </c>
      <c r="AK538" s="56">
        <f t="shared" si="79"/>
        <v>0</v>
      </c>
    </row>
    <row r="539" spans="1:37" x14ac:dyDescent="0.15">
      <c r="AJ539" s="57">
        <f t="shared" si="78"/>
        <v>0</v>
      </c>
      <c r="AK539" s="56">
        <f t="shared" si="79"/>
        <v>0</v>
      </c>
    </row>
    <row r="540" spans="1:37" x14ac:dyDescent="0.15">
      <c r="AJ540" s="57">
        <f t="shared" si="78"/>
        <v>0</v>
      </c>
      <c r="AK540" s="56">
        <f t="shared" si="79"/>
        <v>0</v>
      </c>
    </row>
    <row r="541" spans="1:37" x14ac:dyDescent="0.15">
      <c r="AJ541" s="57">
        <f t="shared" si="78"/>
        <v>0</v>
      </c>
      <c r="AK541" s="56">
        <f t="shared" si="79"/>
        <v>0</v>
      </c>
    </row>
    <row r="542" spans="1:37" x14ac:dyDescent="0.15">
      <c r="AJ542" s="57">
        <f t="shared" si="78"/>
        <v>0</v>
      </c>
      <c r="AK542" s="56">
        <f t="shared" si="79"/>
        <v>0</v>
      </c>
    </row>
    <row r="543" spans="1:37" x14ac:dyDescent="0.15">
      <c r="AJ543" s="57">
        <f t="shared" si="78"/>
        <v>0</v>
      </c>
      <c r="AK543" s="56">
        <f t="shared" si="79"/>
        <v>0</v>
      </c>
    </row>
    <row r="544" spans="1:37" x14ac:dyDescent="0.15">
      <c r="AJ544" s="57">
        <f t="shared" si="78"/>
        <v>0</v>
      </c>
      <c r="AK544" s="56">
        <f t="shared" si="79"/>
        <v>0</v>
      </c>
    </row>
    <row r="545" spans="36:37" x14ac:dyDescent="0.15">
      <c r="AJ545" s="57">
        <f t="shared" si="78"/>
        <v>0</v>
      </c>
      <c r="AK545" s="56">
        <f t="shared" si="79"/>
        <v>0</v>
      </c>
    </row>
    <row r="546" spans="36:37" x14ac:dyDescent="0.15">
      <c r="AJ546" s="57">
        <f t="shared" si="78"/>
        <v>0</v>
      </c>
      <c r="AK546" s="56">
        <f t="shared" si="79"/>
        <v>0</v>
      </c>
    </row>
    <row r="547" spans="36:37" x14ac:dyDescent="0.15">
      <c r="AJ547" s="57">
        <f t="shared" si="78"/>
        <v>0</v>
      </c>
      <c r="AK547" s="56">
        <f t="shared" si="79"/>
        <v>0</v>
      </c>
    </row>
    <row r="548" spans="36:37" x14ac:dyDescent="0.15">
      <c r="AJ548" s="57">
        <f t="shared" si="78"/>
        <v>0</v>
      </c>
      <c r="AK548" s="56">
        <f t="shared" si="79"/>
        <v>0</v>
      </c>
    </row>
    <row r="549" spans="36:37" x14ac:dyDescent="0.15">
      <c r="AJ549" s="57">
        <f t="shared" si="78"/>
        <v>0</v>
      </c>
      <c r="AK549" s="56">
        <f t="shared" si="79"/>
        <v>0</v>
      </c>
    </row>
    <row r="550" spans="36:37" x14ac:dyDescent="0.15">
      <c r="AJ550" s="57">
        <f t="shared" si="78"/>
        <v>0</v>
      </c>
      <c r="AK550" s="56">
        <f t="shared" si="79"/>
        <v>0</v>
      </c>
    </row>
    <row r="551" spans="36:37" x14ac:dyDescent="0.15">
      <c r="AJ551" s="57">
        <f t="shared" si="78"/>
        <v>0</v>
      </c>
      <c r="AK551" s="56">
        <f t="shared" si="79"/>
        <v>0</v>
      </c>
    </row>
    <row r="552" spans="36:37" x14ac:dyDescent="0.15">
      <c r="AJ552" s="57">
        <f t="shared" si="78"/>
        <v>0</v>
      </c>
      <c r="AK552" s="56">
        <f t="shared" si="79"/>
        <v>0</v>
      </c>
    </row>
    <row r="553" spans="36:37" x14ac:dyDescent="0.15">
      <c r="AJ553" s="57">
        <f t="shared" si="78"/>
        <v>0</v>
      </c>
      <c r="AK553" s="56">
        <f t="shared" si="79"/>
        <v>0</v>
      </c>
    </row>
    <row r="554" spans="36:37" x14ac:dyDescent="0.15">
      <c r="AJ554" s="57">
        <f t="shared" si="78"/>
        <v>0</v>
      </c>
      <c r="AK554" s="56">
        <f t="shared" si="79"/>
        <v>0</v>
      </c>
    </row>
    <row r="555" spans="36:37" x14ac:dyDescent="0.15">
      <c r="AJ555" s="57">
        <f t="shared" si="78"/>
        <v>0</v>
      </c>
      <c r="AK555" s="56">
        <f t="shared" si="79"/>
        <v>0</v>
      </c>
    </row>
    <row r="556" spans="36:37" x14ac:dyDescent="0.15">
      <c r="AJ556" s="57">
        <f t="shared" si="78"/>
        <v>0</v>
      </c>
      <c r="AK556" s="56">
        <f t="shared" si="79"/>
        <v>0</v>
      </c>
    </row>
    <row r="557" spans="36:37" x14ac:dyDescent="0.15">
      <c r="AJ557" s="57">
        <f t="shared" ref="AJ557:AJ620" si="80">AD557+AE557+AF557+AG557+AH557+AI557</f>
        <v>0</v>
      </c>
      <c r="AK557" s="56">
        <f t="shared" ref="AK557:AK620" si="81">AB557-AJ557</f>
        <v>0</v>
      </c>
    </row>
    <row r="558" spans="36:37" x14ac:dyDescent="0.15">
      <c r="AJ558" s="57">
        <f t="shared" si="80"/>
        <v>0</v>
      </c>
      <c r="AK558" s="56">
        <f t="shared" si="81"/>
        <v>0</v>
      </c>
    </row>
    <row r="559" spans="36:37" x14ac:dyDescent="0.15">
      <c r="AJ559" s="57">
        <f t="shared" si="80"/>
        <v>0</v>
      </c>
      <c r="AK559" s="56">
        <f t="shared" si="81"/>
        <v>0</v>
      </c>
    </row>
    <row r="560" spans="36:37" x14ac:dyDescent="0.15">
      <c r="AJ560" s="57">
        <f t="shared" si="80"/>
        <v>0</v>
      </c>
      <c r="AK560" s="56">
        <f t="shared" si="81"/>
        <v>0</v>
      </c>
    </row>
    <row r="561" spans="36:37" x14ac:dyDescent="0.15">
      <c r="AJ561" s="57">
        <f t="shared" si="80"/>
        <v>0</v>
      </c>
      <c r="AK561" s="56">
        <f t="shared" si="81"/>
        <v>0</v>
      </c>
    </row>
    <row r="562" spans="36:37" x14ac:dyDescent="0.15">
      <c r="AJ562" s="57">
        <f t="shared" si="80"/>
        <v>0</v>
      </c>
      <c r="AK562" s="56">
        <f t="shared" si="81"/>
        <v>0</v>
      </c>
    </row>
    <row r="563" spans="36:37" x14ac:dyDescent="0.15">
      <c r="AJ563" s="57">
        <f t="shared" si="80"/>
        <v>0</v>
      </c>
      <c r="AK563" s="56">
        <f t="shared" si="81"/>
        <v>0</v>
      </c>
    </row>
    <row r="564" spans="36:37" x14ac:dyDescent="0.15">
      <c r="AJ564" s="57">
        <f t="shared" si="80"/>
        <v>0</v>
      </c>
      <c r="AK564" s="56">
        <f t="shared" si="81"/>
        <v>0</v>
      </c>
    </row>
    <row r="565" spans="36:37" x14ac:dyDescent="0.15">
      <c r="AJ565" s="57">
        <f t="shared" si="80"/>
        <v>0</v>
      </c>
      <c r="AK565" s="56">
        <f t="shared" si="81"/>
        <v>0</v>
      </c>
    </row>
    <row r="566" spans="36:37" x14ac:dyDescent="0.15">
      <c r="AJ566" s="57">
        <f t="shared" si="80"/>
        <v>0</v>
      </c>
      <c r="AK566" s="56">
        <f t="shared" si="81"/>
        <v>0</v>
      </c>
    </row>
    <row r="567" spans="36:37" x14ac:dyDescent="0.15">
      <c r="AJ567" s="57">
        <f t="shared" si="80"/>
        <v>0</v>
      </c>
      <c r="AK567" s="56">
        <f t="shared" si="81"/>
        <v>0</v>
      </c>
    </row>
    <row r="568" spans="36:37" x14ac:dyDescent="0.15">
      <c r="AJ568" s="57">
        <f t="shared" si="80"/>
        <v>0</v>
      </c>
      <c r="AK568" s="56">
        <f t="shared" si="81"/>
        <v>0</v>
      </c>
    </row>
    <row r="569" spans="36:37" x14ac:dyDescent="0.15">
      <c r="AJ569" s="57">
        <f t="shared" si="80"/>
        <v>0</v>
      </c>
      <c r="AK569" s="56">
        <f t="shared" si="81"/>
        <v>0</v>
      </c>
    </row>
    <row r="570" spans="36:37" x14ac:dyDescent="0.15">
      <c r="AJ570" s="57">
        <f t="shared" si="80"/>
        <v>0</v>
      </c>
      <c r="AK570" s="56">
        <f t="shared" si="81"/>
        <v>0</v>
      </c>
    </row>
    <row r="571" spans="36:37" x14ac:dyDescent="0.15">
      <c r="AJ571" s="57">
        <f t="shared" si="80"/>
        <v>0</v>
      </c>
      <c r="AK571" s="56">
        <f t="shared" si="81"/>
        <v>0</v>
      </c>
    </row>
    <row r="572" spans="36:37" x14ac:dyDescent="0.15">
      <c r="AJ572" s="57">
        <f t="shared" si="80"/>
        <v>0</v>
      </c>
      <c r="AK572" s="56">
        <f t="shared" si="81"/>
        <v>0</v>
      </c>
    </row>
    <row r="573" spans="36:37" x14ac:dyDescent="0.15">
      <c r="AJ573" s="57">
        <f t="shared" si="80"/>
        <v>0</v>
      </c>
      <c r="AK573" s="56">
        <f t="shared" si="81"/>
        <v>0</v>
      </c>
    </row>
    <row r="574" spans="36:37" x14ac:dyDescent="0.15">
      <c r="AJ574" s="57">
        <f t="shared" si="80"/>
        <v>0</v>
      </c>
      <c r="AK574" s="56">
        <f t="shared" si="81"/>
        <v>0</v>
      </c>
    </row>
    <row r="575" spans="36:37" x14ac:dyDescent="0.15">
      <c r="AJ575" s="57">
        <f t="shared" si="80"/>
        <v>0</v>
      </c>
      <c r="AK575" s="56">
        <f t="shared" si="81"/>
        <v>0</v>
      </c>
    </row>
    <row r="576" spans="36:37" x14ac:dyDescent="0.15">
      <c r="AJ576" s="57">
        <f t="shared" si="80"/>
        <v>0</v>
      </c>
      <c r="AK576" s="56">
        <f t="shared" si="81"/>
        <v>0</v>
      </c>
    </row>
    <row r="577" spans="36:37" x14ac:dyDescent="0.15">
      <c r="AJ577" s="57">
        <f t="shared" si="80"/>
        <v>0</v>
      </c>
      <c r="AK577" s="56">
        <f t="shared" si="81"/>
        <v>0</v>
      </c>
    </row>
    <row r="578" spans="36:37" x14ac:dyDescent="0.15">
      <c r="AJ578" s="57">
        <f t="shared" si="80"/>
        <v>0</v>
      </c>
      <c r="AK578" s="56">
        <f t="shared" si="81"/>
        <v>0</v>
      </c>
    </row>
    <row r="579" spans="36:37" x14ac:dyDescent="0.15">
      <c r="AJ579" s="57">
        <f t="shared" si="80"/>
        <v>0</v>
      </c>
      <c r="AK579" s="56">
        <f t="shared" si="81"/>
        <v>0</v>
      </c>
    </row>
    <row r="580" spans="36:37" x14ac:dyDescent="0.15">
      <c r="AJ580" s="57">
        <f t="shared" si="80"/>
        <v>0</v>
      </c>
      <c r="AK580" s="56">
        <f t="shared" si="81"/>
        <v>0</v>
      </c>
    </row>
    <row r="581" spans="36:37" x14ac:dyDescent="0.15">
      <c r="AJ581" s="57">
        <f t="shared" si="80"/>
        <v>0</v>
      </c>
      <c r="AK581" s="56">
        <f t="shared" si="81"/>
        <v>0</v>
      </c>
    </row>
    <row r="582" spans="36:37" x14ac:dyDescent="0.15">
      <c r="AJ582" s="57">
        <f t="shared" si="80"/>
        <v>0</v>
      </c>
      <c r="AK582" s="56">
        <f t="shared" si="81"/>
        <v>0</v>
      </c>
    </row>
    <row r="583" spans="36:37" x14ac:dyDescent="0.15">
      <c r="AJ583" s="57">
        <f t="shared" si="80"/>
        <v>0</v>
      </c>
      <c r="AK583" s="56">
        <f t="shared" si="81"/>
        <v>0</v>
      </c>
    </row>
    <row r="584" spans="36:37" x14ac:dyDescent="0.15">
      <c r="AJ584" s="57">
        <f t="shared" si="80"/>
        <v>0</v>
      </c>
      <c r="AK584" s="56">
        <f t="shared" si="81"/>
        <v>0</v>
      </c>
    </row>
    <row r="585" spans="36:37" x14ac:dyDescent="0.15">
      <c r="AJ585" s="57">
        <f t="shared" si="80"/>
        <v>0</v>
      </c>
      <c r="AK585" s="56">
        <f t="shared" si="81"/>
        <v>0</v>
      </c>
    </row>
    <row r="586" spans="36:37" x14ac:dyDescent="0.15">
      <c r="AJ586" s="57">
        <f t="shared" si="80"/>
        <v>0</v>
      </c>
      <c r="AK586" s="56">
        <f t="shared" si="81"/>
        <v>0</v>
      </c>
    </row>
    <row r="587" spans="36:37" x14ac:dyDescent="0.15">
      <c r="AJ587" s="57">
        <f t="shared" si="80"/>
        <v>0</v>
      </c>
      <c r="AK587" s="56">
        <f t="shared" si="81"/>
        <v>0</v>
      </c>
    </row>
    <row r="588" spans="36:37" x14ac:dyDescent="0.15">
      <c r="AJ588" s="57">
        <f t="shared" si="80"/>
        <v>0</v>
      </c>
      <c r="AK588" s="56">
        <f t="shared" si="81"/>
        <v>0</v>
      </c>
    </row>
    <row r="589" spans="36:37" x14ac:dyDescent="0.15">
      <c r="AJ589" s="57">
        <f t="shared" si="80"/>
        <v>0</v>
      </c>
      <c r="AK589" s="56">
        <f t="shared" si="81"/>
        <v>0</v>
      </c>
    </row>
    <row r="590" spans="36:37" x14ac:dyDescent="0.15">
      <c r="AJ590" s="57">
        <f t="shared" si="80"/>
        <v>0</v>
      </c>
      <c r="AK590" s="56">
        <f t="shared" si="81"/>
        <v>0</v>
      </c>
    </row>
    <row r="591" spans="36:37" x14ac:dyDescent="0.15">
      <c r="AJ591" s="57">
        <f t="shared" si="80"/>
        <v>0</v>
      </c>
      <c r="AK591" s="56">
        <f t="shared" si="81"/>
        <v>0</v>
      </c>
    </row>
    <row r="592" spans="36:37" x14ac:dyDescent="0.15">
      <c r="AJ592" s="57">
        <f t="shared" si="80"/>
        <v>0</v>
      </c>
      <c r="AK592" s="56">
        <f t="shared" si="81"/>
        <v>0</v>
      </c>
    </row>
    <row r="593" spans="36:37" x14ac:dyDescent="0.15">
      <c r="AJ593" s="57">
        <f t="shared" si="80"/>
        <v>0</v>
      </c>
      <c r="AK593" s="56">
        <f t="shared" si="81"/>
        <v>0</v>
      </c>
    </row>
    <row r="594" spans="36:37" x14ac:dyDescent="0.15">
      <c r="AJ594" s="57">
        <f t="shared" si="80"/>
        <v>0</v>
      </c>
      <c r="AK594" s="56">
        <f t="shared" si="81"/>
        <v>0</v>
      </c>
    </row>
    <row r="595" spans="36:37" x14ac:dyDescent="0.15">
      <c r="AJ595" s="57">
        <f t="shared" si="80"/>
        <v>0</v>
      </c>
      <c r="AK595" s="56">
        <f t="shared" si="81"/>
        <v>0</v>
      </c>
    </row>
    <row r="596" spans="36:37" x14ac:dyDescent="0.15">
      <c r="AJ596" s="57">
        <f t="shared" si="80"/>
        <v>0</v>
      </c>
      <c r="AK596" s="56">
        <f t="shared" si="81"/>
        <v>0</v>
      </c>
    </row>
    <row r="597" spans="36:37" x14ac:dyDescent="0.15">
      <c r="AJ597" s="57">
        <f t="shared" si="80"/>
        <v>0</v>
      </c>
      <c r="AK597" s="56">
        <f t="shared" si="81"/>
        <v>0</v>
      </c>
    </row>
    <row r="598" spans="36:37" x14ac:dyDescent="0.15">
      <c r="AJ598" s="57">
        <f t="shared" si="80"/>
        <v>0</v>
      </c>
      <c r="AK598" s="56">
        <f t="shared" si="81"/>
        <v>0</v>
      </c>
    </row>
    <row r="599" spans="36:37" x14ac:dyDescent="0.15">
      <c r="AJ599" s="57">
        <f t="shared" si="80"/>
        <v>0</v>
      </c>
      <c r="AK599" s="56">
        <f t="shared" si="81"/>
        <v>0</v>
      </c>
    </row>
    <row r="600" spans="36:37" x14ac:dyDescent="0.15">
      <c r="AJ600" s="57">
        <f t="shared" si="80"/>
        <v>0</v>
      </c>
      <c r="AK600" s="56">
        <f t="shared" si="81"/>
        <v>0</v>
      </c>
    </row>
    <row r="601" spans="36:37" x14ac:dyDescent="0.15">
      <c r="AJ601" s="57">
        <f t="shared" si="80"/>
        <v>0</v>
      </c>
      <c r="AK601" s="56">
        <f t="shared" si="81"/>
        <v>0</v>
      </c>
    </row>
    <row r="602" spans="36:37" x14ac:dyDescent="0.15">
      <c r="AJ602" s="57">
        <f t="shared" si="80"/>
        <v>0</v>
      </c>
      <c r="AK602" s="56">
        <f t="shared" si="81"/>
        <v>0</v>
      </c>
    </row>
    <row r="603" spans="36:37" x14ac:dyDescent="0.15">
      <c r="AJ603" s="57">
        <f t="shared" si="80"/>
        <v>0</v>
      </c>
      <c r="AK603" s="56">
        <f t="shared" si="81"/>
        <v>0</v>
      </c>
    </row>
    <row r="604" spans="36:37" x14ac:dyDescent="0.15">
      <c r="AJ604" s="57">
        <f t="shared" si="80"/>
        <v>0</v>
      </c>
      <c r="AK604" s="56">
        <f t="shared" si="81"/>
        <v>0</v>
      </c>
    </row>
    <row r="605" spans="36:37" x14ac:dyDescent="0.15">
      <c r="AJ605" s="57">
        <f t="shared" si="80"/>
        <v>0</v>
      </c>
      <c r="AK605" s="56">
        <f t="shared" si="81"/>
        <v>0</v>
      </c>
    </row>
    <row r="606" spans="36:37" x14ac:dyDescent="0.15">
      <c r="AJ606" s="57">
        <f t="shared" si="80"/>
        <v>0</v>
      </c>
      <c r="AK606" s="56">
        <f t="shared" si="81"/>
        <v>0</v>
      </c>
    </row>
    <row r="607" spans="36:37" x14ac:dyDescent="0.15">
      <c r="AJ607" s="57">
        <f t="shared" si="80"/>
        <v>0</v>
      </c>
      <c r="AK607" s="56">
        <f t="shared" si="81"/>
        <v>0</v>
      </c>
    </row>
    <row r="608" spans="36:37" x14ac:dyDescent="0.15">
      <c r="AJ608" s="57">
        <f t="shared" si="80"/>
        <v>0</v>
      </c>
      <c r="AK608" s="56">
        <f t="shared" si="81"/>
        <v>0</v>
      </c>
    </row>
    <row r="609" spans="36:37" x14ac:dyDescent="0.15">
      <c r="AJ609" s="57">
        <f t="shared" si="80"/>
        <v>0</v>
      </c>
      <c r="AK609" s="56">
        <f t="shared" si="81"/>
        <v>0</v>
      </c>
    </row>
    <row r="610" spans="36:37" x14ac:dyDescent="0.15">
      <c r="AJ610" s="57">
        <f t="shared" si="80"/>
        <v>0</v>
      </c>
      <c r="AK610" s="56">
        <f t="shared" si="81"/>
        <v>0</v>
      </c>
    </row>
    <row r="611" spans="36:37" x14ac:dyDescent="0.15">
      <c r="AJ611" s="57">
        <f t="shared" si="80"/>
        <v>0</v>
      </c>
      <c r="AK611" s="56">
        <f t="shared" si="81"/>
        <v>0</v>
      </c>
    </row>
    <row r="612" spans="36:37" x14ac:dyDescent="0.15">
      <c r="AJ612" s="57">
        <f t="shared" si="80"/>
        <v>0</v>
      </c>
      <c r="AK612" s="56">
        <f t="shared" si="81"/>
        <v>0</v>
      </c>
    </row>
    <row r="613" spans="36:37" x14ac:dyDescent="0.15">
      <c r="AJ613" s="57">
        <f t="shared" si="80"/>
        <v>0</v>
      </c>
      <c r="AK613" s="56">
        <f t="shared" si="81"/>
        <v>0</v>
      </c>
    </row>
    <row r="614" spans="36:37" x14ac:dyDescent="0.15">
      <c r="AJ614" s="57">
        <f t="shared" si="80"/>
        <v>0</v>
      </c>
      <c r="AK614" s="56">
        <f t="shared" si="81"/>
        <v>0</v>
      </c>
    </row>
    <row r="615" spans="36:37" x14ac:dyDescent="0.15">
      <c r="AJ615" s="57">
        <f t="shared" si="80"/>
        <v>0</v>
      </c>
      <c r="AK615" s="56">
        <f t="shared" si="81"/>
        <v>0</v>
      </c>
    </row>
    <row r="616" spans="36:37" x14ac:dyDescent="0.15">
      <c r="AJ616" s="57">
        <f t="shared" si="80"/>
        <v>0</v>
      </c>
      <c r="AK616" s="56">
        <f t="shared" si="81"/>
        <v>0</v>
      </c>
    </row>
    <row r="617" spans="36:37" x14ac:dyDescent="0.15">
      <c r="AJ617" s="57">
        <f t="shared" si="80"/>
        <v>0</v>
      </c>
      <c r="AK617" s="56">
        <f t="shared" si="81"/>
        <v>0</v>
      </c>
    </row>
    <row r="618" spans="36:37" x14ac:dyDescent="0.15">
      <c r="AJ618" s="57">
        <f t="shared" si="80"/>
        <v>0</v>
      </c>
      <c r="AK618" s="56">
        <f t="shared" si="81"/>
        <v>0</v>
      </c>
    </row>
    <row r="619" spans="36:37" x14ac:dyDescent="0.15">
      <c r="AJ619" s="57">
        <f t="shared" si="80"/>
        <v>0</v>
      </c>
      <c r="AK619" s="56">
        <f t="shared" si="81"/>
        <v>0</v>
      </c>
    </row>
    <row r="620" spans="36:37" x14ac:dyDescent="0.15">
      <c r="AJ620" s="57">
        <f t="shared" si="80"/>
        <v>0</v>
      </c>
      <c r="AK620" s="56">
        <f t="shared" si="81"/>
        <v>0</v>
      </c>
    </row>
    <row r="621" spans="36:37" x14ac:dyDescent="0.15">
      <c r="AJ621" s="57">
        <f t="shared" ref="AJ621:AJ684" si="82">AD621+AE621+AF621+AG621+AH621+AI621</f>
        <v>0</v>
      </c>
      <c r="AK621" s="56">
        <f t="shared" ref="AK621:AK684" si="83">AB621-AJ621</f>
        <v>0</v>
      </c>
    </row>
    <row r="622" spans="36:37" x14ac:dyDescent="0.15">
      <c r="AJ622" s="57">
        <f t="shared" si="82"/>
        <v>0</v>
      </c>
      <c r="AK622" s="56">
        <f t="shared" si="83"/>
        <v>0</v>
      </c>
    </row>
    <row r="623" spans="36:37" x14ac:dyDescent="0.15">
      <c r="AJ623" s="57">
        <f t="shared" si="82"/>
        <v>0</v>
      </c>
      <c r="AK623" s="56">
        <f t="shared" si="83"/>
        <v>0</v>
      </c>
    </row>
    <row r="624" spans="36:37" x14ac:dyDescent="0.15">
      <c r="AJ624" s="57">
        <f t="shared" si="82"/>
        <v>0</v>
      </c>
      <c r="AK624" s="56">
        <f t="shared" si="83"/>
        <v>0</v>
      </c>
    </row>
    <row r="625" spans="36:37" x14ac:dyDescent="0.15">
      <c r="AJ625" s="57">
        <f t="shared" si="82"/>
        <v>0</v>
      </c>
      <c r="AK625" s="56">
        <f t="shared" si="83"/>
        <v>0</v>
      </c>
    </row>
    <row r="626" spans="36:37" x14ac:dyDescent="0.15">
      <c r="AJ626" s="57">
        <f t="shared" si="82"/>
        <v>0</v>
      </c>
      <c r="AK626" s="56">
        <f t="shared" si="83"/>
        <v>0</v>
      </c>
    </row>
    <row r="627" spans="36:37" x14ac:dyDescent="0.15">
      <c r="AJ627" s="57">
        <f t="shared" si="82"/>
        <v>0</v>
      </c>
      <c r="AK627" s="56">
        <f t="shared" si="83"/>
        <v>0</v>
      </c>
    </row>
    <row r="628" spans="36:37" x14ac:dyDescent="0.15">
      <c r="AJ628" s="57">
        <f t="shared" si="82"/>
        <v>0</v>
      </c>
      <c r="AK628" s="56">
        <f t="shared" si="83"/>
        <v>0</v>
      </c>
    </row>
    <row r="629" spans="36:37" x14ac:dyDescent="0.15">
      <c r="AJ629" s="57">
        <f t="shared" si="82"/>
        <v>0</v>
      </c>
      <c r="AK629" s="56">
        <f t="shared" si="83"/>
        <v>0</v>
      </c>
    </row>
    <row r="630" spans="36:37" x14ac:dyDescent="0.15">
      <c r="AJ630" s="57">
        <f t="shared" si="82"/>
        <v>0</v>
      </c>
      <c r="AK630" s="56">
        <f t="shared" si="83"/>
        <v>0</v>
      </c>
    </row>
    <row r="631" spans="36:37" x14ac:dyDescent="0.15">
      <c r="AJ631" s="57">
        <f t="shared" si="82"/>
        <v>0</v>
      </c>
      <c r="AK631" s="56">
        <f t="shared" si="83"/>
        <v>0</v>
      </c>
    </row>
    <row r="632" spans="36:37" x14ac:dyDescent="0.15">
      <c r="AJ632" s="57">
        <f t="shared" si="82"/>
        <v>0</v>
      </c>
      <c r="AK632" s="56">
        <f t="shared" si="83"/>
        <v>0</v>
      </c>
    </row>
    <row r="633" spans="36:37" x14ac:dyDescent="0.15">
      <c r="AJ633" s="57">
        <f t="shared" si="82"/>
        <v>0</v>
      </c>
      <c r="AK633" s="56">
        <f t="shared" si="83"/>
        <v>0</v>
      </c>
    </row>
    <row r="634" spans="36:37" x14ac:dyDescent="0.15">
      <c r="AJ634" s="57">
        <f t="shared" si="82"/>
        <v>0</v>
      </c>
      <c r="AK634" s="56">
        <f t="shared" si="83"/>
        <v>0</v>
      </c>
    </row>
    <row r="635" spans="36:37" x14ac:dyDescent="0.15">
      <c r="AJ635" s="57">
        <f t="shared" si="82"/>
        <v>0</v>
      </c>
      <c r="AK635" s="56">
        <f t="shared" si="83"/>
        <v>0</v>
      </c>
    </row>
    <row r="636" spans="36:37" x14ac:dyDescent="0.15">
      <c r="AJ636" s="57">
        <f t="shared" si="82"/>
        <v>0</v>
      </c>
      <c r="AK636" s="56">
        <f t="shared" si="83"/>
        <v>0</v>
      </c>
    </row>
    <row r="637" spans="36:37" x14ac:dyDescent="0.15">
      <c r="AJ637" s="57">
        <f t="shared" si="82"/>
        <v>0</v>
      </c>
      <c r="AK637" s="56">
        <f t="shared" si="83"/>
        <v>0</v>
      </c>
    </row>
    <row r="638" spans="36:37" x14ac:dyDescent="0.15">
      <c r="AJ638" s="57">
        <f t="shared" si="82"/>
        <v>0</v>
      </c>
      <c r="AK638" s="56">
        <f t="shared" si="83"/>
        <v>0</v>
      </c>
    </row>
    <row r="639" spans="36:37" x14ac:dyDescent="0.15">
      <c r="AJ639" s="57">
        <f t="shared" si="82"/>
        <v>0</v>
      </c>
      <c r="AK639" s="56">
        <f t="shared" si="83"/>
        <v>0</v>
      </c>
    </row>
    <row r="640" spans="36:37" x14ac:dyDescent="0.15">
      <c r="AJ640" s="57">
        <f t="shared" si="82"/>
        <v>0</v>
      </c>
      <c r="AK640" s="56">
        <f t="shared" si="83"/>
        <v>0</v>
      </c>
    </row>
    <row r="641" spans="36:37" x14ac:dyDescent="0.15">
      <c r="AJ641" s="57">
        <f t="shared" si="82"/>
        <v>0</v>
      </c>
      <c r="AK641" s="56">
        <f t="shared" si="83"/>
        <v>0</v>
      </c>
    </row>
    <row r="642" spans="36:37" x14ac:dyDescent="0.15">
      <c r="AJ642" s="57">
        <f t="shared" si="82"/>
        <v>0</v>
      </c>
      <c r="AK642" s="56">
        <f t="shared" si="83"/>
        <v>0</v>
      </c>
    </row>
    <row r="643" spans="36:37" x14ac:dyDescent="0.15">
      <c r="AJ643" s="57">
        <f t="shared" si="82"/>
        <v>0</v>
      </c>
      <c r="AK643" s="56">
        <f t="shared" si="83"/>
        <v>0</v>
      </c>
    </row>
    <row r="644" spans="36:37" x14ac:dyDescent="0.15">
      <c r="AJ644" s="57">
        <f t="shared" si="82"/>
        <v>0</v>
      </c>
      <c r="AK644" s="56">
        <f t="shared" si="83"/>
        <v>0</v>
      </c>
    </row>
    <row r="645" spans="36:37" x14ac:dyDescent="0.15">
      <c r="AJ645" s="57">
        <f t="shared" si="82"/>
        <v>0</v>
      </c>
      <c r="AK645" s="56">
        <f t="shared" si="83"/>
        <v>0</v>
      </c>
    </row>
    <row r="646" spans="36:37" x14ac:dyDescent="0.15">
      <c r="AJ646" s="57">
        <f t="shared" si="82"/>
        <v>0</v>
      </c>
      <c r="AK646" s="56">
        <f t="shared" si="83"/>
        <v>0</v>
      </c>
    </row>
    <row r="647" spans="36:37" x14ac:dyDescent="0.15">
      <c r="AJ647" s="57">
        <f t="shared" si="82"/>
        <v>0</v>
      </c>
      <c r="AK647" s="56">
        <f t="shared" si="83"/>
        <v>0</v>
      </c>
    </row>
    <row r="648" spans="36:37" x14ac:dyDescent="0.15">
      <c r="AJ648" s="57">
        <f t="shared" si="82"/>
        <v>0</v>
      </c>
      <c r="AK648" s="56">
        <f t="shared" si="83"/>
        <v>0</v>
      </c>
    </row>
    <row r="649" spans="36:37" x14ac:dyDescent="0.15">
      <c r="AJ649" s="57">
        <f t="shared" si="82"/>
        <v>0</v>
      </c>
      <c r="AK649" s="56">
        <f t="shared" si="83"/>
        <v>0</v>
      </c>
    </row>
    <row r="650" spans="36:37" x14ac:dyDescent="0.15">
      <c r="AJ650" s="57">
        <f t="shared" si="82"/>
        <v>0</v>
      </c>
      <c r="AK650" s="56">
        <f t="shared" si="83"/>
        <v>0</v>
      </c>
    </row>
    <row r="651" spans="36:37" x14ac:dyDescent="0.15">
      <c r="AJ651" s="57">
        <f t="shared" si="82"/>
        <v>0</v>
      </c>
      <c r="AK651" s="56">
        <f t="shared" si="83"/>
        <v>0</v>
      </c>
    </row>
    <row r="652" spans="36:37" x14ac:dyDescent="0.15">
      <c r="AJ652" s="57">
        <f t="shared" si="82"/>
        <v>0</v>
      </c>
      <c r="AK652" s="56">
        <f t="shared" si="83"/>
        <v>0</v>
      </c>
    </row>
    <row r="653" spans="36:37" x14ac:dyDescent="0.15">
      <c r="AJ653" s="57">
        <f t="shared" si="82"/>
        <v>0</v>
      </c>
      <c r="AK653" s="56">
        <f t="shared" si="83"/>
        <v>0</v>
      </c>
    </row>
    <row r="654" spans="36:37" x14ac:dyDescent="0.15">
      <c r="AJ654" s="57">
        <f t="shared" si="82"/>
        <v>0</v>
      </c>
      <c r="AK654" s="56">
        <f t="shared" si="83"/>
        <v>0</v>
      </c>
    </row>
    <row r="655" spans="36:37" x14ac:dyDescent="0.15">
      <c r="AJ655" s="57">
        <f t="shared" si="82"/>
        <v>0</v>
      </c>
      <c r="AK655" s="56">
        <f t="shared" si="83"/>
        <v>0</v>
      </c>
    </row>
    <row r="656" spans="36:37" x14ac:dyDescent="0.15">
      <c r="AJ656" s="57">
        <f t="shared" si="82"/>
        <v>0</v>
      </c>
      <c r="AK656" s="56">
        <f t="shared" si="83"/>
        <v>0</v>
      </c>
    </row>
    <row r="657" spans="36:37" x14ac:dyDescent="0.15">
      <c r="AJ657" s="57">
        <f t="shared" si="82"/>
        <v>0</v>
      </c>
      <c r="AK657" s="56">
        <f t="shared" si="83"/>
        <v>0</v>
      </c>
    </row>
    <row r="658" spans="36:37" x14ac:dyDescent="0.15">
      <c r="AJ658" s="57">
        <f t="shared" si="82"/>
        <v>0</v>
      </c>
      <c r="AK658" s="56">
        <f t="shared" si="83"/>
        <v>0</v>
      </c>
    </row>
    <row r="659" spans="36:37" x14ac:dyDescent="0.15">
      <c r="AJ659" s="57">
        <f t="shared" si="82"/>
        <v>0</v>
      </c>
      <c r="AK659" s="56">
        <f t="shared" si="83"/>
        <v>0</v>
      </c>
    </row>
    <row r="660" spans="36:37" x14ac:dyDescent="0.15">
      <c r="AJ660" s="57">
        <f t="shared" si="82"/>
        <v>0</v>
      </c>
      <c r="AK660" s="56">
        <f t="shared" si="83"/>
        <v>0</v>
      </c>
    </row>
    <row r="661" spans="36:37" x14ac:dyDescent="0.15">
      <c r="AJ661" s="57">
        <f t="shared" si="82"/>
        <v>0</v>
      </c>
      <c r="AK661" s="56">
        <f t="shared" si="83"/>
        <v>0</v>
      </c>
    </row>
    <row r="662" spans="36:37" x14ac:dyDescent="0.15">
      <c r="AJ662" s="57">
        <f t="shared" si="82"/>
        <v>0</v>
      </c>
      <c r="AK662" s="56">
        <f t="shared" si="83"/>
        <v>0</v>
      </c>
    </row>
    <row r="663" spans="36:37" x14ac:dyDescent="0.15">
      <c r="AJ663" s="57">
        <f t="shared" si="82"/>
        <v>0</v>
      </c>
      <c r="AK663" s="56">
        <f t="shared" si="83"/>
        <v>0</v>
      </c>
    </row>
    <row r="664" spans="36:37" x14ac:dyDescent="0.15">
      <c r="AJ664" s="57">
        <f t="shared" si="82"/>
        <v>0</v>
      </c>
      <c r="AK664" s="56">
        <f t="shared" si="83"/>
        <v>0</v>
      </c>
    </row>
    <row r="665" spans="36:37" x14ac:dyDescent="0.15">
      <c r="AJ665" s="57">
        <f t="shared" si="82"/>
        <v>0</v>
      </c>
      <c r="AK665" s="56">
        <f t="shared" si="83"/>
        <v>0</v>
      </c>
    </row>
    <row r="666" spans="36:37" x14ac:dyDescent="0.15">
      <c r="AJ666" s="57">
        <f t="shared" si="82"/>
        <v>0</v>
      </c>
      <c r="AK666" s="56">
        <f t="shared" si="83"/>
        <v>0</v>
      </c>
    </row>
    <row r="667" spans="36:37" x14ac:dyDescent="0.15">
      <c r="AJ667" s="57">
        <f t="shared" si="82"/>
        <v>0</v>
      </c>
      <c r="AK667" s="56">
        <f t="shared" si="83"/>
        <v>0</v>
      </c>
    </row>
    <row r="668" spans="36:37" x14ac:dyDescent="0.15">
      <c r="AJ668" s="57">
        <f t="shared" si="82"/>
        <v>0</v>
      </c>
      <c r="AK668" s="56">
        <f t="shared" si="83"/>
        <v>0</v>
      </c>
    </row>
    <row r="669" spans="36:37" x14ac:dyDescent="0.15">
      <c r="AJ669" s="57">
        <f t="shared" si="82"/>
        <v>0</v>
      </c>
      <c r="AK669" s="56">
        <f t="shared" si="83"/>
        <v>0</v>
      </c>
    </row>
    <row r="670" spans="36:37" x14ac:dyDescent="0.15">
      <c r="AJ670" s="57">
        <f t="shared" si="82"/>
        <v>0</v>
      </c>
      <c r="AK670" s="56">
        <f t="shared" si="83"/>
        <v>0</v>
      </c>
    </row>
    <row r="671" spans="36:37" x14ac:dyDescent="0.15">
      <c r="AJ671" s="57">
        <f t="shared" si="82"/>
        <v>0</v>
      </c>
      <c r="AK671" s="56">
        <f t="shared" si="83"/>
        <v>0</v>
      </c>
    </row>
    <row r="672" spans="36:37" x14ac:dyDescent="0.15">
      <c r="AJ672" s="57">
        <f t="shared" si="82"/>
        <v>0</v>
      </c>
      <c r="AK672" s="56">
        <f t="shared" si="83"/>
        <v>0</v>
      </c>
    </row>
    <row r="673" spans="36:37" x14ac:dyDescent="0.15">
      <c r="AJ673" s="57">
        <f t="shared" si="82"/>
        <v>0</v>
      </c>
      <c r="AK673" s="56">
        <f t="shared" si="83"/>
        <v>0</v>
      </c>
    </row>
    <row r="674" spans="36:37" x14ac:dyDescent="0.15">
      <c r="AJ674" s="57">
        <f t="shared" si="82"/>
        <v>0</v>
      </c>
      <c r="AK674" s="56">
        <f t="shared" si="83"/>
        <v>0</v>
      </c>
    </row>
    <row r="675" spans="36:37" x14ac:dyDescent="0.15">
      <c r="AJ675" s="57">
        <f t="shared" si="82"/>
        <v>0</v>
      </c>
      <c r="AK675" s="56">
        <f t="shared" si="83"/>
        <v>0</v>
      </c>
    </row>
    <row r="676" spans="36:37" x14ac:dyDescent="0.15">
      <c r="AJ676" s="57">
        <f t="shared" si="82"/>
        <v>0</v>
      </c>
      <c r="AK676" s="56">
        <f t="shared" si="83"/>
        <v>0</v>
      </c>
    </row>
    <row r="677" spans="36:37" x14ac:dyDescent="0.15">
      <c r="AJ677" s="57">
        <f t="shared" si="82"/>
        <v>0</v>
      </c>
      <c r="AK677" s="56">
        <f t="shared" si="83"/>
        <v>0</v>
      </c>
    </row>
    <row r="678" spans="36:37" x14ac:dyDescent="0.15">
      <c r="AJ678" s="57">
        <f t="shared" si="82"/>
        <v>0</v>
      </c>
      <c r="AK678" s="56">
        <f t="shared" si="83"/>
        <v>0</v>
      </c>
    </row>
    <row r="679" spans="36:37" x14ac:dyDescent="0.15">
      <c r="AJ679" s="57">
        <f t="shared" si="82"/>
        <v>0</v>
      </c>
      <c r="AK679" s="56">
        <f t="shared" si="83"/>
        <v>0</v>
      </c>
    </row>
    <row r="680" spans="36:37" x14ac:dyDescent="0.15">
      <c r="AJ680" s="57">
        <f t="shared" si="82"/>
        <v>0</v>
      </c>
      <c r="AK680" s="56">
        <f t="shared" si="83"/>
        <v>0</v>
      </c>
    </row>
    <row r="681" spans="36:37" x14ac:dyDescent="0.15">
      <c r="AJ681" s="57">
        <f t="shared" si="82"/>
        <v>0</v>
      </c>
      <c r="AK681" s="56">
        <f t="shared" si="83"/>
        <v>0</v>
      </c>
    </row>
    <row r="682" spans="36:37" x14ac:dyDescent="0.15">
      <c r="AJ682" s="57">
        <f t="shared" si="82"/>
        <v>0</v>
      </c>
      <c r="AK682" s="56">
        <f t="shared" si="83"/>
        <v>0</v>
      </c>
    </row>
    <row r="683" spans="36:37" x14ac:dyDescent="0.15">
      <c r="AJ683" s="57">
        <f t="shared" si="82"/>
        <v>0</v>
      </c>
      <c r="AK683" s="56">
        <f t="shared" si="83"/>
        <v>0</v>
      </c>
    </row>
    <row r="684" spans="36:37" x14ac:dyDescent="0.15">
      <c r="AJ684" s="57">
        <f t="shared" si="82"/>
        <v>0</v>
      </c>
      <c r="AK684" s="56">
        <f t="shared" si="83"/>
        <v>0</v>
      </c>
    </row>
    <row r="685" spans="36:37" x14ac:dyDescent="0.15">
      <c r="AJ685" s="57">
        <f t="shared" ref="AJ685:AJ748" si="84">AD685+AE685+AF685+AG685+AH685+AI685</f>
        <v>0</v>
      </c>
      <c r="AK685" s="56">
        <f t="shared" ref="AK685:AK748" si="85">AB685-AJ685</f>
        <v>0</v>
      </c>
    </row>
    <row r="686" spans="36:37" x14ac:dyDescent="0.15">
      <c r="AJ686" s="57">
        <f t="shared" si="84"/>
        <v>0</v>
      </c>
      <c r="AK686" s="56">
        <f t="shared" si="85"/>
        <v>0</v>
      </c>
    </row>
    <row r="687" spans="36:37" x14ac:dyDescent="0.15">
      <c r="AJ687" s="57">
        <f t="shared" si="84"/>
        <v>0</v>
      </c>
      <c r="AK687" s="56">
        <f t="shared" si="85"/>
        <v>0</v>
      </c>
    </row>
    <row r="688" spans="36:37" x14ac:dyDescent="0.15">
      <c r="AJ688" s="57">
        <f t="shared" si="84"/>
        <v>0</v>
      </c>
      <c r="AK688" s="56">
        <f t="shared" si="85"/>
        <v>0</v>
      </c>
    </row>
    <row r="689" spans="36:37" x14ac:dyDescent="0.15">
      <c r="AJ689" s="57">
        <f t="shared" si="84"/>
        <v>0</v>
      </c>
      <c r="AK689" s="56">
        <f t="shared" si="85"/>
        <v>0</v>
      </c>
    </row>
    <row r="690" spans="36:37" x14ac:dyDescent="0.15">
      <c r="AJ690" s="57">
        <f t="shared" si="84"/>
        <v>0</v>
      </c>
      <c r="AK690" s="56">
        <f t="shared" si="85"/>
        <v>0</v>
      </c>
    </row>
    <row r="691" spans="36:37" x14ac:dyDescent="0.15">
      <c r="AJ691" s="57">
        <f t="shared" si="84"/>
        <v>0</v>
      </c>
      <c r="AK691" s="56">
        <f t="shared" si="85"/>
        <v>0</v>
      </c>
    </row>
    <row r="692" spans="36:37" x14ac:dyDescent="0.15">
      <c r="AJ692" s="57">
        <f t="shared" si="84"/>
        <v>0</v>
      </c>
      <c r="AK692" s="56">
        <f t="shared" si="85"/>
        <v>0</v>
      </c>
    </row>
    <row r="693" spans="36:37" x14ac:dyDescent="0.15">
      <c r="AJ693" s="57">
        <f t="shared" si="84"/>
        <v>0</v>
      </c>
      <c r="AK693" s="56">
        <f t="shared" si="85"/>
        <v>0</v>
      </c>
    </row>
    <row r="694" spans="36:37" x14ac:dyDescent="0.15">
      <c r="AJ694" s="57">
        <f t="shared" si="84"/>
        <v>0</v>
      </c>
      <c r="AK694" s="56">
        <f t="shared" si="85"/>
        <v>0</v>
      </c>
    </row>
    <row r="695" spans="36:37" x14ac:dyDescent="0.15">
      <c r="AJ695" s="57">
        <f t="shared" si="84"/>
        <v>0</v>
      </c>
      <c r="AK695" s="56">
        <f t="shared" si="85"/>
        <v>0</v>
      </c>
    </row>
    <row r="696" spans="36:37" x14ac:dyDescent="0.15">
      <c r="AJ696" s="57">
        <f t="shared" si="84"/>
        <v>0</v>
      </c>
      <c r="AK696" s="56">
        <f t="shared" si="85"/>
        <v>0</v>
      </c>
    </row>
    <row r="697" spans="36:37" x14ac:dyDescent="0.15">
      <c r="AJ697" s="57">
        <f t="shared" si="84"/>
        <v>0</v>
      </c>
      <c r="AK697" s="56">
        <f t="shared" si="85"/>
        <v>0</v>
      </c>
    </row>
    <row r="698" spans="36:37" x14ac:dyDescent="0.15">
      <c r="AJ698" s="57">
        <f t="shared" si="84"/>
        <v>0</v>
      </c>
      <c r="AK698" s="56">
        <f t="shared" si="85"/>
        <v>0</v>
      </c>
    </row>
    <row r="699" spans="36:37" x14ac:dyDescent="0.15">
      <c r="AJ699" s="57">
        <f t="shared" si="84"/>
        <v>0</v>
      </c>
      <c r="AK699" s="56">
        <f t="shared" si="85"/>
        <v>0</v>
      </c>
    </row>
    <row r="700" spans="36:37" x14ac:dyDescent="0.15">
      <c r="AJ700" s="57">
        <f t="shared" si="84"/>
        <v>0</v>
      </c>
      <c r="AK700" s="56">
        <f t="shared" si="85"/>
        <v>0</v>
      </c>
    </row>
    <row r="701" spans="36:37" x14ac:dyDescent="0.15">
      <c r="AJ701" s="57">
        <f t="shared" si="84"/>
        <v>0</v>
      </c>
      <c r="AK701" s="56">
        <f t="shared" si="85"/>
        <v>0</v>
      </c>
    </row>
    <row r="702" spans="36:37" x14ac:dyDescent="0.15">
      <c r="AJ702" s="57">
        <f t="shared" si="84"/>
        <v>0</v>
      </c>
      <c r="AK702" s="56">
        <f t="shared" si="85"/>
        <v>0</v>
      </c>
    </row>
    <row r="703" spans="36:37" x14ac:dyDescent="0.15">
      <c r="AJ703" s="57">
        <f t="shared" si="84"/>
        <v>0</v>
      </c>
      <c r="AK703" s="56">
        <f t="shared" si="85"/>
        <v>0</v>
      </c>
    </row>
    <row r="704" spans="36:37" x14ac:dyDescent="0.15">
      <c r="AJ704" s="57">
        <f t="shared" si="84"/>
        <v>0</v>
      </c>
      <c r="AK704" s="56">
        <f t="shared" si="85"/>
        <v>0</v>
      </c>
    </row>
    <row r="705" spans="36:37" x14ac:dyDescent="0.15">
      <c r="AJ705" s="57">
        <f t="shared" si="84"/>
        <v>0</v>
      </c>
      <c r="AK705" s="56">
        <f t="shared" si="85"/>
        <v>0</v>
      </c>
    </row>
    <row r="706" spans="36:37" x14ac:dyDescent="0.15">
      <c r="AJ706" s="57">
        <f t="shared" si="84"/>
        <v>0</v>
      </c>
      <c r="AK706" s="56">
        <f t="shared" si="85"/>
        <v>0</v>
      </c>
    </row>
    <row r="707" spans="36:37" x14ac:dyDescent="0.15">
      <c r="AJ707" s="57">
        <f t="shared" si="84"/>
        <v>0</v>
      </c>
      <c r="AK707" s="56">
        <f t="shared" si="85"/>
        <v>0</v>
      </c>
    </row>
    <row r="708" spans="36:37" x14ac:dyDescent="0.15">
      <c r="AJ708" s="57">
        <f t="shared" si="84"/>
        <v>0</v>
      </c>
      <c r="AK708" s="56">
        <f t="shared" si="85"/>
        <v>0</v>
      </c>
    </row>
    <row r="709" spans="36:37" x14ac:dyDescent="0.15">
      <c r="AJ709" s="57">
        <f t="shared" si="84"/>
        <v>0</v>
      </c>
      <c r="AK709" s="56">
        <f t="shared" si="85"/>
        <v>0</v>
      </c>
    </row>
    <row r="710" spans="36:37" x14ac:dyDescent="0.15">
      <c r="AJ710" s="57">
        <f t="shared" si="84"/>
        <v>0</v>
      </c>
      <c r="AK710" s="56">
        <f t="shared" si="85"/>
        <v>0</v>
      </c>
    </row>
    <row r="711" spans="36:37" x14ac:dyDescent="0.15">
      <c r="AJ711" s="57">
        <f t="shared" si="84"/>
        <v>0</v>
      </c>
      <c r="AK711" s="56">
        <f t="shared" si="85"/>
        <v>0</v>
      </c>
    </row>
    <row r="712" spans="36:37" x14ac:dyDescent="0.15">
      <c r="AJ712" s="57">
        <f t="shared" si="84"/>
        <v>0</v>
      </c>
      <c r="AK712" s="56">
        <f t="shared" si="85"/>
        <v>0</v>
      </c>
    </row>
    <row r="713" spans="36:37" x14ac:dyDescent="0.15">
      <c r="AJ713" s="57">
        <f t="shared" si="84"/>
        <v>0</v>
      </c>
      <c r="AK713" s="56">
        <f t="shared" si="85"/>
        <v>0</v>
      </c>
    </row>
    <row r="714" spans="36:37" x14ac:dyDescent="0.15">
      <c r="AJ714" s="57">
        <f t="shared" si="84"/>
        <v>0</v>
      </c>
      <c r="AK714" s="56">
        <f t="shared" si="85"/>
        <v>0</v>
      </c>
    </row>
    <row r="715" spans="36:37" x14ac:dyDescent="0.15">
      <c r="AJ715" s="57">
        <f t="shared" si="84"/>
        <v>0</v>
      </c>
      <c r="AK715" s="56">
        <f t="shared" si="85"/>
        <v>0</v>
      </c>
    </row>
    <row r="716" spans="36:37" x14ac:dyDescent="0.15">
      <c r="AJ716" s="57">
        <f t="shared" si="84"/>
        <v>0</v>
      </c>
      <c r="AK716" s="56">
        <f t="shared" si="85"/>
        <v>0</v>
      </c>
    </row>
    <row r="717" spans="36:37" x14ac:dyDescent="0.15">
      <c r="AJ717" s="57">
        <f t="shared" si="84"/>
        <v>0</v>
      </c>
      <c r="AK717" s="56">
        <f t="shared" si="85"/>
        <v>0</v>
      </c>
    </row>
    <row r="718" spans="36:37" x14ac:dyDescent="0.15">
      <c r="AJ718" s="57">
        <f t="shared" si="84"/>
        <v>0</v>
      </c>
      <c r="AK718" s="56">
        <f t="shared" si="85"/>
        <v>0</v>
      </c>
    </row>
    <row r="719" spans="36:37" x14ac:dyDescent="0.15">
      <c r="AJ719" s="57">
        <f t="shared" si="84"/>
        <v>0</v>
      </c>
      <c r="AK719" s="56">
        <f t="shared" si="85"/>
        <v>0</v>
      </c>
    </row>
    <row r="720" spans="36:37" x14ac:dyDescent="0.15">
      <c r="AJ720" s="57">
        <f t="shared" si="84"/>
        <v>0</v>
      </c>
      <c r="AK720" s="56">
        <f t="shared" si="85"/>
        <v>0</v>
      </c>
    </row>
    <row r="721" spans="36:37" x14ac:dyDescent="0.15">
      <c r="AJ721" s="57">
        <f t="shared" si="84"/>
        <v>0</v>
      </c>
      <c r="AK721" s="56">
        <f t="shared" si="85"/>
        <v>0</v>
      </c>
    </row>
    <row r="722" spans="36:37" x14ac:dyDescent="0.15">
      <c r="AJ722" s="57">
        <f t="shared" si="84"/>
        <v>0</v>
      </c>
      <c r="AK722" s="56">
        <f t="shared" si="85"/>
        <v>0</v>
      </c>
    </row>
    <row r="723" spans="36:37" x14ac:dyDescent="0.15">
      <c r="AJ723" s="57">
        <f t="shared" si="84"/>
        <v>0</v>
      </c>
      <c r="AK723" s="56">
        <f t="shared" si="85"/>
        <v>0</v>
      </c>
    </row>
    <row r="724" spans="36:37" x14ac:dyDescent="0.15">
      <c r="AJ724" s="57">
        <f t="shared" si="84"/>
        <v>0</v>
      </c>
      <c r="AK724" s="56">
        <f t="shared" si="85"/>
        <v>0</v>
      </c>
    </row>
    <row r="725" spans="36:37" x14ac:dyDescent="0.15">
      <c r="AJ725" s="57">
        <f t="shared" si="84"/>
        <v>0</v>
      </c>
      <c r="AK725" s="56">
        <f t="shared" si="85"/>
        <v>0</v>
      </c>
    </row>
    <row r="726" spans="36:37" x14ac:dyDescent="0.15">
      <c r="AJ726" s="57">
        <f t="shared" si="84"/>
        <v>0</v>
      </c>
      <c r="AK726" s="56">
        <f t="shared" si="85"/>
        <v>0</v>
      </c>
    </row>
    <row r="727" spans="36:37" x14ac:dyDescent="0.15">
      <c r="AJ727" s="57">
        <f t="shared" si="84"/>
        <v>0</v>
      </c>
      <c r="AK727" s="56">
        <f t="shared" si="85"/>
        <v>0</v>
      </c>
    </row>
    <row r="728" spans="36:37" x14ac:dyDescent="0.15">
      <c r="AJ728" s="57">
        <f t="shared" si="84"/>
        <v>0</v>
      </c>
      <c r="AK728" s="56">
        <f t="shared" si="85"/>
        <v>0</v>
      </c>
    </row>
    <row r="729" spans="36:37" x14ac:dyDescent="0.15">
      <c r="AJ729" s="57">
        <f t="shared" si="84"/>
        <v>0</v>
      </c>
      <c r="AK729" s="56">
        <f t="shared" si="85"/>
        <v>0</v>
      </c>
    </row>
    <row r="730" spans="36:37" x14ac:dyDescent="0.15">
      <c r="AJ730" s="57">
        <f t="shared" si="84"/>
        <v>0</v>
      </c>
      <c r="AK730" s="56">
        <f t="shared" si="85"/>
        <v>0</v>
      </c>
    </row>
    <row r="731" spans="36:37" x14ac:dyDescent="0.15">
      <c r="AJ731" s="57">
        <f t="shared" si="84"/>
        <v>0</v>
      </c>
      <c r="AK731" s="56">
        <f t="shared" si="85"/>
        <v>0</v>
      </c>
    </row>
    <row r="732" spans="36:37" x14ac:dyDescent="0.15">
      <c r="AJ732" s="57">
        <f t="shared" si="84"/>
        <v>0</v>
      </c>
      <c r="AK732" s="56">
        <f t="shared" si="85"/>
        <v>0</v>
      </c>
    </row>
    <row r="733" spans="36:37" x14ac:dyDescent="0.15">
      <c r="AJ733" s="57">
        <f t="shared" si="84"/>
        <v>0</v>
      </c>
      <c r="AK733" s="56">
        <f t="shared" si="85"/>
        <v>0</v>
      </c>
    </row>
    <row r="734" spans="36:37" x14ac:dyDescent="0.15">
      <c r="AJ734" s="57">
        <f t="shared" si="84"/>
        <v>0</v>
      </c>
      <c r="AK734" s="56">
        <f t="shared" si="85"/>
        <v>0</v>
      </c>
    </row>
    <row r="735" spans="36:37" x14ac:dyDescent="0.15">
      <c r="AJ735" s="57">
        <f t="shared" si="84"/>
        <v>0</v>
      </c>
      <c r="AK735" s="56">
        <f t="shared" si="85"/>
        <v>0</v>
      </c>
    </row>
    <row r="736" spans="36:37" x14ac:dyDescent="0.15">
      <c r="AJ736" s="57">
        <f t="shared" si="84"/>
        <v>0</v>
      </c>
      <c r="AK736" s="56">
        <f t="shared" si="85"/>
        <v>0</v>
      </c>
    </row>
    <row r="737" spans="36:37" x14ac:dyDescent="0.15">
      <c r="AJ737" s="57">
        <f t="shared" si="84"/>
        <v>0</v>
      </c>
      <c r="AK737" s="56">
        <f t="shared" si="85"/>
        <v>0</v>
      </c>
    </row>
    <row r="738" spans="36:37" x14ac:dyDescent="0.15">
      <c r="AJ738" s="57">
        <f t="shared" si="84"/>
        <v>0</v>
      </c>
      <c r="AK738" s="56">
        <f t="shared" si="85"/>
        <v>0</v>
      </c>
    </row>
    <row r="739" spans="36:37" x14ac:dyDescent="0.15">
      <c r="AJ739" s="57">
        <f t="shared" si="84"/>
        <v>0</v>
      </c>
      <c r="AK739" s="56">
        <f t="shared" si="85"/>
        <v>0</v>
      </c>
    </row>
    <row r="740" spans="36:37" x14ac:dyDescent="0.15">
      <c r="AJ740" s="57">
        <f t="shared" si="84"/>
        <v>0</v>
      </c>
      <c r="AK740" s="56">
        <f t="shared" si="85"/>
        <v>0</v>
      </c>
    </row>
    <row r="741" spans="36:37" x14ac:dyDescent="0.15">
      <c r="AJ741" s="57">
        <f t="shared" si="84"/>
        <v>0</v>
      </c>
      <c r="AK741" s="56">
        <f t="shared" si="85"/>
        <v>0</v>
      </c>
    </row>
    <row r="742" spans="36:37" x14ac:dyDescent="0.15">
      <c r="AJ742" s="57">
        <f t="shared" si="84"/>
        <v>0</v>
      </c>
      <c r="AK742" s="56">
        <f t="shared" si="85"/>
        <v>0</v>
      </c>
    </row>
    <row r="743" spans="36:37" x14ac:dyDescent="0.15">
      <c r="AJ743" s="57">
        <f t="shared" si="84"/>
        <v>0</v>
      </c>
      <c r="AK743" s="56">
        <f t="shared" si="85"/>
        <v>0</v>
      </c>
    </row>
    <row r="744" spans="36:37" x14ac:dyDescent="0.15">
      <c r="AJ744" s="57">
        <f t="shared" si="84"/>
        <v>0</v>
      </c>
      <c r="AK744" s="56">
        <f t="shared" si="85"/>
        <v>0</v>
      </c>
    </row>
    <row r="745" spans="36:37" x14ac:dyDescent="0.15">
      <c r="AJ745" s="57">
        <f t="shared" si="84"/>
        <v>0</v>
      </c>
      <c r="AK745" s="56">
        <f t="shared" si="85"/>
        <v>0</v>
      </c>
    </row>
    <row r="746" spans="36:37" x14ac:dyDescent="0.15">
      <c r="AJ746" s="57">
        <f t="shared" si="84"/>
        <v>0</v>
      </c>
      <c r="AK746" s="56">
        <f t="shared" si="85"/>
        <v>0</v>
      </c>
    </row>
    <row r="747" spans="36:37" x14ac:dyDescent="0.15">
      <c r="AJ747" s="57">
        <f t="shared" si="84"/>
        <v>0</v>
      </c>
      <c r="AK747" s="56">
        <f t="shared" si="85"/>
        <v>0</v>
      </c>
    </row>
    <row r="748" spans="36:37" x14ac:dyDescent="0.15">
      <c r="AJ748" s="57">
        <f t="shared" si="84"/>
        <v>0</v>
      </c>
      <c r="AK748" s="56">
        <f t="shared" si="85"/>
        <v>0</v>
      </c>
    </row>
    <row r="749" spans="36:37" x14ac:dyDescent="0.15">
      <c r="AJ749" s="57">
        <f>AD749+AE749+AF749+AG749+AH749+AI749</f>
        <v>0</v>
      </c>
      <c r="AK749" s="56">
        <f t="shared" ref="AK749:AK812" si="86">AB749-AJ749</f>
        <v>0</v>
      </c>
    </row>
    <row r="750" spans="36:37" x14ac:dyDescent="0.15">
      <c r="AK750" s="56">
        <f t="shared" si="86"/>
        <v>0</v>
      </c>
    </row>
    <row r="751" spans="36:37" x14ac:dyDescent="0.15">
      <c r="AK751" s="56">
        <f t="shared" si="86"/>
        <v>0</v>
      </c>
    </row>
    <row r="752" spans="36:37" x14ac:dyDescent="0.15">
      <c r="AK752" s="56">
        <f t="shared" si="86"/>
        <v>0</v>
      </c>
    </row>
    <row r="753" spans="37:37" x14ac:dyDescent="0.15">
      <c r="AK753" s="56">
        <f t="shared" si="86"/>
        <v>0</v>
      </c>
    </row>
    <row r="754" spans="37:37" x14ac:dyDescent="0.15">
      <c r="AK754" s="56">
        <f t="shared" si="86"/>
        <v>0</v>
      </c>
    </row>
    <row r="755" spans="37:37" x14ac:dyDescent="0.15">
      <c r="AK755" s="56">
        <f t="shared" si="86"/>
        <v>0</v>
      </c>
    </row>
    <row r="756" spans="37:37" x14ac:dyDescent="0.15">
      <c r="AK756" s="56">
        <f t="shared" si="86"/>
        <v>0</v>
      </c>
    </row>
    <row r="757" spans="37:37" x14ac:dyDescent="0.15">
      <c r="AK757" s="56">
        <f t="shared" si="86"/>
        <v>0</v>
      </c>
    </row>
    <row r="758" spans="37:37" x14ac:dyDescent="0.15">
      <c r="AK758" s="56">
        <f t="shared" si="86"/>
        <v>0</v>
      </c>
    </row>
    <row r="759" spans="37:37" x14ac:dyDescent="0.15">
      <c r="AK759" s="56">
        <f t="shared" si="86"/>
        <v>0</v>
      </c>
    </row>
    <row r="760" spans="37:37" x14ac:dyDescent="0.15">
      <c r="AK760" s="56">
        <f t="shared" si="86"/>
        <v>0</v>
      </c>
    </row>
    <row r="761" spans="37:37" x14ac:dyDescent="0.15">
      <c r="AK761" s="56">
        <f t="shared" si="86"/>
        <v>0</v>
      </c>
    </row>
    <row r="762" spans="37:37" x14ac:dyDescent="0.15">
      <c r="AK762" s="56">
        <f t="shared" si="86"/>
        <v>0</v>
      </c>
    </row>
    <row r="763" spans="37:37" x14ac:dyDescent="0.15">
      <c r="AK763" s="56">
        <f t="shared" si="86"/>
        <v>0</v>
      </c>
    </row>
    <row r="764" spans="37:37" x14ac:dyDescent="0.15">
      <c r="AK764" s="56">
        <f t="shared" si="86"/>
        <v>0</v>
      </c>
    </row>
    <row r="765" spans="37:37" x14ac:dyDescent="0.15">
      <c r="AK765" s="56">
        <f t="shared" si="86"/>
        <v>0</v>
      </c>
    </row>
    <row r="766" spans="37:37" x14ac:dyDescent="0.15">
      <c r="AK766" s="56">
        <f t="shared" si="86"/>
        <v>0</v>
      </c>
    </row>
    <row r="767" spans="37:37" x14ac:dyDescent="0.15">
      <c r="AK767" s="56">
        <f t="shared" si="86"/>
        <v>0</v>
      </c>
    </row>
    <row r="768" spans="37:37" x14ac:dyDescent="0.15">
      <c r="AK768" s="56">
        <f t="shared" si="86"/>
        <v>0</v>
      </c>
    </row>
    <row r="769" spans="37:37" x14ac:dyDescent="0.15">
      <c r="AK769" s="56">
        <f t="shared" si="86"/>
        <v>0</v>
      </c>
    </row>
    <row r="770" spans="37:37" x14ac:dyDescent="0.15">
      <c r="AK770" s="56">
        <f t="shared" si="86"/>
        <v>0</v>
      </c>
    </row>
    <row r="771" spans="37:37" x14ac:dyDescent="0.15">
      <c r="AK771" s="56">
        <f t="shared" si="86"/>
        <v>0</v>
      </c>
    </row>
    <row r="772" spans="37:37" x14ac:dyDescent="0.15">
      <c r="AK772" s="56">
        <f t="shared" si="86"/>
        <v>0</v>
      </c>
    </row>
    <row r="773" spans="37:37" x14ac:dyDescent="0.15">
      <c r="AK773" s="56">
        <f t="shared" si="86"/>
        <v>0</v>
      </c>
    </row>
    <row r="774" spans="37:37" x14ac:dyDescent="0.15">
      <c r="AK774" s="56">
        <f t="shared" si="86"/>
        <v>0</v>
      </c>
    </row>
    <row r="775" spans="37:37" x14ac:dyDescent="0.15">
      <c r="AK775" s="56">
        <f t="shared" si="86"/>
        <v>0</v>
      </c>
    </row>
    <row r="776" spans="37:37" x14ac:dyDescent="0.15">
      <c r="AK776" s="56">
        <f t="shared" si="86"/>
        <v>0</v>
      </c>
    </row>
    <row r="777" spans="37:37" x14ac:dyDescent="0.15">
      <c r="AK777" s="56">
        <f t="shared" si="86"/>
        <v>0</v>
      </c>
    </row>
    <row r="778" spans="37:37" x14ac:dyDescent="0.15">
      <c r="AK778" s="56">
        <f t="shared" si="86"/>
        <v>0</v>
      </c>
    </row>
    <row r="779" spans="37:37" x14ac:dyDescent="0.15">
      <c r="AK779" s="56">
        <f t="shared" si="86"/>
        <v>0</v>
      </c>
    </row>
    <row r="780" spans="37:37" x14ac:dyDescent="0.15">
      <c r="AK780" s="56">
        <f t="shared" si="86"/>
        <v>0</v>
      </c>
    </row>
    <row r="781" spans="37:37" x14ac:dyDescent="0.15">
      <c r="AK781" s="56">
        <f t="shared" si="86"/>
        <v>0</v>
      </c>
    </row>
    <row r="782" spans="37:37" x14ac:dyDescent="0.15">
      <c r="AK782" s="56">
        <f t="shared" si="86"/>
        <v>0</v>
      </c>
    </row>
    <row r="783" spans="37:37" x14ac:dyDescent="0.15">
      <c r="AK783" s="56">
        <f t="shared" si="86"/>
        <v>0</v>
      </c>
    </row>
    <row r="784" spans="37:37" x14ac:dyDescent="0.15">
      <c r="AK784" s="56">
        <f t="shared" si="86"/>
        <v>0</v>
      </c>
    </row>
    <row r="785" spans="37:37" x14ac:dyDescent="0.15">
      <c r="AK785" s="56">
        <f t="shared" si="86"/>
        <v>0</v>
      </c>
    </row>
    <row r="786" spans="37:37" x14ac:dyDescent="0.15">
      <c r="AK786" s="56">
        <f t="shared" si="86"/>
        <v>0</v>
      </c>
    </row>
    <row r="787" spans="37:37" x14ac:dyDescent="0.15">
      <c r="AK787" s="56">
        <f t="shared" si="86"/>
        <v>0</v>
      </c>
    </row>
    <row r="788" spans="37:37" x14ac:dyDescent="0.15">
      <c r="AK788" s="56">
        <f t="shared" si="86"/>
        <v>0</v>
      </c>
    </row>
    <row r="789" spans="37:37" x14ac:dyDescent="0.15">
      <c r="AK789" s="56">
        <f t="shared" si="86"/>
        <v>0</v>
      </c>
    </row>
    <row r="790" spans="37:37" x14ac:dyDescent="0.15">
      <c r="AK790" s="56">
        <f t="shared" si="86"/>
        <v>0</v>
      </c>
    </row>
    <row r="791" spans="37:37" x14ac:dyDescent="0.15">
      <c r="AK791" s="56">
        <f t="shared" si="86"/>
        <v>0</v>
      </c>
    </row>
    <row r="792" spans="37:37" x14ac:dyDescent="0.15">
      <c r="AK792" s="56">
        <f t="shared" si="86"/>
        <v>0</v>
      </c>
    </row>
    <row r="793" spans="37:37" x14ac:dyDescent="0.15">
      <c r="AK793" s="56">
        <f t="shared" si="86"/>
        <v>0</v>
      </c>
    </row>
    <row r="794" spans="37:37" x14ac:dyDescent="0.15">
      <c r="AK794" s="56">
        <f t="shared" si="86"/>
        <v>0</v>
      </c>
    </row>
    <row r="795" spans="37:37" x14ac:dyDescent="0.15">
      <c r="AK795" s="56">
        <f t="shared" si="86"/>
        <v>0</v>
      </c>
    </row>
    <row r="796" spans="37:37" x14ac:dyDescent="0.15">
      <c r="AK796" s="56">
        <f t="shared" si="86"/>
        <v>0</v>
      </c>
    </row>
    <row r="797" spans="37:37" x14ac:dyDescent="0.15">
      <c r="AK797" s="56">
        <f t="shared" si="86"/>
        <v>0</v>
      </c>
    </row>
    <row r="798" spans="37:37" x14ac:dyDescent="0.15">
      <c r="AK798" s="56">
        <f t="shared" si="86"/>
        <v>0</v>
      </c>
    </row>
    <row r="799" spans="37:37" x14ac:dyDescent="0.15">
      <c r="AK799" s="56">
        <f t="shared" si="86"/>
        <v>0</v>
      </c>
    </row>
    <row r="800" spans="37:37" x14ac:dyDescent="0.15">
      <c r="AK800" s="56">
        <f t="shared" si="86"/>
        <v>0</v>
      </c>
    </row>
    <row r="801" spans="37:37" x14ac:dyDescent="0.15">
      <c r="AK801" s="56">
        <f t="shared" si="86"/>
        <v>0</v>
      </c>
    </row>
    <row r="802" spans="37:37" x14ac:dyDescent="0.15">
      <c r="AK802" s="56">
        <f t="shared" si="86"/>
        <v>0</v>
      </c>
    </row>
    <row r="803" spans="37:37" x14ac:dyDescent="0.15">
      <c r="AK803" s="56">
        <f t="shared" si="86"/>
        <v>0</v>
      </c>
    </row>
    <row r="804" spans="37:37" x14ac:dyDescent="0.15">
      <c r="AK804" s="56">
        <f t="shared" si="86"/>
        <v>0</v>
      </c>
    </row>
    <row r="805" spans="37:37" x14ac:dyDescent="0.15">
      <c r="AK805" s="56">
        <f t="shared" si="86"/>
        <v>0</v>
      </c>
    </row>
    <row r="806" spans="37:37" x14ac:dyDescent="0.15">
      <c r="AK806" s="56">
        <f t="shared" si="86"/>
        <v>0</v>
      </c>
    </row>
    <row r="807" spans="37:37" x14ac:dyDescent="0.15">
      <c r="AK807" s="56">
        <f t="shared" si="86"/>
        <v>0</v>
      </c>
    </row>
    <row r="808" spans="37:37" x14ac:dyDescent="0.15">
      <c r="AK808" s="56">
        <f t="shared" si="86"/>
        <v>0</v>
      </c>
    </row>
    <row r="809" spans="37:37" x14ac:dyDescent="0.15">
      <c r="AK809" s="56">
        <f t="shared" si="86"/>
        <v>0</v>
      </c>
    </row>
    <row r="810" spans="37:37" x14ac:dyDescent="0.15">
      <c r="AK810" s="56">
        <f t="shared" si="86"/>
        <v>0</v>
      </c>
    </row>
    <row r="811" spans="37:37" x14ac:dyDescent="0.15">
      <c r="AK811" s="56">
        <f t="shared" si="86"/>
        <v>0</v>
      </c>
    </row>
    <row r="812" spans="37:37" x14ac:dyDescent="0.15">
      <c r="AK812" s="56">
        <f t="shared" si="86"/>
        <v>0</v>
      </c>
    </row>
    <row r="813" spans="37:37" x14ac:dyDescent="0.15">
      <c r="AK813" s="56">
        <f t="shared" ref="AK813:AK876" si="87">AB813-AJ813</f>
        <v>0</v>
      </c>
    </row>
    <row r="814" spans="37:37" x14ac:dyDescent="0.15">
      <c r="AK814" s="56">
        <f t="shared" si="87"/>
        <v>0</v>
      </c>
    </row>
    <row r="815" spans="37:37" x14ac:dyDescent="0.15">
      <c r="AK815" s="56">
        <f t="shared" si="87"/>
        <v>0</v>
      </c>
    </row>
    <row r="816" spans="37:37" x14ac:dyDescent="0.15">
      <c r="AK816" s="56">
        <f t="shared" si="87"/>
        <v>0</v>
      </c>
    </row>
    <row r="817" spans="37:37" x14ac:dyDescent="0.15">
      <c r="AK817" s="56">
        <f t="shared" si="87"/>
        <v>0</v>
      </c>
    </row>
    <row r="818" spans="37:37" x14ac:dyDescent="0.15">
      <c r="AK818" s="56">
        <f t="shared" si="87"/>
        <v>0</v>
      </c>
    </row>
    <row r="819" spans="37:37" x14ac:dyDescent="0.15">
      <c r="AK819" s="56">
        <f t="shared" si="87"/>
        <v>0</v>
      </c>
    </row>
    <row r="820" spans="37:37" x14ac:dyDescent="0.15">
      <c r="AK820" s="56">
        <f t="shared" si="87"/>
        <v>0</v>
      </c>
    </row>
    <row r="821" spans="37:37" x14ac:dyDescent="0.15">
      <c r="AK821" s="56">
        <f t="shared" si="87"/>
        <v>0</v>
      </c>
    </row>
    <row r="822" spans="37:37" x14ac:dyDescent="0.15">
      <c r="AK822" s="56">
        <f t="shared" si="87"/>
        <v>0</v>
      </c>
    </row>
    <row r="823" spans="37:37" x14ac:dyDescent="0.15">
      <c r="AK823" s="56">
        <f t="shared" si="87"/>
        <v>0</v>
      </c>
    </row>
    <row r="824" spans="37:37" x14ac:dyDescent="0.15">
      <c r="AK824" s="56">
        <f t="shared" si="87"/>
        <v>0</v>
      </c>
    </row>
    <row r="825" spans="37:37" x14ac:dyDescent="0.15">
      <c r="AK825" s="56">
        <f t="shared" si="87"/>
        <v>0</v>
      </c>
    </row>
    <row r="826" spans="37:37" x14ac:dyDescent="0.15">
      <c r="AK826" s="56">
        <f t="shared" si="87"/>
        <v>0</v>
      </c>
    </row>
    <row r="827" spans="37:37" x14ac:dyDescent="0.15">
      <c r="AK827" s="56">
        <f t="shared" si="87"/>
        <v>0</v>
      </c>
    </row>
    <row r="828" spans="37:37" x14ac:dyDescent="0.15">
      <c r="AK828" s="56">
        <f t="shared" si="87"/>
        <v>0</v>
      </c>
    </row>
    <row r="829" spans="37:37" x14ac:dyDescent="0.15">
      <c r="AK829" s="56">
        <f t="shared" si="87"/>
        <v>0</v>
      </c>
    </row>
    <row r="830" spans="37:37" x14ac:dyDescent="0.15">
      <c r="AK830" s="56">
        <f t="shared" si="87"/>
        <v>0</v>
      </c>
    </row>
    <row r="831" spans="37:37" x14ac:dyDescent="0.15">
      <c r="AK831" s="56">
        <f t="shared" si="87"/>
        <v>0</v>
      </c>
    </row>
    <row r="832" spans="37:37" x14ac:dyDescent="0.15">
      <c r="AK832" s="56">
        <f t="shared" si="87"/>
        <v>0</v>
      </c>
    </row>
    <row r="833" spans="37:37" x14ac:dyDescent="0.15">
      <c r="AK833" s="56">
        <f t="shared" si="87"/>
        <v>0</v>
      </c>
    </row>
    <row r="834" spans="37:37" x14ac:dyDescent="0.15">
      <c r="AK834" s="56">
        <f t="shared" si="87"/>
        <v>0</v>
      </c>
    </row>
    <row r="835" spans="37:37" x14ac:dyDescent="0.15">
      <c r="AK835" s="56">
        <f t="shared" si="87"/>
        <v>0</v>
      </c>
    </row>
    <row r="836" spans="37:37" x14ac:dyDescent="0.15">
      <c r="AK836" s="56">
        <f t="shared" si="87"/>
        <v>0</v>
      </c>
    </row>
    <row r="837" spans="37:37" x14ac:dyDescent="0.15">
      <c r="AK837" s="56">
        <f t="shared" si="87"/>
        <v>0</v>
      </c>
    </row>
    <row r="838" spans="37:37" x14ac:dyDescent="0.15">
      <c r="AK838" s="56">
        <f t="shared" si="87"/>
        <v>0</v>
      </c>
    </row>
    <row r="839" spans="37:37" x14ac:dyDescent="0.15">
      <c r="AK839" s="56">
        <f t="shared" si="87"/>
        <v>0</v>
      </c>
    </row>
    <row r="840" spans="37:37" x14ac:dyDescent="0.15">
      <c r="AK840" s="56">
        <f t="shared" si="87"/>
        <v>0</v>
      </c>
    </row>
    <row r="841" spans="37:37" x14ac:dyDescent="0.15">
      <c r="AK841" s="56">
        <f t="shared" si="87"/>
        <v>0</v>
      </c>
    </row>
    <row r="842" spans="37:37" x14ac:dyDescent="0.15">
      <c r="AK842" s="56">
        <f t="shared" si="87"/>
        <v>0</v>
      </c>
    </row>
    <row r="843" spans="37:37" x14ac:dyDescent="0.15">
      <c r="AK843" s="56">
        <f t="shared" si="87"/>
        <v>0</v>
      </c>
    </row>
    <row r="844" spans="37:37" x14ac:dyDescent="0.15">
      <c r="AK844" s="56">
        <f t="shared" si="87"/>
        <v>0</v>
      </c>
    </row>
    <row r="845" spans="37:37" x14ac:dyDescent="0.15">
      <c r="AK845" s="56">
        <f t="shared" si="87"/>
        <v>0</v>
      </c>
    </row>
    <row r="846" spans="37:37" x14ac:dyDescent="0.15">
      <c r="AK846" s="56">
        <f t="shared" si="87"/>
        <v>0</v>
      </c>
    </row>
    <row r="847" spans="37:37" x14ac:dyDescent="0.15">
      <c r="AK847" s="56">
        <f t="shared" si="87"/>
        <v>0</v>
      </c>
    </row>
    <row r="848" spans="37:37" x14ac:dyDescent="0.15">
      <c r="AK848" s="56">
        <f t="shared" si="87"/>
        <v>0</v>
      </c>
    </row>
    <row r="849" spans="37:37" x14ac:dyDescent="0.15">
      <c r="AK849" s="56">
        <f t="shared" si="87"/>
        <v>0</v>
      </c>
    </row>
    <row r="850" spans="37:37" x14ac:dyDescent="0.15">
      <c r="AK850" s="56">
        <f t="shared" si="87"/>
        <v>0</v>
      </c>
    </row>
    <row r="851" spans="37:37" x14ac:dyDescent="0.15">
      <c r="AK851" s="56">
        <f t="shared" si="87"/>
        <v>0</v>
      </c>
    </row>
    <row r="852" spans="37:37" x14ac:dyDescent="0.15">
      <c r="AK852" s="56">
        <f t="shared" si="87"/>
        <v>0</v>
      </c>
    </row>
    <row r="853" spans="37:37" x14ac:dyDescent="0.15">
      <c r="AK853" s="56">
        <f t="shared" si="87"/>
        <v>0</v>
      </c>
    </row>
    <row r="854" spans="37:37" x14ac:dyDescent="0.15">
      <c r="AK854" s="56">
        <f t="shared" si="87"/>
        <v>0</v>
      </c>
    </row>
    <row r="855" spans="37:37" x14ac:dyDescent="0.15">
      <c r="AK855" s="56">
        <f t="shared" si="87"/>
        <v>0</v>
      </c>
    </row>
    <row r="856" spans="37:37" x14ac:dyDescent="0.15">
      <c r="AK856" s="56">
        <f t="shared" si="87"/>
        <v>0</v>
      </c>
    </row>
    <row r="857" spans="37:37" x14ac:dyDescent="0.15">
      <c r="AK857" s="56">
        <f t="shared" si="87"/>
        <v>0</v>
      </c>
    </row>
    <row r="858" spans="37:37" x14ac:dyDescent="0.15">
      <c r="AK858" s="56">
        <f t="shared" si="87"/>
        <v>0</v>
      </c>
    </row>
    <row r="859" spans="37:37" x14ac:dyDescent="0.15">
      <c r="AK859" s="56">
        <f t="shared" si="87"/>
        <v>0</v>
      </c>
    </row>
    <row r="860" spans="37:37" x14ac:dyDescent="0.15">
      <c r="AK860" s="56">
        <f t="shared" si="87"/>
        <v>0</v>
      </c>
    </row>
    <row r="861" spans="37:37" x14ac:dyDescent="0.15">
      <c r="AK861" s="56">
        <f t="shared" si="87"/>
        <v>0</v>
      </c>
    </row>
    <row r="862" spans="37:37" x14ac:dyDescent="0.15">
      <c r="AK862" s="56">
        <f t="shared" si="87"/>
        <v>0</v>
      </c>
    </row>
    <row r="863" spans="37:37" x14ac:dyDescent="0.15">
      <c r="AK863" s="56">
        <f t="shared" si="87"/>
        <v>0</v>
      </c>
    </row>
    <row r="864" spans="37:37" x14ac:dyDescent="0.15">
      <c r="AK864" s="56">
        <f t="shared" si="87"/>
        <v>0</v>
      </c>
    </row>
    <row r="865" spans="37:37" x14ac:dyDescent="0.15">
      <c r="AK865" s="56">
        <f t="shared" si="87"/>
        <v>0</v>
      </c>
    </row>
    <row r="866" spans="37:37" x14ac:dyDescent="0.15">
      <c r="AK866" s="56">
        <f t="shared" si="87"/>
        <v>0</v>
      </c>
    </row>
    <row r="867" spans="37:37" x14ac:dyDescent="0.15">
      <c r="AK867" s="56">
        <f t="shared" si="87"/>
        <v>0</v>
      </c>
    </row>
    <row r="868" spans="37:37" x14ac:dyDescent="0.15">
      <c r="AK868" s="56">
        <f t="shared" si="87"/>
        <v>0</v>
      </c>
    </row>
    <row r="869" spans="37:37" x14ac:dyDescent="0.15">
      <c r="AK869" s="56">
        <f t="shared" si="87"/>
        <v>0</v>
      </c>
    </row>
    <row r="870" spans="37:37" x14ac:dyDescent="0.15">
      <c r="AK870" s="56">
        <f t="shared" si="87"/>
        <v>0</v>
      </c>
    </row>
    <row r="871" spans="37:37" x14ac:dyDescent="0.15">
      <c r="AK871" s="56">
        <f t="shared" si="87"/>
        <v>0</v>
      </c>
    </row>
    <row r="872" spans="37:37" x14ac:dyDescent="0.15">
      <c r="AK872" s="56">
        <f t="shared" si="87"/>
        <v>0</v>
      </c>
    </row>
    <row r="873" spans="37:37" x14ac:dyDescent="0.15">
      <c r="AK873" s="56">
        <f t="shared" si="87"/>
        <v>0</v>
      </c>
    </row>
    <row r="874" spans="37:37" x14ac:dyDescent="0.15">
      <c r="AK874" s="56">
        <f t="shared" si="87"/>
        <v>0</v>
      </c>
    </row>
    <row r="875" spans="37:37" x14ac:dyDescent="0.15">
      <c r="AK875" s="56">
        <f t="shared" si="87"/>
        <v>0</v>
      </c>
    </row>
    <row r="876" spans="37:37" x14ac:dyDescent="0.15">
      <c r="AK876" s="56">
        <f t="shared" si="87"/>
        <v>0</v>
      </c>
    </row>
    <row r="877" spans="37:37" x14ac:dyDescent="0.15">
      <c r="AK877" s="56">
        <f t="shared" ref="AK877:AK886" si="88">AB877-AJ877</f>
        <v>0</v>
      </c>
    </row>
    <row r="878" spans="37:37" x14ac:dyDescent="0.15">
      <c r="AK878" s="56">
        <f t="shared" si="88"/>
        <v>0</v>
      </c>
    </row>
    <row r="879" spans="37:37" x14ac:dyDescent="0.15">
      <c r="AK879" s="56">
        <f t="shared" si="88"/>
        <v>0</v>
      </c>
    </row>
    <row r="880" spans="37:37" x14ac:dyDescent="0.15">
      <c r="AK880" s="56">
        <f t="shared" si="88"/>
        <v>0</v>
      </c>
    </row>
    <row r="881" spans="37:37" x14ac:dyDescent="0.15">
      <c r="AK881" s="56">
        <f t="shared" si="88"/>
        <v>0</v>
      </c>
    </row>
    <row r="882" spans="37:37" x14ac:dyDescent="0.15">
      <c r="AK882" s="56">
        <f t="shared" si="88"/>
        <v>0</v>
      </c>
    </row>
    <row r="883" spans="37:37" x14ac:dyDescent="0.15">
      <c r="AK883" s="56">
        <f t="shared" si="88"/>
        <v>0</v>
      </c>
    </row>
    <row r="884" spans="37:37" x14ac:dyDescent="0.15">
      <c r="AK884" s="56">
        <f t="shared" si="88"/>
        <v>0</v>
      </c>
    </row>
    <row r="885" spans="37:37" x14ac:dyDescent="0.15">
      <c r="AK885" s="56">
        <f t="shared" si="88"/>
        <v>0</v>
      </c>
    </row>
    <row r="886" spans="37:37" x14ac:dyDescent="0.15">
      <c r="AK886" s="56">
        <f t="shared" si="88"/>
        <v>0</v>
      </c>
    </row>
  </sheetData>
  <pageMargins left="0" right="0" top="0" bottom="0" header="0.5" footer="0.5"/>
  <pageSetup paperSize="5" scale="50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495"/>
  <sheetViews>
    <sheetView topLeftCell="A6" workbookViewId="0">
      <pane xSplit="1" ySplit="3" topLeftCell="B455" activePane="bottomRight" state="frozen"/>
      <selection activeCell="A6" sqref="A6"/>
      <selection pane="topRight" activeCell="B6" sqref="B6"/>
      <selection pane="bottomLeft" activeCell="A9" sqref="A9"/>
      <selection pane="bottomRight" activeCell="G492" sqref="G492"/>
    </sheetView>
  </sheetViews>
  <sheetFormatPr defaultColWidth="9.109375" defaultRowHeight="7.8" x14ac:dyDescent="0.15"/>
  <cols>
    <col min="1" max="1" width="8.109375" style="59" customWidth="1"/>
    <col min="2" max="2" width="8.109375" style="56" customWidth="1"/>
    <col min="3" max="3" width="8.109375" style="60" customWidth="1"/>
    <col min="4" max="4" width="8" style="56" customWidth="1"/>
    <col min="5" max="5" width="9.88671875" style="56" customWidth="1"/>
    <col min="6" max="6" width="7.6640625" style="56" customWidth="1"/>
    <col min="7" max="7" width="7" style="91" customWidth="1"/>
    <col min="8" max="8" width="7.6640625" style="56" customWidth="1"/>
    <col min="9" max="9" width="10.109375" style="56" customWidth="1"/>
    <col min="10" max="10" width="8" style="56" customWidth="1"/>
    <col min="11" max="11" width="7.33203125" style="91" customWidth="1"/>
    <col min="12" max="12" width="9" style="56" customWidth="1"/>
    <col min="13" max="13" width="7.6640625" style="56" customWidth="1"/>
    <col min="14" max="14" width="9.44140625" style="56" customWidth="1"/>
    <col min="15" max="17" width="8.109375" style="56" customWidth="1"/>
    <col min="18" max="81" width="9.109375" style="56"/>
    <col min="82" max="82" width="7.88671875" style="56" customWidth="1"/>
    <col min="83" max="83" width="10.5546875" style="56" customWidth="1"/>
    <col min="84" max="16384" width="9.109375" style="56"/>
  </cols>
  <sheetData>
    <row r="1" spans="1:96" x14ac:dyDescent="0.15">
      <c r="A1" s="100"/>
      <c r="B1" s="61"/>
      <c r="C1" s="101"/>
      <c r="D1" s="61"/>
      <c r="E1" s="61"/>
      <c r="F1" s="61"/>
      <c r="G1" s="92"/>
      <c r="H1" s="61"/>
      <c r="I1" s="61"/>
      <c r="J1" s="61"/>
      <c r="K1" s="92"/>
      <c r="L1" s="61"/>
      <c r="M1" s="61"/>
      <c r="N1" s="61"/>
      <c r="O1" s="61"/>
      <c r="P1" s="61"/>
      <c r="Q1" s="61"/>
      <c r="R1" s="61"/>
    </row>
    <row r="3" spans="1:96" x14ac:dyDescent="0.15">
      <c r="CB3" s="102"/>
      <c r="CG3" s="102"/>
    </row>
    <row r="4" spans="1:96" x14ac:dyDescent="0.15">
      <c r="BZ4" s="61"/>
      <c r="CE4" s="61"/>
    </row>
    <row r="5" spans="1:96" x14ac:dyDescent="0.15">
      <c r="BZ5" s="61"/>
      <c r="CE5" s="61"/>
    </row>
    <row r="6" spans="1:96" ht="9" customHeight="1" x14ac:dyDescent="0.15">
      <c r="A6" s="59">
        <v>1</v>
      </c>
      <c r="B6" s="56">
        <v>2</v>
      </c>
      <c r="C6" s="56">
        <v>3</v>
      </c>
    </row>
    <row r="7" spans="1:96" x14ac:dyDescent="0.15">
      <c r="A7" s="100" t="s">
        <v>40</v>
      </c>
      <c r="B7" s="61" t="s">
        <v>41</v>
      </c>
      <c r="C7" s="101" t="s">
        <v>42</v>
      </c>
      <c r="D7" s="61" t="s">
        <v>93</v>
      </c>
      <c r="E7" s="61" t="s">
        <v>95</v>
      </c>
      <c r="F7" s="61" t="s">
        <v>94</v>
      </c>
      <c r="G7" s="92" t="s">
        <v>101</v>
      </c>
      <c r="H7" s="61" t="s">
        <v>90</v>
      </c>
      <c r="I7" s="61" t="s">
        <v>91</v>
      </c>
      <c r="J7" s="61" t="s">
        <v>92</v>
      </c>
      <c r="K7" s="92" t="s">
        <v>100</v>
      </c>
      <c r="L7" s="61" t="s">
        <v>107</v>
      </c>
      <c r="M7" s="61" t="s">
        <v>45</v>
      </c>
      <c r="N7" s="61" t="s">
        <v>46</v>
      </c>
      <c r="O7" s="61" t="s">
        <v>86</v>
      </c>
      <c r="P7" s="61" t="s">
        <v>39</v>
      </c>
      <c r="Q7" s="61"/>
      <c r="R7" s="61"/>
      <c r="BS7" s="100"/>
      <c r="BT7" s="61"/>
      <c r="BU7" s="10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</row>
    <row r="8" spans="1:96" x14ac:dyDescent="0.15">
      <c r="D8" s="97"/>
      <c r="E8" s="97"/>
      <c r="F8" s="97"/>
      <c r="J8" s="97"/>
      <c r="L8" s="98"/>
      <c r="O8" s="98"/>
      <c r="P8" s="98"/>
      <c r="W8" s="57"/>
      <c r="BS8" s="59"/>
      <c r="BU8" s="60"/>
      <c r="BX8" s="97"/>
      <c r="BY8" s="97"/>
      <c r="BZ8" s="97"/>
      <c r="CA8" s="97"/>
      <c r="CD8" s="97"/>
      <c r="CE8" s="97"/>
      <c r="CH8" s="97"/>
      <c r="CI8" s="97"/>
      <c r="CJ8" s="97"/>
      <c r="CK8" s="97"/>
      <c r="CL8" s="97"/>
      <c r="CM8" s="98"/>
      <c r="CP8" s="98"/>
    </row>
    <row r="9" spans="1:96" x14ac:dyDescent="0.15">
      <c r="F9" s="97"/>
      <c r="J9" s="97"/>
      <c r="L9" s="98"/>
      <c r="M9" s="98"/>
      <c r="N9" s="98"/>
      <c r="O9" s="98"/>
      <c r="P9" s="98"/>
      <c r="BS9" s="59"/>
      <c r="BU9" s="60"/>
      <c r="BX9" s="97"/>
      <c r="BY9" s="97"/>
      <c r="BZ9" s="97"/>
      <c r="CA9" s="97"/>
      <c r="CD9" s="97"/>
      <c r="CE9" s="97"/>
      <c r="CH9" s="97"/>
      <c r="CI9" s="97"/>
      <c r="CJ9" s="97"/>
      <c r="CK9" s="97"/>
      <c r="CL9" s="97"/>
      <c r="CM9" s="98"/>
      <c r="CP9" s="98"/>
    </row>
    <row r="10" spans="1:96" x14ac:dyDescent="0.15">
      <c r="A10" s="59">
        <v>36465</v>
      </c>
      <c r="B10" s="56">
        <f t="shared" ref="B10:B73" si="0">MONTH(A10)</f>
        <v>11</v>
      </c>
      <c r="C10" s="60">
        <f t="shared" ref="C10:C73" si="1">YEAR(A10)</f>
        <v>1999</v>
      </c>
      <c r="D10" s="56">
        <v>17527</v>
      </c>
      <c r="E10" s="56">
        <v>10000</v>
      </c>
      <c r="F10" s="97">
        <v>0</v>
      </c>
      <c r="G10" s="91">
        <v>10000</v>
      </c>
      <c r="H10" s="56">
        <v>40548</v>
      </c>
      <c r="J10" s="97"/>
      <c r="L10" s="98">
        <f t="shared" ref="L10:L43" si="2">D10+H10</f>
        <v>58075</v>
      </c>
      <c r="M10" s="98">
        <f t="shared" ref="M10:M43" si="3">E10+I10</f>
        <v>10000</v>
      </c>
      <c r="N10" s="98">
        <f t="shared" ref="N10:N43" si="4">F10+J10</f>
        <v>0</v>
      </c>
      <c r="O10" s="98">
        <f t="shared" ref="O10:O43" si="5">G10+K10</f>
        <v>10000</v>
      </c>
      <c r="P10" s="98">
        <f t="shared" ref="P10:P43" si="6">L10+M10+N10-O10</f>
        <v>58075</v>
      </c>
      <c r="BS10" s="59"/>
      <c r="BU10" s="60"/>
      <c r="BX10" s="97"/>
      <c r="BY10" s="97"/>
      <c r="BZ10" s="97"/>
      <c r="CA10" s="97"/>
      <c r="CD10" s="97"/>
      <c r="CE10" s="97"/>
      <c r="CH10" s="97"/>
      <c r="CI10" s="97"/>
      <c r="CJ10" s="97"/>
      <c r="CK10" s="97"/>
      <c r="CL10" s="97"/>
      <c r="CM10" s="98"/>
      <c r="CP10" s="98"/>
    </row>
    <row r="11" spans="1:96" x14ac:dyDescent="0.15">
      <c r="A11" s="59">
        <v>36466</v>
      </c>
      <c r="B11" s="56">
        <f t="shared" si="0"/>
        <v>11</v>
      </c>
      <c r="C11" s="60">
        <f t="shared" si="1"/>
        <v>1999</v>
      </c>
      <c r="D11" s="56">
        <v>17527</v>
      </c>
      <c r="E11" s="56">
        <v>10000</v>
      </c>
      <c r="F11" s="97">
        <v>10000</v>
      </c>
      <c r="G11" s="91">
        <v>0</v>
      </c>
      <c r="H11" s="56">
        <v>40548</v>
      </c>
      <c r="J11" s="97"/>
      <c r="L11" s="98">
        <f t="shared" si="2"/>
        <v>58075</v>
      </c>
      <c r="M11" s="98">
        <f t="shared" si="3"/>
        <v>10000</v>
      </c>
      <c r="N11" s="98">
        <f t="shared" si="4"/>
        <v>10000</v>
      </c>
      <c r="O11" s="98">
        <f t="shared" si="5"/>
        <v>0</v>
      </c>
      <c r="P11" s="98">
        <f t="shared" si="6"/>
        <v>78075</v>
      </c>
      <c r="BS11" s="59"/>
      <c r="BU11" s="60"/>
      <c r="BX11" s="97"/>
      <c r="BY11" s="97"/>
      <c r="BZ11" s="97"/>
      <c r="CA11" s="97"/>
      <c r="CD11" s="97"/>
      <c r="CE11" s="97"/>
      <c r="CH11" s="97"/>
      <c r="CI11" s="97"/>
      <c r="CJ11" s="97"/>
      <c r="CK11" s="97"/>
      <c r="CL11" s="97"/>
      <c r="CM11" s="98"/>
      <c r="CP11" s="98"/>
    </row>
    <row r="12" spans="1:96" x14ac:dyDescent="0.15">
      <c r="A12" s="59">
        <v>36467</v>
      </c>
      <c r="B12" s="56">
        <f t="shared" si="0"/>
        <v>11</v>
      </c>
      <c r="C12" s="60">
        <f t="shared" si="1"/>
        <v>1999</v>
      </c>
      <c r="D12" s="56">
        <v>17527</v>
      </c>
      <c r="E12" s="56">
        <v>10000</v>
      </c>
      <c r="F12" s="97">
        <v>28031</v>
      </c>
      <c r="G12" s="91">
        <v>0</v>
      </c>
      <c r="H12" s="56">
        <v>40548</v>
      </c>
      <c r="I12" s="56">
        <v>0</v>
      </c>
      <c r="J12" s="97">
        <v>0</v>
      </c>
      <c r="K12" s="91">
        <v>0</v>
      </c>
      <c r="L12" s="98">
        <f t="shared" si="2"/>
        <v>58075</v>
      </c>
      <c r="M12" s="98">
        <f t="shared" si="3"/>
        <v>10000</v>
      </c>
      <c r="N12" s="98">
        <f t="shared" si="4"/>
        <v>28031</v>
      </c>
      <c r="O12" s="98">
        <f t="shared" si="5"/>
        <v>0</v>
      </c>
      <c r="P12" s="98">
        <f t="shared" si="6"/>
        <v>96106</v>
      </c>
      <c r="BS12" s="59"/>
      <c r="BU12" s="60"/>
      <c r="BX12" s="97"/>
      <c r="BY12" s="97"/>
      <c r="BZ12" s="97"/>
      <c r="CA12" s="97"/>
      <c r="CD12" s="97"/>
      <c r="CE12" s="97"/>
      <c r="CH12" s="97"/>
      <c r="CI12" s="97"/>
      <c r="CJ12" s="97"/>
      <c r="CK12" s="97"/>
      <c r="CL12" s="97"/>
      <c r="CM12" s="98"/>
      <c r="CP12" s="98"/>
    </row>
    <row r="13" spans="1:96" x14ac:dyDescent="0.15">
      <c r="A13" s="59">
        <v>36468</v>
      </c>
      <c r="B13" s="56">
        <f t="shared" si="0"/>
        <v>11</v>
      </c>
      <c r="C13" s="60">
        <f t="shared" si="1"/>
        <v>1999</v>
      </c>
      <c r="D13" s="56">
        <v>17527</v>
      </c>
      <c r="E13" s="56">
        <v>10000</v>
      </c>
      <c r="F13" s="97">
        <v>0</v>
      </c>
      <c r="G13" s="91">
        <v>0</v>
      </c>
      <c r="H13" s="56">
        <v>40548</v>
      </c>
      <c r="I13" s="56">
        <v>0</v>
      </c>
      <c r="J13" s="97">
        <v>0</v>
      </c>
      <c r="K13" s="91">
        <v>0</v>
      </c>
      <c r="L13" s="98">
        <f t="shared" si="2"/>
        <v>58075</v>
      </c>
      <c r="M13" s="98">
        <f t="shared" si="3"/>
        <v>10000</v>
      </c>
      <c r="N13" s="98">
        <f t="shared" si="4"/>
        <v>0</v>
      </c>
      <c r="O13" s="98">
        <f t="shared" si="5"/>
        <v>0</v>
      </c>
      <c r="P13" s="98">
        <f t="shared" si="6"/>
        <v>68075</v>
      </c>
      <c r="BS13" s="59"/>
      <c r="BU13" s="60"/>
      <c r="BX13" s="97"/>
      <c r="BY13" s="97"/>
      <c r="BZ13" s="97"/>
      <c r="CA13" s="97"/>
      <c r="CD13" s="97"/>
      <c r="CE13" s="97"/>
      <c r="CH13" s="97"/>
      <c r="CI13" s="97"/>
      <c r="CJ13" s="97"/>
      <c r="CK13" s="97"/>
      <c r="CL13" s="97"/>
      <c r="CM13" s="98"/>
      <c r="CP13" s="98"/>
    </row>
    <row r="14" spans="1:96" x14ac:dyDescent="0.15">
      <c r="A14" s="59">
        <v>36469</v>
      </c>
      <c r="B14" s="56">
        <f t="shared" si="0"/>
        <v>11</v>
      </c>
      <c r="C14" s="60">
        <f t="shared" si="1"/>
        <v>1999</v>
      </c>
      <c r="D14" s="56">
        <v>17527</v>
      </c>
      <c r="E14" s="56">
        <v>10000</v>
      </c>
      <c r="F14" s="97">
        <v>0</v>
      </c>
      <c r="G14" s="91">
        <v>10000</v>
      </c>
      <c r="H14" s="56">
        <v>40548</v>
      </c>
      <c r="I14" s="56">
        <v>0</v>
      </c>
      <c r="J14" s="97">
        <v>0</v>
      </c>
      <c r="K14" s="91">
        <v>0</v>
      </c>
      <c r="L14" s="98">
        <f t="shared" si="2"/>
        <v>58075</v>
      </c>
      <c r="M14" s="98">
        <f t="shared" si="3"/>
        <v>10000</v>
      </c>
      <c r="N14" s="98">
        <f t="shared" si="4"/>
        <v>0</v>
      </c>
      <c r="O14" s="98">
        <f t="shared" si="5"/>
        <v>10000</v>
      </c>
      <c r="P14" s="98">
        <f t="shared" si="6"/>
        <v>58075</v>
      </c>
      <c r="BS14" s="59"/>
      <c r="BU14" s="60"/>
      <c r="BX14" s="97"/>
      <c r="BY14" s="97"/>
      <c r="BZ14" s="97"/>
      <c r="CA14" s="97"/>
      <c r="CD14" s="97"/>
      <c r="CE14" s="97"/>
      <c r="CH14" s="97"/>
      <c r="CI14" s="97"/>
      <c r="CJ14" s="97"/>
      <c r="CK14" s="97"/>
      <c r="CL14" s="97"/>
      <c r="CM14" s="98"/>
      <c r="CP14" s="98"/>
    </row>
    <row r="15" spans="1:96" x14ac:dyDescent="0.15">
      <c r="A15" s="59">
        <v>36470</v>
      </c>
      <c r="B15" s="56">
        <f t="shared" si="0"/>
        <v>11</v>
      </c>
      <c r="C15" s="60">
        <f t="shared" si="1"/>
        <v>1999</v>
      </c>
      <c r="D15" s="56">
        <v>17527</v>
      </c>
      <c r="E15" s="56">
        <v>10000</v>
      </c>
      <c r="F15" s="97">
        <v>0</v>
      </c>
      <c r="G15" s="91">
        <v>10000</v>
      </c>
      <c r="H15" s="56">
        <v>40548</v>
      </c>
      <c r="I15" s="56">
        <v>0</v>
      </c>
      <c r="J15" s="97">
        <v>0</v>
      </c>
      <c r="K15" s="91">
        <v>0</v>
      </c>
      <c r="L15" s="98">
        <f t="shared" si="2"/>
        <v>58075</v>
      </c>
      <c r="M15" s="98">
        <f t="shared" si="3"/>
        <v>10000</v>
      </c>
      <c r="N15" s="98">
        <f t="shared" si="4"/>
        <v>0</v>
      </c>
      <c r="O15" s="98">
        <f t="shared" si="5"/>
        <v>10000</v>
      </c>
      <c r="P15" s="98">
        <f t="shared" si="6"/>
        <v>58075</v>
      </c>
      <c r="BS15" s="59"/>
      <c r="BU15" s="60"/>
      <c r="BX15" s="97"/>
      <c r="BY15" s="97"/>
      <c r="BZ15" s="97"/>
      <c r="CA15" s="97"/>
      <c r="CD15" s="97"/>
      <c r="CE15" s="97"/>
      <c r="CH15" s="97"/>
      <c r="CI15" s="97"/>
      <c r="CJ15" s="97"/>
      <c r="CK15" s="97"/>
      <c r="CL15" s="97"/>
      <c r="CM15" s="98"/>
      <c r="CP15" s="98"/>
    </row>
    <row r="16" spans="1:96" x14ac:dyDescent="0.15">
      <c r="A16" s="59">
        <v>36471</v>
      </c>
      <c r="B16" s="56">
        <f t="shared" si="0"/>
        <v>11</v>
      </c>
      <c r="C16" s="60">
        <f t="shared" si="1"/>
        <v>1999</v>
      </c>
      <c r="D16" s="56">
        <v>17527</v>
      </c>
      <c r="E16" s="56">
        <v>10000</v>
      </c>
      <c r="F16" s="97">
        <v>0</v>
      </c>
      <c r="G16" s="91">
        <v>10000</v>
      </c>
      <c r="H16" s="56">
        <v>40548</v>
      </c>
      <c r="I16" s="56">
        <v>0</v>
      </c>
      <c r="J16" s="97">
        <v>0</v>
      </c>
      <c r="K16" s="91">
        <v>0</v>
      </c>
      <c r="L16" s="98">
        <f t="shared" si="2"/>
        <v>58075</v>
      </c>
      <c r="M16" s="98">
        <f t="shared" si="3"/>
        <v>10000</v>
      </c>
      <c r="N16" s="98">
        <f t="shared" si="4"/>
        <v>0</v>
      </c>
      <c r="O16" s="98">
        <f t="shared" si="5"/>
        <v>10000</v>
      </c>
      <c r="P16" s="98">
        <f t="shared" si="6"/>
        <v>58075</v>
      </c>
      <c r="BS16" s="59"/>
      <c r="BU16" s="60"/>
      <c r="BX16" s="97"/>
      <c r="BY16" s="97"/>
      <c r="BZ16" s="97"/>
      <c r="CA16" s="97"/>
      <c r="CD16" s="97"/>
      <c r="CE16" s="97"/>
      <c r="CH16" s="97"/>
      <c r="CI16" s="97"/>
      <c r="CJ16" s="97"/>
      <c r="CK16" s="97"/>
      <c r="CL16" s="97"/>
      <c r="CM16" s="98"/>
      <c r="CP16" s="98"/>
    </row>
    <row r="17" spans="1:94" x14ac:dyDescent="0.15">
      <c r="A17" s="59">
        <v>36472</v>
      </c>
      <c r="B17" s="56">
        <f t="shared" si="0"/>
        <v>11</v>
      </c>
      <c r="C17" s="60">
        <f t="shared" si="1"/>
        <v>1999</v>
      </c>
      <c r="D17" s="56">
        <v>17527</v>
      </c>
      <c r="E17" s="56">
        <v>10000</v>
      </c>
      <c r="F17" s="97">
        <v>0</v>
      </c>
      <c r="G17" s="91">
        <v>10000</v>
      </c>
      <c r="H17" s="56">
        <v>40548</v>
      </c>
      <c r="I17" s="56">
        <v>0</v>
      </c>
      <c r="J17" s="97">
        <v>0</v>
      </c>
      <c r="K17" s="91">
        <v>0</v>
      </c>
      <c r="L17" s="98">
        <f t="shared" si="2"/>
        <v>58075</v>
      </c>
      <c r="M17" s="98">
        <f t="shared" si="3"/>
        <v>10000</v>
      </c>
      <c r="N17" s="98">
        <f t="shared" si="4"/>
        <v>0</v>
      </c>
      <c r="O17" s="98">
        <f t="shared" si="5"/>
        <v>10000</v>
      </c>
      <c r="P17" s="98">
        <f t="shared" si="6"/>
        <v>58075</v>
      </c>
      <c r="BS17" s="59"/>
      <c r="BU17" s="60"/>
      <c r="BX17" s="97"/>
      <c r="BY17" s="97"/>
      <c r="BZ17" s="97"/>
      <c r="CA17" s="97"/>
      <c r="CD17" s="97"/>
      <c r="CE17" s="97"/>
      <c r="CH17" s="97"/>
      <c r="CI17" s="97"/>
      <c r="CJ17" s="97"/>
      <c r="CK17" s="97"/>
      <c r="CL17" s="97"/>
      <c r="CM17" s="98"/>
      <c r="CP17" s="98"/>
    </row>
    <row r="18" spans="1:94" x14ac:dyDescent="0.15">
      <c r="A18" s="59">
        <v>36473</v>
      </c>
      <c r="B18" s="56">
        <f t="shared" si="0"/>
        <v>11</v>
      </c>
      <c r="C18" s="60">
        <f t="shared" si="1"/>
        <v>1999</v>
      </c>
      <c r="D18" s="56">
        <v>17527</v>
      </c>
      <c r="E18" s="56">
        <v>10000</v>
      </c>
      <c r="F18" s="97">
        <v>0</v>
      </c>
      <c r="G18" s="91">
        <v>10000</v>
      </c>
      <c r="H18" s="56">
        <v>40548</v>
      </c>
      <c r="I18" s="56">
        <v>0</v>
      </c>
      <c r="J18" s="97">
        <v>0</v>
      </c>
      <c r="K18" s="91">
        <v>0</v>
      </c>
      <c r="L18" s="98">
        <f t="shared" si="2"/>
        <v>58075</v>
      </c>
      <c r="M18" s="98">
        <f t="shared" si="3"/>
        <v>10000</v>
      </c>
      <c r="N18" s="98">
        <f t="shared" si="4"/>
        <v>0</v>
      </c>
      <c r="O18" s="98">
        <f t="shared" si="5"/>
        <v>10000</v>
      </c>
      <c r="P18" s="98">
        <f t="shared" si="6"/>
        <v>58075</v>
      </c>
      <c r="BS18" s="59"/>
      <c r="BU18" s="60"/>
      <c r="BX18" s="97"/>
      <c r="BY18" s="97"/>
      <c r="BZ18" s="97"/>
      <c r="CA18" s="97"/>
      <c r="CD18" s="97"/>
      <c r="CE18" s="97"/>
      <c r="CH18" s="97"/>
      <c r="CI18" s="97"/>
      <c r="CJ18" s="97"/>
      <c r="CK18" s="97"/>
      <c r="CL18" s="97"/>
      <c r="CM18" s="98"/>
      <c r="CP18" s="98"/>
    </row>
    <row r="19" spans="1:94" x14ac:dyDescent="0.15">
      <c r="A19" s="59">
        <v>36474</v>
      </c>
      <c r="B19" s="56">
        <f t="shared" si="0"/>
        <v>11</v>
      </c>
      <c r="C19" s="60">
        <f t="shared" si="1"/>
        <v>1999</v>
      </c>
      <c r="D19" s="56">
        <v>17527</v>
      </c>
      <c r="E19" s="56">
        <v>10000</v>
      </c>
      <c r="F19" s="97">
        <v>0</v>
      </c>
      <c r="G19" s="91">
        <v>10000</v>
      </c>
      <c r="H19" s="56">
        <v>40548</v>
      </c>
      <c r="I19" s="56">
        <v>0</v>
      </c>
      <c r="J19" s="97">
        <v>0</v>
      </c>
      <c r="K19" s="91">
        <v>0</v>
      </c>
      <c r="L19" s="98">
        <f t="shared" si="2"/>
        <v>58075</v>
      </c>
      <c r="M19" s="98">
        <f t="shared" si="3"/>
        <v>10000</v>
      </c>
      <c r="N19" s="98">
        <f t="shared" si="4"/>
        <v>0</v>
      </c>
      <c r="O19" s="98">
        <f t="shared" si="5"/>
        <v>10000</v>
      </c>
      <c r="P19" s="98">
        <f t="shared" si="6"/>
        <v>58075</v>
      </c>
      <c r="BS19" s="59"/>
      <c r="BU19" s="60"/>
      <c r="BX19" s="97"/>
      <c r="BY19" s="97"/>
      <c r="BZ19" s="97"/>
      <c r="CA19" s="97"/>
      <c r="CD19" s="97"/>
      <c r="CE19" s="97"/>
      <c r="CH19" s="97"/>
      <c r="CI19" s="97"/>
      <c r="CJ19" s="97"/>
      <c r="CK19" s="97"/>
      <c r="CL19" s="97"/>
      <c r="CM19" s="98"/>
      <c r="CP19" s="98"/>
    </row>
    <row r="20" spans="1:94" x14ac:dyDescent="0.15">
      <c r="A20" s="59">
        <v>36475</v>
      </c>
      <c r="B20" s="56">
        <f t="shared" si="0"/>
        <v>11</v>
      </c>
      <c r="C20" s="60">
        <f t="shared" si="1"/>
        <v>1999</v>
      </c>
      <c r="D20" s="56">
        <v>17527</v>
      </c>
      <c r="E20" s="56">
        <v>10000</v>
      </c>
      <c r="F20" s="97">
        <v>0</v>
      </c>
      <c r="G20" s="91">
        <v>10000</v>
      </c>
      <c r="H20" s="56">
        <v>40548</v>
      </c>
      <c r="I20" s="56">
        <v>0</v>
      </c>
      <c r="J20" s="97">
        <v>0</v>
      </c>
      <c r="K20" s="91">
        <v>0</v>
      </c>
      <c r="L20" s="98">
        <f t="shared" si="2"/>
        <v>58075</v>
      </c>
      <c r="M20" s="98">
        <f t="shared" si="3"/>
        <v>10000</v>
      </c>
      <c r="N20" s="98">
        <f t="shared" si="4"/>
        <v>0</v>
      </c>
      <c r="O20" s="98">
        <f t="shared" si="5"/>
        <v>10000</v>
      </c>
      <c r="P20" s="98">
        <f t="shared" si="6"/>
        <v>58075</v>
      </c>
      <c r="BS20" s="59"/>
      <c r="BU20" s="60"/>
      <c r="BX20" s="97"/>
      <c r="BY20" s="97"/>
      <c r="BZ20" s="97"/>
      <c r="CA20" s="97"/>
      <c r="CD20" s="97"/>
      <c r="CE20" s="97"/>
      <c r="CH20" s="97"/>
      <c r="CI20" s="97"/>
      <c r="CJ20" s="97"/>
      <c r="CK20" s="97"/>
      <c r="CL20" s="97"/>
      <c r="CM20" s="98"/>
      <c r="CP20" s="98"/>
    </row>
    <row r="21" spans="1:94" x14ac:dyDescent="0.15">
      <c r="A21" s="59">
        <v>36476</v>
      </c>
      <c r="B21" s="56">
        <f t="shared" si="0"/>
        <v>11</v>
      </c>
      <c r="C21" s="60">
        <f t="shared" si="1"/>
        <v>1999</v>
      </c>
      <c r="D21" s="56">
        <v>17527</v>
      </c>
      <c r="E21" s="56">
        <v>10000</v>
      </c>
      <c r="F21" s="97">
        <v>0</v>
      </c>
      <c r="G21" s="91">
        <v>10000</v>
      </c>
      <c r="H21" s="56">
        <v>40548</v>
      </c>
      <c r="I21" s="56">
        <v>0</v>
      </c>
      <c r="J21" s="97">
        <v>0</v>
      </c>
      <c r="K21" s="91">
        <v>0</v>
      </c>
      <c r="L21" s="98">
        <f t="shared" si="2"/>
        <v>58075</v>
      </c>
      <c r="M21" s="98">
        <f t="shared" si="3"/>
        <v>10000</v>
      </c>
      <c r="N21" s="98">
        <f t="shared" si="4"/>
        <v>0</v>
      </c>
      <c r="O21" s="98">
        <f t="shared" si="5"/>
        <v>10000</v>
      </c>
      <c r="P21" s="98">
        <f t="shared" si="6"/>
        <v>58075</v>
      </c>
      <c r="BS21" s="59"/>
      <c r="BU21" s="60"/>
      <c r="BX21" s="97"/>
      <c r="BY21" s="97"/>
      <c r="BZ21" s="97"/>
      <c r="CA21" s="97"/>
      <c r="CD21" s="97"/>
      <c r="CE21" s="97"/>
      <c r="CH21" s="97"/>
      <c r="CI21" s="97"/>
      <c r="CJ21" s="97"/>
      <c r="CK21" s="97"/>
      <c r="CL21" s="97"/>
      <c r="CM21" s="98"/>
      <c r="CP21" s="98"/>
    </row>
    <row r="22" spans="1:94" x14ac:dyDescent="0.15">
      <c r="A22" s="59">
        <v>36477</v>
      </c>
      <c r="B22" s="56">
        <f t="shared" si="0"/>
        <v>11</v>
      </c>
      <c r="C22" s="60">
        <f t="shared" si="1"/>
        <v>1999</v>
      </c>
      <c r="D22" s="56">
        <v>17527</v>
      </c>
      <c r="E22" s="56">
        <v>10000</v>
      </c>
      <c r="F22" s="97">
        <v>0</v>
      </c>
      <c r="G22" s="91">
        <v>10000</v>
      </c>
      <c r="H22" s="56">
        <v>40548</v>
      </c>
      <c r="I22" s="56">
        <v>0</v>
      </c>
      <c r="J22" s="97">
        <v>0</v>
      </c>
      <c r="K22" s="91">
        <v>0</v>
      </c>
      <c r="L22" s="98">
        <f t="shared" si="2"/>
        <v>58075</v>
      </c>
      <c r="M22" s="98">
        <f t="shared" si="3"/>
        <v>10000</v>
      </c>
      <c r="N22" s="98">
        <f t="shared" si="4"/>
        <v>0</v>
      </c>
      <c r="O22" s="98">
        <f t="shared" si="5"/>
        <v>10000</v>
      </c>
      <c r="P22" s="98">
        <f t="shared" si="6"/>
        <v>58075</v>
      </c>
      <c r="BS22" s="59"/>
      <c r="BU22" s="60"/>
      <c r="BX22" s="97"/>
      <c r="BY22" s="97"/>
      <c r="BZ22" s="97"/>
      <c r="CA22" s="97"/>
      <c r="CD22" s="97"/>
      <c r="CE22" s="97"/>
      <c r="CH22" s="97"/>
      <c r="CI22" s="97"/>
      <c r="CJ22" s="97"/>
      <c r="CK22" s="97"/>
      <c r="CL22" s="97"/>
      <c r="CM22" s="98"/>
      <c r="CP22" s="98"/>
    </row>
    <row r="23" spans="1:94" x14ac:dyDescent="0.15">
      <c r="A23" s="59">
        <v>36478</v>
      </c>
      <c r="B23" s="56">
        <f t="shared" si="0"/>
        <v>11</v>
      </c>
      <c r="C23" s="60">
        <f t="shared" si="1"/>
        <v>1999</v>
      </c>
      <c r="D23" s="56">
        <v>17527</v>
      </c>
      <c r="E23" s="56">
        <v>10000</v>
      </c>
      <c r="F23" s="97">
        <v>0</v>
      </c>
      <c r="G23" s="91">
        <v>10000</v>
      </c>
      <c r="H23" s="56">
        <v>40548</v>
      </c>
      <c r="I23" s="56">
        <v>0</v>
      </c>
      <c r="J23" s="97">
        <v>0</v>
      </c>
      <c r="K23" s="91">
        <v>0</v>
      </c>
      <c r="L23" s="98">
        <f t="shared" si="2"/>
        <v>58075</v>
      </c>
      <c r="M23" s="98">
        <f t="shared" si="3"/>
        <v>10000</v>
      </c>
      <c r="N23" s="98">
        <f t="shared" si="4"/>
        <v>0</v>
      </c>
      <c r="O23" s="98">
        <f t="shared" si="5"/>
        <v>10000</v>
      </c>
      <c r="P23" s="98">
        <f t="shared" si="6"/>
        <v>58075</v>
      </c>
      <c r="BS23" s="59"/>
      <c r="BU23" s="60"/>
      <c r="BX23" s="97"/>
      <c r="BY23" s="97"/>
      <c r="BZ23" s="97"/>
      <c r="CA23" s="97"/>
      <c r="CD23" s="97"/>
      <c r="CE23" s="97"/>
      <c r="CH23" s="97"/>
      <c r="CI23" s="97"/>
      <c r="CJ23" s="97"/>
      <c r="CK23" s="97"/>
      <c r="CL23" s="97"/>
      <c r="CM23" s="98"/>
      <c r="CP23" s="98"/>
    </row>
    <row r="24" spans="1:94" x14ac:dyDescent="0.15">
      <c r="A24" s="59">
        <v>36479</v>
      </c>
      <c r="B24" s="56">
        <f t="shared" si="0"/>
        <v>11</v>
      </c>
      <c r="C24" s="60">
        <f t="shared" si="1"/>
        <v>1999</v>
      </c>
      <c r="D24" s="56">
        <v>17527</v>
      </c>
      <c r="E24" s="56">
        <v>10000</v>
      </c>
      <c r="F24" s="97">
        <v>0</v>
      </c>
      <c r="G24" s="91">
        <v>10000</v>
      </c>
      <c r="H24" s="56">
        <v>40548</v>
      </c>
      <c r="I24" s="56">
        <v>0</v>
      </c>
      <c r="J24" s="97">
        <v>0</v>
      </c>
      <c r="K24" s="91">
        <v>0</v>
      </c>
      <c r="L24" s="98">
        <f t="shared" si="2"/>
        <v>58075</v>
      </c>
      <c r="M24" s="98">
        <f t="shared" si="3"/>
        <v>10000</v>
      </c>
      <c r="N24" s="98">
        <f t="shared" si="4"/>
        <v>0</v>
      </c>
      <c r="O24" s="98">
        <f t="shared" si="5"/>
        <v>10000</v>
      </c>
      <c r="P24" s="98">
        <f t="shared" si="6"/>
        <v>58075</v>
      </c>
      <c r="BS24" s="59"/>
      <c r="BU24" s="60"/>
      <c r="BX24" s="97"/>
      <c r="BY24" s="97"/>
      <c r="BZ24" s="97"/>
      <c r="CA24" s="97"/>
      <c r="CD24" s="97"/>
      <c r="CE24" s="97"/>
      <c r="CH24" s="97"/>
      <c r="CI24" s="97"/>
      <c r="CJ24" s="97"/>
      <c r="CK24" s="97"/>
      <c r="CL24" s="97"/>
      <c r="CM24" s="98"/>
      <c r="CP24" s="98"/>
    </row>
    <row r="25" spans="1:94" x14ac:dyDescent="0.15">
      <c r="A25" s="59">
        <v>36480</v>
      </c>
      <c r="B25" s="56">
        <f t="shared" si="0"/>
        <v>11</v>
      </c>
      <c r="C25" s="60">
        <f t="shared" si="1"/>
        <v>1999</v>
      </c>
      <c r="D25" s="56">
        <v>17527</v>
      </c>
      <c r="E25" s="56">
        <v>10000</v>
      </c>
      <c r="F25" s="97">
        <v>0</v>
      </c>
      <c r="G25" s="91">
        <v>0</v>
      </c>
      <c r="H25" s="56">
        <v>40548</v>
      </c>
      <c r="I25" s="56">
        <v>0</v>
      </c>
      <c r="J25" s="97">
        <v>0</v>
      </c>
      <c r="K25" s="91">
        <v>0</v>
      </c>
      <c r="L25" s="98">
        <f t="shared" si="2"/>
        <v>58075</v>
      </c>
      <c r="M25" s="98">
        <f t="shared" si="3"/>
        <v>10000</v>
      </c>
      <c r="N25" s="98">
        <f t="shared" si="4"/>
        <v>0</v>
      </c>
      <c r="O25" s="98">
        <f t="shared" si="5"/>
        <v>0</v>
      </c>
      <c r="P25" s="98">
        <f t="shared" si="6"/>
        <v>68075</v>
      </c>
      <c r="BS25" s="59"/>
      <c r="BU25" s="60"/>
      <c r="BX25" s="97"/>
      <c r="BY25" s="97"/>
      <c r="BZ25" s="97"/>
      <c r="CA25" s="97"/>
      <c r="CD25" s="97"/>
      <c r="CE25" s="97"/>
      <c r="CH25" s="97"/>
      <c r="CI25" s="97"/>
      <c r="CJ25" s="97"/>
      <c r="CK25" s="97"/>
      <c r="CL25" s="97"/>
      <c r="CM25" s="98"/>
      <c r="CP25" s="98"/>
    </row>
    <row r="26" spans="1:94" x14ac:dyDescent="0.15">
      <c r="A26" s="59">
        <v>36481</v>
      </c>
      <c r="B26" s="56">
        <f t="shared" si="0"/>
        <v>11</v>
      </c>
      <c r="C26" s="60">
        <f t="shared" si="1"/>
        <v>1999</v>
      </c>
      <c r="D26" s="56">
        <v>17527</v>
      </c>
      <c r="E26" s="56">
        <v>10000</v>
      </c>
      <c r="F26" s="97">
        <v>0</v>
      </c>
      <c r="G26" s="91">
        <v>0</v>
      </c>
      <c r="H26" s="56">
        <v>40548</v>
      </c>
      <c r="I26" s="56">
        <v>0</v>
      </c>
      <c r="J26" s="97">
        <v>0</v>
      </c>
      <c r="K26" s="91">
        <v>0</v>
      </c>
      <c r="L26" s="98">
        <f t="shared" si="2"/>
        <v>58075</v>
      </c>
      <c r="M26" s="98">
        <f t="shared" si="3"/>
        <v>10000</v>
      </c>
      <c r="N26" s="98">
        <f t="shared" si="4"/>
        <v>0</v>
      </c>
      <c r="O26" s="98">
        <f t="shared" si="5"/>
        <v>0</v>
      </c>
      <c r="P26" s="98">
        <f t="shared" si="6"/>
        <v>68075</v>
      </c>
      <c r="BS26" s="59"/>
      <c r="BU26" s="60"/>
      <c r="BX26" s="97"/>
      <c r="BY26" s="97"/>
      <c r="BZ26" s="97"/>
      <c r="CA26" s="97"/>
      <c r="CD26" s="97"/>
      <c r="CE26" s="97"/>
      <c r="CH26" s="97"/>
      <c r="CI26" s="97"/>
      <c r="CJ26" s="97"/>
      <c r="CK26" s="97"/>
      <c r="CL26" s="97"/>
      <c r="CM26" s="98"/>
      <c r="CP26" s="98"/>
    </row>
    <row r="27" spans="1:94" x14ac:dyDescent="0.15">
      <c r="A27" s="59">
        <v>36482</v>
      </c>
      <c r="B27" s="56">
        <f t="shared" si="0"/>
        <v>11</v>
      </c>
      <c r="C27" s="60">
        <f t="shared" si="1"/>
        <v>1999</v>
      </c>
      <c r="D27" s="56">
        <v>17527</v>
      </c>
      <c r="E27" s="56">
        <v>10000</v>
      </c>
      <c r="F27" s="97">
        <v>0</v>
      </c>
      <c r="G27" s="91">
        <v>10000</v>
      </c>
      <c r="H27" s="56">
        <v>40548</v>
      </c>
      <c r="I27" s="56">
        <v>0</v>
      </c>
      <c r="J27" s="97">
        <v>0</v>
      </c>
      <c r="K27" s="91">
        <v>0</v>
      </c>
      <c r="L27" s="98">
        <f t="shared" si="2"/>
        <v>58075</v>
      </c>
      <c r="M27" s="98">
        <f t="shared" si="3"/>
        <v>10000</v>
      </c>
      <c r="N27" s="98">
        <f t="shared" si="4"/>
        <v>0</v>
      </c>
      <c r="O27" s="98">
        <f t="shared" si="5"/>
        <v>10000</v>
      </c>
      <c r="P27" s="98">
        <f t="shared" si="6"/>
        <v>58075</v>
      </c>
      <c r="BS27" s="59"/>
      <c r="BU27" s="60"/>
      <c r="BX27" s="97"/>
      <c r="BY27" s="97"/>
      <c r="BZ27" s="97"/>
      <c r="CA27" s="97"/>
      <c r="CD27" s="97"/>
      <c r="CE27" s="97"/>
      <c r="CH27" s="97"/>
      <c r="CI27" s="97"/>
      <c r="CJ27" s="97"/>
      <c r="CK27" s="97"/>
      <c r="CL27" s="97"/>
      <c r="CM27" s="98"/>
      <c r="CP27" s="98"/>
    </row>
    <row r="28" spans="1:94" x14ac:dyDescent="0.15">
      <c r="A28" s="59">
        <v>36483</v>
      </c>
      <c r="B28" s="56">
        <f t="shared" si="0"/>
        <v>11</v>
      </c>
      <c r="C28" s="60">
        <f t="shared" si="1"/>
        <v>1999</v>
      </c>
      <c r="D28" s="56">
        <v>17527</v>
      </c>
      <c r="E28" s="56">
        <v>10000</v>
      </c>
      <c r="F28" s="97">
        <v>0</v>
      </c>
      <c r="G28" s="91">
        <v>10000</v>
      </c>
      <c r="H28" s="56">
        <v>40548</v>
      </c>
      <c r="I28" s="56">
        <v>0</v>
      </c>
      <c r="J28" s="97">
        <v>0</v>
      </c>
      <c r="K28" s="91">
        <v>0</v>
      </c>
      <c r="L28" s="98">
        <f t="shared" si="2"/>
        <v>58075</v>
      </c>
      <c r="M28" s="98">
        <f t="shared" si="3"/>
        <v>10000</v>
      </c>
      <c r="N28" s="98">
        <f t="shared" si="4"/>
        <v>0</v>
      </c>
      <c r="O28" s="98">
        <f t="shared" si="5"/>
        <v>10000</v>
      </c>
      <c r="P28" s="98">
        <f t="shared" si="6"/>
        <v>58075</v>
      </c>
      <c r="BS28" s="59"/>
      <c r="BU28" s="60"/>
      <c r="BX28" s="97"/>
      <c r="BY28" s="97"/>
      <c r="BZ28" s="97"/>
      <c r="CA28" s="97"/>
      <c r="CD28" s="97"/>
      <c r="CE28" s="97"/>
      <c r="CH28" s="97"/>
      <c r="CI28" s="97"/>
      <c r="CJ28" s="97"/>
      <c r="CK28" s="97"/>
      <c r="CL28" s="97"/>
      <c r="CM28" s="98"/>
      <c r="CP28" s="98"/>
    </row>
    <row r="29" spans="1:94" x14ac:dyDescent="0.15">
      <c r="A29" s="59">
        <v>36484</v>
      </c>
      <c r="B29" s="56">
        <f t="shared" si="0"/>
        <v>11</v>
      </c>
      <c r="C29" s="60">
        <f t="shared" si="1"/>
        <v>1999</v>
      </c>
      <c r="D29" s="56">
        <v>17527</v>
      </c>
      <c r="E29" s="56">
        <v>10000</v>
      </c>
      <c r="F29" s="97">
        <v>0</v>
      </c>
      <c r="G29" s="91">
        <v>0</v>
      </c>
      <c r="H29" s="56">
        <v>40548</v>
      </c>
      <c r="I29" s="56">
        <v>0</v>
      </c>
      <c r="J29" s="97">
        <v>0</v>
      </c>
      <c r="K29" s="91">
        <v>0</v>
      </c>
      <c r="L29" s="98">
        <f t="shared" si="2"/>
        <v>58075</v>
      </c>
      <c r="M29" s="98">
        <f t="shared" si="3"/>
        <v>10000</v>
      </c>
      <c r="N29" s="98">
        <f t="shared" si="4"/>
        <v>0</v>
      </c>
      <c r="O29" s="98">
        <f t="shared" si="5"/>
        <v>0</v>
      </c>
      <c r="P29" s="98">
        <f t="shared" si="6"/>
        <v>68075</v>
      </c>
      <c r="BS29" s="59"/>
      <c r="BU29" s="60"/>
      <c r="BX29" s="97"/>
      <c r="BY29" s="97"/>
      <c r="BZ29" s="97"/>
      <c r="CA29" s="97"/>
      <c r="CD29" s="97"/>
      <c r="CE29" s="97"/>
      <c r="CH29" s="97"/>
      <c r="CI29" s="97"/>
      <c r="CJ29" s="97"/>
      <c r="CK29" s="97"/>
      <c r="CL29" s="97"/>
      <c r="CM29" s="98"/>
      <c r="CP29" s="98"/>
    </row>
    <row r="30" spans="1:94" x14ac:dyDescent="0.15">
      <c r="A30" s="59">
        <v>36485</v>
      </c>
      <c r="B30" s="56">
        <f t="shared" si="0"/>
        <v>11</v>
      </c>
      <c r="C30" s="60">
        <f t="shared" si="1"/>
        <v>1999</v>
      </c>
      <c r="D30" s="56">
        <v>17527</v>
      </c>
      <c r="E30" s="56">
        <v>10000</v>
      </c>
      <c r="F30" s="97">
        <v>0</v>
      </c>
      <c r="G30" s="91">
        <v>0</v>
      </c>
      <c r="H30" s="56">
        <v>40548</v>
      </c>
      <c r="I30" s="56">
        <v>0</v>
      </c>
      <c r="J30" s="97">
        <v>0</v>
      </c>
      <c r="K30" s="91">
        <v>0</v>
      </c>
      <c r="L30" s="98">
        <f t="shared" si="2"/>
        <v>58075</v>
      </c>
      <c r="M30" s="98">
        <f t="shared" si="3"/>
        <v>10000</v>
      </c>
      <c r="N30" s="98">
        <f t="shared" si="4"/>
        <v>0</v>
      </c>
      <c r="O30" s="98">
        <f t="shared" si="5"/>
        <v>0</v>
      </c>
      <c r="P30" s="98">
        <f t="shared" si="6"/>
        <v>68075</v>
      </c>
      <c r="BS30" s="59"/>
      <c r="BU30" s="60"/>
      <c r="BX30" s="97"/>
      <c r="BY30" s="97"/>
      <c r="BZ30" s="97"/>
      <c r="CA30" s="97"/>
      <c r="CD30" s="97"/>
      <c r="CE30" s="97"/>
      <c r="CH30" s="97"/>
      <c r="CI30" s="97"/>
      <c r="CJ30" s="97"/>
      <c r="CK30" s="97"/>
      <c r="CL30" s="97"/>
      <c r="CM30" s="98"/>
      <c r="CP30" s="98"/>
    </row>
    <row r="31" spans="1:94" x14ac:dyDescent="0.15">
      <c r="A31" s="59">
        <v>36486</v>
      </c>
      <c r="B31" s="56">
        <f t="shared" si="0"/>
        <v>11</v>
      </c>
      <c r="C31" s="60">
        <f t="shared" si="1"/>
        <v>1999</v>
      </c>
      <c r="D31" s="56">
        <v>17527</v>
      </c>
      <c r="E31" s="56">
        <v>10000</v>
      </c>
      <c r="F31" s="97">
        <v>0</v>
      </c>
      <c r="G31" s="91">
        <v>0</v>
      </c>
      <c r="H31" s="56">
        <v>40548</v>
      </c>
      <c r="I31" s="56">
        <v>0</v>
      </c>
      <c r="J31" s="97">
        <v>0</v>
      </c>
      <c r="K31" s="91">
        <v>0</v>
      </c>
      <c r="L31" s="98">
        <f t="shared" si="2"/>
        <v>58075</v>
      </c>
      <c r="M31" s="98">
        <f t="shared" si="3"/>
        <v>10000</v>
      </c>
      <c r="N31" s="98">
        <f t="shared" si="4"/>
        <v>0</v>
      </c>
      <c r="O31" s="98">
        <f t="shared" si="5"/>
        <v>0</v>
      </c>
      <c r="P31" s="98">
        <f t="shared" si="6"/>
        <v>68075</v>
      </c>
      <c r="BS31" s="59"/>
      <c r="BU31" s="60"/>
      <c r="BX31" s="97"/>
      <c r="BY31" s="97"/>
      <c r="BZ31" s="97"/>
      <c r="CA31" s="97"/>
      <c r="CD31" s="97"/>
      <c r="CE31" s="97"/>
      <c r="CH31" s="97"/>
      <c r="CI31" s="97"/>
      <c r="CJ31" s="97"/>
      <c r="CK31" s="97"/>
      <c r="CL31" s="97"/>
      <c r="CM31" s="98"/>
      <c r="CP31" s="98"/>
    </row>
    <row r="32" spans="1:94" x14ac:dyDescent="0.15">
      <c r="A32" s="59">
        <v>36487</v>
      </c>
      <c r="B32" s="56">
        <f t="shared" si="0"/>
        <v>11</v>
      </c>
      <c r="C32" s="60">
        <f t="shared" si="1"/>
        <v>1999</v>
      </c>
      <c r="D32" s="56">
        <v>17527</v>
      </c>
      <c r="E32" s="56">
        <v>10000</v>
      </c>
      <c r="F32" s="97">
        <v>0</v>
      </c>
      <c r="G32" s="91">
        <v>10000</v>
      </c>
      <c r="H32" s="56">
        <v>40548</v>
      </c>
      <c r="I32" s="56">
        <v>0</v>
      </c>
      <c r="J32" s="97">
        <v>0</v>
      </c>
      <c r="K32" s="91">
        <v>0</v>
      </c>
      <c r="L32" s="98">
        <f t="shared" si="2"/>
        <v>58075</v>
      </c>
      <c r="M32" s="98">
        <f t="shared" si="3"/>
        <v>10000</v>
      </c>
      <c r="N32" s="98">
        <f>F32+J32</f>
        <v>0</v>
      </c>
      <c r="O32" s="98">
        <f t="shared" si="5"/>
        <v>10000</v>
      </c>
      <c r="P32" s="98">
        <f t="shared" si="6"/>
        <v>58075</v>
      </c>
      <c r="BS32" s="59"/>
      <c r="BU32" s="60"/>
      <c r="BX32" s="97"/>
      <c r="BY32" s="97"/>
      <c r="BZ32" s="97"/>
      <c r="CA32" s="97"/>
      <c r="CD32" s="97"/>
      <c r="CE32" s="97"/>
      <c r="CH32" s="97"/>
      <c r="CI32" s="97"/>
      <c r="CJ32" s="97"/>
      <c r="CK32" s="97"/>
      <c r="CL32" s="97"/>
      <c r="CM32" s="98"/>
      <c r="CP32" s="98"/>
    </row>
    <row r="33" spans="1:94" x14ac:dyDescent="0.15">
      <c r="A33" s="59">
        <v>36488</v>
      </c>
      <c r="B33" s="56">
        <f t="shared" si="0"/>
        <v>11</v>
      </c>
      <c r="C33" s="60">
        <f t="shared" si="1"/>
        <v>1999</v>
      </c>
      <c r="D33" s="56">
        <v>17527</v>
      </c>
      <c r="E33" s="56">
        <v>10000</v>
      </c>
      <c r="F33" s="97">
        <v>0</v>
      </c>
      <c r="G33" s="91">
        <v>0</v>
      </c>
      <c r="H33" s="56">
        <v>40548</v>
      </c>
      <c r="I33" s="56">
        <v>0</v>
      </c>
      <c r="J33" s="97">
        <v>0</v>
      </c>
      <c r="K33" s="91">
        <v>0</v>
      </c>
      <c r="L33" s="98">
        <f t="shared" si="2"/>
        <v>58075</v>
      </c>
      <c r="M33" s="98">
        <f t="shared" si="3"/>
        <v>10000</v>
      </c>
      <c r="N33" s="98">
        <f t="shared" si="4"/>
        <v>0</v>
      </c>
      <c r="O33" s="98">
        <f t="shared" si="5"/>
        <v>0</v>
      </c>
      <c r="P33" s="98">
        <f t="shared" si="6"/>
        <v>68075</v>
      </c>
      <c r="BS33" s="59"/>
      <c r="BU33" s="60"/>
      <c r="BX33" s="97"/>
      <c r="BY33" s="97"/>
      <c r="BZ33" s="97"/>
      <c r="CA33" s="97"/>
      <c r="CD33" s="97"/>
      <c r="CE33" s="97"/>
      <c r="CH33" s="97"/>
      <c r="CI33" s="97"/>
      <c r="CJ33" s="97"/>
      <c r="CK33" s="97"/>
      <c r="CL33" s="97"/>
      <c r="CM33" s="98"/>
      <c r="CP33" s="98"/>
    </row>
    <row r="34" spans="1:94" x14ac:dyDescent="0.15">
      <c r="A34" s="59">
        <v>36489</v>
      </c>
      <c r="B34" s="56">
        <f t="shared" si="0"/>
        <v>11</v>
      </c>
      <c r="C34" s="60">
        <f t="shared" si="1"/>
        <v>1999</v>
      </c>
      <c r="D34" s="56">
        <v>17527</v>
      </c>
      <c r="E34" s="56">
        <v>10000</v>
      </c>
      <c r="F34" s="97">
        <v>12000</v>
      </c>
      <c r="G34" s="91">
        <v>0</v>
      </c>
      <c r="H34" s="56">
        <v>40548</v>
      </c>
      <c r="I34" s="56">
        <v>0</v>
      </c>
      <c r="J34" s="97">
        <v>0</v>
      </c>
      <c r="K34" s="91">
        <v>0</v>
      </c>
      <c r="L34" s="98">
        <f t="shared" si="2"/>
        <v>58075</v>
      </c>
      <c r="M34" s="98">
        <f t="shared" si="3"/>
        <v>10000</v>
      </c>
      <c r="N34" s="98">
        <f t="shared" si="4"/>
        <v>12000</v>
      </c>
      <c r="O34" s="98">
        <f t="shared" si="5"/>
        <v>0</v>
      </c>
      <c r="P34" s="98">
        <f t="shared" si="6"/>
        <v>80075</v>
      </c>
      <c r="BS34" s="59"/>
      <c r="BU34" s="60"/>
      <c r="BX34" s="97"/>
      <c r="BY34" s="97"/>
      <c r="BZ34" s="97"/>
      <c r="CA34" s="97"/>
      <c r="CD34" s="97"/>
      <c r="CE34" s="97"/>
      <c r="CH34" s="97"/>
      <c r="CI34" s="97"/>
      <c r="CJ34" s="97"/>
      <c r="CK34" s="97"/>
      <c r="CL34" s="97"/>
      <c r="CM34" s="98"/>
      <c r="CP34" s="98"/>
    </row>
    <row r="35" spans="1:94" x14ac:dyDescent="0.15">
      <c r="A35" s="59">
        <v>36490</v>
      </c>
      <c r="B35" s="56">
        <f t="shared" si="0"/>
        <v>11</v>
      </c>
      <c r="C35" s="60">
        <f t="shared" si="1"/>
        <v>1999</v>
      </c>
      <c r="D35" s="56">
        <v>17527</v>
      </c>
      <c r="E35" s="56">
        <v>10000</v>
      </c>
      <c r="F35" s="97">
        <v>12000</v>
      </c>
      <c r="G35" s="91">
        <v>0</v>
      </c>
      <c r="H35" s="56">
        <v>40548</v>
      </c>
      <c r="I35" s="56">
        <v>0</v>
      </c>
      <c r="J35" s="97">
        <v>0</v>
      </c>
      <c r="K35" s="91">
        <v>0</v>
      </c>
      <c r="L35" s="98">
        <f t="shared" si="2"/>
        <v>58075</v>
      </c>
      <c r="M35" s="98">
        <f t="shared" si="3"/>
        <v>10000</v>
      </c>
      <c r="N35" s="98">
        <f t="shared" si="4"/>
        <v>12000</v>
      </c>
      <c r="O35" s="98">
        <f t="shared" si="5"/>
        <v>0</v>
      </c>
      <c r="P35" s="98">
        <f t="shared" si="6"/>
        <v>80075</v>
      </c>
      <c r="BS35" s="59"/>
      <c r="BU35" s="60"/>
      <c r="BX35" s="97"/>
      <c r="BY35" s="97"/>
      <c r="BZ35" s="97"/>
      <c r="CA35" s="97"/>
      <c r="CD35" s="97"/>
      <c r="CE35" s="97"/>
      <c r="CH35" s="97"/>
      <c r="CI35" s="97"/>
      <c r="CJ35" s="97"/>
      <c r="CK35" s="97"/>
      <c r="CL35" s="97"/>
      <c r="CM35" s="98"/>
      <c r="CP35" s="98"/>
    </row>
    <row r="36" spans="1:94" x14ac:dyDescent="0.15">
      <c r="A36" s="59">
        <v>36491</v>
      </c>
      <c r="B36" s="56">
        <f t="shared" si="0"/>
        <v>11</v>
      </c>
      <c r="C36" s="60">
        <f t="shared" si="1"/>
        <v>1999</v>
      </c>
      <c r="D36" s="56">
        <v>17527</v>
      </c>
      <c r="E36" s="56">
        <v>10000</v>
      </c>
      <c r="F36" s="97">
        <v>12000</v>
      </c>
      <c r="G36" s="91">
        <v>0</v>
      </c>
      <c r="H36" s="56">
        <v>40548</v>
      </c>
      <c r="I36" s="56">
        <v>0</v>
      </c>
      <c r="J36" s="97">
        <v>0</v>
      </c>
      <c r="K36" s="91">
        <v>0</v>
      </c>
      <c r="L36" s="98">
        <f t="shared" si="2"/>
        <v>58075</v>
      </c>
      <c r="M36" s="98">
        <f t="shared" si="3"/>
        <v>10000</v>
      </c>
      <c r="N36" s="98">
        <f t="shared" si="4"/>
        <v>12000</v>
      </c>
      <c r="O36" s="98">
        <f t="shared" si="5"/>
        <v>0</v>
      </c>
      <c r="P36" s="98">
        <f t="shared" si="6"/>
        <v>80075</v>
      </c>
      <c r="BS36" s="59"/>
      <c r="BU36" s="60"/>
      <c r="BX36" s="97"/>
      <c r="BY36" s="97"/>
      <c r="BZ36" s="97"/>
      <c r="CA36" s="97"/>
      <c r="CD36" s="97"/>
      <c r="CE36" s="97"/>
      <c r="CH36" s="97"/>
      <c r="CI36" s="97"/>
      <c r="CJ36" s="97"/>
      <c r="CK36" s="97"/>
      <c r="CL36" s="97"/>
      <c r="CM36" s="98"/>
      <c r="CP36" s="98"/>
    </row>
    <row r="37" spans="1:94" x14ac:dyDescent="0.15">
      <c r="A37" s="59">
        <v>36492</v>
      </c>
      <c r="B37" s="56">
        <f t="shared" si="0"/>
        <v>11</v>
      </c>
      <c r="C37" s="60">
        <f t="shared" si="1"/>
        <v>1999</v>
      </c>
      <c r="D37" s="56">
        <v>17527</v>
      </c>
      <c r="E37" s="56">
        <v>10000</v>
      </c>
      <c r="F37" s="97">
        <v>12000</v>
      </c>
      <c r="G37" s="91">
        <v>0</v>
      </c>
      <c r="H37" s="56">
        <v>40548</v>
      </c>
      <c r="I37" s="56">
        <v>0</v>
      </c>
      <c r="J37" s="97">
        <v>0</v>
      </c>
      <c r="K37" s="91">
        <v>0</v>
      </c>
      <c r="L37" s="98">
        <f t="shared" si="2"/>
        <v>58075</v>
      </c>
      <c r="M37" s="98">
        <f t="shared" si="3"/>
        <v>10000</v>
      </c>
      <c r="N37" s="98">
        <f t="shared" si="4"/>
        <v>12000</v>
      </c>
      <c r="O37" s="98">
        <f t="shared" si="5"/>
        <v>0</v>
      </c>
      <c r="P37" s="98">
        <f t="shared" si="6"/>
        <v>80075</v>
      </c>
      <c r="BS37" s="59"/>
      <c r="BU37" s="60"/>
      <c r="BX37" s="97"/>
      <c r="BY37" s="97"/>
      <c r="BZ37" s="97"/>
      <c r="CA37" s="97"/>
      <c r="CD37" s="97"/>
      <c r="CE37" s="97"/>
      <c r="CH37" s="97"/>
      <c r="CI37" s="97"/>
      <c r="CJ37" s="97"/>
      <c r="CK37" s="97"/>
      <c r="CL37" s="97"/>
      <c r="CM37" s="98"/>
      <c r="CP37" s="98"/>
    </row>
    <row r="38" spans="1:94" x14ac:dyDescent="0.15">
      <c r="A38" s="59">
        <v>36493</v>
      </c>
      <c r="B38" s="56">
        <f t="shared" si="0"/>
        <v>11</v>
      </c>
      <c r="C38" s="60">
        <f t="shared" si="1"/>
        <v>1999</v>
      </c>
      <c r="D38" s="56">
        <v>17527</v>
      </c>
      <c r="E38" s="56">
        <v>10000</v>
      </c>
      <c r="F38" s="97">
        <v>12000</v>
      </c>
      <c r="G38" s="91">
        <v>0</v>
      </c>
      <c r="H38" s="56">
        <v>40548</v>
      </c>
      <c r="I38" s="56">
        <v>0</v>
      </c>
      <c r="J38" s="97">
        <v>0</v>
      </c>
      <c r="K38" s="91">
        <v>0</v>
      </c>
      <c r="L38" s="98">
        <f t="shared" si="2"/>
        <v>58075</v>
      </c>
      <c r="M38" s="98">
        <f t="shared" si="3"/>
        <v>10000</v>
      </c>
      <c r="N38" s="98">
        <f t="shared" si="4"/>
        <v>12000</v>
      </c>
      <c r="O38" s="98">
        <f t="shared" si="5"/>
        <v>0</v>
      </c>
      <c r="P38" s="98">
        <f t="shared" si="6"/>
        <v>80075</v>
      </c>
      <c r="BS38" s="59"/>
      <c r="BU38" s="60"/>
      <c r="BX38" s="97"/>
      <c r="BY38" s="97"/>
      <c r="BZ38" s="97"/>
      <c r="CA38" s="97"/>
      <c r="CD38" s="97"/>
      <c r="CE38" s="97"/>
      <c r="CH38" s="97"/>
      <c r="CI38" s="97"/>
      <c r="CJ38" s="97"/>
      <c r="CK38" s="97"/>
      <c r="CL38" s="97"/>
      <c r="CM38" s="98"/>
      <c r="CP38" s="98"/>
    </row>
    <row r="39" spans="1:94" x14ac:dyDescent="0.15">
      <c r="A39" s="59">
        <v>36494</v>
      </c>
      <c r="B39" s="56">
        <f t="shared" si="0"/>
        <v>11</v>
      </c>
      <c r="C39" s="60">
        <f t="shared" si="1"/>
        <v>1999</v>
      </c>
      <c r="D39" s="56">
        <v>17527</v>
      </c>
      <c r="E39" s="56">
        <v>10000</v>
      </c>
      <c r="F39" s="97">
        <v>15000</v>
      </c>
      <c r="G39" s="91">
        <v>0</v>
      </c>
      <c r="H39" s="56">
        <v>40548</v>
      </c>
      <c r="I39" s="56">
        <v>0</v>
      </c>
      <c r="J39" s="97">
        <v>0</v>
      </c>
      <c r="K39" s="91">
        <v>0</v>
      </c>
      <c r="L39" s="98">
        <f t="shared" si="2"/>
        <v>58075</v>
      </c>
      <c r="M39" s="98">
        <f t="shared" si="3"/>
        <v>10000</v>
      </c>
      <c r="N39" s="98">
        <f t="shared" si="4"/>
        <v>15000</v>
      </c>
      <c r="O39" s="98">
        <f t="shared" si="5"/>
        <v>0</v>
      </c>
      <c r="P39" s="98">
        <f t="shared" si="6"/>
        <v>83075</v>
      </c>
      <c r="BS39" s="59"/>
      <c r="BU39" s="60"/>
      <c r="BX39" s="97"/>
      <c r="BY39" s="97"/>
      <c r="BZ39" s="97"/>
      <c r="CA39" s="97"/>
      <c r="CD39" s="97"/>
      <c r="CE39" s="97"/>
      <c r="CH39" s="97"/>
      <c r="CI39" s="97"/>
      <c r="CJ39" s="97"/>
      <c r="CK39" s="97"/>
      <c r="CL39" s="97"/>
      <c r="CM39" s="98"/>
      <c r="CP39" s="98"/>
    </row>
    <row r="40" spans="1:94" x14ac:dyDescent="0.15">
      <c r="A40" s="59">
        <v>36495</v>
      </c>
      <c r="B40" s="56">
        <f t="shared" si="0"/>
        <v>12</v>
      </c>
      <c r="C40" s="60">
        <f t="shared" si="1"/>
        <v>1999</v>
      </c>
      <c r="D40" s="56">
        <v>43768</v>
      </c>
      <c r="E40" s="56">
        <v>0</v>
      </c>
      <c r="F40" s="97">
        <v>0</v>
      </c>
      <c r="G40" s="91">
        <v>0</v>
      </c>
      <c r="H40" s="56">
        <v>40548</v>
      </c>
      <c r="I40" s="56">
        <v>0</v>
      </c>
      <c r="J40" s="97">
        <v>0</v>
      </c>
      <c r="K40" s="91">
        <v>0</v>
      </c>
      <c r="L40" s="98">
        <f t="shared" si="2"/>
        <v>84316</v>
      </c>
      <c r="M40" s="98">
        <f t="shared" si="3"/>
        <v>0</v>
      </c>
      <c r="N40" s="98">
        <f t="shared" si="4"/>
        <v>0</v>
      </c>
      <c r="O40" s="98">
        <f>G40+K40</f>
        <v>0</v>
      </c>
      <c r="P40" s="98">
        <f t="shared" si="6"/>
        <v>84316</v>
      </c>
      <c r="BS40" s="59"/>
      <c r="BU40" s="60"/>
      <c r="BX40" s="97"/>
      <c r="BY40" s="97"/>
      <c r="BZ40" s="97"/>
      <c r="CA40" s="97"/>
      <c r="CD40" s="97"/>
      <c r="CE40" s="97"/>
      <c r="CH40" s="97"/>
      <c r="CI40" s="97"/>
      <c r="CJ40" s="97"/>
      <c r="CK40" s="97"/>
      <c r="CL40" s="97"/>
      <c r="CM40" s="98"/>
      <c r="CP40" s="98"/>
    </row>
    <row r="41" spans="1:94" x14ac:dyDescent="0.15">
      <c r="A41" s="59">
        <v>36496</v>
      </c>
      <c r="B41" s="56">
        <f t="shared" si="0"/>
        <v>12</v>
      </c>
      <c r="C41" s="60">
        <f t="shared" si="1"/>
        <v>1999</v>
      </c>
      <c r="D41" s="56">
        <v>43768</v>
      </c>
      <c r="E41" s="56">
        <v>0</v>
      </c>
      <c r="F41" s="97">
        <v>0</v>
      </c>
      <c r="G41" s="91">
        <v>0</v>
      </c>
      <c r="H41" s="56">
        <v>40548</v>
      </c>
      <c r="I41" s="56">
        <v>0</v>
      </c>
      <c r="J41" s="97">
        <v>0</v>
      </c>
      <c r="K41" s="91">
        <v>0</v>
      </c>
      <c r="L41" s="98">
        <f t="shared" si="2"/>
        <v>84316</v>
      </c>
      <c r="M41" s="98">
        <f t="shared" si="3"/>
        <v>0</v>
      </c>
      <c r="N41" s="98">
        <f t="shared" si="4"/>
        <v>0</v>
      </c>
      <c r="O41" s="98">
        <f t="shared" si="5"/>
        <v>0</v>
      </c>
      <c r="P41" s="98">
        <f t="shared" si="6"/>
        <v>84316</v>
      </c>
      <c r="BS41" s="59"/>
      <c r="BU41" s="60"/>
      <c r="BX41" s="97"/>
      <c r="BY41" s="97"/>
      <c r="BZ41" s="97"/>
      <c r="CA41" s="97"/>
      <c r="CD41" s="97"/>
      <c r="CE41" s="97"/>
      <c r="CH41" s="97"/>
      <c r="CI41" s="97"/>
      <c r="CJ41" s="97"/>
      <c r="CK41" s="97"/>
      <c r="CL41" s="97"/>
      <c r="CM41" s="98"/>
      <c r="CP41" s="98"/>
    </row>
    <row r="42" spans="1:94" x14ac:dyDescent="0.15">
      <c r="A42" s="59">
        <v>36497</v>
      </c>
      <c r="B42" s="56">
        <f t="shared" si="0"/>
        <v>12</v>
      </c>
      <c r="C42" s="60">
        <f t="shared" si="1"/>
        <v>1999</v>
      </c>
      <c r="D42" s="56">
        <v>43768</v>
      </c>
      <c r="E42" s="56">
        <v>0</v>
      </c>
      <c r="F42" s="97">
        <v>0</v>
      </c>
      <c r="G42" s="91">
        <v>0</v>
      </c>
      <c r="H42" s="56">
        <v>40548</v>
      </c>
      <c r="I42" s="56">
        <v>0</v>
      </c>
      <c r="J42" s="97">
        <v>0</v>
      </c>
      <c r="K42" s="91">
        <v>0</v>
      </c>
      <c r="L42" s="98">
        <f t="shared" si="2"/>
        <v>84316</v>
      </c>
      <c r="M42" s="98">
        <f t="shared" si="3"/>
        <v>0</v>
      </c>
      <c r="N42" s="98">
        <f t="shared" si="4"/>
        <v>0</v>
      </c>
      <c r="O42" s="98">
        <f t="shared" si="5"/>
        <v>0</v>
      </c>
      <c r="P42" s="98">
        <f t="shared" si="6"/>
        <v>84316</v>
      </c>
      <c r="BS42" s="59"/>
      <c r="BU42" s="60"/>
      <c r="BX42" s="97"/>
      <c r="BY42" s="97"/>
      <c r="BZ42" s="97"/>
      <c r="CA42" s="97"/>
      <c r="CD42" s="97"/>
      <c r="CE42" s="97"/>
      <c r="CH42" s="97"/>
      <c r="CI42" s="97"/>
      <c r="CJ42" s="97"/>
      <c r="CK42" s="97"/>
      <c r="CL42" s="97"/>
      <c r="CM42" s="98"/>
      <c r="CP42" s="98"/>
    </row>
    <row r="43" spans="1:94" x14ac:dyDescent="0.15">
      <c r="A43" s="59">
        <v>36498</v>
      </c>
      <c r="B43" s="56">
        <f t="shared" si="0"/>
        <v>12</v>
      </c>
      <c r="C43" s="60">
        <f t="shared" si="1"/>
        <v>1999</v>
      </c>
      <c r="D43" s="56">
        <v>43768</v>
      </c>
      <c r="E43" s="56">
        <v>0</v>
      </c>
      <c r="F43" s="97">
        <v>0</v>
      </c>
      <c r="G43" s="91">
        <v>25000</v>
      </c>
      <c r="H43" s="56">
        <v>40548</v>
      </c>
      <c r="I43" s="56">
        <v>0</v>
      </c>
      <c r="J43" s="97">
        <v>0</v>
      </c>
      <c r="K43" s="91">
        <v>0</v>
      </c>
      <c r="L43" s="98">
        <f t="shared" si="2"/>
        <v>84316</v>
      </c>
      <c r="M43" s="98">
        <f t="shared" si="3"/>
        <v>0</v>
      </c>
      <c r="N43" s="98">
        <f t="shared" si="4"/>
        <v>0</v>
      </c>
      <c r="O43" s="98">
        <f t="shared" si="5"/>
        <v>25000</v>
      </c>
      <c r="P43" s="98">
        <f t="shared" si="6"/>
        <v>59316</v>
      </c>
      <c r="BS43" s="59"/>
      <c r="BU43" s="60"/>
      <c r="BX43" s="97"/>
      <c r="BY43" s="97"/>
      <c r="BZ43" s="97"/>
      <c r="CA43" s="97"/>
      <c r="CD43" s="97"/>
      <c r="CE43" s="97"/>
      <c r="CH43" s="97"/>
      <c r="CI43" s="97"/>
      <c r="CJ43" s="97"/>
      <c r="CK43" s="97"/>
      <c r="CL43" s="97"/>
      <c r="CM43" s="98"/>
      <c r="CP43" s="98"/>
    </row>
    <row r="44" spans="1:94" x14ac:dyDescent="0.15">
      <c r="A44" s="59">
        <v>36499</v>
      </c>
      <c r="B44" s="56">
        <f t="shared" si="0"/>
        <v>12</v>
      </c>
      <c r="C44" s="60">
        <f t="shared" si="1"/>
        <v>1999</v>
      </c>
      <c r="D44" s="56">
        <v>43768</v>
      </c>
      <c r="E44" s="56">
        <v>0</v>
      </c>
      <c r="F44" s="97">
        <v>0</v>
      </c>
      <c r="G44" s="91">
        <v>25000</v>
      </c>
      <c r="H44" s="56">
        <v>40548</v>
      </c>
      <c r="I44" s="56">
        <v>0</v>
      </c>
      <c r="J44" s="97">
        <v>0</v>
      </c>
      <c r="K44" s="91">
        <v>0</v>
      </c>
      <c r="L44" s="98">
        <f t="shared" ref="L44:L107" si="7">D44+H44</f>
        <v>84316</v>
      </c>
      <c r="M44" s="98">
        <f t="shared" ref="M44:M107" si="8">E44+I44</f>
        <v>0</v>
      </c>
      <c r="N44" s="98">
        <f t="shared" ref="N44:N107" si="9">F44+J44</f>
        <v>0</v>
      </c>
      <c r="O44" s="98">
        <f t="shared" ref="O44:O107" si="10">G44+K44</f>
        <v>25000</v>
      </c>
      <c r="P44" s="98">
        <f t="shared" ref="P44:P107" si="11">L44+M44+N44-O44</f>
        <v>59316</v>
      </c>
      <c r="BS44" s="59"/>
      <c r="BU44" s="60"/>
      <c r="BX44" s="97"/>
      <c r="BY44" s="97"/>
      <c r="BZ44" s="97"/>
      <c r="CA44" s="97"/>
      <c r="CD44" s="97"/>
      <c r="CE44" s="97"/>
      <c r="CH44" s="97"/>
      <c r="CI44" s="97"/>
      <c r="CJ44" s="97"/>
      <c r="CK44" s="97"/>
      <c r="CL44" s="97"/>
      <c r="CM44" s="98"/>
      <c r="CP44" s="98"/>
    </row>
    <row r="45" spans="1:94" x14ac:dyDescent="0.15">
      <c r="A45" s="59">
        <v>36500</v>
      </c>
      <c r="B45" s="56">
        <f t="shared" si="0"/>
        <v>12</v>
      </c>
      <c r="C45" s="60">
        <f t="shared" si="1"/>
        <v>1999</v>
      </c>
      <c r="D45" s="56">
        <v>43768</v>
      </c>
      <c r="E45" s="56">
        <v>0</v>
      </c>
      <c r="F45" s="97">
        <v>0</v>
      </c>
      <c r="G45" s="91">
        <v>25000</v>
      </c>
      <c r="H45" s="56">
        <v>40548</v>
      </c>
      <c r="I45" s="56">
        <v>0</v>
      </c>
      <c r="J45" s="97">
        <v>0</v>
      </c>
      <c r="K45" s="91">
        <v>0</v>
      </c>
      <c r="L45" s="98">
        <f t="shared" si="7"/>
        <v>84316</v>
      </c>
      <c r="M45" s="98">
        <f t="shared" si="8"/>
        <v>0</v>
      </c>
      <c r="N45" s="98">
        <f t="shared" si="9"/>
        <v>0</v>
      </c>
      <c r="O45" s="98">
        <f t="shared" si="10"/>
        <v>25000</v>
      </c>
      <c r="P45" s="98">
        <f t="shared" si="11"/>
        <v>59316</v>
      </c>
      <c r="BS45" s="59"/>
      <c r="BU45" s="60"/>
      <c r="BX45" s="97"/>
      <c r="BY45" s="97"/>
      <c r="BZ45" s="97"/>
      <c r="CA45" s="97"/>
      <c r="CD45" s="97"/>
      <c r="CE45" s="97"/>
      <c r="CH45" s="97"/>
      <c r="CI45" s="97"/>
      <c r="CJ45" s="97"/>
      <c r="CK45" s="97"/>
      <c r="CL45" s="97"/>
      <c r="CM45" s="98"/>
      <c r="CP45" s="98"/>
    </row>
    <row r="46" spans="1:94" x14ac:dyDescent="0.15">
      <c r="A46" s="59">
        <v>36501</v>
      </c>
      <c r="B46" s="56">
        <f t="shared" si="0"/>
        <v>12</v>
      </c>
      <c r="C46" s="60">
        <f t="shared" si="1"/>
        <v>1999</v>
      </c>
      <c r="D46" s="56">
        <v>43768</v>
      </c>
      <c r="E46" s="56">
        <v>0</v>
      </c>
      <c r="F46" s="97">
        <v>0</v>
      </c>
      <c r="G46" s="91">
        <v>0</v>
      </c>
      <c r="H46" s="56">
        <v>40548</v>
      </c>
      <c r="I46" s="56">
        <v>0</v>
      </c>
      <c r="J46" s="97">
        <v>0</v>
      </c>
      <c r="K46" s="91">
        <v>0</v>
      </c>
      <c r="L46" s="98">
        <f t="shared" si="7"/>
        <v>84316</v>
      </c>
      <c r="M46" s="98">
        <f t="shared" si="8"/>
        <v>0</v>
      </c>
      <c r="N46" s="98">
        <f t="shared" si="9"/>
        <v>0</v>
      </c>
      <c r="O46" s="98">
        <f t="shared" si="10"/>
        <v>0</v>
      </c>
      <c r="P46" s="98">
        <f t="shared" si="11"/>
        <v>84316</v>
      </c>
      <c r="BS46" s="59"/>
      <c r="BU46" s="60"/>
      <c r="BX46" s="97"/>
      <c r="BY46" s="97"/>
      <c r="BZ46" s="97"/>
      <c r="CA46" s="97"/>
      <c r="CD46" s="97"/>
      <c r="CE46" s="97"/>
      <c r="CH46" s="97"/>
      <c r="CI46" s="97"/>
      <c r="CJ46" s="97"/>
      <c r="CK46" s="97"/>
      <c r="CL46" s="97"/>
      <c r="CM46" s="98"/>
      <c r="CP46" s="98"/>
    </row>
    <row r="47" spans="1:94" x14ac:dyDescent="0.15">
      <c r="A47" s="59">
        <v>36502</v>
      </c>
      <c r="B47" s="56">
        <f t="shared" si="0"/>
        <v>12</v>
      </c>
      <c r="C47" s="60">
        <f t="shared" si="1"/>
        <v>1999</v>
      </c>
      <c r="D47" s="56">
        <v>43768</v>
      </c>
      <c r="E47" s="56">
        <v>0</v>
      </c>
      <c r="F47" s="97">
        <v>0</v>
      </c>
      <c r="G47" s="91">
        <v>0</v>
      </c>
      <c r="H47" s="56">
        <v>40548</v>
      </c>
      <c r="I47" s="56">
        <v>0</v>
      </c>
      <c r="J47" s="97">
        <v>0</v>
      </c>
      <c r="K47" s="91">
        <v>0</v>
      </c>
      <c r="L47" s="98">
        <f t="shared" si="7"/>
        <v>84316</v>
      </c>
      <c r="M47" s="98">
        <f t="shared" si="8"/>
        <v>0</v>
      </c>
      <c r="N47" s="98">
        <f t="shared" si="9"/>
        <v>0</v>
      </c>
      <c r="O47" s="98">
        <f t="shared" si="10"/>
        <v>0</v>
      </c>
      <c r="P47" s="98">
        <f t="shared" si="11"/>
        <v>84316</v>
      </c>
      <c r="BS47" s="59"/>
      <c r="BU47" s="60"/>
      <c r="BX47" s="97"/>
      <c r="BY47" s="97"/>
      <c r="BZ47" s="97"/>
      <c r="CA47" s="97"/>
      <c r="CD47" s="97"/>
      <c r="CE47" s="97"/>
      <c r="CH47" s="97"/>
      <c r="CI47" s="97"/>
      <c r="CJ47" s="97"/>
      <c r="CK47" s="97"/>
      <c r="CL47" s="97"/>
      <c r="CM47" s="98"/>
      <c r="CP47" s="98"/>
    </row>
    <row r="48" spans="1:94" x14ac:dyDescent="0.15">
      <c r="A48" s="59">
        <v>36503</v>
      </c>
      <c r="B48" s="56">
        <f t="shared" si="0"/>
        <v>12</v>
      </c>
      <c r="C48" s="60">
        <f t="shared" si="1"/>
        <v>1999</v>
      </c>
      <c r="D48" s="56">
        <v>43768</v>
      </c>
      <c r="E48" s="56">
        <v>0</v>
      </c>
      <c r="F48" s="97">
        <v>0</v>
      </c>
      <c r="G48" s="91">
        <v>0</v>
      </c>
      <c r="H48" s="56">
        <v>40548</v>
      </c>
      <c r="I48" s="56">
        <v>0</v>
      </c>
      <c r="J48" s="97">
        <v>0</v>
      </c>
      <c r="K48" s="91">
        <v>0</v>
      </c>
      <c r="L48" s="98">
        <f t="shared" si="7"/>
        <v>84316</v>
      </c>
      <c r="M48" s="98">
        <f t="shared" si="8"/>
        <v>0</v>
      </c>
      <c r="N48" s="98">
        <f t="shared" si="9"/>
        <v>0</v>
      </c>
      <c r="O48" s="98">
        <f t="shared" si="10"/>
        <v>0</v>
      </c>
      <c r="P48" s="98">
        <f t="shared" si="11"/>
        <v>84316</v>
      </c>
      <c r="BS48" s="59"/>
      <c r="BU48" s="60"/>
      <c r="BX48" s="97"/>
      <c r="BY48" s="97"/>
      <c r="BZ48" s="97"/>
      <c r="CA48" s="97"/>
      <c r="CD48" s="97"/>
      <c r="CE48" s="97"/>
      <c r="CH48" s="97"/>
      <c r="CI48" s="97"/>
      <c r="CJ48" s="97"/>
      <c r="CK48" s="97"/>
      <c r="CL48" s="97"/>
      <c r="CM48" s="98"/>
      <c r="CP48" s="98"/>
    </row>
    <row r="49" spans="1:94" x14ac:dyDescent="0.15">
      <c r="A49" s="59">
        <v>36504</v>
      </c>
      <c r="B49" s="56">
        <f t="shared" si="0"/>
        <v>12</v>
      </c>
      <c r="C49" s="60">
        <f t="shared" si="1"/>
        <v>1999</v>
      </c>
      <c r="D49" s="56">
        <v>43768</v>
      </c>
      <c r="E49" s="56">
        <v>0</v>
      </c>
      <c r="F49" s="97">
        <v>0</v>
      </c>
      <c r="G49" s="91">
        <v>0</v>
      </c>
      <c r="H49" s="56">
        <v>40548</v>
      </c>
      <c r="I49" s="56">
        <v>0</v>
      </c>
      <c r="J49" s="97">
        <v>0</v>
      </c>
      <c r="K49" s="91">
        <v>0</v>
      </c>
      <c r="L49" s="98">
        <f t="shared" si="7"/>
        <v>84316</v>
      </c>
      <c r="M49" s="98">
        <f t="shared" si="8"/>
        <v>0</v>
      </c>
      <c r="N49" s="98">
        <f t="shared" si="9"/>
        <v>0</v>
      </c>
      <c r="O49" s="98">
        <f t="shared" si="10"/>
        <v>0</v>
      </c>
      <c r="P49" s="98">
        <f t="shared" si="11"/>
        <v>84316</v>
      </c>
      <c r="BS49" s="59"/>
      <c r="BU49" s="60"/>
      <c r="BX49" s="97"/>
      <c r="BY49" s="97"/>
      <c r="BZ49" s="97"/>
      <c r="CA49" s="97"/>
      <c r="CD49" s="97"/>
      <c r="CE49" s="97"/>
      <c r="CH49" s="97"/>
      <c r="CI49" s="97"/>
      <c r="CJ49" s="97"/>
      <c r="CK49" s="97"/>
      <c r="CL49" s="97"/>
      <c r="CM49" s="98"/>
      <c r="CP49" s="98"/>
    </row>
    <row r="50" spans="1:94" x14ac:dyDescent="0.15">
      <c r="A50" s="59">
        <v>36505</v>
      </c>
      <c r="B50" s="56">
        <f t="shared" si="0"/>
        <v>12</v>
      </c>
      <c r="C50" s="60">
        <f t="shared" si="1"/>
        <v>1999</v>
      </c>
      <c r="D50" s="56">
        <v>43768</v>
      </c>
      <c r="E50" s="56">
        <v>0</v>
      </c>
      <c r="F50" s="97">
        <v>0</v>
      </c>
      <c r="G50" s="91">
        <v>0</v>
      </c>
      <c r="H50" s="56">
        <v>40548</v>
      </c>
      <c r="I50" s="56">
        <v>0</v>
      </c>
      <c r="J50" s="97">
        <v>0</v>
      </c>
      <c r="K50" s="91">
        <v>0</v>
      </c>
      <c r="L50" s="98">
        <f t="shared" si="7"/>
        <v>84316</v>
      </c>
      <c r="M50" s="98">
        <f t="shared" si="8"/>
        <v>0</v>
      </c>
      <c r="N50" s="98">
        <f t="shared" si="9"/>
        <v>0</v>
      </c>
      <c r="O50" s="98">
        <f t="shared" si="10"/>
        <v>0</v>
      </c>
      <c r="P50" s="98">
        <f t="shared" si="11"/>
        <v>84316</v>
      </c>
      <c r="BS50" s="59"/>
      <c r="BU50" s="60"/>
      <c r="BX50" s="97"/>
      <c r="BY50" s="97"/>
      <c r="BZ50" s="97"/>
      <c r="CA50" s="97"/>
      <c r="CD50" s="97"/>
      <c r="CE50" s="97"/>
      <c r="CH50" s="97"/>
      <c r="CI50" s="97"/>
      <c r="CJ50" s="97"/>
      <c r="CK50" s="97"/>
      <c r="CL50" s="97"/>
      <c r="CM50" s="98"/>
      <c r="CP50" s="98"/>
    </row>
    <row r="51" spans="1:94" x14ac:dyDescent="0.15">
      <c r="A51" s="59">
        <v>36506</v>
      </c>
      <c r="B51" s="56">
        <f t="shared" si="0"/>
        <v>12</v>
      </c>
      <c r="C51" s="60">
        <f t="shared" si="1"/>
        <v>1999</v>
      </c>
      <c r="D51" s="56">
        <v>43768</v>
      </c>
      <c r="E51" s="56">
        <v>0</v>
      </c>
      <c r="F51" s="97">
        <v>0</v>
      </c>
      <c r="G51" s="91">
        <v>0</v>
      </c>
      <c r="H51" s="56">
        <v>40548</v>
      </c>
      <c r="I51" s="56">
        <v>0</v>
      </c>
      <c r="J51" s="97">
        <v>0</v>
      </c>
      <c r="K51" s="91">
        <v>0</v>
      </c>
      <c r="L51" s="98">
        <f t="shared" si="7"/>
        <v>84316</v>
      </c>
      <c r="M51" s="98">
        <f t="shared" si="8"/>
        <v>0</v>
      </c>
      <c r="N51" s="98">
        <f t="shared" si="9"/>
        <v>0</v>
      </c>
      <c r="O51" s="98">
        <f t="shared" si="10"/>
        <v>0</v>
      </c>
      <c r="P51" s="98">
        <f t="shared" si="11"/>
        <v>84316</v>
      </c>
      <c r="BS51" s="59"/>
      <c r="BU51" s="60"/>
      <c r="BX51" s="97"/>
      <c r="BY51" s="97"/>
      <c r="BZ51" s="97"/>
      <c r="CA51" s="97"/>
      <c r="CD51" s="97"/>
      <c r="CE51" s="97"/>
      <c r="CH51" s="97"/>
      <c r="CI51" s="97"/>
      <c r="CJ51" s="97"/>
      <c r="CK51" s="97"/>
      <c r="CL51" s="97"/>
      <c r="CM51" s="98"/>
      <c r="CP51" s="98"/>
    </row>
    <row r="52" spans="1:94" x14ac:dyDescent="0.15">
      <c r="A52" s="59">
        <v>36507</v>
      </c>
      <c r="B52" s="56">
        <f t="shared" si="0"/>
        <v>12</v>
      </c>
      <c r="C52" s="60">
        <f t="shared" si="1"/>
        <v>1999</v>
      </c>
      <c r="D52" s="56">
        <v>43768</v>
      </c>
      <c r="E52" s="56">
        <v>0</v>
      </c>
      <c r="F52" s="97">
        <v>0</v>
      </c>
      <c r="G52" s="91">
        <v>0</v>
      </c>
      <c r="H52" s="56">
        <v>40548</v>
      </c>
      <c r="I52" s="56">
        <v>0</v>
      </c>
      <c r="J52" s="97">
        <v>0</v>
      </c>
      <c r="K52" s="91">
        <v>0</v>
      </c>
      <c r="L52" s="98">
        <f t="shared" si="7"/>
        <v>84316</v>
      </c>
      <c r="M52" s="98">
        <f t="shared" si="8"/>
        <v>0</v>
      </c>
      <c r="N52" s="98">
        <f t="shared" si="9"/>
        <v>0</v>
      </c>
      <c r="O52" s="98">
        <f t="shared" si="10"/>
        <v>0</v>
      </c>
      <c r="P52" s="98">
        <f t="shared" si="11"/>
        <v>84316</v>
      </c>
      <c r="BS52" s="59"/>
      <c r="BU52" s="60"/>
      <c r="BX52" s="97"/>
      <c r="BY52" s="97"/>
      <c r="BZ52" s="97"/>
      <c r="CA52" s="97"/>
      <c r="CD52" s="97"/>
      <c r="CE52" s="97"/>
      <c r="CH52" s="97"/>
      <c r="CI52" s="97"/>
      <c r="CJ52" s="97"/>
      <c r="CK52" s="97"/>
      <c r="CL52" s="97"/>
      <c r="CM52" s="98"/>
      <c r="CP52" s="98"/>
    </row>
    <row r="53" spans="1:94" x14ac:dyDescent="0.15">
      <c r="A53" s="59">
        <v>36508</v>
      </c>
      <c r="B53" s="56">
        <f t="shared" si="0"/>
        <v>12</v>
      </c>
      <c r="C53" s="60">
        <f t="shared" si="1"/>
        <v>1999</v>
      </c>
      <c r="D53" s="56">
        <v>43768</v>
      </c>
      <c r="E53" s="56">
        <v>0</v>
      </c>
      <c r="F53" s="97">
        <v>0</v>
      </c>
      <c r="G53" s="91">
        <v>0</v>
      </c>
      <c r="H53" s="56">
        <v>40548</v>
      </c>
      <c r="I53" s="56">
        <v>0</v>
      </c>
      <c r="J53" s="97">
        <v>0</v>
      </c>
      <c r="K53" s="91">
        <v>0</v>
      </c>
      <c r="L53" s="98">
        <f t="shared" si="7"/>
        <v>84316</v>
      </c>
      <c r="M53" s="98">
        <f t="shared" si="8"/>
        <v>0</v>
      </c>
      <c r="N53" s="98">
        <f t="shared" si="9"/>
        <v>0</v>
      </c>
      <c r="O53" s="98">
        <f t="shared" si="10"/>
        <v>0</v>
      </c>
      <c r="P53" s="98">
        <f t="shared" si="11"/>
        <v>84316</v>
      </c>
      <c r="BS53" s="59"/>
      <c r="BU53" s="60"/>
      <c r="BX53" s="97"/>
      <c r="BY53" s="97"/>
      <c r="BZ53" s="97"/>
      <c r="CA53" s="97"/>
      <c r="CD53" s="97"/>
      <c r="CE53" s="97"/>
      <c r="CH53" s="97"/>
      <c r="CI53" s="97"/>
      <c r="CJ53" s="97"/>
      <c r="CK53" s="97"/>
      <c r="CL53" s="97"/>
      <c r="CM53" s="98"/>
      <c r="CP53" s="98"/>
    </row>
    <row r="54" spans="1:94" x14ac:dyDescent="0.15">
      <c r="A54" s="59">
        <v>36509</v>
      </c>
      <c r="B54" s="56">
        <f t="shared" si="0"/>
        <v>12</v>
      </c>
      <c r="C54" s="60">
        <f t="shared" si="1"/>
        <v>1999</v>
      </c>
      <c r="D54" s="56">
        <v>43768</v>
      </c>
      <c r="E54" s="56">
        <v>0</v>
      </c>
      <c r="F54" s="97">
        <v>0</v>
      </c>
      <c r="G54" s="91">
        <v>0</v>
      </c>
      <c r="H54" s="56">
        <v>40548</v>
      </c>
      <c r="I54" s="56">
        <v>0</v>
      </c>
      <c r="J54" s="97">
        <v>0</v>
      </c>
      <c r="K54" s="91">
        <v>0</v>
      </c>
      <c r="L54" s="98">
        <f t="shared" si="7"/>
        <v>84316</v>
      </c>
      <c r="M54" s="98">
        <f t="shared" si="8"/>
        <v>0</v>
      </c>
      <c r="N54" s="98">
        <f t="shared" si="9"/>
        <v>0</v>
      </c>
      <c r="O54" s="98">
        <f t="shared" si="10"/>
        <v>0</v>
      </c>
      <c r="P54" s="98">
        <f t="shared" si="11"/>
        <v>84316</v>
      </c>
      <c r="BS54" s="59"/>
      <c r="BU54" s="60"/>
      <c r="BX54" s="97"/>
      <c r="BY54" s="97"/>
      <c r="BZ54" s="97"/>
      <c r="CA54" s="97"/>
      <c r="CD54" s="97"/>
      <c r="CE54" s="97"/>
      <c r="CH54" s="97"/>
      <c r="CI54" s="97"/>
      <c r="CJ54" s="97"/>
      <c r="CK54" s="97"/>
      <c r="CL54" s="97"/>
      <c r="CM54" s="98"/>
      <c r="CP54" s="98"/>
    </row>
    <row r="55" spans="1:94" x14ac:dyDescent="0.15">
      <c r="A55" s="59">
        <v>36510</v>
      </c>
      <c r="B55" s="56">
        <f t="shared" si="0"/>
        <v>12</v>
      </c>
      <c r="C55" s="60">
        <f t="shared" si="1"/>
        <v>1999</v>
      </c>
      <c r="D55" s="56">
        <v>43768</v>
      </c>
      <c r="E55" s="56">
        <v>0</v>
      </c>
      <c r="F55" s="97">
        <v>0</v>
      </c>
      <c r="G55" s="91">
        <v>0</v>
      </c>
      <c r="H55" s="56">
        <v>40548</v>
      </c>
      <c r="I55" s="56">
        <v>0</v>
      </c>
      <c r="J55" s="97">
        <v>0</v>
      </c>
      <c r="K55" s="91">
        <v>0</v>
      </c>
      <c r="L55" s="98">
        <f t="shared" si="7"/>
        <v>84316</v>
      </c>
      <c r="M55" s="98">
        <f t="shared" si="8"/>
        <v>0</v>
      </c>
      <c r="N55" s="98">
        <f t="shared" si="9"/>
        <v>0</v>
      </c>
      <c r="O55" s="98">
        <f t="shared" si="10"/>
        <v>0</v>
      </c>
      <c r="P55" s="98">
        <f t="shared" si="11"/>
        <v>84316</v>
      </c>
      <c r="BS55" s="59"/>
      <c r="BU55" s="60"/>
      <c r="BX55" s="97"/>
      <c r="BY55" s="97"/>
      <c r="BZ55" s="97"/>
      <c r="CA55" s="97"/>
      <c r="CD55" s="97"/>
      <c r="CE55" s="97"/>
      <c r="CH55" s="97"/>
      <c r="CI55" s="97"/>
      <c r="CJ55" s="97"/>
      <c r="CK55" s="97"/>
      <c r="CL55" s="97"/>
      <c r="CM55" s="98"/>
      <c r="CP55" s="98"/>
    </row>
    <row r="56" spans="1:94" x14ac:dyDescent="0.15">
      <c r="A56" s="59">
        <v>36511</v>
      </c>
      <c r="B56" s="56">
        <f t="shared" si="0"/>
        <v>12</v>
      </c>
      <c r="C56" s="60">
        <f t="shared" si="1"/>
        <v>1999</v>
      </c>
      <c r="D56" s="56">
        <v>43768</v>
      </c>
      <c r="E56" s="56">
        <v>0</v>
      </c>
      <c r="F56" s="97">
        <v>0</v>
      </c>
      <c r="G56" s="91">
        <v>0</v>
      </c>
      <c r="H56" s="56">
        <v>40548</v>
      </c>
      <c r="I56" s="56">
        <v>0</v>
      </c>
      <c r="J56" s="97">
        <v>0</v>
      </c>
      <c r="K56" s="91">
        <v>0</v>
      </c>
      <c r="L56" s="98">
        <f t="shared" si="7"/>
        <v>84316</v>
      </c>
      <c r="M56" s="98">
        <f t="shared" si="8"/>
        <v>0</v>
      </c>
      <c r="N56" s="98">
        <f t="shared" si="9"/>
        <v>0</v>
      </c>
      <c r="O56" s="98">
        <f t="shared" si="10"/>
        <v>0</v>
      </c>
      <c r="P56" s="98">
        <f t="shared" si="11"/>
        <v>84316</v>
      </c>
      <c r="BS56" s="59"/>
      <c r="BU56" s="60"/>
      <c r="BX56" s="97"/>
      <c r="BY56" s="97"/>
      <c r="BZ56" s="97"/>
      <c r="CA56" s="97"/>
      <c r="CD56" s="97"/>
      <c r="CE56" s="97"/>
      <c r="CH56" s="97"/>
      <c r="CI56" s="97"/>
      <c r="CJ56" s="97"/>
      <c r="CK56" s="97"/>
      <c r="CL56" s="97"/>
      <c r="CM56" s="98"/>
      <c r="CP56" s="98"/>
    </row>
    <row r="57" spans="1:94" x14ac:dyDescent="0.15">
      <c r="A57" s="59">
        <v>36512</v>
      </c>
      <c r="B57" s="56">
        <f t="shared" si="0"/>
        <v>12</v>
      </c>
      <c r="C57" s="60">
        <f t="shared" si="1"/>
        <v>1999</v>
      </c>
      <c r="D57" s="56">
        <v>43768</v>
      </c>
      <c r="E57" s="56">
        <v>0</v>
      </c>
      <c r="F57" s="97">
        <v>0</v>
      </c>
      <c r="G57" s="91">
        <v>0</v>
      </c>
      <c r="H57" s="56">
        <v>40548</v>
      </c>
      <c r="I57" s="56">
        <v>0</v>
      </c>
      <c r="J57" s="97">
        <v>0</v>
      </c>
      <c r="K57" s="91">
        <v>0</v>
      </c>
      <c r="L57" s="98">
        <f t="shared" si="7"/>
        <v>84316</v>
      </c>
      <c r="M57" s="98">
        <f t="shared" si="8"/>
        <v>0</v>
      </c>
      <c r="N57" s="98">
        <f t="shared" si="9"/>
        <v>0</v>
      </c>
      <c r="O57" s="98">
        <f t="shared" si="10"/>
        <v>0</v>
      </c>
      <c r="P57" s="98">
        <f t="shared" si="11"/>
        <v>84316</v>
      </c>
      <c r="BS57" s="59"/>
      <c r="BU57" s="60"/>
      <c r="BX57" s="97"/>
      <c r="BY57" s="97"/>
      <c r="BZ57" s="97"/>
      <c r="CA57" s="97"/>
      <c r="CD57" s="97"/>
      <c r="CE57" s="97"/>
      <c r="CH57" s="97"/>
      <c r="CI57" s="97"/>
      <c r="CJ57" s="97"/>
      <c r="CK57" s="97"/>
      <c r="CL57" s="97"/>
      <c r="CM57" s="98"/>
      <c r="CP57" s="98"/>
    </row>
    <row r="58" spans="1:94" x14ac:dyDescent="0.15">
      <c r="A58" s="59">
        <v>36513</v>
      </c>
      <c r="B58" s="56">
        <f t="shared" si="0"/>
        <v>12</v>
      </c>
      <c r="C58" s="60">
        <f t="shared" si="1"/>
        <v>1999</v>
      </c>
      <c r="D58" s="56">
        <v>43768</v>
      </c>
      <c r="E58" s="56">
        <v>0</v>
      </c>
      <c r="F58" s="97">
        <v>0</v>
      </c>
      <c r="G58" s="91">
        <v>0</v>
      </c>
      <c r="H58" s="56">
        <v>40548</v>
      </c>
      <c r="I58" s="56">
        <v>0</v>
      </c>
      <c r="J58" s="97">
        <v>0</v>
      </c>
      <c r="K58" s="91">
        <v>0</v>
      </c>
      <c r="L58" s="98">
        <f t="shared" si="7"/>
        <v>84316</v>
      </c>
      <c r="M58" s="98">
        <f t="shared" si="8"/>
        <v>0</v>
      </c>
      <c r="N58" s="98">
        <f t="shared" si="9"/>
        <v>0</v>
      </c>
      <c r="O58" s="98">
        <f t="shared" si="10"/>
        <v>0</v>
      </c>
      <c r="P58" s="98">
        <f t="shared" si="11"/>
        <v>84316</v>
      </c>
      <c r="BS58" s="59"/>
      <c r="BU58" s="60"/>
      <c r="BX58" s="97"/>
      <c r="BY58" s="97"/>
      <c r="BZ58" s="97"/>
      <c r="CA58" s="97"/>
      <c r="CD58" s="97"/>
      <c r="CE58" s="97"/>
      <c r="CH58" s="97"/>
      <c r="CI58" s="97"/>
      <c r="CJ58" s="97"/>
      <c r="CK58" s="97"/>
      <c r="CL58" s="97"/>
      <c r="CM58" s="98"/>
      <c r="CP58" s="98"/>
    </row>
    <row r="59" spans="1:94" x14ac:dyDescent="0.15">
      <c r="A59" s="59">
        <v>36514</v>
      </c>
      <c r="B59" s="56">
        <f t="shared" si="0"/>
        <v>12</v>
      </c>
      <c r="C59" s="60">
        <f t="shared" si="1"/>
        <v>1999</v>
      </c>
      <c r="D59" s="56">
        <v>43768</v>
      </c>
      <c r="E59" s="56">
        <v>0</v>
      </c>
      <c r="F59" s="97">
        <v>0</v>
      </c>
      <c r="G59" s="91">
        <v>0</v>
      </c>
      <c r="H59" s="56">
        <v>40548</v>
      </c>
      <c r="I59" s="56">
        <v>0</v>
      </c>
      <c r="J59" s="97">
        <v>0</v>
      </c>
      <c r="K59" s="91">
        <v>0</v>
      </c>
      <c r="L59" s="98">
        <f t="shared" si="7"/>
        <v>84316</v>
      </c>
      <c r="M59" s="98">
        <f t="shared" si="8"/>
        <v>0</v>
      </c>
      <c r="N59" s="98">
        <f t="shared" si="9"/>
        <v>0</v>
      </c>
      <c r="O59" s="98">
        <f t="shared" si="10"/>
        <v>0</v>
      </c>
      <c r="P59" s="98">
        <f t="shared" si="11"/>
        <v>84316</v>
      </c>
      <c r="BS59" s="59"/>
      <c r="BU59" s="60"/>
      <c r="BX59" s="97"/>
      <c r="BY59" s="97"/>
      <c r="BZ59" s="97"/>
      <c r="CA59" s="97"/>
      <c r="CD59" s="97"/>
      <c r="CE59" s="97"/>
      <c r="CH59" s="97"/>
      <c r="CI59" s="97"/>
      <c r="CJ59" s="97"/>
      <c r="CK59" s="97"/>
      <c r="CL59" s="97"/>
      <c r="CM59" s="98"/>
      <c r="CP59" s="98"/>
    </row>
    <row r="60" spans="1:94" x14ac:dyDescent="0.15">
      <c r="A60" s="59">
        <v>36515</v>
      </c>
      <c r="B60" s="56">
        <f t="shared" si="0"/>
        <v>12</v>
      </c>
      <c r="C60" s="60">
        <f t="shared" si="1"/>
        <v>1999</v>
      </c>
      <c r="D60" s="56">
        <v>43768</v>
      </c>
      <c r="E60" s="56">
        <v>0</v>
      </c>
      <c r="F60" s="97">
        <v>11708</v>
      </c>
      <c r="G60" s="91">
        <v>0</v>
      </c>
      <c r="H60" s="56">
        <v>40548</v>
      </c>
      <c r="I60" s="56">
        <v>0</v>
      </c>
      <c r="J60" s="97">
        <v>0</v>
      </c>
      <c r="K60" s="91">
        <v>0</v>
      </c>
      <c r="L60" s="98">
        <f t="shared" si="7"/>
        <v>84316</v>
      </c>
      <c r="M60" s="98">
        <f t="shared" si="8"/>
        <v>0</v>
      </c>
      <c r="N60" s="98">
        <f t="shared" si="9"/>
        <v>11708</v>
      </c>
      <c r="O60" s="98">
        <f t="shared" si="10"/>
        <v>0</v>
      </c>
      <c r="P60" s="98">
        <f t="shared" si="11"/>
        <v>96024</v>
      </c>
      <c r="BS60" s="59"/>
      <c r="BU60" s="60"/>
      <c r="BX60" s="97"/>
      <c r="BY60" s="97"/>
      <c r="BZ60" s="97"/>
      <c r="CA60" s="97"/>
      <c r="CD60" s="97"/>
      <c r="CE60" s="97"/>
      <c r="CH60" s="97"/>
      <c r="CI60" s="97"/>
      <c r="CJ60" s="97"/>
      <c r="CK60" s="97"/>
      <c r="CL60" s="97"/>
      <c r="CM60" s="98"/>
      <c r="CP60" s="98"/>
    </row>
    <row r="61" spans="1:94" x14ac:dyDescent="0.15">
      <c r="A61" s="59">
        <v>36516</v>
      </c>
      <c r="B61" s="56">
        <f t="shared" si="0"/>
        <v>12</v>
      </c>
      <c r="C61" s="60">
        <f t="shared" si="1"/>
        <v>1999</v>
      </c>
      <c r="D61" s="56">
        <v>43768</v>
      </c>
      <c r="E61" s="56">
        <v>0</v>
      </c>
      <c r="F61" s="97">
        <v>11201</v>
      </c>
      <c r="G61" s="91">
        <v>0</v>
      </c>
      <c r="H61" s="56">
        <v>40548</v>
      </c>
      <c r="I61" s="56">
        <v>0</v>
      </c>
      <c r="J61" s="97">
        <v>0</v>
      </c>
      <c r="K61" s="91">
        <v>0</v>
      </c>
      <c r="L61" s="98">
        <f t="shared" si="7"/>
        <v>84316</v>
      </c>
      <c r="M61" s="98">
        <f t="shared" si="8"/>
        <v>0</v>
      </c>
      <c r="N61" s="98">
        <f t="shared" si="9"/>
        <v>11201</v>
      </c>
      <c r="O61" s="98">
        <f t="shared" si="10"/>
        <v>0</v>
      </c>
      <c r="P61" s="98">
        <f t="shared" si="11"/>
        <v>95517</v>
      </c>
      <c r="BS61" s="59"/>
      <c r="BU61" s="60"/>
      <c r="BX61" s="97"/>
      <c r="BY61" s="97"/>
      <c r="BZ61" s="97"/>
      <c r="CA61" s="97"/>
      <c r="CD61" s="97"/>
      <c r="CE61" s="97"/>
      <c r="CH61" s="97"/>
      <c r="CI61" s="97"/>
      <c r="CJ61" s="97"/>
      <c r="CK61" s="97"/>
      <c r="CL61" s="97"/>
      <c r="CM61" s="98"/>
      <c r="CP61" s="98"/>
    </row>
    <row r="62" spans="1:94" x14ac:dyDescent="0.15">
      <c r="A62" s="59">
        <v>36517</v>
      </c>
      <c r="B62" s="56">
        <f t="shared" si="0"/>
        <v>12</v>
      </c>
      <c r="C62" s="60">
        <f t="shared" si="1"/>
        <v>1999</v>
      </c>
      <c r="D62" s="56">
        <v>43768</v>
      </c>
      <c r="E62" s="56">
        <v>0</v>
      </c>
      <c r="F62" s="97">
        <v>11748</v>
      </c>
      <c r="G62" s="91">
        <v>0</v>
      </c>
      <c r="H62" s="56">
        <v>40548</v>
      </c>
      <c r="I62" s="56">
        <v>0</v>
      </c>
      <c r="J62" s="97">
        <v>0</v>
      </c>
      <c r="K62" s="91">
        <v>0</v>
      </c>
      <c r="L62" s="98">
        <f t="shared" si="7"/>
        <v>84316</v>
      </c>
      <c r="M62" s="98">
        <f t="shared" si="8"/>
        <v>0</v>
      </c>
      <c r="N62" s="98">
        <f t="shared" si="9"/>
        <v>11748</v>
      </c>
      <c r="O62" s="98">
        <f t="shared" si="10"/>
        <v>0</v>
      </c>
      <c r="P62" s="98">
        <f t="shared" si="11"/>
        <v>96064</v>
      </c>
      <c r="BS62" s="59"/>
      <c r="BU62" s="60"/>
      <c r="BX62" s="97"/>
      <c r="BY62" s="97"/>
      <c r="BZ62" s="97"/>
      <c r="CA62" s="97"/>
      <c r="CD62" s="97"/>
      <c r="CE62" s="97"/>
      <c r="CH62" s="97"/>
      <c r="CI62" s="97"/>
      <c r="CJ62" s="97"/>
      <c r="CK62" s="97"/>
      <c r="CL62" s="97"/>
      <c r="CM62" s="98"/>
      <c r="CP62" s="98"/>
    </row>
    <row r="63" spans="1:94" x14ac:dyDescent="0.15">
      <c r="A63" s="59">
        <v>36518</v>
      </c>
      <c r="B63" s="56">
        <f t="shared" si="0"/>
        <v>12</v>
      </c>
      <c r="C63" s="60">
        <f t="shared" si="1"/>
        <v>1999</v>
      </c>
      <c r="D63" s="56">
        <v>43768</v>
      </c>
      <c r="E63" s="56">
        <v>0</v>
      </c>
      <c r="F63" s="97">
        <v>0</v>
      </c>
      <c r="G63" s="91">
        <v>0</v>
      </c>
      <c r="H63" s="56">
        <v>40548</v>
      </c>
      <c r="I63" s="56">
        <v>0</v>
      </c>
      <c r="J63" s="97">
        <v>0</v>
      </c>
      <c r="K63" s="91">
        <v>0</v>
      </c>
      <c r="L63" s="98">
        <f t="shared" si="7"/>
        <v>84316</v>
      </c>
      <c r="M63" s="98">
        <f t="shared" si="8"/>
        <v>0</v>
      </c>
      <c r="N63" s="98">
        <f t="shared" si="9"/>
        <v>0</v>
      </c>
      <c r="O63" s="98">
        <f t="shared" si="10"/>
        <v>0</v>
      </c>
      <c r="P63" s="98">
        <f t="shared" si="11"/>
        <v>84316</v>
      </c>
      <c r="BS63" s="59"/>
      <c r="BU63" s="60"/>
      <c r="BX63" s="97"/>
      <c r="BY63" s="97"/>
      <c r="BZ63" s="97"/>
      <c r="CA63" s="97"/>
      <c r="CD63" s="97"/>
      <c r="CE63" s="97"/>
      <c r="CH63" s="97"/>
      <c r="CI63" s="97"/>
      <c r="CJ63" s="97"/>
      <c r="CK63" s="97"/>
      <c r="CL63" s="97"/>
      <c r="CM63" s="98"/>
      <c r="CP63" s="98"/>
    </row>
    <row r="64" spans="1:94" x14ac:dyDescent="0.15">
      <c r="A64" s="59">
        <v>36519</v>
      </c>
      <c r="B64" s="56">
        <f t="shared" si="0"/>
        <v>12</v>
      </c>
      <c r="C64" s="60">
        <f t="shared" si="1"/>
        <v>1999</v>
      </c>
      <c r="D64" s="56">
        <v>43768</v>
      </c>
      <c r="E64" s="56">
        <v>0</v>
      </c>
      <c r="F64" s="97">
        <v>0</v>
      </c>
      <c r="G64" s="91">
        <v>0</v>
      </c>
      <c r="H64" s="56">
        <v>40548</v>
      </c>
      <c r="I64" s="56">
        <v>0</v>
      </c>
      <c r="J64" s="97">
        <v>0</v>
      </c>
      <c r="K64" s="91">
        <v>0</v>
      </c>
      <c r="L64" s="98">
        <f t="shared" si="7"/>
        <v>84316</v>
      </c>
      <c r="M64" s="98">
        <f t="shared" si="8"/>
        <v>0</v>
      </c>
      <c r="N64" s="98">
        <f t="shared" si="9"/>
        <v>0</v>
      </c>
      <c r="O64" s="98">
        <f t="shared" si="10"/>
        <v>0</v>
      </c>
      <c r="P64" s="98">
        <f t="shared" si="11"/>
        <v>84316</v>
      </c>
      <c r="BS64" s="59"/>
      <c r="BU64" s="60"/>
      <c r="BX64" s="97"/>
      <c r="BY64" s="97"/>
      <c r="BZ64" s="97"/>
      <c r="CA64" s="97"/>
      <c r="CD64" s="97"/>
      <c r="CE64" s="97"/>
      <c r="CH64" s="97"/>
      <c r="CI64" s="97"/>
      <c r="CJ64" s="97"/>
      <c r="CK64" s="97"/>
      <c r="CL64" s="97"/>
      <c r="CM64" s="98"/>
      <c r="CP64" s="98"/>
    </row>
    <row r="65" spans="1:94" x14ac:dyDescent="0.15">
      <c r="A65" s="59">
        <v>36520</v>
      </c>
      <c r="B65" s="56">
        <f t="shared" si="0"/>
        <v>12</v>
      </c>
      <c r="C65" s="60">
        <f t="shared" si="1"/>
        <v>1999</v>
      </c>
      <c r="D65" s="56">
        <v>43768</v>
      </c>
      <c r="E65" s="56">
        <v>0</v>
      </c>
      <c r="F65" s="97">
        <v>0</v>
      </c>
      <c r="G65" s="91">
        <v>0</v>
      </c>
      <c r="H65" s="56">
        <v>40548</v>
      </c>
      <c r="I65" s="56">
        <v>0</v>
      </c>
      <c r="J65" s="97">
        <v>0</v>
      </c>
      <c r="K65" s="91">
        <v>0</v>
      </c>
      <c r="L65" s="98">
        <f t="shared" si="7"/>
        <v>84316</v>
      </c>
      <c r="M65" s="98">
        <f t="shared" si="8"/>
        <v>0</v>
      </c>
      <c r="N65" s="98">
        <f t="shared" si="9"/>
        <v>0</v>
      </c>
      <c r="O65" s="98">
        <f t="shared" si="10"/>
        <v>0</v>
      </c>
      <c r="P65" s="98">
        <f t="shared" si="11"/>
        <v>84316</v>
      </c>
      <c r="BS65" s="59"/>
      <c r="BU65" s="60"/>
      <c r="BX65" s="97"/>
      <c r="BY65" s="97"/>
      <c r="BZ65" s="97"/>
      <c r="CA65" s="97"/>
      <c r="CD65" s="97"/>
      <c r="CE65" s="97"/>
      <c r="CH65" s="97"/>
      <c r="CI65" s="97"/>
      <c r="CJ65" s="97"/>
      <c r="CK65" s="97"/>
      <c r="CL65" s="97"/>
      <c r="CM65" s="98"/>
      <c r="CP65" s="98"/>
    </row>
    <row r="66" spans="1:94" x14ac:dyDescent="0.15">
      <c r="A66" s="59">
        <v>36521</v>
      </c>
      <c r="B66" s="56">
        <f t="shared" si="0"/>
        <v>12</v>
      </c>
      <c r="C66" s="60">
        <f t="shared" si="1"/>
        <v>1999</v>
      </c>
      <c r="D66" s="56">
        <v>43768</v>
      </c>
      <c r="E66" s="56">
        <v>0</v>
      </c>
      <c r="F66" s="97">
        <v>0</v>
      </c>
      <c r="G66" s="91">
        <v>0</v>
      </c>
      <c r="H66" s="56">
        <v>40548</v>
      </c>
      <c r="I66" s="56">
        <v>0</v>
      </c>
      <c r="J66" s="97">
        <v>0</v>
      </c>
      <c r="K66" s="91">
        <v>0</v>
      </c>
      <c r="L66" s="98">
        <f t="shared" si="7"/>
        <v>84316</v>
      </c>
      <c r="M66" s="98">
        <f t="shared" si="8"/>
        <v>0</v>
      </c>
      <c r="N66" s="98">
        <f t="shared" si="9"/>
        <v>0</v>
      </c>
      <c r="O66" s="98">
        <f t="shared" si="10"/>
        <v>0</v>
      </c>
      <c r="P66" s="98">
        <f t="shared" si="11"/>
        <v>84316</v>
      </c>
      <c r="BS66" s="59"/>
      <c r="BU66" s="60"/>
      <c r="BX66" s="97"/>
      <c r="BY66" s="97"/>
      <c r="BZ66" s="97"/>
      <c r="CA66" s="97"/>
      <c r="CD66" s="97"/>
      <c r="CE66" s="97"/>
      <c r="CH66" s="97"/>
      <c r="CI66" s="97"/>
      <c r="CJ66" s="97"/>
      <c r="CK66" s="97"/>
      <c r="CL66" s="97"/>
      <c r="CM66" s="98"/>
      <c r="CP66" s="98"/>
    </row>
    <row r="67" spans="1:94" x14ac:dyDescent="0.15">
      <c r="A67" s="59">
        <v>36522</v>
      </c>
      <c r="B67" s="56">
        <f t="shared" si="0"/>
        <v>12</v>
      </c>
      <c r="C67" s="60">
        <f t="shared" si="1"/>
        <v>1999</v>
      </c>
      <c r="D67" s="56">
        <v>43768</v>
      </c>
      <c r="E67" s="56">
        <v>0</v>
      </c>
      <c r="F67" s="97">
        <v>0</v>
      </c>
      <c r="G67" s="91">
        <v>0</v>
      </c>
      <c r="H67" s="56">
        <v>40548</v>
      </c>
      <c r="I67" s="56">
        <v>0</v>
      </c>
      <c r="J67" s="97">
        <v>0</v>
      </c>
      <c r="K67" s="91">
        <v>0</v>
      </c>
      <c r="L67" s="98">
        <f t="shared" si="7"/>
        <v>84316</v>
      </c>
      <c r="M67" s="98">
        <f t="shared" si="8"/>
        <v>0</v>
      </c>
      <c r="N67" s="98">
        <f t="shared" si="9"/>
        <v>0</v>
      </c>
      <c r="O67" s="98">
        <f t="shared" si="10"/>
        <v>0</v>
      </c>
      <c r="P67" s="98">
        <f t="shared" si="11"/>
        <v>84316</v>
      </c>
      <c r="BS67" s="59"/>
      <c r="BU67" s="60"/>
      <c r="BX67" s="97"/>
      <c r="BY67" s="97"/>
      <c r="BZ67" s="97"/>
      <c r="CA67" s="97"/>
      <c r="CD67" s="97"/>
      <c r="CE67" s="97"/>
      <c r="CH67" s="97"/>
      <c r="CI67" s="97"/>
      <c r="CJ67" s="97"/>
      <c r="CK67" s="97"/>
      <c r="CL67" s="97"/>
      <c r="CM67" s="98"/>
      <c r="CP67" s="98"/>
    </row>
    <row r="68" spans="1:94" x14ac:dyDescent="0.15">
      <c r="A68" s="59">
        <v>36523</v>
      </c>
      <c r="B68" s="56">
        <f t="shared" si="0"/>
        <v>12</v>
      </c>
      <c r="C68" s="60">
        <f t="shared" si="1"/>
        <v>1999</v>
      </c>
      <c r="D68" s="56">
        <v>43768</v>
      </c>
      <c r="E68" s="56">
        <v>0</v>
      </c>
      <c r="F68" s="97">
        <v>0</v>
      </c>
      <c r="G68" s="91">
        <v>0</v>
      </c>
      <c r="H68" s="56">
        <v>40548</v>
      </c>
      <c r="I68" s="56">
        <v>0</v>
      </c>
      <c r="J68" s="97">
        <v>0</v>
      </c>
      <c r="K68" s="91">
        <v>0</v>
      </c>
      <c r="L68" s="98">
        <f t="shared" si="7"/>
        <v>84316</v>
      </c>
      <c r="M68" s="98">
        <f t="shared" si="8"/>
        <v>0</v>
      </c>
      <c r="N68" s="98">
        <f t="shared" si="9"/>
        <v>0</v>
      </c>
      <c r="O68" s="98">
        <f t="shared" si="10"/>
        <v>0</v>
      </c>
      <c r="P68" s="98">
        <f t="shared" si="11"/>
        <v>84316</v>
      </c>
      <c r="BS68" s="59"/>
      <c r="BU68" s="60"/>
      <c r="BX68" s="97"/>
      <c r="BY68" s="97"/>
      <c r="BZ68" s="97"/>
      <c r="CA68" s="97"/>
      <c r="CD68" s="97"/>
      <c r="CE68" s="97"/>
      <c r="CH68" s="97"/>
      <c r="CI68" s="97"/>
      <c r="CJ68" s="97"/>
      <c r="CK68" s="97"/>
      <c r="CL68" s="97"/>
      <c r="CM68" s="98"/>
      <c r="CP68" s="98"/>
    </row>
    <row r="69" spans="1:94" x14ac:dyDescent="0.15">
      <c r="A69" s="59">
        <v>36524</v>
      </c>
      <c r="B69" s="56">
        <f t="shared" si="0"/>
        <v>12</v>
      </c>
      <c r="C69" s="60">
        <f t="shared" si="1"/>
        <v>1999</v>
      </c>
      <c r="D69" s="56">
        <v>43768</v>
      </c>
      <c r="E69" s="56">
        <v>0</v>
      </c>
      <c r="F69" s="97">
        <v>0</v>
      </c>
      <c r="G69" s="91">
        <v>0</v>
      </c>
      <c r="H69" s="56">
        <v>40568</v>
      </c>
      <c r="I69" s="56">
        <v>0</v>
      </c>
      <c r="J69" s="97">
        <v>0</v>
      </c>
      <c r="K69" s="91">
        <v>0</v>
      </c>
      <c r="L69" s="98">
        <f t="shared" si="7"/>
        <v>84336</v>
      </c>
      <c r="M69" s="98">
        <f t="shared" si="8"/>
        <v>0</v>
      </c>
      <c r="N69" s="98">
        <f t="shared" si="9"/>
        <v>0</v>
      </c>
      <c r="O69" s="98">
        <f t="shared" si="10"/>
        <v>0</v>
      </c>
      <c r="P69" s="98">
        <f t="shared" si="11"/>
        <v>84336</v>
      </c>
      <c r="BS69" s="59"/>
      <c r="BU69" s="60"/>
      <c r="BX69" s="97"/>
      <c r="BY69" s="97"/>
      <c r="BZ69" s="97"/>
      <c r="CA69" s="97"/>
      <c r="CD69" s="97"/>
      <c r="CE69" s="97"/>
      <c r="CH69" s="97"/>
      <c r="CI69" s="97"/>
      <c r="CJ69" s="97"/>
      <c r="CK69" s="97"/>
      <c r="CL69" s="97"/>
      <c r="CM69" s="98"/>
      <c r="CP69" s="98"/>
    </row>
    <row r="70" spans="1:94" x14ac:dyDescent="0.15">
      <c r="A70" s="59">
        <v>36525</v>
      </c>
      <c r="B70" s="56">
        <f t="shared" si="0"/>
        <v>12</v>
      </c>
      <c r="C70" s="60">
        <f t="shared" si="1"/>
        <v>1999</v>
      </c>
      <c r="D70" s="56">
        <v>43768</v>
      </c>
      <c r="E70" s="56">
        <v>0</v>
      </c>
      <c r="F70" s="97">
        <v>0</v>
      </c>
      <c r="G70" s="91">
        <v>0</v>
      </c>
      <c r="H70" s="56">
        <v>40568</v>
      </c>
      <c r="I70" s="56">
        <v>0</v>
      </c>
      <c r="J70" s="97">
        <v>0</v>
      </c>
      <c r="K70" s="91">
        <v>0</v>
      </c>
      <c r="L70" s="98">
        <f t="shared" si="7"/>
        <v>84336</v>
      </c>
      <c r="M70" s="98">
        <f t="shared" si="8"/>
        <v>0</v>
      </c>
      <c r="N70" s="98">
        <f t="shared" si="9"/>
        <v>0</v>
      </c>
      <c r="O70" s="98">
        <f t="shared" si="10"/>
        <v>0</v>
      </c>
      <c r="P70" s="98">
        <f t="shared" si="11"/>
        <v>84336</v>
      </c>
      <c r="BS70" s="59"/>
      <c r="BU70" s="60"/>
      <c r="BX70" s="97"/>
      <c r="BY70" s="97"/>
      <c r="BZ70" s="97"/>
      <c r="CA70" s="97"/>
      <c r="CD70" s="97"/>
      <c r="CE70" s="97"/>
      <c r="CH70" s="97"/>
      <c r="CI70" s="97"/>
      <c r="CJ70" s="97"/>
      <c r="CK70" s="97"/>
      <c r="CL70" s="97"/>
      <c r="CM70" s="98"/>
      <c r="CP70" s="98"/>
    </row>
    <row r="71" spans="1:94" x14ac:dyDescent="0.15">
      <c r="A71" s="59">
        <v>36526</v>
      </c>
      <c r="B71" s="56">
        <f t="shared" si="0"/>
        <v>1</v>
      </c>
      <c r="C71" s="60">
        <f t="shared" si="1"/>
        <v>2000</v>
      </c>
      <c r="D71" s="97">
        <v>55434</v>
      </c>
      <c r="E71" s="56">
        <v>0</v>
      </c>
      <c r="F71" s="97">
        <v>0</v>
      </c>
      <c r="G71" s="91">
        <v>0</v>
      </c>
      <c r="H71" s="56">
        <v>40548</v>
      </c>
      <c r="I71" s="56">
        <v>0</v>
      </c>
      <c r="J71" s="97">
        <v>0</v>
      </c>
      <c r="K71" s="91">
        <v>0</v>
      </c>
      <c r="L71" s="98">
        <f t="shared" si="7"/>
        <v>95982</v>
      </c>
      <c r="M71" s="98">
        <f t="shared" si="8"/>
        <v>0</v>
      </c>
      <c r="N71" s="98">
        <f t="shared" si="9"/>
        <v>0</v>
      </c>
      <c r="O71" s="98">
        <f t="shared" si="10"/>
        <v>0</v>
      </c>
      <c r="P71" s="98">
        <f t="shared" si="11"/>
        <v>95982</v>
      </c>
      <c r="BS71" s="59"/>
      <c r="BU71" s="60"/>
      <c r="BX71" s="97"/>
      <c r="BY71" s="97"/>
      <c r="BZ71" s="97"/>
      <c r="CA71" s="97"/>
      <c r="CD71" s="97"/>
      <c r="CE71" s="97"/>
      <c r="CH71" s="97"/>
      <c r="CI71" s="97"/>
      <c r="CJ71" s="97"/>
      <c r="CK71" s="97"/>
      <c r="CL71" s="97"/>
      <c r="CM71" s="98"/>
      <c r="CP71" s="98"/>
    </row>
    <row r="72" spans="1:94" x14ac:dyDescent="0.15">
      <c r="A72" s="59">
        <v>36527</v>
      </c>
      <c r="B72" s="56">
        <f t="shared" si="0"/>
        <v>1</v>
      </c>
      <c r="C72" s="60">
        <f t="shared" si="1"/>
        <v>2000</v>
      </c>
      <c r="D72" s="97">
        <v>55434</v>
      </c>
      <c r="E72" s="56">
        <v>0</v>
      </c>
      <c r="F72" s="97">
        <v>0</v>
      </c>
      <c r="G72" s="91">
        <v>0</v>
      </c>
      <c r="H72" s="56">
        <v>40548</v>
      </c>
      <c r="I72" s="56">
        <v>0</v>
      </c>
      <c r="J72" s="97">
        <v>0</v>
      </c>
      <c r="K72" s="91">
        <v>0</v>
      </c>
      <c r="L72" s="98">
        <f t="shared" si="7"/>
        <v>95982</v>
      </c>
      <c r="M72" s="98">
        <f t="shared" si="8"/>
        <v>0</v>
      </c>
      <c r="N72" s="98">
        <f t="shared" si="9"/>
        <v>0</v>
      </c>
      <c r="O72" s="98">
        <f t="shared" si="10"/>
        <v>0</v>
      </c>
      <c r="P72" s="98">
        <f t="shared" si="11"/>
        <v>95982</v>
      </c>
      <c r="BS72" s="59"/>
      <c r="BU72" s="60"/>
      <c r="BX72" s="97"/>
      <c r="BY72" s="97"/>
      <c r="BZ72" s="97"/>
      <c r="CA72" s="97"/>
      <c r="CD72" s="97"/>
      <c r="CE72" s="97"/>
      <c r="CH72" s="97"/>
      <c r="CI72" s="97"/>
      <c r="CJ72" s="97"/>
      <c r="CK72" s="97"/>
      <c r="CL72" s="97"/>
      <c r="CM72" s="98"/>
      <c r="CP72" s="98"/>
    </row>
    <row r="73" spans="1:94" x14ac:dyDescent="0.15">
      <c r="A73" s="59">
        <v>36528</v>
      </c>
      <c r="B73" s="56">
        <f t="shared" si="0"/>
        <v>1</v>
      </c>
      <c r="C73" s="60">
        <f t="shared" si="1"/>
        <v>2000</v>
      </c>
      <c r="D73" s="97">
        <v>55434</v>
      </c>
      <c r="E73" s="56">
        <v>0</v>
      </c>
      <c r="F73" s="97">
        <v>0</v>
      </c>
      <c r="G73" s="91">
        <v>0</v>
      </c>
      <c r="H73" s="56">
        <v>40548</v>
      </c>
      <c r="I73" s="56">
        <v>0</v>
      </c>
      <c r="J73" s="97">
        <v>0</v>
      </c>
      <c r="K73" s="91">
        <v>0</v>
      </c>
      <c r="L73" s="98">
        <f t="shared" si="7"/>
        <v>95982</v>
      </c>
      <c r="M73" s="98">
        <f t="shared" si="8"/>
        <v>0</v>
      </c>
      <c r="N73" s="98">
        <f t="shared" si="9"/>
        <v>0</v>
      </c>
      <c r="O73" s="98">
        <f t="shared" si="10"/>
        <v>0</v>
      </c>
      <c r="P73" s="98">
        <f t="shared" si="11"/>
        <v>95982</v>
      </c>
      <c r="BS73" s="59"/>
      <c r="BU73" s="60"/>
      <c r="BX73" s="97"/>
      <c r="BY73" s="97"/>
      <c r="BZ73" s="97"/>
      <c r="CA73" s="97"/>
      <c r="CD73" s="97"/>
      <c r="CE73" s="97"/>
      <c r="CH73" s="97"/>
      <c r="CI73" s="97"/>
      <c r="CJ73" s="97"/>
      <c r="CK73" s="97"/>
      <c r="CL73" s="97"/>
      <c r="CM73" s="98"/>
      <c r="CP73" s="98"/>
    </row>
    <row r="74" spans="1:94" x14ac:dyDescent="0.15">
      <c r="A74" s="59">
        <v>36529</v>
      </c>
      <c r="B74" s="56">
        <f t="shared" ref="B74:B137" si="12">MONTH(A74)</f>
        <v>1</v>
      </c>
      <c r="C74" s="60">
        <f t="shared" ref="C74:C137" si="13">YEAR(A74)</f>
        <v>2000</v>
      </c>
      <c r="D74" s="97">
        <v>55434</v>
      </c>
      <c r="E74" s="56">
        <v>0</v>
      </c>
      <c r="F74" s="97">
        <v>0</v>
      </c>
      <c r="G74" s="91">
        <v>0</v>
      </c>
      <c r="H74" s="56">
        <v>40548</v>
      </c>
      <c r="I74" s="56">
        <v>0</v>
      </c>
      <c r="J74" s="97">
        <v>0</v>
      </c>
      <c r="K74" s="91">
        <v>0</v>
      </c>
      <c r="L74" s="98">
        <f t="shared" si="7"/>
        <v>95982</v>
      </c>
      <c r="M74" s="98">
        <f t="shared" si="8"/>
        <v>0</v>
      </c>
      <c r="N74" s="98">
        <f t="shared" si="9"/>
        <v>0</v>
      </c>
      <c r="O74" s="98">
        <f t="shared" si="10"/>
        <v>0</v>
      </c>
      <c r="P74" s="98">
        <f t="shared" si="11"/>
        <v>95982</v>
      </c>
      <c r="BS74" s="59"/>
      <c r="BU74" s="60"/>
      <c r="BX74" s="97"/>
      <c r="BY74" s="97"/>
      <c r="BZ74" s="97"/>
      <c r="CA74" s="97"/>
      <c r="CD74" s="97"/>
      <c r="CE74" s="97"/>
      <c r="CH74" s="97"/>
      <c r="CI74" s="97"/>
      <c r="CJ74" s="97"/>
      <c r="CK74" s="97"/>
      <c r="CL74" s="97"/>
      <c r="CM74" s="98"/>
      <c r="CP74" s="98"/>
    </row>
    <row r="75" spans="1:94" x14ac:dyDescent="0.15">
      <c r="A75" s="59">
        <v>36530</v>
      </c>
      <c r="B75" s="56">
        <f t="shared" si="12"/>
        <v>1</v>
      </c>
      <c r="C75" s="60">
        <f t="shared" si="13"/>
        <v>2000</v>
      </c>
      <c r="D75" s="97">
        <v>55434</v>
      </c>
      <c r="E75" s="56">
        <v>0</v>
      </c>
      <c r="F75" s="97">
        <v>0</v>
      </c>
      <c r="G75" s="91">
        <v>0</v>
      </c>
      <c r="H75" s="56">
        <v>40548</v>
      </c>
      <c r="I75" s="56">
        <v>0</v>
      </c>
      <c r="J75" s="97">
        <v>0</v>
      </c>
      <c r="K75" s="91">
        <v>0</v>
      </c>
      <c r="L75" s="98">
        <f t="shared" si="7"/>
        <v>95982</v>
      </c>
      <c r="M75" s="98">
        <f t="shared" si="8"/>
        <v>0</v>
      </c>
      <c r="N75" s="98">
        <f t="shared" si="9"/>
        <v>0</v>
      </c>
      <c r="O75" s="98">
        <f t="shared" si="10"/>
        <v>0</v>
      </c>
      <c r="P75" s="98">
        <f t="shared" si="11"/>
        <v>95982</v>
      </c>
      <c r="BS75" s="59"/>
      <c r="BU75" s="60"/>
      <c r="BX75" s="97"/>
      <c r="BY75" s="97"/>
      <c r="BZ75" s="97"/>
      <c r="CA75" s="97"/>
      <c r="CD75" s="97"/>
      <c r="CE75" s="97"/>
      <c r="CH75" s="97"/>
      <c r="CI75" s="97"/>
      <c r="CJ75" s="97"/>
      <c r="CK75" s="97"/>
      <c r="CL75" s="97"/>
      <c r="CM75" s="98"/>
      <c r="CP75" s="98"/>
    </row>
    <row r="76" spans="1:94" x14ac:dyDescent="0.15">
      <c r="A76" s="59">
        <v>36531</v>
      </c>
      <c r="B76" s="56">
        <f t="shared" si="12"/>
        <v>1</v>
      </c>
      <c r="C76" s="60">
        <f t="shared" si="13"/>
        <v>2000</v>
      </c>
      <c r="D76" s="97">
        <v>55434</v>
      </c>
      <c r="E76" s="56">
        <v>0</v>
      </c>
      <c r="F76" s="97">
        <v>0</v>
      </c>
      <c r="G76" s="91">
        <v>0</v>
      </c>
      <c r="H76" s="56">
        <v>40548</v>
      </c>
      <c r="I76" s="56">
        <v>0</v>
      </c>
      <c r="J76" s="97">
        <v>0</v>
      </c>
      <c r="K76" s="91">
        <v>0</v>
      </c>
      <c r="L76" s="98">
        <f t="shared" si="7"/>
        <v>95982</v>
      </c>
      <c r="M76" s="98">
        <f t="shared" si="8"/>
        <v>0</v>
      </c>
      <c r="N76" s="98">
        <f t="shared" si="9"/>
        <v>0</v>
      </c>
      <c r="O76" s="98">
        <f t="shared" si="10"/>
        <v>0</v>
      </c>
      <c r="P76" s="98">
        <f t="shared" si="11"/>
        <v>95982</v>
      </c>
      <c r="BS76" s="59"/>
      <c r="BU76" s="60"/>
      <c r="BX76" s="97"/>
      <c r="BY76" s="97"/>
      <c r="BZ76" s="97"/>
      <c r="CA76" s="97"/>
      <c r="CD76" s="97"/>
      <c r="CE76" s="97"/>
      <c r="CH76" s="97"/>
      <c r="CI76" s="97"/>
      <c r="CJ76" s="97"/>
      <c r="CK76" s="97"/>
      <c r="CL76" s="97"/>
      <c r="CM76" s="98"/>
      <c r="CP76" s="98"/>
    </row>
    <row r="77" spans="1:94" x14ac:dyDescent="0.15">
      <c r="A77" s="59">
        <v>36532</v>
      </c>
      <c r="B77" s="56">
        <f t="shared" si="12"/>
        <v>1</v>
      </c>
      <c r="C77" s="60">
        <f t="shared" si="13"/>
        <v>2000</v>
      </c>
      <c r="D77" s="97">
        <v>55434</v>
      </c>
      <c r="E77" s="56">
        <v>0</v>
      </c>
      <c r="F77" s="97">
        <v>0</v>
      </c>
      <c r="G77" s="91">
        <v>0</v>
      </c>
      <c r="H77" s="56">
        <v>40548</v>
      </c>
      <c r="I77" s="56">
        <v>0</v>
      </c>
      <c r="J77" s="97">
        <v>0</v>
      </c>
      <c r="K77" s="91">
        <v>0</v>
      </c>
      <c r="L77" s="98">
        <f t="shared" si="7"/>
        <v>95982</v>
      </c>
      <c r="M77" s="98">
        <f t="shared" si="8"/>
        <v>0</v>
      </c>
      <c r="N77" s="98">
        <f t="shared" si="9"/>
        <v>0</v>
      </c>
      <c r="O77" s="98">
        <f t="shared" si="10"/>
        <v>0</v>
      </c>
      <c r="P77" s="98">
        <f t="shared" si="11"/>
        <v>95982</v>
      </c>
      <c r="BS77" s="59"/>
      <c r="BU77" s="60"/>
      <c r="BX77" s="97"/>
      <c r="BY77" s="97"/>
      <c r="BZ77" s="97"/>
      <c r="CA77" s="97"/>
      <c r="CD77" s="97"/>
      <c r="CE77" s="97"/>
      <c r="CH77" s="97"/>
      <c r="CI77" s="97"/>
      <c r="CJ77" s="97"/>
      <c r="CK77" s="97"/>
      <c r="CL77" s="97"/>
      <c r="CM77" s="98"/>
      <c r="CP77" s="98"/>
    </row>
    <row r="78" spans="1:94" x14ac:dyDescent="0.15">
      <c r="A78" s="59">
        <v>36533</v>
      </c>
      <c r="B78" s="56">
        <f t="shared" si="12"/>
        <v>1</v>
      </c>
      <c r="C78" s="60">
        <f t="shared" si="13"/>
        <v>2000</v>
      </c>
      <c r="D78" s="97">
        <v>55434</v>
      </c>
      <c r="E78" s="56">
        <v>0</v>
      </c>
      <c r="F78" s="97">
        <v>0</v>
      </c>
      <c r="G78" s="91">
        <v>15000</v>
      </c>
      <c r="H78" s="56">
        <v>40548</v>
      </c>
      <c r="I78" s="56">
        <v>0</v>
      </c>
      <c r="J78" s="97">
        <v>0</v>
      </c>
      <c r="K78" s="91">
        <v>0</v>
      </c>
      <c r="L78" s="98">
        <f t="shared" si="7"/>
        <v>95982</v>
      </c>
      <c r="M78" s="98">
        <f t="shared" si="8"/>
        <v>0</v>
      </c>
      <c r="N78" s="98">
        <f t="shared" si="9"/>
        <v>0</v>
      </c>
      <c r="O78" s="98">
        <f t="shared" si="10"/>
        <v>15000</v>
      </c>
      <c r="P78" s="98">
        <f t="shared" si="11"/>
        <v>80982</v>
      </c>
      <c r="BS78" s="59"/>
      <c r="BU78" s="60"/>
      <c r="BX78" s="97"/>
      <c r="BY78" s="97"/>
      <c r="BZ78" s="97"/>
      <c r="CA78" s="97"/>
      <c r="CD78" s="97"/>
      <c r="CE78" s="97"/>
      <c r="CH78" s="97"/>
      <c r="CI78" s="97"/>
      <c r="CJ78" s="97"/>
      <c r="CK78" s="97"/>
      <c r="CL78" s="97"/>
      <c r="CM78" s="98"/>
      <c r="CP78" s="98"/>
    </row>
    <row r="79" spans="1:94" x14ac:dyDescent="0.15">
      <c r="A79" s="59">
        <v>36534</v>
      </c>
      <c r="B79" s="56">
        <f t="shared" si="12"/>
        <v>1</v>
      </c>
      <c r="C79" s="60">
        <f t="shared" si="13"/>
        <v>2000</v>
      </c>
      <c r="D79" s="97">
        <v>55434</v>
      </c>
      <c r="E79" s="56">
        <v>0</v>
      </c>
      <c r="F79" s="97">
        <v>0</v>
      </c>
      <c r="G79" s="91">
        <v>15000</v>
      </c>
      <c r="H79" s="56">
        <v>40548</v>
      </c>
      <c r="I79" s="56">
        <v>0</v>
      </c>
      <c r="J79" s="97">
        <v>0</v>
      </c>
      <c r="K79" s="91">
        <v>0</v>
      </c>
      <c r="L79" s="98">
        <f t="shared" si="7"/>
        <v>95982</v>
      </c>
      <c r="M79" s="98">
        <f t="shared" si="8"/>
        <v>0</v>
      </c>
      <c r="N79" s="98">
        <f t="shared" si="9"/>
        <v>0</v>
      </c>
      <c r="O79" s="98">
        <f t="shared" si="10"/>
        <v>15000</v>
      </c>
      <c r="P79" s="98">
        <f t="shared" si="11"/>
        <v>80982</v>
      </c>
      <c r="BS79" s="59"/>
      <c r="BU79" s="60"/>
      <c r="BX79" s="97"/>
      <c r="BY79" s="97"/>
      <c r="BZ79" s="97"/>
      <c r="CA79" s="97"/>
      <c r="CD79" s="97"/>
      <c r="CE79" s="97"/>
      <c r="CH79" s="97"/>
      <c r="CI79" s="97"/>
      <c r="CJ79" s="97"/>
      <c r="CK79" s="97"/>
      <c r="CL79" s="97"/>
      <c r="CM79" s="98"/>
      <c r="CP79" s="98"/>
    </row>
    <row r="80" spans="1:94" x14ac:dyDescent="0.15">
      <c r="A80" s="59">
        <v>36535</v>
      </c>
      <c r="B80" s="56">
        <f t="shared" si="12"/>
        <v>1</v>
      </c>
      <c r="C80" s="60">
        <f t="shared" si="13"/>
        <v>2000</v>
      </c>
      <c r="D80" s="97">
        <v>55434</v>
      </c>
      <c r="E80" s="56">
        <v>0</v>
      </c>
      <c r="F80" s="97">
        <v>0</v>
      </c>
      <c r="G80" s="91">
        <v>15000</v>
      </c>
      <c r="H80" s="56">
        <v>40548</v>
      </c>
      <c r="I80" s="56">
        <v>0</v>
      </c>
      <c r="J80" s="97">
        <v>0</v>
      </c>
      <c r="K80" s="91">
        <v>0</v>
      </c>
      <c r="L80" s="98">
        <f t="shared" si="7"/>
        <v>95982</v>
      </c>
      <c r="M80" s="98">
        <f t="shared" si="8"/>
        <v>0</v>
      </c>
      <c r="N80" s="98">
        <f t="shared" si="9"/>
        <v>0</v>
      </c>
      <c r="O80" s="98">
        <f t="shared" si="10"/>
        <v>15000</v>
      </c>
      <c r="P80" s="98">
        <f t="shared" si="11"/>
        <v>80982</v>
      </c>
      <c r="BS80" s="59"/>
      <c r="BU80" s="60"/>
      <c r="BX80" s="97"/>
      <c r="BY80" s="97"/>
      <c r="BZ80" s="97"/>
      <c r="CA80" s="97"/>
      <c r="CD80" s="97"/>
      <c r="CE80" s="97"/>
      <c r="CH80" s="97"/>
      <c r="CI80" s="97"/>
      <c r="CJ80" s="97"/>
      <c r="CK80" s="97"/>
      <c r="CL80" s="97"/>
      <c r="CM80" s="98"/>
      <c r="CP80" s="98"/>
    </row>
    <row r="81" spans="1:94" x14ac:dyDescent="0.15">
      <c r="A81" s="59">
        <v>36536</v>
      </c>
      <c r="B81" s="56">
        <f t="shared" si="12"/>
        <v>1</v>
      </c>
      <c r="C81" s="60">
        <f t="shared" si="13"/>
        <v>2000</v>
      </c>
      <c r="D81" s="97">
        <v>55434</v>
      </c>
      <c r="E81" s="56">
        <v>0</v>
      </c>
      <c r="F81" s="97">
        <v>0</v>
      </c>
      <c r="G81" s="91">
        <v>25000</v>
      </c>
      <c r="H81" s="56">
        <v>40548</v>
      </c>
      <c r="I81" s="56">
        <v>0</v>
      </c>
      <c r="J81" s="97">
        <v>0</v>
      </c>
      <c r="K81" s="91">
        <v>0</v>
      </c>
      <c r="L81" s="98">
        <f t="shared" si="7"/>
        <v>95982</v>
      </c>
      <c r="M81" s="98">
        <f t="shared" si="8"/>
        <v>0</v>
      </c>
      <c r="N81" s="98">
        <f t="shared" si="9"/>
        <v>0</v>
      </c>
      <c r="O81" s="98">
        <f t="shared" si="10"/>
        <v>25000</v>
      </c>
      <c r="P81" s="98">
        <f t="shared" si="11"/>
        <v>70982</v>
      </c>
      <c r="BS81" s="59"/>
      <c r="BU81" s="60"/>
      <c r="BX81" s="97"/>
      <c r="BY81" s="97"/>
      <c r="BZ81" s="97"/>
      <c r="CA81" s="97"/>
      <c r="CD81" s="97"/>
      <c r="CE81" s="97"/>
      <c r="CH81" s="97"/>
      <c r="CI81" s="97"/>
      <c r="CJ81" s="97"/>
      <c r="CK81" s="97"/>
      <c r="CL81" s="97"/>
      <c r="CM81" s="98"/>
      <c r="CP81" s="98"/>
    </row>
    <row r="82" spans="1:94" x14ac:dyDescent="0.15">
      <c r="A82" s="59">
        <v>36537</v>
      </c>
      <c r="B82" s="56">
        <f t="shared" si="12"/>
        <v>1</v>
      </c>
      <c r="C82" s="60">
        <f t="shared" si="13"/>
        <v>2000</v>
      </c>
      <c r="D82" s="97">
        <v>55434</v>
      </c>
      <c r="E82" s="56">
        <v>0</v>
      </c>
      <c r="F82" s="97">
        <v>0</v>
      </c>
      <c r="G82" s="108">
        <v>25000</v>
      </c>
      <c r="H82" s="56">
        <v>40548</v>
      </c>
      <c r="I82" s="56">
        <v>0</v>
      </c>
      <c r="J82" s="97">
        <v>0</v>
      </c>
      <c r="K82" s="91">
        <v>0</v>
      </c>
      <c r="L82" s="98">
        <f t="shared" si="7"/>
        <v>95982</v>
      </c>
      <c r="M82" s="98">
        <f t="shared" si="8"/>
        <v>0</v>
      </c>
      <c r="N82" s="98">
        <f t="shared" si="9"/>
        <v>0</v>
      </c>
      <c r="O82" s="98">
        <f t="shared" si="10"/>
        <v>25000</v>
      </c>
      <c r="P82" s="98">
        <f t="shared" si="11"/>
        <v>70982</v>
      </c>
      <c r="BS82" s="59"/>
      <c r="BU82" s="60"/>
      <c r="BX82" s="97"/>
      <c r="BY82" s="97"/>
      <c r="BZ82" s="97"/>
      <c r="CA82" s="97"/>
      <c r="CD82" s="97"/>
      <c r="CE82" s="97"/>
      <c r="CH82" s="97"/>
      <c r="CI82" s="97"/>
      <c r="CJ82" s="97"/>
      <c r="CK82" s="97"/>
      <c r="CL82" s="97"/>
      <c r="CM82" s="98"/>
      <c r="CP82" s="98"/>
    </row>
    <row r="83" spans="1:94" x14ac:dyDescent="0.15">
      <c r="A83" s="59">
        <v>36538</v>
      </c>
      <c r="B83" s="56">
        <f t="shared" si="12"/>
        <v>1</v>
      </c>
      <c r="C83" s="60">
        <f t="shared" si="13"/>
        <v>2000</v>
      </c>
      <c r="D83" s="97">
        <v>55434</v>
      </c>
      <c r="E83" s="56">
        <v>0</v>
      </c>
      <c r="F83" s="97">
        <v>0</v>
      </c>
      <c r="G83" s="108">
        <v>25000</v>
      </c>
      <c r="H83" s="56">
        <v>40548</v>
      </c>
      <c r="I83" s="56">
        <v>0</v>
      </c>
      <c r="J83" s="97">
        <v>0</v>
      </c>
      <c r="K83" s="91">
        <v>0</v>
      </c>
      <c r="L83" s="98">
        <f t="shared" si="7"/>
        <v>95982</v>
      </c>
      <c r="M83" s="98">
        <f t="shared" si="8"/>
        <v>0</v>
      </c>
      <c r="N83" s="98">
        <f t="shared" si="9"/>
        <v>0</v>
      </c>
      <c r="O83" s="98">
        <f t="shared" si="10"/>
        <v>25000</v>
      </c>
      <c r="P83" s="98">
        <f t="shared" si="11"/>
        <v>70982</v>
      </c>
      <c r="BS83" s="59"/>
      <c r="BU83" s="60"/>
      <c r="BX83" s="97"/>
      <c r="BY83" s="97"/>
      <c r="BZ83" s="97"/>
      <c r="CA83" s="97"/>
      <c r="CD83" s="97"/>
      <c r="CE83" s="97"/>
      <c r="CH83" s="97"/>
      <c r="CI83" s="97"/>
      <c r="CJ83" s="97"/>
      <c r="CK83" s="97"/>
      <c r="CL83" s="97"/>
      <c r="CM83" s="98"/>
      <c r="CP83" s="98"/>
    </row>
    <row r="84" spans="1:94" x14ac:dyDescent="0.15">
      <c r="A84" s="59">
        <v>36539</v>
      </c>
      <c r="B84" s="56">
        <f t="shared" si="12"/>
        <v>1</v>
      </c>
      <c r="C84" s="60">
        <f t="shared" si="13"/>
        <v>2000</v>
      </c>
      <c r="D84" s="97">
        <v>55434</v>
      </c>
      <c r="E84" s="56">
        <v>0</v>
      </c>
      <c r="F84" s="97">
        <v>0</v>
      </c>
      <c r="G84" s="108">
        <v>25000</v>
      </c>
      <c r="H84" s="56">
        <v>40548</v>
      </c>
      <c r="I84" s="56">
        <v>0</v>
      </c>
      <c r="J84" s="97">
        <v>0</v>
      </c>
      <c r="K84" s="91">
        <v>0</v>
      </c>
      <c r="L84" s="98">
        <f t="shared" si="7"/>
        <v>95982</v>
      </c>
      <c r="M84" s="98">
        <f t="shared" si="8"/>
        <v>0</v>
      </c>
      <c r="N84" s="98">
        <f t="shared" si="9"/>
        <v>0</v>
      </c>
      <c r="O84" s="98">
        <f t="shared" si="10"/>
        <v>25000</v>
      </c>
      <c r="P84" s="98">
        <f t="shared" si="11"/>
        <v>70982</v>
      </c>
      <c r="BS84" s="59"/>
      <c r="BU84" s="60"/>
      <c r="BX84" s="97"/>
      <c r="BY84" s="97"/>
      <c r="BZ84" s="97"/>
      <c r="CA84" s="97"/>
      <c r="CD84" s="97"/>
      <c r="CE84" s="97"/>
      <c r="CH84" s="97"/>
      <c r="CI84" s="97"/>
      <c r="CJ84" s="97"/>
      <c r="CK84" s="97"/>
      <c r="CL84" s="97"/>
      <c r="CM84" s="98"/>
      <c r="CP84" s="98"/>
    </row>
    <row r="85" spans="1:94" x14ac:dyDescent="0.15">
      <c r="A85" s="59">
        <v>36540</v>
      </c>
      <c r="B85" s="56">
        <f t="shared" si="12"/>
        <v>1</v>
      </c>
      <c r="C85" s="60">
        <f t="shared" si="13"/>
        <v>2000</v>
      </c>
      <c r="D85" s="97">
        <v>55434</v>
      </c>
      <c r="E85" s="56">
        <v>0</v>
      </c>
      <c r="F85" s="97">
        <v>0</v>
      </c>
      <c r="G85" s="91">
        <v>25000</v>
      </c>
      <c r="H85" s="56">
        <v>40548</v>
      </c>
      <c r="I85" s="56">
        <v>0</v>
      </c>
      <c r="J85" s="97">
        <v>0</v>
      </c>
      <c r="K85" s="91">
        <v>0</v>
      </c>
      <c r="L85" s="98">
        <f t="shared" si="7"/>
        <v>95982</v>
      </c>
      <c r="M85" s="98">
        <f t="shared" si="8"/>
        <v>0</v>
      </c>
      <c r="N85" s="98">
        <f t="shared" si="9"/>
        <v>0</v>
      </c>
      <c r="O85" s="98">
        <f t="shared" si="10"/>
        <v>25000</v>
      </c>
      <c r="P85" s="98">
        <f t="shared" si="11"/>
        <v>70982</v>
      </c>
      <c r="BS85" s="59"/>
      <c r="BU85" s="60"/>
      <c r="BX85" s="97"/>
      <c r="BY85" s="97"/>
      <c r="BZ85" s="97"/>
      <c r="CA85" s="97"/>
      <c r="CD85" s="97"/>
      <c r="CE85" s="97"/>
      <c r="CH85" s="97"/>
      <c r="CI85" s="97"/>
      <c r="CJ85" s="97"/>
      <c r="CK85" s="97"/>
      <c r="CL85" s="97"/>
      <c r="CM85" s="98"/>
      <c r="CP85" s="98"/>
    </row>
    <row r="86" spans="1:94" x14ac:dyDescent="0.15">
      <c r="A86" s="59">
        <v>36541</v>
      </c>
      <c r="B86" s="56">
        <f t="shared" si="12"/>
        <v>1</v>
      </c>
      <c r="C86" s="60">
        <f t="shared" si="13"/>
        <v>2000</v>
      </c>
      <c r="D86" s="97">
        <v>55434</v>
      </c>
      <c r="E86" s="56">
        <v>0</v>
      </c>
      <c r="F86" s="97">
        <v>0</v>
      </c>
      <c r="G86" s="91">
        <v>25000</v>
      </c>
      <c r="H86" s="56">
        <v>40548</v>
      </c>
      <c r="I86" s="56">
        <v>0</v>
      </c>
      <c r="J86" s="97">
        <v>0</v>
      </c>
      <c r="K86" s="91">
        <v>0</v>
      </c>
      <c r="L86" s="98">
        <f t="shared" si="7"/>
        <v>95982</v>
      </c>
      <c r="M86" s="98">
        <f t="shared" si="8"/>
        <v>0</v>
      </c>
      <c r="N86" s="98">
        <f t="shared" si="9"/>
        <v>0</v>
      </c>
      <c r="O86" s="98">
        <f t="shared" si="10"/>
        <v>25000</v>
      </c>
      <c r="P86" s="98">
        <f t="shared" si="11"/>
        <v>70982</v>
      </c>
      <c r="BS86" s="59"/>
      <c r="BU86" s="60"/>
      <c r="BX86" s="97"/>
      <c r="BY86" s="97"/>
      <c r="BZ86" s="97"/>
      <c r="CA86" s="97"/>
      <c r="CD86" s="97"/>
      <c r="CE86" s="97"/>
      <c r="CH86" s="97"/>
      <c r="CI86" s="97"/>
      <c r="CJ86" s="97"/>
      <c r="CK86" s="97"/>
      <c r="CL86" s="97"/>
      <c r="CM86" s="98"/>
      <c r="CP86" s="98"/>
    </row>
    <row r="87" spans="1:94" x14ac:dyDescent="0.15">
      <c r="A87" s="59">
        <v>36542</v>
      </c>
      <c r="B87" s="56">
        <f t="shared" si="12"/>
        <v>1</v>
      </c>
      <c r="C87" s="60">
        <f t="shared" si="13"/>
        <v>2000</v>
      </c>
      <c r="D87" s="97">
        <v>55434</v>
      </c>
      <c r="E87" s="56">
        <v>0</v>
      </c>
      <c r="F87" s="97">
        <v>0</v>
      </c>
      <c r="G87" s="91">
        <v>25000</v>
      </c>
      <c r="H87" s="56">
        <v>40548</v>
      </c>
      <c r="I87" s="56">
        <v>0</v>
      </c>
      <c r="J87" s="97">
        <v>0</v>
      </c>
      <c r="K87" s="91">
        <v>0</v>
      </c>
      <c r="L87" s="98">
        <f t="shared" si="7"/>
        <v>95982</v>
      </c>
      <c r="M87" s="98">
        <f t="shared" si="8"/>
        <v>0</v>
      </c>
      <c r="N87" s="98">
        <f t="shared" si="9"/>
        <v>0</v>
      </c>
      <c r="O87" s="98">
        <f t="shared" si="10"/>
        <v>25000</v>
      </c>
      <c r="P87" s="98">
        <f t="shared" si="11"/>
        <v>70982</v>
      </c>
      <c r="BS87" s="59"/>
      <c r="BU87" s="60"/>
      <c r="BX87" s="97"/>
      <c r="BY87" s="97"/>
      <c r="BZ87" s="97"/>
      <c r="CA87" s="97"/>
      <c r="CD87" s="97"/>
      <c r="CE87" s="97"/>
      <c r="CH87" s="97"/>
      <c r="CI87" s="97"/>
      <c r="CJ87" s="97"/>
      <c r="CK87" s="97"/>
      <c r="CL87" s="97"/>
      <c r="CM87" s="98"/>
      <c r="CP87" s="98"/>
    </row>
    <row r="88" spans="1:94" x14ac:dyDescent="0.15">
      <c r="A88" s="59">
        <v>36543</v>
      </c>
      <c r="B88" s="56">
        <f t="shared" si="12"/>
        <v>1</v>
      </c>
      <c r="C88" s="60">
        <f t="shared" si="13"/>
        <v>2000</v>
      </c>
      <c r="D88" s="97">
        <v>55434</v>
      </c>
      <c r="E88" s="56">
        <v>0</v>
      </c>
      <c r="F88" s="97">
        <v>0</v>
      </c>
      <c r="G88" s="108">
        <v>25000</v>
      </c>
      <c r="H88" s="56">
        <v>40548</v>
      </c>
      <c r="I88" s="56">
        <v>0</v>
      </c>
      <c r="J88" s="97">
        <v>0</v>
      </c>
      <c r="K88" s="91">
        <v>0</v>
      </c>
      <c r="L88" s="98">
        <f t="shared" si="7"/>
        <v>95982</v>
      </c>
      <c r="M88" s="98">
        <f t="shared" si="8"/>
        <v>0</v>
      </c>
      <c r="N88" s="98">
        <f t="shared" si="9"/>
        <v>0</v>
      </c>
      <c r="O88" s="98">
        <f t="shared" si="10"/>
        <v>25000</v>
      </c>
      <c r="P88" s="98">
        <f t="shared" si="11"/>
        <v>70982</v>
      </c>
      <c r="BS88" s="59"/>
      <c r="BU88" s="60"/>
      <c r="BX88" s="97"/>
      <c r="BY88" s="97"/>
      <c r="BZ88" s="97"/>
      <c r="CA88" s="97"/>
      <c r="CD88" s="97"/>
      <c r="CE88" s="97"/>
      <c r="CH88" s="97"/>
      <c r="CI88" s="97"/>
      <c r="CJ88" s="97"/>
      <c r="CK88" s="97"/>
      <c r="CL88" s="97"/>
      <c r="CM88" s="98"/>
      <c r="CP88" s="98"/>
    </row>
    <row r="89" spans="1:94" x14ac:dyDescent="0.15">
      <c r="A89" s="59">
        <v>36544</v>
      </c>
      <c r="B89" s="56">
        <f t="shared" si="12"/>
        <v>1</v>
      </c>
      <c r="C89" s="60">
        <f t="shared" si="13"/>
        <v>2000</v>
      </c>
      <c r="D89" s="97">
        <v>55434</v>
      </c>
      <c r="E89" s="56">
        <v>0</v>
      </c>
      <c r="F89" s="97">
        <v>0</v>
      </c>
      <c r="G89" s="91">
        <v>0</v>
      </c>
      <c r="H89" s="56">
        <v>40548</v>
      </c>
      <c r="I89" s="56">
        <v>0</v>
      </c>
      <c r="J89" s="97">
        <v>0</v>
      </c>
      <c r="K89" s="91">
        <v>0</v>
      </c>
      <c r="L89" s="98">
        <f t="shared" si="7"/>
        <v>95982</v>
      </c>
      <c r="M89" s="98">
        <f t="shared" si="8"/>
        <v>0</v>
      </c>
      <c r="N89" s="98">
        <f t="shared" si="9"/>
        <v>0</v>
      </c>
      <c r="O89" s="98">
        <f t="shared" si="10"/>
        <v>0</v>
      </c>
      <c r="P89" s="98">
        <f t="shared" si="11"/>
        <v>95982</v>
      </c>
      <c r="BS89" s="59"/>
      <c r="BU89" s="60"/>
      <c r="BX89" s="97"/>
      <c r="BY89" s="97"/>
      <c r="BZ89" s="97"/>
      <c r="CA89" s="97"/>
      <c r="CD89" s="97"/>
      <c r="CE89" s="97"/>
      <c r="CH89" s="97"/>
      <c r="CI89" s="97"/>
      <c r="CJ89" s="97"/>
      <c r="CK89" s="97"/>
      <c r="CL89" s="97"/>
      <c r="CM89" s="98"/>
      <c r="CP89" s="98"/>
    </row>
    <row r="90" spans="1:94" x14ac:dyDescent="0.15">
      <c r="A90" s="59">
        <v>36545</v>
      </c>
      <c r="B90" s="56">
        <f t="shared" si="12"/>
        <v>1</v>
      </c>
      <c r="C90" s="60">
        <f t="shared" si="13"/>
        <v>2000</v>
      </c>
      <c r="D90" s="97">
        <v>55434</v>
      </c>
      <c r="E90" s="56">
        <v>0</v>
      </c>
      <c r="F90" s="97">
        <v>0</v>
      </c>
      <c r="G90" s="91">
        <v>0</v>
      </c>
      <c r="H90" s="56">
        <v>40548</v>
      </c>
      <c r="I90" s="56">
        <v>0</v>
      </c>
      <c r="J90" s="97">
        <v>0</v>
      </c>
      <c r="K90" s="91">
        <v>0</v>
      </c>
      <c r="L90" s="98">
        <f t="shared" si="7"/>
        <v>95982</v>
      </c>
      <c r="M90" s="98">
        <f t="shared" si="8"/>
        <v>0</v>
      </c>
      <c r="N90" s="98">
        <f t="shared" si="9"/>
        <v>0</v>
      </c>
      <c r="O90" s="98">
        <f t="shared" si="10"/>
        <v>0</v>
      </c>
      <c r="P90" s="98">
        <f t="shared" si="11"/>
        <v>95982</v>
      </c>
      <c r="BS90" s="59"/>
      <c r="BU90" s="60"/>
      <c r="BX90" s="97"/>
      <c r="BY90" s="97"/>
      <c r="BZ90" s="97"/>
      <c r="CA90" s="97"/>
      <c r="CD90" s="97"/>
      <c r="CE90" s="97"/>
      <c r="CH90" s="97"/>
      <c r="CI90" s="97"/>
      <c r="CJ90" s="97"/>
      <c r="CK90" s="97"/>
      <c r="CL90" s="97"/>
      <c r="CM90" s="98"/>
      <c r="CP90" s="98"/>
    </row>
    <row r="91" spans="1:94" x14ac:dyDescent="0.15">
      <c r="A91" s="59">
        <v>36546</v>
      </c>
      <c r="B91" s="56">
        <f t="shared" si="12"/>
        <v>1</v>
      </c>
      <c r="C91" s="60">
        <f t="shared" si="13"/>
        <v>2000</v>
      </c>
      <c r="D91" s="97">
        <v>55434</v>
      </c>
      <c r="E91" s="56">
        <v>0</v>
      </c>
      <c r="F91" s="97">
        <v>0</v>
      </c>
      <c r="G91" s="91">
        <v>0</v>
      </c>
      <c r="H91" s="56">
        <v>40548</v>
      </c>
      <c r="I91" s="56">
        <v>0</v>
      </c>
      <c r="J91" s="97">
        <v>0</v>
      </c>
      <c r="K91" s="91">
        <v>0</v>
      </c>
      <c r="L91" s="98">
        <f t="shared" si="7"/>
        <v>95982</v>
      </c>
      <c r="M91" s="98">
        <f t="shared" si="8"/>
        <v>0</v>
      </c>
      <c r="N91" s="98">
        <f t="shared" si="9"/>
        <v>0</v>
      </c>
      <c r="O91" s="98">
        <f t="shared" si="10"/>
        <v>0</v>
      </c>
      <c r="P91" s="98">
        <f t="shared" si="11"/>
        <v>95982</v>
      </c>
      <c r="BS91" s="59"/>
      <c r="BU91" s="60"/>
      <c r="BX91" s="97"/>
      <c r="BY91" s="97"/>
      <c r="BZ91" s="97"/>
      <c r="CA91" s="97"/>
      <c r="CD91" s="97"/>
      <c r="CE91" s="97"/>
      <c r="CH91" s="97"/>
      <c r="CI91" s="97"/>
      <c r="CJ91" s="97"/>
      <c r="CK91" s="97"/>
      <c r="CL91" s="97"/>
      <c r="CM91" s="98"/>
      <c r="CP91" s="98"/>
    </row>
    <row r="92" spans="1:94" x14ac:dyDescent="0.15">
      <c r="A92" s="59">
        <v>36547</v>
      </c>
      <c r="B92" s="56">
        <f t="shared" si="12"/>
        <v>1</v>
      </c>
      <c r="C92" s="60">
        <f t="shared" si="13"/>
        <v>2000</v>
      </c>
      <c r="D92" s="97">
        <v>55434</v>
      </c>
      <c r="E92" s="56">
        <v>0</v>
      </c>
      <c r="F92" s="97">
        <v>0</v>
      </c>
      <c r="G92" s="91">
        <v>0</v>
      </c>
      <c r="H92" s="56">
        <v>40548</v>
      </c>
      <c r="I92" s="56">
        <v>0</v>
      </c>
      <c r="J92" s="97">
        <v>0</v>
      </c>
      <c r="K92" s="91">
        <v>0</v>
      </c>
      <c r="L92" s="98">
        <f t="shared" si="7"/>
        <v>95982</v>
      </c>
      <c r="M92" s="98">
        <f t="shared" si="8"/>
        <v>0</v>
      </c>
      <c r="N92" s="98">
        <f t="shared" si="9"/>
        <v>0</v>
      </c>
      <c r="O92" s="98">
        <f t="shared" si="10"/>
        <v>0</v>
      </c>
      <c r="P92" s="98">
        <f t="shared" si="11"/>
        <v>95982</v>
      </c>
      <c r="BS92" s="59"/>
      <c r="BU92" s="60"/>
      <c r="BX92" s="97"/>
      <c r="BY92" s="97"/>
      <c r="BZ92" s="97"/>
      <c r="CA92" s="97"/>
      <c r="CD92" s="97"/>
      <c r="CE92" s="97"/>
      <c r="CH92" s="97"/>
      <c r="CI92" s="97"/>
      <c r="CJ92" s="97"/>
      <c r="CK92" s="97"/>
      <c r="CL92" s="97"/>
      <c r="CM92" s="98"/>
      <c r="CP92" s="98"/>
    </row>
    <row r="93" spans="1:94" x14ac:dyDescent="0.15">
      <c r="A93" s="59">
        <v>36548</v>
      </c>
      <c r="B93" s="56">
        <f t="shared" si="12"/>
        <v>1</v>
      </c>
      <c r="C93" s="60">
        <f t="shared" si="13"/>
        <v>2000</v>
      </c>
      <c r="D93" s="97">
        <v>55434</v>
      </c>
      <c r="E93" s="56">
        <v>0</v>
      </c>
      <c r="F93" s="97">
        <v>0</v>
      </c>
      <c r="G93" s="91">
        <v>0</v>
      </c>
      <c r="H93" s="56">
        <v>40548</v>
      </c>
      <c r="I93" s="56">
        <v>0</v>
      </c>
      <c r="J93" s="97">
        <v>0</v>
      </c>
      <c r="K93" s="91">
        <v>0</v>
      </c>
      <c r="L93" s="98">
        <f t="shared" si="7"/>
        <v>95982</v>
      </c>
      <c r="M93" s="98">
        <f t="shared" si="8"/>
        <v>0</v>
      </c>
      <c r="N93" s="98">
        <f t="shared" si="9"/>
        <v>0</v>
      </c>
      <c r="O93" s="98">
        <f t="shared" si="10"/>
        <v>0</v>
      </c>
      <c r="P93" s="98">
        <f t="shared" si="11"/>
        <v>95982</v>
      </c>
      <c r="BS93" s="59"/>
      <c r="BU93" s="60"/>
      <c r="BX93" s="97"/>
      <c r="BY93" s="97"/>
      <c r="BZ93" s="97"/>
      <c r="CA93" s="97"/>
      <c r="CD93" s="97"/>
      <c r="CE93" s="97"/>
      <c r="CH93" s="97"/>
      <c r="CI93" s="97"/>
      <c r="CJ93" s="97"/>
      <c r="CK93" s="97"/>
      <c r="CL93" s="97"/>
      <c r="CM93" s="98"/>
      <c r="CP93" s="98"/>
    </row>
    <row r="94" spans="1:94" x14ac:dyDescent="0.15">
      <c r="A94" s="59">
        <v>36549</v>
      </c>
      <c r="B94" s="56">
        <f t="shared" si="12"/>
        <v>1</v>
      </c>
      <c r="C94" s="60">
        <f t="shared" si="13"/>
        <v>2000</v>
      </c>
      <c r="D94" s="97">
        <v>55434</v>
      </c>
      <c r="E94" s="56">
        <v>0</v>
      </c>
      <c r="F94" s="97">
        <v>0</v>
      </c>
      <c r="G94" s="91">
        <v>0</v>
      </c>
      <c r="H94" s="56">
        <v>40548</v>
      </c>
      <c r="I94" s="56">
        <v>0</v>
      </c>
      <c r="J94" s="97">
        <v>0</v>
      </c>
      <c r="K94" s="91">
        <v>0</v>
      </c>
      <c r="L94" s="98">
        <f t="shared" si="7"/>
        <v>95982</v>
      </c>
      <c r="M94" s="98">
        <f t="shared" si="8"/>
        <v>0</v>
      </c>
      <c r="N94" s="98">
        <f t="shared" si="9"/>
        <v>0</v>
      </c>
      <c r="O94" s="98">
        <f t="shared" si="10"/>
        <v>0</v>
      </c>
      <c r="P94" s="98">
        <f t="shared" si="11"/>
        <v>95982</v>
      </c>
      <c r="BS94" s="59"/>
      <c r="BU94" s="60"/>
      <c r="BX94" s="97"/>
      <c r="BY94" s="97"/>
      <c r="BZ94" s="97"/>
      <c r="CA94" s="97"/>
      <c r="CD94" s="97"/>
      <c r="CE94" s="97"/>
      <c r="CH94" s="97"/>
      <c r="CI94" s="97"/>
      <c r="CJ94" s="97"/>
      <c r="CK94" s="97"/>
      <c r="CL94" s="97"/>
      <c r="CM94" s="98"/>
      <c r="CP94" s="98"/>
    </row>
    <row r="95" spans="1:94" x14ac:dyDescent="0.15">
      <c r="A95" s="59">
        <v>36550</v>
      </c>
      <c r="B95" s="56">
        <f t="shared" si="12"/>
        <v>1</v>
      </c>
      <c r="C95" s="60">
        <f t="shared" si="13"/>
        <v>2000</v>
      </c>
      <c r="D95" s="97">
        <v>55063</v>
      </c>
      <c r="E95" s="56">
        <v>0</v>
      </c>
      <c r="F95" s="97">
        <v>0</v>
      </c>
      <c r="G95" s="91">
        <v>0</v>
      </c>
      <c r="H95" s="56">
        <v>40548</v>
      </c>
      <c r="I95" s="56">
        <v>0</v>
      </c>
      <c r="J95" s="97">
        <v>0</v>
      </c>
      <c r="K95" s="91">
        <v>0</v>
      </c>
      <c r="L95" s="98">
        <f t="shared" si="7"/>
        <v>95611</v>
      </c>
      <c r="M95" s="98">
        <f t="shared" si="8"/>
        <v>0</v>
      </c>
      <c r="N95" s="98">
        <f t="shared" si="9"/>
        <v>0</v>
      </c>
      <c r="O95" s="98">
        <f t="shared" si="10"/>
        <v>0</v>
      </c>
      <c r="P95" s="98">
        <f t="shared" si="11"/>
        <v>95611</v>
      </c>
      <c r="BS95" s="59"/>
      <c r="BU95" s="60"/>
      <c r="BX95" s="97"/>
      <c r="BY95" s="97"/>
      <c r="BZ95" s="97"/>
      <c r="CA95" s="97"/>
      <c r="CD95" s="97"/>
      <c r="CE95" s="97"/>
      <c r="CH95" s="97"/>
      <c r="CI95" s="97"/>
      <c r="CJ95" s="97"/>
      <c r="CK95" s="97"/>
      <c r="CL95" s="97"/>
      <c r="CM95" s="98"/>
      <c r="CP95" s="98"/>
    </row>
    <row r="96" spans="1:94" x14ac:dyDescent="0.15">
      <c r="A96" s="59">
        <v>36551</v>
      </c>
      <c r="B96" s="56">
        <f t="shared" si="12"/>
        <v>1</v>
      </c>
      <c r="C96" s="60">
        <f t="shared" si="13"/>
        <v>2000</v>
      </c>
      <c r="D96" s="97">
        <v>55063</v>
      </c>
      <c r="E96" s="56">
        <v>0</v>
      </c>
      <c r="F96" s="97">
        <v>0</v>
      </c>
      <c r="G96" s="91">
        <v>0</v>
      </c>
      <c r="H96" s="56">
        <v>40548</v>
      </c>
      <c r="I96" s="56">
        <v>0</v>
      </c>
      <c r="J96" s="97">
        <v>0</v>
      </c>
      <c r="K96" s="91">
        <v>0</v>
      </c>
      <c r="L96" s="98">
        <f t="shared" si="7"/>
        <v>95611</v>
      </c>
      <c r="M96" s="98">
        <f t="shared" si="8"/>
        <v>0</v>
      </c>
      <c r="N96" s="98">
        <f t="shared" si="9"/>
        <v>0</v>
      </c>
      <c r="O96" s="98">
        <f t="shared" si="10"/>
        <v>0</v>
      </c>
      <c r="P96" s="98">
        <f t="shared" si="11"/>
        <v>95611</v>
      </c>
      <c r="BS96" s="59"/>
      <c r="BU96" s="60"/>
      <c r="BX96" s="97"/>
      <c r="BY96" s="97"/>
      <c r="BZ96" s="97"/>
      <c r="CA96" s="97"/>
      <c r="CD96" s="97"/>
      <c r="CE96" s="97"/>
      <c r="CH96" s="97"/>
      <c r="CI96" s="97"/>
      <c r="CJ96" s="97"/>
      <c r="CK96" s="97"/>
      <c r="CL96" s="97"/>
      <c r="CM96" s="98"/>
      <c r="CP96" s="98"/>
    </row>
    <row r="97" spans="1:94" x14ac:dyDescent="0.15">
      <c r="A97" s="59">
        <v>36552</v>
      </c>
      <c r="B97" s="56">
        <f t="shared" si="12"/>
        <v>1</v>
      </c>
      <c r="C97" s="60">
        <f t="shared" si="13"/>
        <v>2000</v>
      </c>
      <c r="D97" s="97">
        <v>55063</v>
      </c>
      <c r="E97" s="56">
        <v>0</v>
      </c>
      <c r="F97" s="97">
        <v>0</v>
      </c>
      <c r="G97" s="91">
        <v>0</v>
      </c>
      <c r="H97" s="56">
        <v>40548</v>
      </c>
      <c r="I97" s="56">
        <v>0</v>
      </c>
      <c r="J97" s="97">
        <v>0</v>
      </c>
      <c r="K97" s="91">
        <v>0</v>
      </c>
      <c r="L97" s="98">
        <f t="shared" si="7"/>
        <v>95611</v>
      </c>
      <c r="M97" s="98">
        <f t="shared" si="8"/>
        <v>0</v>
      </c>
      <c r="N97" s="98">
        <f t="shared" si="9"/>
        <v>0</v>
      </c>
      <c r="O97" s="98">
        <f t="shared" si="10"/>
        <v>0</v>
      </c>
      <c r="P97" s="98">
        <f t="shared" si="11"/>
        <v>95611</v>
      </c>
      <c r="BS97" s="59"/>
      <c r="BU97" s="60"/>
      <c r="BX97" s="97"/>
      <c r="BY97" s="97"/>
      <c r="BZ97" s="97"/>
      <c r="CA97" s="97"/>
      <c r="CD97" s="97"/>
      <c r="CE97" s="97"/>
      <c r="CH97" s="97"/>
      <c r="CI97" s="97"/>
      <c r="CJ97" s="97"/>
      <c r="CK97" s="97"/>
      <c r="CL97" s="97"/>
      <c r="CM97" s="98"/>
      <c r="CP97" s="98"/>
    </row>
    <row r="98" spans="1:94" x14ac:dyDescent="0.15">
      <c r="A98" s="59">
        <v>36553</v>
      </c>
      <c r="B98" s="56">
        <f t="shared" si="12"/>
        <v>1</v>
      </c>
      <c r="C98" s="60">
        <f t="shared" si="13"/>
        <v>2000</v>
      </c>
      <c r="D98" s="97">
        <v>55063</v>
      </c>
      <c r="E98" s="56">
        <v>0</v>
      </c>
      <c r="F98" s="97">
        <v>0</v>
      </c>
      <c r="G98" s="91">
        <v>0</v>
      </c>
      <c r="H98" s="56">
        <v>40548</v>
      </c>
      <c r="I98" s="56">
        <v>0</v>
      </c>
      <c r="J98" s="97">
        <v>0</v>
      </c>
      <c r="K98" s="91">
        <v>0</v>
      </c>
      <c r="L98" s="98">
        <f t="shared" si="7"/>
        <v>95611</v>
      </c>
      <c r="M98" s="98">
        <f t="shared" si="8"/>
        <v>0</v>
      </c>
      <c r="N98" s="98">
        <f t="shared" si="9"/>
        <v>0</v>
      </c>
      <c r="O98" s="98">
        <f t="shared" si="10"/>
        <v>0</v>
      </c>
      <c r="P98" s="98">
        <f t="shared" si="11"/>
        <v>95611</v>
      </c>
      <c r="BS98" s="59"/>
      <c r="BU98" s="60"/>
      <c r="BX98" s="97"/>
      <c r="BY98" s="97"/>
      <c r="BZ98" s="97"/>
      <c r="CA98" s="97"/>
      <c r="CD98" s="97"/>
      <c r="CE98" s="97"/>
      <c r="CH98" s="97"/>
      <c r="CI98" s="97"/>
      <c r="CJ98" s="97"/>
      <c r="CK98" s="97"/>
      <c r="CL98" s="97"/>
      <c r="CM98" s="98"/>
      <c r="CP98" s="98"/>
    </row>
    <row r="99" spans="1:94" x14ac:dyDescent="0.15">
      <c r="A99" s="59">
        <v>36554</v>
      </c>
      <c r="B99" s="56">
        <f t="shared" si="12"/>
        <v>1</v>
      </c>
      <c r="C99" s="60">
        <f t="shared" si="13"/>
        <v>2000</v>
      </c>
      <c r="D99" s="97">
        <v>55063</v>
      </c>
      <c r="E99" s="56">
        <v>0</v>
      </c>
      <c r="F99" s="97">
        <v>0</v>
      </c>
      <c r="G99" s="91">
        <v>0</v>
      </c>
      <c r="H99" s="56">
        <v>40548</v>
      </c>
      <c r="I99" s="56">
        <v>0</v>
      </c>
      <c r="J99" s="97">
        <v>0</v>
      </c>
      <c r="K99" s="91">
        <v>0</v>
      </c>
      <c r="L99" s="98">
        <f t="shared" si="7"/>
        <v>95611</v>
      </c>
      <c r="M99" s="98">
        <f t="shared" si="8"/>
        <v>0</v>
      </c>
      <c r="N99" s="98">
        <f t="shared" si="9"/>
        <v>0</v>
      </c>
      <c r="O99" s="98">
        <f t="shared" si="10"/>
        <v>0</v>
      </c>
      <c r="P99" s="98">
        <f t="shared" si="11"/>
        <v>95611</v>
      </c>
      <c r="BS99" s="59"/>
      <c r="BU99" s="60"/>
      <c r="BX99" s="97"/>
      <c r="BY99" s="97"/>
      <c r="BZ99" s="97"/>
      <c r="CA99" s="97"/>
      <c r="CD99" s="97"/>
      <c r="CE99" s="97"/>
      <c r="CH99" s="97"/>
      <c r="CI99" s="97"/>
      <c r="CJ99" s="97"/>
      <c r="CK99" s="97"/>
      <c r="CL99" s="97"/>
      <c r="CM99" s="98"/>
      <c r="CP99" s="98"/>
    </row>
    <row r="100" spans="1:94" x14ac:dyDescent="0.15">
      <c r="A100" s="59">
        <v>36555</v>
      </c>
      <c r="B100" s="56">
        <f t="shared" si="12"/>
        <v>1</v>
      </c>
      <c r="C100" s="60">
        <f t="shared" si="13"/>
        <v>2000</v>
      </c>
      <c r="D100" s="97">
        <v>55063</v>
      </c>
      <c r="E100" s="56">
        <v>0</v>
      </c>
      <c r="F100" s="97">
        <v>0</v>
      </c>
      <c r="G100" s="91">
        <v>0</v>
      </c>
      <c r="H100" s="56">
        <v>40548</v>
      </c>
      <c r="I100" s="56">
        <v>0</v>
      </c>
      <c r="J100" s="97">
        <v>0</v>
      </c>
      <c r="K100" s="91">
        <v>0</v>
      </c>
      <c r="L100" s="98">
        <f t="shared" si="7"/>
        <v>95611</v>
      </c>
      <c r="M100" s="98">
        <f t="shared" si="8"/>
        <v>0</v>
      </c>
      <c r="N100" s="98">
        <f t="shared" si="9"/>
        <v>0</v>
      </c>
      <c r="O100" s="98">
        <f t="shared" si="10"/>
        <v>0</v>
      </c>
      <c r="P100" s="98">
        <f t="shared" si="11"/>
        <v>95611</v>
      </c>
      <c r="BS100" s="59"/>
      <c r="BU100" s="60"/>
      <c r="BX100" s="97"/>
      <c r="BY100" s="97"/>
      <c r="BZ100" s="97"/>
      <c r="CA100" s="97"/>
      <c r="CD100" s="97"/>
      <c r="CE100" s="97"/>
      <c r="CH100" s="97"/>
      <c r="CI100" s="97"/>
      <c r="CJ100" s="97"/>
      <c r="CK100" s="97"/>
      <c r="CL100" s="97"/>
      <c r="CM100" s="98"/>
      <c r="CP100" s="98"/>
    </row>
    <row r="101" spans="1:94" x14ac:dyDescent="0.15">
      <c r="A101" s="59">
        <v>36556</v>
      </c>
      <c r="B101" s="56">
        <f t="shared" si="12"/>
        <v>1</v>
      </c>
      <c r="C101" s="60">
        <f t="shared" si="13"/>
        <v>2000</v>
      </c>
      <c r="D101" s="97">
        <v>55063</v>
      </c>
      <c r="E101" s="56">
        <v>0</v>
      </c>
      <c r="F101" s="97">
        <v>0</v>
      </c>
      <c r="G101" s="91">
        <v>0</v>
      </c>
      <c r="H101" s="56">
        <v>40548</v>
      </c>
      <c r="I101" s="56">
        <v>0</v>
      </c>
      <c r="J101" s="97">
        <v>0</v>
      </c>
      <c r="K101" s="91">
        <v>0</v>
      </c>
      <c r="L101" s="98">
        <f t="shared" si="7"/>
        <v>95611</v>
      </c>
      <c r="M101" s="98">
        <f t="shared" si="8"/>
        <v>0</v>
      </c>
      <c r="N101" s="98">
        <f t="shared" si="9"/>
        <v>0</v>
      </c>
      <c r="O101" s="98">
        <f t="shared" si="10"/>
        <v>0</v>
      </c>
      <c r="P101" s="98">
        <f t="shared" si="11"/>
        <v>95611</v>
      </c>
      <c r="BS101" s="59"/>
      <c r="BU101" s="60"/>
      <c r="BX101" s="97"/>
      <c r="BY101" s="97"/>
      <c r="BZ101" s="97"/>
      <c r="CA101" s="97"/>
      <c r="CD101" s="97"/>
      <c r="CE101" s="97"/>
      <c r="CH101" s="97"/>
      <c r="CI101" s="97"/>
      <c r="CJ101" s="97"/>
      <c r="CK101" s="97"/>
      <c r="CL101" s="97"/>
      <c r="CM101" s="98"/>
      <c r="CP101" s="98"/>
    </row>
    <row r="102" spans="1:94" x14ac:dyDescent="0.15">
      <c r="A102" s="59">
        <v>36557</v>
      </c>
      <c r="B102" s="56">
        <f t="shared" si="12"/>
        <v>2</v>
      </c>
      <c r="C102" s="60">
        <f t="shared" si="13"/>
        <v>2000</v>
      </c>
      <c r="D102" s="97">
        <v>55063</v>
      </c>
      <c r="E102" s="56">
        <v>0</v>
      </c>
      <c r="F102" s="97">
        <v>0</v>
      </c>
      <c r="G102" s="91">
        <v>0</v>
      </c>
      <c r="H102" s="56">
        <v>40548</v>
      </c>
      <c r="I102" s="56">
        <v>0</v>
      </c>
      <c r="J102" s="97">
        <v>0</v>
      </c>
      <c r="K102" s="91">
        <v>0</v>
      </c>
      <c r="L102" s="98">
        <f t="shared" si="7"/>
        <v>95611</v>
      </c>
      <c r="M102" s="98">
        <f t="shared" si="8"/>
        <v>0</v>
      </c>
      <c r="N102" s="98">
        <f t="shared" si="9"/>
        <v>0</v>
      </c>
      <c r="O102" s="98">
        <f t="shared" si="10"/>
        <v>0</v>
      </c>
      <c r="P102" s="98">
        <f t="shared" si="11"/>
        <v>95611</v>
      </c>
      <c r="BS102" s="59"/>
      <c r="BU102" s="60"/>
      <c r="BX102" s="97"/>
      <c r="BY102" s="97"/>
      <c r="BZ102" s="97"/>
      <c r="CA102" s="97"/>
      <c r="CD102" s="97"/>
      <c r="CE102" s="97"/>
      <c r="CH102" s="97"/>
      <c r="CI102" s="97"/>
      <c r="CJ102" s="97"/>
      <c r="CK102" s="97"/>
      <c r="CL102" s="97"/>
      <c r="CM102" s="98"/>
      <c r="CP102" s="98"/>
    </row>
    <row r="103" spans="1:94" x14ac:dyDescent="0.15">
      <c r="A103" s="59">
        <v>36558</v>
      </c>
      <c r="B103" s="56">
        <f t="shared" si="12"/>
        <v>2</v>
      </c>
      <c r="C103" s="60">
        <f t="shared" si="13"/>
        <v>2000</v>
      </c>
      <c r="D103" s="97">
        <v>55063</v>
      </c>
      <c r="E103" s="56">
        <v>0</v>
      </c>
      <c r="F103" s="97">
        <v>0</v>
      </c>
      <c r="G103" s="91">
        <v>0</v>
      </c>
      <c r="H103" s="56">
        <v>40548</v>
      </c>
      <c r="I103" s="56">
        <v>0</v>
      </c>
      <c r="J103" s="97">
        <v>0</v>
      </c>
      <c r="K103" s="91">
        <v>0</v>
      </c>
      <c r="L103" s="98">
        <f t="shared" si="7"/>
        <v>95611</v>
      </c>
      <c r="M103" s="98">
        <f t="shared" si="8"/>
        <v>0</v>
      </c>
      <c r="N103" s="98">
        <f t="shared" si="9"/>
        <v>0</v>
      </c>
      <c r="O103" s="98">
        <f t="shared" si="10"/>
        <v>0</v>
      </c>
      <c r="P103" s="98">
        <f t="shared" si="11"/>
        <v>95611</v>
      </c>
      <c r="BS103" s="59"/>
      <c r="BU103" s="60"/>
      <c r="BX103" s="97"/>
      <c r="BY103" s="97"/>
      <c r="BZ103" s="97"/>
      <c r="CA103" s="97"/>
      <c r="CD103" s="97"/>
      <c r="CE103" s="97"/>
      <c r="CH103" s="97"/>
      <c r="CI103" s="97"/>
      <c r="CJ103" s="97"/>
      <c r="CK103" s="97"/>
      <c r="CL103" s="97"/>
      <c r="CM103" s="98"/>
      <c r="CP103" s="98"/>
    </row>
    <row r="104" spans="1:94" x14ac:dyDescent="0.15">
      <c r="A104" s="59">
        <v>36559</v>
      </c>
      <c r="B104" s="56">
        <f t="shared" si="12"/>
        <v>2</v>
      </c>
      <c r="C104" s="60">
        <f t="shared" si="13"/>
        <v>2000</v>
      </c>
      <c r="D104" s="97">
        <v>55063</v>
      </c>
      <c r="E104" s="56">
        <v>0</v>
      </c>
      <c r="F104" s="97">
        <v>0</v>
      </c>
      <c r="G104" s="91">
        <v>0</v>
      </c>
      <c r="H104" s="56">
        <v>40548</v>
      </c>
      <c r="I104" s="56">
        <v>0</v>
      </c>
      <c r="J104" s="97">
        <v>0</v>
      </c>
      <c r="K104" s="91">
        <v>0</v>
      </c>
      <c r="L104" s="98">
        <f t="shared" si="7"/>
        <v>95611</v>
      </c>
      <c r="M104" s="98">
        <f t="shared" si="8"/>
        <v>0</v>
      </c>
      <c r="N104" s="98">
        <f t="shared" si="9"/>
        <v>0</v>
      </c>
      <c r="O104" s="98">
        <f t="shared" si="10"/>
        <v>0</v>
      </c>
      <c r="P104" s="98">
        <f t="shared" si="11"/>
        <v>95611</v>
      </c>
      <c r="BS104" s="59"/>
      <c r="BU104" s="60"/>
      <c r="BX104" s="97"/>
      <c r="BY104" s="97"/>
      <c r="BZ104" s="97"/>
      <c r="CA104" s="97"/>
      <c r="CD104" s="97"/>
      <c r="CE104" s="97"/>
      <c r="CH104" s="97"/>
      <c r="CI104" s="97"/>
      <c r="CJ104" s="97"/>
      <c r="CK104" s="97"/>
      <c r="CL104" s="97"/>
      <c r="CM104" s="98"/>
      <c r="CP104" s="98"/>
    </row>
    <row r="105" spans="1:94" x14ac:dyDescent="0.15">
      <c r="A105" s="59">
        <v>36560</v>
      </c>
      <c r="B105" s="56">
        <f t="shared" si="12"/>
        <v>2</v>
      </c>
      <c r="C105" s="60">
        <f t="shared" si="13"/>
        <v>2000</v>
      </c>
      <c r="D105" s="97">
        <v>55063</v>
      </c>
      <c r="E105" s="56">
        <v>0</v>
      </c>
      <c r="F105" s="97">
        <v>0</v>
      </c>
      <c r="G105" s="91">
        <v>0</v>
      </c>
      <c r="H105" s="56">
        <v>40548</v>
      </c>
      <c r="I105" s="56">
        <v>0</v>
      </c>
      <c r="J105" s="97">
        <v>0</v>
      </c>
      <c r="K105" s="91">
        <v>0</v>
      </c>
      <c r="L105" s="98">
        <f t="shared" si="7"/>
        <v>95611</v>
      </c>
      <c r="M105" s="98">
        <f t="shared" si="8"/>
        <v>0</v>
      </c>
      <c r="N105" s="98">
        <f t="shared" si="9"/>
        <v>0</v>
      </c>
      <c r="O105" s="98">
        <f t="shared" si="10"/>
        <v>0</v>
      </c>
      <c r="P105" s="98">
        <f t="shared" si="11"/>
        <v>95611</v>
      </c>
      <c r="BS105" s="59"/>
      <c r="BU105" s="60"/>
      <c r="BX105" s="97"/>
      <c r="BY105" s="97"/>
      <c r="BZ105" s="97"/>
      <c r="CA105" s="97"/>
      <c r="CD105" s="97"/>
      <c r="CE105" s="97"/>
      <c r="CH105" s="97"/>
      <c r="CI105" s="97"/>
      <c r="CJ105" s="97"/>
      <c r="CK105" s="97"/>
      <c r="CL105" s="97"/>
      <c r="CM105" s="98"/>
      <c r="CP105" s="98"/>
    </row>
    <row r="106" spans="1:94" x14ac:dyDescent="0.15">
      <c r="A106" s="59">
        <v>36561</v>
      </c>
      <c r="B106" s="56">
        <f t="shared" si="12"/>
        <v>2</v>
      </c>
      <c r="C106" s="60">
        <f t="shared" si="13"/>
        <v>2000</v>
      </c>
      <c r="D106" s="97">
        <v>55063</v>
      </c>
      <c r="E106" s="56">
        <v>0</v>
      </c>
      <c r="F106" s="97">
        <v>0</v>
      </c>
      <c r="G106" s="91">
        <v>0</v>
      </c>
      <c r="H106" s="56">
        <v>40548</v>
      </c>
      <c r="I106" s="56">
        <v>0</v>
      </c>
      <c r="J106" s="97">
        <v>0</v>
      </c>
      <c r="K106" s="91">
        <v>0</v>
      </c>
      <c r="L106" s="98">
        <f t="shared" si="7"/>
        <v>95611</v>
      </c>
      <c r="M106" s="98">
        <f t="shared" si="8"/>
        <v>0</v>
      </c>
      <c r="N106" s="98">
        <f t="shared" si="9"/>
        <v>0</v>
      </c>
      <c r="O106" s="98">
        <f t="shared" si="10"/>
        <v>0</v>
      </c>
      <c r="P106" s="98">
        <f t="shared" si="11"/>
        <v>95611</v>
      </c>
      <c r="S106" s="99"/>
      <c r="BS106" s="59"/>
      <c r="BU106" s="60"/>
      <c r="BX106" s="97"/>
      <c r="BY106" s="97"/>
      <c r="BZ106" s="97"/>
      <c r="CA106" s="97"/>
      <c r="CD106" s="97"/>
      <c r="CE106" s="97"/>
      <c r="CH106" s="97"/>
      <c r="CI106" s="97"/>
      <c r="CJ106" s="97"/>
      <c r="CK106" s="97"/>
      <c r="CL106" s="97"/>
      <c r="CM106" s="98"/>
      <c r="CP106" s="98"/>
    </row>
    <row r="107" spans="1:94" x14ac:dyDescent="0.15">
      <c r="A107" s="59">
        <v>36562</v>
      </c>
      <c r="B107" s="56">
        <f t="shared" si="12"/>
        <v>2</v>
      </c>
      <c r="C107" s="60">
        <f t="shared" si="13"/>
        <v>2000</v>
      </c>
      <c r="D107" s="97">
        <v>55063</v>
      </c>
      <c r="E107" s="56">
        <v>0</v>
      </c>
      <c r="F107" s="97">
        <v>0</v>
      </c>
      <c r="G107" s="91">
        <v>0</v>
      </c>
      <c r="H107" s="56">
        <v>40548</v>
      </c>
      <c r="I107" s="56">
        <v>0</v>
      </c>
      <c r="J107" s="97">
        <v>0</v>
      </c>
      <c r="K107" s="91">
        <v>0</v>
      </c>
      <c r="L107" s="98">
        <f t="shared" si="7"/>
        <v>95611</v>
      </c>
      <c r="M107" s="98">
        <f t="shared" si="8"/>
        <v>0</v>
      </c>
      <c r="N107" s="98">
        <f t="shared" si="9"/>
        <v>0</v>
      </c>
      <c r="O107" s="98">
        <f t="shared" si="10"/>
        <v>0</v>
      </c>
      <c r="P107" s="98">
        <f t="shared" si="11"/>
        <v>95611</v>
      </c>
      <c r="S107" s="99"/>
      <c r="BS107" s="59"/>
      <c r="BU107" s="60"/>
      <c r="BX107" s="97"/>
      <c r="BY107" s="97"/>
      <c r="BZ107" s="97"/>
      <c r="CA107" s="97"/>
      <c r="CD107" s="97"/>
      <c r="CE107" s="97"/>
      <c r="CH107" s="97"/>
      <c r="CI107" s="97"/>
      <c r="CJ107" s="97"/>
      <c r="CK107" s="97"/>
      <c r="CL107" s="97"/>
      <c r="CM107" s="98"/>
      <c r="CP107" s="98"/>
    </row>
    <row r="108" spans="1:94" x14ac:dyDescent="0.15">
      <c r="A108" s="59">
        <v>36563</v>
      </c>
      <c r="B108" s="56">
        <f t="shared" si="12"/>
        <v>2</v>
      </c>
      <c r="C108" s="60">
        <f t="shared" si="13"/>
        <v>2000</v>
      </c>
      <c r="D108" s="97">
        <v>55063</v>
      </c>
      <c r="E108" s="56">
        <v>0</v>
      </c>
      <c r="F108" s="97">
        <v>0</v>
      </c>
      <c r="G108" s="91">
        <v>0</v>
      </c>
      <c r="H108" s="56">
        <v>40548</v>
      </c>
      <c r="I108" s="56">
        <v>0</v>
      </c>
      <c r="J108" s="97">
        <v>0</v>
      </c>
      <c r="K108" s="91">
        <v>0</v>
      </c>
      <c r="L108" s="98">
        <f t="shared" ref="L108:L171" si="14">D108+H108</f>
        <v>95611</v>
      </c>
      <c r="M108" s="98">
        <f t="shared" ref="M108:M171" si="15">E108+I108</f>
        <v>0</v>
      </c>
      <c r="N108" s="98">
        <f t="shared" ref="N108:N171" si="16">F108+J108</f>
        <v>0</v>
      </c>
      <c r="O108" s="98">
        <f t="shared" ref="O108:O171" si="17">G108+K108</f>
        <v>0</v>
      </c>
      <c r="P108" s="98">
        <f t="shared" ref="P108:P171" si="18">L108+M108+N108-O108</f>
        <v>95611</v>
      </c>
      <c r="S108" s="99"/>
      <c r="BS108" s="59"/>
      <c r="BU108" s="60"/>
      <c r="BX108" s="97"/>
      <c r="BY108" s="97"/>
      <c r="BZ108" s="97"/>
      <c r="CA108" s="97"/>
      <c r="CD108" s="97"/>
      <c r="CE108" s="97"/>
      <c r="CH108" s="97"/>
      <c r="CI108" s="97"/>
      <c r="CJ108" s="97"/>
      <c r="CK108" s="97"/>
      <c r="CL108" s="97"/>
      <c r="CM108" s="98"/>
      <c r="CP108" s="98"/>
    </row>
    <row r="109" spans="1:94" x14ac:dyDescent="0.15">
      <c r="A109" s="59">
        <v>36564</v>
      </c>
      <c r="B109" s="56">
        <f t="shared" si="12"/>
        <v>2</v>
      </c>
      <c r="C109" s="60">
        <f t="shared" si="13"/>
        <v>2000</v>
      </c>
      <c r="D109" s="97">
        <v>55063</v>
      </c>
      <c r="E109" s="56">
        <v>0</v>
      </c>
      <c r="F109" s="97">
        <v>0</v>
      </c>
      <c r="G109" s="91">
        <v>0</v>
      </c>
      <c r="H109" s="56">
        <v>40548</v>
      </c>
      <c r="I109" s="56">
        <v>0</v>
      </c>
      <c r="J109" s="97">
        <v>0</v>
      </c>
      <c r="K109" s="91">
        <v>0</v>
      </c>
      <c r="L109" s="98">
        <f t="shared" si="14"/>
        <v>95611</v>
      </c>
      <c r="M109" s="98">
        <f t="shared" si="15"/>
        <v>0</v>
      </c>
      <c r="N109" s="98">
        <f t="shared" si="16"/>
        <v>0</v>
      </c>
      <c r="O109" s="98">
        <f t="shared" si="17"/>
        <v>0</v>
      </c>
      <c r="P109" s="98">
        <f t="shared" si="18"/>
        <v>95611</v>
      </c>
      <c r="S109" s="99"/>
      <c r="BS109" s="59"/>
      <c r="BU109" s="60"/>
      <c r="BX109" s="97"/>
      <c r="BY109" s="97"/>
      <c r="BZ109" s="97"/>
      <c r="CA109" s="97"/>
      <c r="CD109" s="97"/>
      <c r="CE109" s="97"/>
      <c r="CH109" s="97"/>
      <c r="CI109" s="97"/>
      <c r="CJ109" s="97"/>
      <c r="CK109" s="97"/>
      <c r="CL109" s="97"/>
      <c r="CM109" s="98"/>
      <c r="CP109" s="98"/>
    </row>
    <row r="110" spans="1:94" x14ac:dyDescent="0.15">
      <c r="A110" s="59">
        <v>36565</v>
      </c>
      <c r="B110" s="56">
        <f t="shared" si="12"/>
        <v>2</v>
      </c>
      <c r="C110" s="60">
        <f t="shared" si="13"/>
        <v>2000</v>
      </c>
      <c r="D110" s="97">
        <v>55063</v>
      </c>
      <c r="E110" s="56">
        <v>0</v>
      </c>
      <c r="F110" s="97">
        <v>0</v>
      </c>
      <c r="G110" s="91">
        <v>0</v>
      </c>
      <c r="H110" s="56">
        <v>40548</v>
      </c>
      <c r="I110" s="56">
        <v>0</v>
      </c>
      <c r="J110" s="97">
        <v>0</v>
      </c>
      <c r="K110" s="91">
        <v>0</v>
      </c>
      <c r="L110" s="98">
        <f t="shared" si="14"/>
        <v>95611</v>
      </c>
      <c r="M110" s="98">
        <f t="shared" si="15"/>
        <v>0</v>
      </c>
      <c r="N110" s="98">
        <f t="shared" si="16"/>
        <v>0</v>
      </c>
      <c r="O110" s="98">
        <f t="shared" si="17"/>
        <v>0</v>
      </c>
      <c r="P110" s="98">
        <f t="shared" si="18"/>
        <v>95611</v>
      </c>
      <c r="S110" s="99"/>
      <c r="BS110" s="59"/>
      <c r="BU110" s="60"/>
      <c r="BX110" s="97"/>
      <c r="BY110" s="97"/>
      <c r="BZ110" s="97"/>
      <c r="CA110" s="97"/>
      <c r="CD110" s="97"/>
      <c r="CE110" s="97"/>
      <c r="CH110" s="97"/>
      <c r="CI110" s="97"/>
      <c r="CJ110" s="97"/>
      <c r="CK110" s="97"/>
      <c r="CL110" s="97"/>
      <c r="CM110" s="98"/>
      <c r="CP110" s="98"/>
    </row>
    <row r="111" spans="1:94" x14ac:dyDescent="0.15">
      <c r="A111" s="59">
        <v>36566</v>
      </c>
      <c r="B111" s="56">
        <f t="shared" si="12"/>
        <v>2</v>
      </c>
      <c r="C111" s="60">
        <f t="shared" si="13"/>
        <v>2000</v>
      </c>
      <c r="D111" s="97">
        <v>55063</v>
      </c>
      <c r="E111" s="56">
        <v>0</v>
      </c>
      <c r="F111" s="97">
        <v>0</v>
      </c>
      <c r="G111" s="91">
        <v>0</v>
      </c>
      <c r="H111" s="56">
        <v>40548</v>
      </c>
      <c r="I111" s="56">
        <v>0</v>
      </c>
      <c r="J111" s="97">
        <v>0</v>
      </c>
      <c r="K111" s="91">
        <v>0</v>
      </c>
      <c r="L111" s="98">
        <f t="shared" si="14"/>
        <v>95611</v>
      </c>
      <c r="M111" s="98">
        <f t="shared" si="15"/>
        <v>0</v>
      </c>
      <c r="N111" s="98">
        <f t="shared" si="16"/>
        <v>0</v>
      </c>
      <c r="O111" s="98">
        <f t="shared" si="17"/>
        <v>0</v>
      </c>
      <c r="P111" s="98">
        <f t="shared" si="18"/>
        <v>95611</v>
      </c>
      <c r="S111" s="99"/>
      <c r="BS111" s="59"/>
      <c r="BU111" s="60"/>
      <c r="BX111" s="97"/>
      <c r="BY111" s="97"/>
      <c r="BZ111" s="97"/>
      <c r="CA111" s="97"/>
      <c r="CD111" s="97"/>
      <c r="CE111" s="97"/>
      <c r="CH111" s="97"/>
      <c r="CI111" s="97"/>
      <c r="CJ111" s="97"/>
      <c r="CK111" s="97"/>
      <c r="CL111" s="97"/>
      <c r="CM111" s="98"/>
      <c r="CP111" s="98"/>
    </row>
    <row r="112" spans="1:94" x14ac:dyDescent="0.15">
      <c r="A112" s="59">
        <v>36567</v>
      </c>
      <c r="B112" s="56">
        <f t="shared" si="12"/>
        <v>2</v>
      </c>
      <c r="C112" s="60">
        <f t="shared" si="13"/>
        <v>2000</v>
      </c>
      <c r="D112" s="97">
        <v>55063</v>
      </c>
      <c r="E112" s="56">
        <v>0</v>
      </c>
      <c r="F112" s="97">
        <v>0</v>
      </c>
      <c r="G112" s="91">
        <v>0</v>
      </c>
      <c r="H112" s="56">
        <v>40548</v>
      </c>
      <c r="I112" s="56">
        <v>0</v>
      </c>
      <c r="J112" s="97">
        <v>0</v>
      </c>
      <c r="K112" s="91">
        <v>0</v>
      </c>
      <c r="L112" s="98">
        <f t="shared" si="14"/>
        <v>95611</v>
      </c>
      <c r="M112" s="98">
        <f t="shared" si="15"/>
        <v>0</v>
      </c>
      <c r="N112" s="98">
        <f t="shared" si="16"/>
        <v>0</v>
      </c>
      <c r="O112" s="98">
        <f t="shared" si="17"/>
        <v>0</v>
      </c>
      <c r="P112" s="98">
        <f t="shared" si="18"/>
        <v>95611</v>
      </c>
      <c r="S112" s="99"/>
      <c r="BS112" s="59"/>
      <c r="BU112" s="60"/>
      <c r="BX112" s="97"/>
      <c r="BY112" s="97"/>
      <c r="BZ112" s="97"/>
      <c r="CA112" s="97"/>
      <c r="CD112" s="97"/>
      <c r="CE112" s="97"/>
      <c r="CH112" s="97"/>
      <c r="CI112" s="97"/>
      <c r="CJ112" s="97"/>
      <c r="CK112" s="97"/>
      <c r="CL112" s="97"/>
      <c r="CM112" s="98"/>
      <c r="CP112" s="98"/>
    </row>
    <row r="113" spans="1:94" x14ac:dyDescent="0.15">
      <c r="A113" s="59">
        <v>36568</v>
      </c>
      <c r="B113" s="56">
        <f t="shared" si="12"/>
        <v>2</v>
      </c>
      <c r="C113" s="60">
        <f t="shared" si="13"/>
        <v>2000</v>
      </c>
      <c r="D113" s="97">
        <v>55063</v>
      </c>
      <c r="E113" s="56">
        <v>0</v>
      </c>
      <c r="F113" s="97">
        <v>0</v>
      </c>
      <c r="G113" s="91">
        <v>0</v>
      </c>
      <c r="H113" s="56">
        <v>40548</v>
      </c>
      <c r="I113" s="56">
        <v>0</v>
      </c>
      <c r="J113" s="97">
        <v>0</v>
      </c>
      <c r="K113" s="91">
        <v>0</v>
      </c>
      <c r="L113" s="98">
        <f t="shared" si="14"/>
        <v>95611</v>
      </c>
      <c r="M113" s="98">
        <f t="shared" si="15"/>
        <v>0</v>
      </c>
      <c r="N113" s="98">
        <f t="shared" si="16"/>
        <v>0</v>
      </c>
      <c r="O113" s="98">
        <f t="shared" si="17"/>
        <v>0</v>
      </c>
      <c r="P113" s="98">
        <f t="shared" si="18"/>
        <v>95611</v>
      </c>
      <c r="S113" s="99"/>
      <c r="BS113" s="59"/>
      <c r="BU113" s="60"/>
      <c r="BX113" s="97"/>
      <c r="BY113" s="97"/>
      <c r="BZ113" s="97"/>
      <c r="CA113" s="97"/>
      <c r="CD113" s="97"/>
      <c r="CE113" s="97"/>
      <c r="CH113" s="97"/>
      <c r="CI113" s="97"/>
      <c r="CJ113" s="97"/>
      <c r="CK113" s="97"/>
      <c r="CL113" s="97"/>
      <c r="CM113" s="98"/>
      <c r="CP113" s="98"/>
    </row>
    <row r="114" spans="1:94" x14ac:dyDescent="0.15">
      <c r="A114" s="59">
        <v>36569</v>
      </c>
      <c r="B114" s="56">
        <f t="shared" si="12"/>
        <v>2</v>
      </c>
      <c r="C114" s="60">
        <f t="shared" si="13"/>
        <v>2000</v>
      </c>
      <c r="D114" s="97">
        <v>55063</v>
      </c>
      <c r="E114" s="56">
        <v>0</v>
      </c>
      <c r="F114" s="97">
        <v>0</v>
      </c>
      <c r="G114" s="91">
        <v>0</v>
      </c>
      <c r="H114" s="56">
        <v>40548</v>
      </c>
      <c r="I114" s="56">
        <v>0</v>
      </c>
      <c r="J114" s="97">
        <v>0</v>
      </c>
      <c r="K114" s="91">
        <v>0</v>
      </c>
      <c r="L114" s="98">
        <f t="shared" si="14"/>
        <v>95611</v>
      </c>
      <c r="M114" s="98">
        <f t="shared" si="15"/>
        <v>0</v>
      </c>
      <c r="N114" s="98">
        <f t="shared" si="16"/>
        <v>0</v>
      </c>
      <c r="O114" s="98">
        <f t="shared" si="17"/>
        <v>0</v>
      </c>
      <c r="P114" s="98">
        <f t="shared" si="18"/>
        <v>95611</v>
      </c>
      <c r="S114" s="99"/>
      <c r="BS114" s="59"/>
      <c r="BU114" s="60"/>
      <c r="BX114" s="97"/>
      <c r="BY114" s="97"/>
      <c r="BZ114" s="97"/>
      <c r="CA114" s="97"/>
      <c r="CD114" s="97"/>
      <c r="CE114" s="97"/>
      <c r="CH114" s="97"/>
      <c r="CI114" s="97"/>
      <c r="CJ114" s="97"/>
      <c r="CK114" s="97"/>
      <c r="CL114" s="97"/>
      <c r="CM114" s="98"/>
      <c r="CP114" s="98"/>
    </row>
    <row r="115" spans="1:94" x14ac:dyDescent="0.15">
      <c r="A115" s="59">
        <v>36570</v>
      </c>
      <c r="B115" s="56">
        <f t="shared" si="12"/>
        <v>2</v>
      </c>
      <c r="C115" s="60">
        <f t="shared" si="13"/>
        <v>2000</v>
      </c>
      <c r="D115" s="97">
        <v>55063</v>
      </c>
      <c r="E115" s="56">
        <v>0</v>
      </c>
      <c r="F115" s="97">
        <v>0</v>
      </c>
      <c r="G115" s="91">
        <v>0</v>
      </c>
      <c r="H115" s="56">
        <v>40548</v>
      </c>
      <c r="I115" s="56">
        <v>0</v>
      </c>
      <c r="J115" s="97">
        <v>0</v>
      </c>
      <c r="K115" s="91">
        <v>0</v>
      </c>
      <c r="L115" s="98">
        <f t="shared" si="14"/>
        <v>95611</v>
      </c>
      <c r="M115" s="98">
        <f t="shared" si="15"/>
        <v>0</v>
      </c>
      <c r="N115" s="98">
        <f t="shared" si="16"/>
        <v>0</v>
      </c>
      <c r="O115" s="98">
        <f t="shared" si="17"/>
        <v>0</v>
      </c>
      <c r="P115" s="98">
        <f t="shared" si="18"/>
        <v>95611</v>
      </c>
      <c r="S115" s="99"/>
      <c r="BS115" s="59"/>
      <c r="BU115" s="60"/>
      <c r="BX115" s="97"/>
      <c r="BY115" s="97"/>
      <c r="BZ115" s="97"/>
      <c r="CA115" s="97"/>
      <c r="CD115" s="97"/>
      <c r="CE115" s="97"/>
      <c r="CH115" s="97"/>
      <c r="CI115" s="97"/>
      <c r="CJ115" s="97"/>
      <c r="CK115" s="97"/>
      <c r="CL115" s="97"/>
      <c r="CM115" s="98"/>
      <c r="CP115" s="98"/>
    </row>
    <row r="116" spans="1:94" x14ac:dyDescent="0.15">
      <c r="A116" s="59">
        <v>36571</v>
      </c>
      <c r="B116" s="56">
        <f t="shared" si="12"/>
        <v>2</v>
      </c>
      <c r="C116" s="60">
        <f t="shared" si="13"/>
        <v>2000</v>
      </c>
      <c r="D116" s="97">
        <v>55063</v>
      </c>
      <c r="E116" s="56">
        <v>0</v>
      </c>
      <c r="F116" s="97">
        <v>0</v>
      </c>
      <c r="G116" s="91">
        <v>0</v>
      </c>
      <c r="H116" s="56">
        <v>40548</v>
      </c>
      <c r="I116" s="56">
        <v>0</v>
      </c>
      <c r="J116" s="97">
        <v>0</v>
      </c>
      <c r="K116" s="91">
        <v>0</v>
      </c>
      <c r="L116" s="98">
        <f t="shared" si="14"/>
        <v>95611</v>
      </c>
      <c r="M116" s="98">
        <f t="shared" si="15"/>
        <v>0</v>
      </c>
      <c r="N116" s="98">
        <f t="shared" si="16"/>
        <v>0</v>
      </c>
      <c r="O116" s="98">
        <f t="shared" si="17"/>
        <v>0</v>
      </c>
      <c r="P116" s="98">
        <f t="shared" si="18"/>
        <v>95611</v>
      </c>
      <c r="S116" s="99"/>
      <c r="BS116" s="59"/>
      <c r="BU116" s="60"/>
      <c r="BX116" s="97"/>
      <c r="BY116" s="97"/>
      <c r="BZ116" s="97"/>
      <c r="CA116" s="97"/>
      <c r="CD116" s="97"/>
      <c r="CE116" s="97"/>
      <c r="CH116" s="97"/>
      <c r="CI116" s="97"/>
      <c r="CJ116" s="97"/>
      <c r="CK116" s="97"/>
      <c r="CL116" s="97"/>
      <c r="CM116" s="98"/>
      <c r="CP116" s="98"/>
    </row>
    <row r="117" spans="1:94" x14ac:dyDescent="0.15">
      <c r="A117" s="59">
        <v>36572</v>
      </c>
      <c r="B117" s="56">
        <f t="shared" si="12"/>
        <v>2</v>
      </c>
      <c r="C117" s="60">
        <f t="shared" si="13"/>
        <v>2000</v>
      </c>
      <c r="D117" s="97">
        <v>55063</v>
      </c>
      <c r="E117" s="56">
        <v>0</v>
      </c>
      <c r="F117" s="97">
        <v>0</v>
      </c>
      <c r="G117" s="91">
        <v>0</v>
      </c>
      <c r="H117" s="56">
        <v>40548</v>
      </c>
      <c r="I117" s="56">
        <v>0</v>
      </c>
      <c r="J117" s="97">
        <v>0</v>
      </c>
      <c r="K117" s="91">
        <v>0</v>
      </c>
      <c r="L117" s="98">
        <f t="shared" si="14"/>
        <v>95611</v>
      </c>
      <c r="M117" s="98">
        <f t="shared" si="15"/>
        <v>0</v>
      </c>
      <c r="N117" s="98">
        <f t="shared" si="16"/>
        <v>0</v>
      </c>
      <c r="O117" s="98">
        <f t="shared" si="17"/>
        <v>0</v>
      </c>
      <c r="P117" s="98">
        <f t="shared" si="18"/>
        <v>95611</v>
      </c>
      <c r="S117" s="99"/>
      <c r="BS117" s="59"/>
      <c r="BU117" s="60"/>
      <c r="BX117" s="97"/>
      <c r="BY117" s="97"/>
      <c r="BZ117" s="97"/>
      <c r="CA117" s="97"/>
      <c r="CD117" s="97"/>
      <c r="CE117" s="97"/>
      <c r="CH117" s="97"/>
      <c r="CI117" s="97"/>
      <c r="CJ117" s="97"/>
      <c r="CK117" s="97"/>
      <c r="CL117" s="97"/>
      <c r="CM117" s="98"/>
      <c r="CP117" s="98"/>
    </row>
    <row r="118" spans="1:94" x14ac:dyDescent="0.15">
      <c r="A118" s="59">
        <v>36573</v>
      </c>
      <c r="B118" s="56">
        <f t="shared" si="12"/>
        <v>2</v>
      </c>
      <c r="C118" s="60">
        <f t="shared" si="13"/>
        <v>2000</v>
      </c>
      <c r="D118" s="97">
        <v>55063</v>
      </c>
      <c r="E118" s="56">
        <v>0</v>
      </c>
      <c r="F118" s="97">
        <v>0</v>
      </c>
      <c r="G118" s="91">
        <v>0</v>
      </c>
      <c r="H118" s="56">
        <v>40548</v>
      </c>
      <c r="I118" s="56">
        <v>0</v>
      </c>
      <c r="J118" s="97">
        <v>0</v>
      </c>
      <c r="K118" s="91">
        <v>0</v>
      </c>
      <c r="L118" s="98">
        <f t="shared" si="14"/>
        <v>95611</v>
      </c>
      <c r="M118" s="98">
        <f t="shared" si="15"/>
        <v>0</v>
      </c>
      <c r="N118" s="98">
        <f t="shared" si="16"/>
        <v>0</v>
      </c>
      <c r="O118" s="98">
        <f t="shared" si="17"/>
        <v>0</v>
      </c>
      <c r="P118" s="98">
        <f t="shared" si="18"/>
        <v>95611</v>
      </c>
      <c r="S118" s="99"/>
      <c r="BS118" s="59"/>
      <c r="BU118" s="60"/>
      <c r="BX118" s="97"/>
      <c r="BY118" s="97"/>
      <c r="BZ118" s="97"/>
      <c r="CA118" s="97"/>
      <c r="CD118" s="97"/>
      <c r="CE118" s="97"/>
      <c r="CH118" s="97"/>
      <c r="CI118" s="97"/>
      <c r="CJ118" s="97"/>
      <c r="CK118" s="97"/>
      <c r="CL118" s="97"/>
      <c r="CM118" s="98"/>
      <c r="CP118" s="98"/>
    </row>
    <row r="119" spans="1:94" x14ac:dyDescent="0.15">
      <c r="A119" s="59">
        <v>36574</v>
      </c>
      <c r="B119" s="56">
        <f t="shared" si="12"/>
        <v>2</v>
      </c>
      <c r="C119" s="60">
        <f t="shared" si="13"/>
        <v>2000</v>
      </c>
      <c r="D119" s="97">
        <v>55063</v>
      </c>
      <c r="E119" s="56">
        <v>0</v>
      </c>
      <c r="F119" s="97">
        <v>0</v>
      </c>
      <c r="G119" s="91">
        <v>0</v>
      </c>
      <c r="H119" s="56">
        <v>40548</v>
      </c>
      <c r="I119" s="56">
        <v>0</v>
      </c>
      <c r="J119" s="97">
        <v>0</v>
      </c>
      <c r="K119" s="91">
        <v>0</v>
      </c>
      <c r="L119" s="98">
        <f t="shared" si="14"/>
        <v>95611</v>
      </c>
      <c r="M119" s="98">
        <f t="shared" si="15"/>
        <v>0</v>
      </c>
      <c r="N119" s="98">
        <f t="shared" si="16"/>
        <v>0</v>
      </c>
      <c r="O119" s="98">
        <f t="shared" si="17"/>
        <v>0</v>
      </c>
      <c r="P119" s="98">
        <f t="shared" si="18"/>
        <v>95611</v>
      </c>
      <c r="S119" s="99"/>
      <c r="BS119" s="59"/>
      <c r="BU119" s="60"/>
      <c r="BX119" s="97"/>
      <c r="BY119" s="97"/>
      <c r="BZ119" s="97"/>
      <c r="CA119" s="97"/>
      <c r="CD119" s="97"/>
      <c r="CE119" s="97"/>
      <c r="CH119" s="97"/>
      <c r="CI119" s="97"/>
      <c r="CJ119" s="97"/>
      <c r="CK119" s="97"/>
      <c r="CL119" s="97"/>
      <c r="CM119" s="98"/>
      <c r="CP119" s="98"/>
    </row>
    <row r="120" spans="1:94" x14ac:dyDescent="0.15">
      <c r="A120" s="59">
        <v>36575</v>
      </c>
      <c r="B120" s="56">
        <f t="shared" si="12"/>
        <v>2</v>
      </c>
      <c r="C120" s="60">
        <f t="shared" si="13"/>
        <v>2000</v>
      </c>
      <c r="D120" s="97">
        <v>55063</v>
      </c>
      <c r="E120" s="56">
        <v>0</v>
      </c>
      <c r="F120" s="97">
        <v>0</v>
      </c>
      <c r="G120" s="91">
        <v>0</v>
      </c>
      <c r="H120" s="56">
        <v>40548</v>
      </c>
      <c r="I120" s="56">
        <v>0</v>
      </c>
      <c r="J120" s="97">
        <v>0</v>
      </c>
      <c r="K120" s="91">
        <v>0</v>
      </c>
      <c r="L120" s="98">
        <f t="shared" si="14"/>
        <v>95611</v>
      </c>
      <c r="M120" s="98">
        <f t="shared" si="15"/>
        <v>0</v>
      </c>
      <c r="N120" s="98">
        <f t="shared" si="16"/>
        <v>0</v>
      </c>
      <c r="O120" s="98">
        <f t="shared" si="17"/>
        <v>0</v>
      </c>
      <c r="P120" s="98">
        <f t="shared" si="18"/>
        <v>95611</v>
      </c>
      <c r="S120" s="99"/>
      <c r="BS120" s="59"/>
      <c r="BU120" s="60"/>
      <c r="BX120" s="97"/>
      <c r="BY120" s="97"/>
      <c r="BZ120" s="97"/>
      <c r="CA120" s="97"/>
      <c r="CD120" s="97"/>
      <c r="CE120" s="97"/>
      <c r="CH120" s="97"/>
      <c r="CI120" s="97"/>
      <c r="CJ120" s="97"/>
      <c r="CK120" s="97"/>
      <c r="CL120" s="97"/>
      <c r="CM120" s="98"/>
      <c r="CP120" s="98"/>
    </row>
    <row r="121" spans="1:94" x14ac:dyDescent="0.15">
      <c r="A121" s="59">
        <v>36576</v>
      </c>
      <c r="B121" s="56">
        <f t="shared" si="12"/>
        <v>2</v>
      </c>
      <c r="C121" s="60">
        <f t="shared" si="13"/>
        <v>2000</v>
      </c>
      <c r="D121" s="97">
        <v>55063</v>
      </c>
      <c r="E121" s="56">
        <v>0</v>
      </c>
      <c r="F121" s="97">
        <v>0</v>
      </c>
      <c r="G121" s="91">
        <v>0</v>
      </c>
      <c r="H121" s="56">
        <v>40548</v>
      </c>
      <c r="I121" s="56">
        <v>0</v>
      </c>
      <c r="J121" s="97">
        <v>0</v>
      </c>
      <c r="K121" s="91">
        <v>0</v>
      </c>
      <c r="L121" s="98">
        <f t="shared" si="14"/>
        <v>95611</v>
      </c>
      <c r="M121" s="98">
        <f t="shared" si="15"/>
        <v>0</v>
      </c>
      <c r="N121" s="98">
        <f t="shared" si="16"/>
        <v>0</v>
      </c>
      <c r="O121" s="98">
        <f t="shared" si="17"/>
        <v>0</v>
      </c>
      <c r="P121" s="98">
        <f t="shared" si="18"/>
        <v>95611</v>
      </c>
      <c r="S121" s="99"/>
      <c r="BS121" s="59"/>
      <c r="BU121" s="60"/>
      <c r="BX121" s="97"/>
      <c r="BY121" s="97"/>
      <c r="BZ121" s="97"/>
      <c r="CA121" s="97"/>
      <c r="CD121" s="97"/>
      <c r="CE121" s="97"/>
      <c r="CH121" s="97"/>
      <c r="CI121" s="97"/>
      <c r="CJ121" s="97"/>
      <c r="CK121" s="97"/>
      <c r="CL121" s="97"/>
      <c r="CM121" s="98"/>
      <c r="CP121" s="98"/>
    </row>
    <row r="122" spans="1:94" x14ac:dyDescent="0.15">
      <c r="A122" s="59">
        <v>36577</v>
      </c>
      <c r="B122" s="56">
        <f t="shared" si="12"/>
        <v>2</v>
      </c>
      <c r="C122" s="60">
        <f t="shared" si="13"/>
        <v>2000</v>
      </c>
      <c r="D122" s="97">
        <v>55063</v>
      </c>
      <c r="E122" s="56">
        <v>0</v>
      </c>
      <c r="F122" s="97">
        <v>0</v>
      </c>
      <c r="G122" s="91">
        <v>0</v>
      </c>
      <c r="H122" s="56">
        <v>40548</v>
      </c>
      <c r="I122" s="56">
        <v>0</v>
      </c>
      <c r="J122" s="97">
        <v>0</v>
      </c>
      <c r="K122" s="91">
        <v>0</v>
      </c>
      <c r="L122" s="98">
        <f t="shared" si="14"/>
        <v>95611</v>
      </c>
      <c r="M122" s="98">
        <f t="shared" si="15"/>
        <v>0</v>
      </c>
      <c r="N122" s="98">
        <f t="shared" si="16"/>
        <v>0</v>
      </c>
      <c r="O122" s="98">
        <f t="shared" si="17"/>
        <v>0</v>
      </c>
      <c r="P122" s="98">
        <f t="shared" si="18"/>
        <v>95611</v>
      </c>
      <c r="S122" s="99"/>
      <c r="BS122" s="59"/>
      <c r="BU122" s="60"/>
      <c r="BX122" s="97"/>
      <c r="BY122" s="97"/>
      <c r="BZ122" s="97"/>
      <c r="CA122" s="97"/>
      <c r="CD122" s="97"/>
      <c r="CE122" s="97"/>
      <c r="CH122" s="97"/>
      <c r="CI122" s="97"/>
      <c r="CJ122" s="97"/>
      <c r="CK122" s="97"/>
      <c r="CL122" s="97"/>
      <c r="CM122" s="98"/>
      <c r="CP122" s="98"/>
    </row>
    <row r="123" spans="1:94" x14ac:dyDescent="0.15">
      <c r="A123" s="59">
        <v>36578</v>
      </c>
      <c r="B123" s="56">
        <f t="shared" si="12"/>
        <v>2</v>
      </c>
      <c r="C123" s="60">
        <f t="shared" si="13"/>
        <v>2000</v>
      </c>
      <c r="D123" s="97">
        <v>55063</v>
      </c>
      <c r="E123" s="56">
        <v>0</v>
      </c>
      <c r="F123" s="97">
        <v>0</v>
      </c>
      <c r="G123" s="91">
        <v>0</v>
      </c>
      <c r="H123" s="56">
        <v>40548</v>
      </c>
      <c r="I123" s="56">
        <v>0</v>
      </c>
      <c r="J123" s="97">
        <v>0</v>
      </c>
      <c r="K123" s="91">
        <v>0</v>
      </c>
      <c r="L123" s="98">
        <f t="shared" si="14"/>
        <v>95611</v>
      </c>
      <c r="M123" s="98">
        <f t="shared" si="15"/>
        <v>0</v>
      </c>
      <c r="N123" s="98">
        <f t="shared" si="16"/>
        <v>0</v>
      </c>
      <c r="O123" s="98">
        <f t="shared" si="17"/>
        <v>0</v>
      </c>
      <c r="P123" s="98">
        <f t="shared" si="18"/>
        <v>95611</v>
      </c>
      <c r="S123" s="99"/>
      <c r="BS123" s="59"/>
      <c r="BU123" s="60"/>
      <c r="BX123" s="97"/>
      <c r="BY123" s="97"/>
      <c r="BZ123" s="97"/>
      <c r="CA123" s="97"/>
      <c r="CD123" s="97"/>
      <c r="CE123" s="97"/>
      <c r="CH123" s="97"/>
      <c r="CI123" s="97"/>
      <c r="CJ123" s="97"/>
      <c r="CK123" s="97"/>
      <c r="CL123" s="97"/>
      <c r="CM123" s="98"/>
      <c r="CP123" s="98"/>
    </row>
    <row r="124" spans="1:94" x14ac:dyDescent="0.15">
      <c r="A124" s="59">
        <v>36579</v>
      </c>
      <c r="B124" s="56">
        <f t="shared" si="12"/>
        <v>2</v>
      </c>
      <c r="C124" s="60">
        <f t="shared" si="13"/>
        <v>2000</v>
      </c>
      <c r="D124" s="97">
        <v>55063</v>
      </c>
      <c r="E124" s="56">
        <v>0</v>
      </c>
      <c r="F124" s="97">
        <v>0</v>
      </c>
      <c r="G124" s="108">
        <v>25000</v>
      </c>
      <c r="H124" s="56">
        <v>40548</v>
      </c>
      <c r="I124" s="56">
        <v>0</v>
      </c>
      <c r="J124" s="97">
        <v>0</v>
      </c>
      <c r="K124" s="91">
        <v>0</v>
      </c>
      <c r="L124" s="98">
        <f t="shared" si="14"/>
        <v>95611</v>
      </c>
      <c r="M124" s="98">
        <f t="shared" si="15"/>
        <v>0</v>
      </c>
      <c r="N124" s="98">
        <f t="shared" si="16"/>
        <v>0</v>
      </c>
      <c r="O124" s="98">
        <f t="shared" si="17"/>
        <v>25000</v>
      </c>
      <c r="P124" s="98">
        <f t="shared" si="18"/>
        <v>70611</v>
      </c>
      <c r="S124" s="99"/>
      <c r="BS124" s="59"/>
      <c r="BU124" s="60"/>
      <c r="BX124" s="97"/>
      <c r="BY124" s="97"/>
      <c r="BZ124" s="97"/>
      <c r="CA124" s="97"/>
      <c r="CD124" s="97"/>
      <c r="CE124" s="97"/>
      <c r="CH124" s="97"/>
      <c r="CI124" s="97"/>
      <c r="CJ124" s="97"/>
      <c r="CK124" s="97"/>
      <c r="CL124" s="97"/>
      <c r="CM124" s="98"/>
      <c r="CP124" s="98"/>
    </row>
    <row r="125" spans="1:94" x14ac:dyDescent="0.15">
      <c r="A125" s="59">
        <v>36580</v>
      </c>
      <c r="B125" s="56">
        <f t="shared" si="12"/>
        <v>2</v>
      </c>
      <c r="C125" s="60">
        <f t="shared" si="13"/>
        <v>2000</v>
      </c>
      <c r="D125" s="97">
        <v>55063</v>
      </c>
      <c r="E125" s="56">
        <v>0</v>
      </c>
      <c r="F125" s="97">
        <v>0</v>
      </c>
      <c r="G125" s="108">
        <v>25000</v>
      </c>
      <c r="H125" s="56">
        <v>40548</v>
      </c>
      <c r="I125" s="56">
        <v>0</v>
      </c>
      <c r="J125" s="97">
        <v>0</v>
      </c>
      <c r="K125" s="91">
        <v>0</v>
      </c>
      <c r="L125" s="98">
        <f t="shared" si="14"/>
        <v>95611</v>
      </c>
      <c r="M125" s="98">
        <f t="shared" si="15"/>
        <v>0</v>
      </c>
      <c r="N125" s="98">
        <f t="shared" si="16"/>
        <v>0</v>
      </c>
      <c r="O125" s="98">
        <f t="shared" si="17"/>
        <v>25000</v>
      </c>
      <c r="P125" s="98">
        <f t="shared" si="18"/>
        <v>70611</v>
      </c>
      <c r="S125" s="99"/>
      <c r="BS125" s="59"/>
      <c r="BU125" s="60"/>
      <c r="BX125" s="97"/>
      <c r="BY125" s="97"/>
      <c r="BZ125" s="97"/>
      <c r="CA125" s="97"/>
      <c r="CD125" s="97"/>
      <c r="CE125" s="97"/>
      <c r="CH125" s="97"/>
      <c r="CI125" s="97"/>
      <c r="CJ125" s="97"/>
      <c r="CK125" s="97"/>
      <c r="CL125" s="97"/>
      <c r="CM125" s="98"/>
      <c r="CP125" s="98"/>
    </row>
    <row r="126" spans="1:94" x14ac:dyDescent="0.15">
      <c r="A126" s="59">
        <v>36581</v>
      </c>
      <c r="B126" s="56">
        <f t="shared" si="12"/>
        <v>2</v>
      </c>
      <c r="C126" s="60">
        <f t="shared" si="13"/>
        <v>2000</v>
      </c>
      <c r="D126" s="97">
        <v>55063</v>
      </c>
      <c r="E126" s="56">
        <v>0</v>
      </c>
      <c r="F126" s="97">
        <v>0</v>
      </c>
      <c r="G126" s="108">
        <v>25000</v>
      </c>
      <c r="H126" s="56">
        <v>40548</v>
      </c>
      <c r="I126" s="56">
        <v>0</v>
      </c>
      <c r="J126" s="97">
        <v>0</v>
      </c>
      <c r="K126" s="91">
        <v>0</v>
      </c>
      <c r="L126" s="98">
        <f t="shared" si="14"/>
        <v>95611</v>
      </c>
      <c r="M126" s="98">
        <f t="shared" si="15"/>
        <v>0</v>
      </c>
      <c r="N126" s="98">
        <f t="shared" si="16"/>
        <v>0</v>
      </c>
      <c r="O126" s="98">
        <f t="shared" si="17"/>
        <v>25000</v>
      </c>
      <c r="P126" s="98">
        <f t="shared" si="18"/>
        <v>70611</v>
      </c>
      <c r="S126" s="99"/>
      <c r="BS126" s="59"/>
      <c r="BU126" s="60"/>
      <c r="BX126" s="97"/>
      <c r="BY126" s="97"/>
      <c r="BZ126" s="97"/>
      <c r="CA126" s="97"/>
      <c r="CD126" s="97"/>
      <c r="CE126" s="97"/>
      <c r="CH126" s="97"/>
      <c r="CI126" s="97"/>
      <c r="CJ126" s="97"/>
      <c r="CK126" s="97"/>
      <c r="CL126" s="97"/>
      <c r="CM126" s="98"/>
      <c r="CP126" s="98"/>
    </row>
    <row r="127" spans="1:94" x14ac:dyDescent="0.15">
      <c r="A127" s="59">
        <v>36582</v>
      </c>
      <c r="B127" s="56">
        <f t="shared" si="12"/>
        <v>2</v>
      </c>
      <c r="C127" s="60">
        <f t="shared" si="13"/>
        <v>2000</v>
      </c>
      <c r="D127" s="97">
        <v>55063</v>
      </c>
      <c r="E127" s="56">
        <v>0</v>
      </c>
      <c r="F127" s="97">
        <v>0</v>
      </c>
      <c r="G127" s="108">
        <v>25000</v>
      </c>
      <c r="H127" s="56">
        <v>40548</v>
      </c>
      <c r="I127" s="56">
        <v>0</v>
      </c>
      <c r="J127" s="97">
        <v>0</v>
      </c>
      <c r="K127" s="91">
        <v>0</v>
      </c>
      <c r="L127" s="98">
        <f t="shared" si="14"/>
        <v>95611</v>
      </c>
      <c r="M127" s="98">
        <f t="shared" si="15"/>
        <v>0</v>
      </c>
      <c r="N127" s="98">
        <f t="shared" si="16"/>
        <v>0</v>
      </c>
      <c r="O127" s="98">
        <f t="shared" si="17"/>
        <v>25000</v>
      </c>
      <c r="P127" s="98">
        <f t="shared" si="18"/>
        <v>70611</v>
      </c>
      <c r="S127" s="99"/>
      <c r="BS127" s="59"/>
      <c r="BU127" s="60"/>
      <c r="BX127" s="97"/>
      <c r="BY127" s="97"/>
      <c r="BZ127" s="97"/>
      <c r="CA127" s="97"/>
      <c r="CD127" s="97"/>
      <c r="CE127" s="97"/>
      <c r="CH127" s="97"/>
      <c r="CI127" s="97"/>
      <c r="CJ127" s="97"/>
      <c r="CK127" s="97"/>
      <c r="CL127" s="97"/>
      <c r="CM127" s="98"/>
      <c r="CP127" s="98"/>
    </row>
    <row r="128" spans="1:94" x14ac:dyDescent="0.15">
      <c r="A128" s="59">
        <v>36583</v>
      </c>
      <c r="B128" s="56">
        <f t="shared" si="12"/>
        <v>2</v>
      </c>
      <c r="C128" s="60">
        <f t="shared" si="13"/>
        <v>2000</v>
      </c>
      <c r="D128" s="97">
        <v>55063</v>
      </c>
      <c r="E128" s="56">
        <v>0</v>
      </c>
      <c r="F128" s="97">
        <v>0</v>
      </c>
      <c r="G128" s="108">
        <v>25000</v>
      </c>
      <c r="H128" s="56">
        <v>40548</v>
      </c>
      <c r="I128" s="56">
        <v>0</v>
      </c>
      <c r="J128" s="97">
        <v>0</v>
      </c>
      <c r="K128" s="91">
        <v>0</v>
      </c>
      <c r="L128" s="98">
        <f t="shared" si="14"/>
        <v>95611</v>
      </c>
      <c r="M128" s="98">
        <f t="shared" si="15"/>
        <v>0</v>
      </c>
      <c r="N128" s="98">
        <f t="shared" si="16"/>
        <v>0</v>
      </c>
      <c r="O128" s="98">
        <f t="shared" si="17"/>
        <v>25000</v>
      </c>
      <c r="P128" s="98">
        <f t="shared" si="18"/>
        <v>70611</v>
      </c>
      <c r="S128" s="99"/>
      <c r="BS128" s="59"/>
      <c r="BU128" s="60"/>
      <c r="BX128" s="97"/>
      <c r="BY128" s="97"/>
      <c r="BZ128" s="97"/>
      <c r="CA128" s="97"/>
      <c r="CD128" s="97"/>
      <c r="CE128" s="97"/>
      <c r="CH128" s="97"/>
      <c r="CI128" s="97"/>
      <c r="CJ128" s="97"/>
      <c r="CK128" s="97"/>
      <c r="CL128" s="97"/>
      <c r="CM128" s="98"/>
      <c r="CP128" s="98"/>
    </row>
    <row r="129" spans="1:94" x14ac:dyDescent="0.15">
      <c r="A129" s="59">
        <v>36584</v>
      </c>
      <c r="B129" s="56">
        <f t="shared" si="12"/>
        <v>2</v>
      </c>
      <c r="C129" s="60">
        <f t="shared" si="13"/>
        <v>2000</v>
      </c>
      <c r="D129" s="97">
        <v>55063</v>
      </c>
      <c r="E129" s="56">
        <v>0</v>
      </c>
      <c r="F129" s="97">
        <v>0</v>
      </c>
      <c r="G129" s="108">
        <v>25000</v>
      </c>
      <c r="H129" s="56">
        <v>40548</v>
      </c>
      <c r="I129" s="56">
        <v>0</v>
      </c>
      <c r="J129" s="97">
        <v>0</v>
      </c>
      <c r="K129" s="91">
        <v>0</v>
      </c>
      <c r="L129" s="98">
        <f t="shared" si="14"/>
        <v>95611</v>
      </c>
      <c r="M129" s="98">
        <f t="shared" si="15"/>
        <v>0</v>
      </c>
      <c r="N129" s="98">
        <f t="shared" si="16"/>
        <v>0</v>
      </c>
      <c r="O129" s="98">
        <f t="shared" si="17"/>
        <v>25000</v>
      </c>
      <c r="P129" s="98">
        <f t="shared" si="18"/>
        <v>70611</v>
      </c>
      <c r="S129" s="99"/>
      <c r="BS129" s="59"/>
      <c r="BU129" s="60"/>
      <c r="BX129" s="97"/>
      <c r="BY129" s="97"/>
      <c r="BZ129" s="97"/>
      <c r="CA129" s="97"/>
      <c r="CD129" s="97"/>
      <c r="CE129" s="97"/>
      <c r="CH129" s="97"/>
      <c r="CI129" s="97"/>
      <c r="CJ129" s="97"/>
      <c r="CK129" s="97"/>
      <c r="CL129" s="97"/>
      <c r="CM129" s="98"/>
      <c r="CP129" s="98"/>
    </row>
    <row r="130" spans="1:94" x14ac:dyDescent="0.15">
      <c r="A130" s="59">
        <v>36585</v>
      </c>
      <c r="B130" s="56">
        <f t="shared" si="12"/>
        <v>2</v>
      </c>
      <c r="C130" s="60">
        <f t="shared" si="13"/>
        <v>2000</v>
      </c>
      <c r="D130" s="97">
        <v>55063</v>
      </c>
      <c r="E130" s="56">
        <v>0</v>
      </c>
      <c r="F130" s="97">
        <v>0</v>
      </c>
      <c r="G130" s="91">
        <v>25000</v>
      </c>
      <c r="H130" s="56">
        <v>40548</v>
      </c>
      <c r="I130" s="56">
        <v>0</v>
      </c>
      <c r="J130" s="97">
        <v>0</v>
      </c>
      <c r="K130" s="91">
        <v>0</v>
      </c>
      <c r="L130" s="98">
        <f t="shared" si="14"/>
        <v>95611</v>
      </c>
      <c r="M130" s="98">
        <f t="shared" si="15"/>
        <v>0</v>
      </c>
      <c r="N130" s="98">
        <f t="shared" si="16"/>
        <v>0</v>
      </c>
      <c r="O130" s="98">
        <f t="shared" si="17"/>
        <v>25000</v>
      </c>
      <c r="P130" s="98">
        <f t="shared" si="18"/>
        <v>70611</v>
      </c>
      <c r="S130" s="99"/>
      <c r="BS130" s="59"/>
      <c r="BU130" s="60"/>
      <c r="BX130" s="97"/>
      <c r="BY130" s="97"/>
      <c r="BZ130" s="97"/>
      <c r="CA130" s="97"/>
      <c r="CD130" s="97"/>
      <c r="CE130" s="97"/>
      <c r="CH130" s="97"/>
      <c r="CI130" s="97"/>
      <c r="CJ130" s="97"/>
      <c r="CK130" s="97"/>
      <c r="CL130" s="97"/>
      <c r="CM130" s="98"/>
      <c r="CP130" s="98"/>
    </row>
    <row r="131" spans="1:94" x14ac:dyDescent="0.15">
      <c r="A131" s="59">
        <v>36586</v>
      </c>
      <c r="B131" s="56">
        <f t="shared" si="12"/>
        <v>3</v>
      </c>
      <c r="C131" s="60">
        <f t="shared" si="13"/>
        <v>2000</v>
      </c>
      <c r="D131" s="97">
        <v>32881</v>
      </c>
      <c r="E131" s="97"/>
      <c r="F131" s="97"/>
      <c r="G131" s="91">
        <v>0</v>
      </c>
      <c r="H131" s="56">
        <v>40548</v>
      </c>
      <c r="J131" s="97"/>
      <c r="L131" s="98">
        <f t="shared" si="14"/>
        <v>73429</v>
      </c>
      <c r="M131" s="98">
        <f t="shared" si="15"/>
        <v>0</v>
      </c>
      <c r="N131" s="98">
        <f t="shared" si="16"/>
        <v>0</v>
      </c>
      <c r="O131" s="98">
        <f t="shared" si="17"/>
        <v>0</v>
      </c>
      <c r="P131" s="98">
        <f t="shared" si="18"/>
        <v>73429</v>
      </c>
      <c r="S131" s="99"/>
      <c r="BS131" s="59"/>
      <c r="BU131" s="60"/>
      <c r="BX131" s="97"/>
      <c r="BY131" s="97"/>
      <c r="BZ131" s="97"/>
      <c r="CA131" s="97"/>
      <c r="CD131" s="97"/>
      <c r="CE131" s="97"/>
      <c r="CH131" s="97"/>
      <c r="CI131" s="97"/>
      <c r="CJ131" s="97"/>
      <c r="CK131" s="97"/>
      <c r="CL131" s="97"/>
      <c r="CM131" s="98"/>
      <c r="CP131" s="98"/>
    </row>
    <row r="132" spans="1:94" x14ac:dyDescent="0.15">
      <c r="A132" s="59">
        <v>36587</v>
      </c>
      <c r="B132" s="56">
        <f t="shared" si="12"/>
        <v>3</v>
      </c>
      <c r="C132" s="60">
        <f t="shared" si="13"/>
        <v>2000</v>
      </c>
      <c r="D132" s="97">
        <v>32881</v>
      </c>
      <c r="E132" s="97"/>
      <c r="F132" s="97"/>
      <c r="G132" s="91">
        <v>25000</v>
      </c>
      <c r="H132" s="56">
        <v>40548</v>
      </c>
      <c r="J132" s="97"/>
      <c r="L132" s="98">
        <f t="shared" si="14"/>
        <v>73429</v>
      </c>
      <c r="M132" s="98">
        <f t="shared" si="15"/>
        <v>0</v>
      </c>
      <c r="N132" s="98">
        <f t="shared" si="16"/>
        <v>0</v>
      </c>
      <c r="O132" s="98">
        <f t="shared" si="17"/>
        <v>25000</v>
      </c>
      <c r="P132" s="98">
        <f t="shared" si="18"/>
        <v>48429</v>
      </c>
      <c r="S132" s="99"/>
      <c r="BS132" s="59"/>
      <c r="BU132" s="60"/>
      <c r="BX132" s="97"/>
      <c r="BY132" s="97"/>
      <c r="BZ132" s="97"/>
      <c r="CA132" s="97"/>
      <c r="CD132" s="97"/>
      <c r="CE132" s="97"/>
      <c r="CH132" s="97"/>
      <c r="CI132" s="97"/>
      <c r="CJ132" s="97"/>
      <c r="CK132" s="97"/>
      <c r="CL132" s="97"/>
      <c r="CM132" s="98"/>
      <c r="CP132" s="98"/>
    </row>
    <row r="133" spans="1:94" x14ac:dyDescent="0.15">
      <c r="A133" s="59">
        <v>36588</v>
      </c>
      <c r="B133" s="56">
        <f t="shared" si="12"/>
        <v>3</v>
      </c>
      <c r="C133" s="60">
        <f t="shared" si="13"/>
        <v>2000</v>
      </c>
      <c r="D133" s="97">
        <v>32881</v>
      </c>
      <c r="E133" s="97"/>
      <c r="F133" s="97"/>
      <c r="H133" s="56">
        <v>40548</v>
      </c>
      <c r="J133" s="97"/>
      <c r="L133" s="98">
        <f t="shared" si="14"/>
        <v>73429</v>
      </c>
      <c r="M133" s="98">
        <f t="shared" si="15"/>
        <v>0</v>
      </c>
      <c r="N133" s="98">
        <f t="shared" si="16"/>
        <v>0</v>
      </c>
      <c r="O133" s="98">
        <f t="shared" si="17"/>
        <v>0</v>
      </c>
      <c r="P133" s="98">
        <f t="shared" si="18"/>
        <v>73429</v>
      </c>
      <c r="S133" s="99"/>
      <c r="BS133" s="59"/>
      <c r="BU133" s="60"/>
      <c r="BX133" s="97"/>
      <c r="BY133" s="97"/>
      <c r="BZ133" s="97"/>
      <c r="CA133" s="97"/>
      <c r="CD133" s="97"/>
      <c r="CE133" s="97"/>
      <c r="CH133" s="97"/>
      <c r="CI133" s="97"/>
      <c r="CJ133" s="97"/>
      <c r="CK133" s="97"/>
      <c r="CL133" s="97"/>
      <c r="CM133" s="98"/>
      <c r="CP133" s="98"/>
    </row>
    <row r="134" spans="1:94" x14ac:dyDescent="0.15">
      <c r="A134" s="59">
        <v>36589</v>
      </c>
      <c r="B134" s="56">
        <f t="shared" si="12"/>
        <v>3</v>
      </c>
      <c r="C134" s="60">
        <f t="shared" si="13"/>
        <v>2000</v>
      </c>
      <c r="D134" s="97">
        <v>32881</v>
      </c>
      <c r="E134" s="97"/>
      <c r="F134" s="97"/>
      <c r="G134" s="108">
        <v>24848</v>
      </c>
      <c r="H134" s="56">
        <v>40548</v>
      </c>
      <c r="J134" s="97"/>
      <c r="L134" s="98">
        <f t="shared" si="14"/>
        <v>73429</v>
      </c>
      <c r="M134" s="98">
        <f t="shared" si="15"/>
        <v>0</v>
      </c>
      <c r="N134" s="98">
        <f t="shared" si="16"/>
        <v>0</v>
      </c>
      <c r="O134" s="98">
        <f t="shared" si="17"/>
        <v>24848</v>
      </c>
      <c r="P134" s="98">
        <f t="shared" si="18"/>
        <v>48581</v>
      </c>
      <c r="S134" s="99"/>
      <c r="BS134" s="59"/>
      <c r="BU134" s="60"/>
      <c r="BX134" s="97"/>
      <c r="BY134" s="97"/>
      <c r="BZ134" s="97"/>
      <c r="CA134" s="97"/>
      <c r="CD134" s="97"/>
      <c r="CE134" s="97"/>
      <c r="CH134" s="97"/>
      <c r="CI134" s="97"/>
      <c r="CJ134" s="97"/>
      <c r="CK134" s="97"/>
      <c r="CL134" s="97"/>
      <c r="CM134" s="98"/>
      <c r="CP134" s="98"/>
    </row>
    <row r="135" spans="1:94" x14ac:dyDescent="0.15">
      <c r="A135" s="59">
        <v>36590</v>
      </c>
      <c r="B135" s="56">
        <f t="shared" si="12"/>
        <v>3</v>
      </c>
      <c r="C135" s="60">
        <f t="shared" si="13"/>
        <v>2000</v>
      </c>
      <c r="D135" s="97">
        <v>32881</v>
      </c>
      <c r="E135" s="97"/>
      <c r="F135" s="97"/>
      <c r="G135" s="108">
        <v>24848</v>
      </c>
      <c r="H135" s="56">
        <v>40548</v>
      </c>
      <c r="J135" s="97"/>
      <c r="L135" s="98">
        <f t="shared" si="14"/>
        <v>73429</v>
      </c>
      <c r="M135" s="98">
        <f t="shared" si="15"/>
        <v>0</v>
      </c>
      <c r="N135" s="98">
        <f t="shared" si="16"/>
        <v>0</v>
      </c>
      <c r="O135" s="98">
        <f t="shared" si="17"/>
        <v>24848</v>
      </c>
      <c r="P135" s="98">
        <f t="shared" si="18"/>
        <v>48581</v>
      </c>
      <c r="S135" s="99"/>
      <c r="BS135" s="59"/>
      <c r="BU135" s="60"/>
      <c r="BX135" s="97"/>
      <c r="BY135" s="97"/>
      <c r="BZ135" s="97"/>
      <c r="CA135" s="97"/>
      <c r="CD135" s="97"/>
      <c r="CE135" s="97"/>
      <c r="CH135" s="97"/>
      <c r="CI135" s="97"/>
      <c r="CJ135" s="97"/>
      <c r="CK135" s="97"/>
      <c r="CL135" s="97"/>
      <c r="CM135" s="98"/>
      <c r="CP135" s="98"/>
    </row>
    <row r="136" spans="1:94" x14ac:dyDescent="0.15">
      <c r="A136" s="59">
        <v>36591</v>
      </c>
      <c r="B136" s="56">
        <f t="shared" si="12"/>
        <v>3</v>
      </c>
      <c r="C136" s="60">
        <f t="shared" si="13"/>
        <v>2000</v>
      </c>
      <c r="D136" s="97">
        <v>32881</v>
      </c>
      <c r="E136" s="97"/>
      <c r="F136" s="97"/>
      <c r="G136" s="108">
        <v>24848</v>
      </c>
      <c r="H136" s="56">
        <v>40548</v>
      </c>
      <c r="J136" s="97"/>
      <c r="L136" s="98">
        <f t="shared" si="14"/>
        <v>73429</v>
      </c>
      <c r="M136" s="98">
        <f t="shared" si="15"/>
        <v>0</v>
      </c>
      <c r="N136" s="98">
        <f t="shared" si="16"/>
        <v>0</v>
      </c>
      <c r="O136" s="98">
        <f t="shared" si="17"/>
        <v>24848</v>
      </c>
      <c r="P136" s="98">
        <f t="shared" si="18"/>
        <v>48581</v>
      </c>
      <c r="S136" s="99"/>
      <c r="BS136" s="59"/>
      <c r="BU136" s="60"/>
      <c r="BX136" s="97"/>
      <c r="BY136" s="97"/>
      <c r="BZ136" s="97"/>
      <c r="CA136" s="97"/>
      <c r="CD136" s="97"/>
      <c r="CE136" s="97"/>
      <c r="CH136" s="97"/>
      <c r="CI136" s="97"/>
      <c r="CJ136" s="97"/>
      <c r="CK136" s="97"/>
      <c r="CL136" s="97"/>
      <c r="CM136" s="98"/>
      <c r="CP136" s="98"/>
    </row>
    <row r="137" spans="1:94" x14ac:dyDescent="0.15">
      <c r="A137" s="59">
        <v>36592</v>
      </c>
      <c r="B137" s="56">
        <f t="shared" si="12"/>
        <v>3</v>
      </c>
      <c r="C137" s="60">
        <f t="shared" si="13"/>
        <v>2000</v>
      </c>
      <c r="D137" s="97">
        <v>32881</v>
      </c>
      <c r="E137" s="97"/>
      <c r="F137" s="97"/>
      <c r="G137" s="108">
        <v>24848</v>
      </c>
      <c r="H137" s="56">
        <v>40548</v>
      </c>
      <c r="J137" s="97"/>
      <c r="L137" s="98">
        <f t="shared" si="14"/>
        <v>73429</v>
      </c>
      <c r="M137" s="98">
        <f t="shared" si="15"/>
        <v>0</v>
      </c>
      <c r="N137" s="98">
        <f t="shared" si="16"/>
        <v>0</v>
      </c>
      <c r="O137" s="98">
        <f t="shared" si="17"/>
        <v>24848</v>
      </c>
      <c r="P137" s="98">
        <f t="shared" si="18"/>
        <v>48581</v>
      </c>
      <c r="S137" s="99"/>
      <c r="BS137" s="59"/>
      <c r="BU137" s="60"/>
      <c r="BX137" s="97"/>
      <c r="BY137" s="97"/>
      <c r="BZ137" s="97"/>
      <c r="CA137" s="97"/>
      <c r="CD137" s="97"/>
      <c r="CE137" s="97"/>
      <c r="CH137" s="97"/>
      <c r="CI137" s="97"/>
      <c r="CJ137" s="97"/>
      <c r="CK137" s="97"/>
      <c r="CL137" s="97"/>
      <c r="CM137" s="98"/>
      <c r="CP137" s="98"/>
    </row>
    <row r="138" spans="1:94" x14ac:dyDescent="0.15">
      <c r="A138" s="59">
        <v>36593</v>
      </c>
      <c r="B138" s="56">
        <f t="shared" ref="B138:B201" si="19">MONTH(A138)</f>
        <v>3</v>
      </c>
      <c r="C138" s="60">
        <f t="shared" ref="C138:C201" si="20">YEAR(A138)</f>
        <v>2000</v>
      </c>
      <c r="D138" s="97">
        <v>32881</v>
      </c>
      <c r="E138" s="97"/>
      <c r="F138" s="97"/>
      <c r="G138" s="108">
        <v>24848</v>
      </c>
      <c r="H138" s="56">
        <v>40548</v>
      </c>
      <c r="J138" s="97"/>
      <c r="L138" s="98">
        <f t="shared" si="14"/>
        <v>73429</v>
      </c>
      <c r="M138" s="98">
        <f t="shared" si="15"/>
        <v>0</v>
      </c>
      <c r="N138" s="98">
        <f t="shared" si="16"/>
        <v>0</v>
      </c>
      <c r="O138" s="98">
        <f t="shared" si="17"/>
        <v>24848</v>
      </c>
      <c r="P138" s="98">
        <f t="shared" si="18"/>
        <v>48581</v>
      </c>
      <c r="S138" s="99"/>
      <c r="BS138" s="59"/>
      <c r="BU138" s="60"/>
      <c r="BX138" s="97"/>
      <c r="BY138" s="97"/>
      <c r="BZ138" s="97"/>
      <c r="CA138" s="97"/>
      <c r="CD138" s="97"/>
      <c r="CE138" s="97"/>
      <c r="CH138" s="97"/>
      <c r="CI138" s="97"/>
      <c r="CJ138" s="97"/>
      <c r="CK138" s="97"/>
      <c r="CL138" s="97"/>
      <c r="CM138" s="98"/>
      <c r="CP138" s="98"/>
    </row>
    <row r="139" spans="1:94" x14ac:dyDescent="0.15">
      <c r="A139" s="59">
        <v>36594</v>
      </c>
      <c r="B139" s="56">
        <f t="shared" si="19"/>
        <v>3</v>
      </c>
      <c r="C139" s="60">
        <f t="shared" si="20"/>
        <v>2000</v>
      </c>
      <c r="D139" s="97">
        <v>32881</v>
      </c>
      <c r="E139" s="97"/>
      <c r="F139" s="97"/>
      <c r="H139" s="56">
        <v>40548</v>
      </c>
      <c r="J139" s="97"/>
      <c r="L139" s="98">
        <f t="shared" si="14"/>
        <v>73429</v>
      </c>
      <c r="M139" s="98">
        <f t="shared" si="15"/>
        <v>0</v>
      </c>
      <c r="N139" s="98">
        <f t="shared" si="16"/>
        <v>0</v>
      </c>
      <c r="O139" s="98">
        <f t="shared" si="17"/>
        <v>0</v>
      </c>
      <c r="P139" s="98">
        <f t="shared" si="18"/>
        <v>73429</v>
      </c>
      <c r="S139" s="99"/>
      <c r="BS139" s="59"/>
      <c r="BU139" s="60"/>
      <c r="BX139" s="97"/>
      <c r="BY139" s="97"/>
      <c r="BZ139" s="97"/>
      <c r="CA139" s="97"/>
      <c r="CD139" s="97"/>
      <c r="CE139" s="97"/>
      <c r="CH139" s="97"/>
      <c r="CI139" s="97"/>
      <c r="CJ139" s="97"/>
      <c r="CK139" s="97"/>
      <c r="CL139" s="97"/>
      <c r="CM139" s="98"/>
      <c r="CP139" s="98"/>
    </row>
    <row r="140" spans="1:94" x14ac:dyDescent="0.15">
      <c r="A140" s="59">
        <v>36595</v>
      </c>
      <c r="B140" s="56">
        <f t="shared" si="19"/>
        <v>3</v>
      </c>
      <c r="C140" s="60">
        <f t="shared" si="20"/>
        <v>2000</v>
      </c>
      <c r="D140" s="97">
        <v>32881</v>
      </c>
      <c r="E140" s="97"/>
      <c r="F140" s="97"/>
      <c r="H140" s="56">
        <v>40548</v>
      </c>
      <c r="J140" s="97"/>
      <c r="L140" s="98">
        <f t="shared" si="14"/>
        <v>73429</v>
      </c>
      <c r="M140" s="98">
        <f t="shared" si="15"/>
        <v>0</v>
      </c>
      <c r="N140" s="98">
        <f t="shared" si="16"/>
        <v>0</v>
      </c>
      <c r="O140" s="98">
        <f t="shared" si="17"/>
        <v>0</v>
      </c>
      <c r="P140" s="98">
        <f t="shared" si="18"/>
        <v>73429</v>
      </c>
      <c r="S140" s="99"/>
      <c r="BS140" s="59"/>
      <c r="BU140" s="60"/>
      <c r="BX140" s="97"/>
      <c r="BY140" s="97"/>
      <c r="BZ140" s="97"/>
      <c r="CA140" s="97"/>
      <c r="CD140" s="97"/>
      <c r="CE140" s="97"/>
      <c r="CH140" s="97"/>
      <c r="CI140" s="97"/>
      <c r="CJ140" s="97"/>
      <c r="CK140" s="97"/>
      <c r="CL140" s="97"/>
      <c r="CM140" s="98"/>
      <c r="CP140" s="98"/>
    </row>
    <row r="141" spans="1:94" x14ac:dyDescent="0.15">
      <c r="A141" s="59">
        <v>36596</v>
      </c>
      <c r="B141" s="56">
        <f t="shared" si="19"/>
        <v>3</v>
      </c>
      <c r="C141" s="60">
        <f t="shared" si="20"/>
        <v>2000</v>
      </c>
      <c r="D141" s="97">
        <v>32881</v>
      </c>
      <c r="E141" s="97"/>
      <c r="F141" s="97"/>
      <c r="H141" s="56">
        <v>40548</v>
      </c>
      <c r="J141" s="97"/>
      <c r="L141" s="98">
        <f t="shared" si="14"/>
        <v>73429</v>
      </c>
      <c r="M141" s="98">
        <f t="shared" si="15"/>
        <v>0</v>
      </c>
      <c r="N141" s="98">
        <f t="shared" si="16"/>
        <v>0</v>
      </c>
      <c r="O141" s="98">
        <f t="shared" si="17"/>
        <v>0</v>
      </c>
      <c r="P141" s="98">
        <f t="shared" si="18"/>
        <v>73429</v>
      </c>
      <c r="S141" s="99"/>
      <c r="BS141" s="59"/>
      <c r="BU141" s="60"/>
      <c r="BX141" s="97"/>
      <c r="BY141" s="97"/>
      <c r="BZ141" s="97"/>
      <c r="CA141" s="97"/>
      <c r="CD141" s="97"/>
      <c r="CE141" s="97"/>
      <c r="CH141" s="97"/>
      <c r="CI141" s="97"/>
      <c r="CJ141" s="97"/>
      <c r="CK141" s="97"/>
      <c r="CL141" s="97"/>
      <c r="CM141" s="98"/>
      <c r="CP141" s="98"/>
    </row>
    <row r="142" spans="1:94" x14ac:dyDescent="0.15">
      <c r="A142" s="59">
        <v>36597</v>
      </c>
      <c r="B142" s="56">
        <f t="shared" si="19"/>
        <v>3</v>
      </c>
      <c r="C142" s="60">
        <f t="shared" si="20"/>
        <v>2000</v>
      </c>
      <c r="D142" s="97">
        <v>32881</v>
      </c>
      <c r="E142" s="97"/>
      <c r="F142" s="97"/>
      <c r="H142" s="56">
        <v>40548</v>
      </c>
      <c r="J142" s="97"/>
      <c r="L142" s="98">
        <f t="shared" si="14"/>
        <v>73429</v>
      </c>
      <c r="M142" s="98">
        <f t="shared" si="15"/>
        <v>0</v>
      </c>
      <c r="N142" s="98">
        <f t="shared" si="16"/>
        <v>0</v>
      </c>
      <c r="O142" s="98">
        <f t="shared" si="17"/>
        <v>0</v>
      </c>
      <c r="P142" s="98">
        <f t="shared" si="18"/>
        <v>73429</v>
      </c>
      <c r="S142" s="99"/>
      <c r="BS142" s="59"/>
      <c r="BU142" s="60"/>
      <c r="BX142" s="97"/>
      <c r="BY142" s="97"/>
      <c r="BZ142" s="97"/>
      <c r="CA142" s="97"/>
      <c r="CD142" s="97"/>
      <c r="CE142" s="97"/>
      <c r="CH142" s="97"/>
      <c r="CI142" s="97"/>
      <c r="CJ142" s="97"/>
      <c r="CK142" s="97"/>
      <c r="CL142" s="97"/>
      <c r="CM142" s="98"/>
      <c r="CP142" s="98"/>
    </row>
    <row r="143" spans="1:94" x14ac:dyDescent="0.15">
      <c r="A143" s="59">
        <v>36598</v>
      </c>
      <c r="B143" s="56">
        <f t="shared" si="19"/>
        <v>3</v>
      </c>
      <c r="C143" s="60">
        <f t="shared" si="20"/>
        <v>2000</v>
      </c>
      <c r="D143" s="97">
        <v>32881</v>
      </c>
      <c r="E143" s="97"/>
      <c r="F143" s="97"/>
      <c r="H143" s="56">
        <v>40548</v>
      </c>
      <c r="J143" s="97"/>
      <c r="L143" s="98">
        <f t="shared" si="14"/>
        <v>73429</v>
      </c>
      <c r="M143" s="98">
        <f t="shared" si="15"/>
        <v>0</v>
      </c>
      <c r="N143" s="98">
        <f t="shared" si="16"/>
        <v>0</v>
      </c>
      <c r="O143" s="98">
        <f t="shared" si="17"/>
        <v>0</v>
      </c>
      <c r="P143" s="98">
        <f t="shared" si="18"/>
        <v>73429</v>
      </c>
      <c r="S143" s="99"/>
      <c r="BS143" s="59"/>
      <c r="BU143" s="60"/>
      <c r="BX143" s="97"/>
      <c r="BY143" s="97"/>
      <c r="BZ143" s="97"/>
      <c r="CA143" s="97"/>
      <c r="CD143" s="97"/>
      <c r="CE143" s="97"/>
      <c r="CH143" s="97"/>
      <c r="CI143" s="97"/>
      <c r="CJ143" s="97"/>
      <c r="CK143" s="97"/>
      <c r="CL143" s="97"/>
      <c r="CM143" s="98"/>
      <c r="CP143" s="98"/>
    </row>
    <row r="144" spans="1:94" x14ac:dyDescent="0.15">
      <c r="A144" s="59">
        <v>36599</v>
      </c>
      <c r="B144" s="56">
        <f t="shared" si="19"/>
        <v>3</v>
      </c>
      <c r="C144" s="60">
        <f t="shared" si="20"/>
        <v>2000</v>
      </c>
      <c r="D144" s="97">
        <v>32881</v>
      </c>
      <c r="E144" s="97"/>
      <c r="F144" s="97"/>
      <c r="H144" s="56">
        <v>40548</v>
      </c>
      <c r="J144" s="97"/>
      <c r="L144" s="98">
        <f t="shared" si="14"/>
        <v>73429</v>
      </c>
      <c r="M144" s="98">
        <f t="shared" si="15"/>
        <v>0</v>
      </c>
      <c r="N144" s="98">
        <f t="shared" si="16"/>
        <v>0</v>
      </c>
      <c r="O144" s="98">
        <f t="shared" si="17"/>
        <v>0</v>
      </c>
      <c r="P144" s="98">
        <f t="shared" si="18"/>
        <v>73429</v>
      </c>
      <c r="S144" s="99"/>
      <c r="BS144" s="59"/>
      <c r="BU144" s="60"/>
      <c r="BX144" s="97"/>
      <c r="BY144" s="97"/>
      <c r="BZ144" s="97"/>
      <c r="CA144" s="97"/>
      <c r="CD144" s="97"/>
      <c r="CE144" s="97"/>
      <c r="CH144" s="97"/>
      <c r="CI144" s="97"/>
      <c r="CJ144" s="97"/>
      <c r="CK144" s="97"/>
      <c r="CL144" s="97"/>
      <c r="CM144" s="98"/>
      <c r="CP144" s="98"/>
    </row>
    <row r="145" spans="1:94" x14ac:dyDescent="0.15">
      <c r="A145" s="59">
        <v>36600</v>
      </c>
      <c r="B145" s="56">
        <f t="shared" si="19"/>
        <v>3</v>
      </c>
      <c r="C145" s="60">
        <f t="shared" si="20"/>
        <v>2000</v>
      </c>
      <c r="D145" s="97">
        <v>32881</v>
      </c>
      <c r="E145" s="97"/>
      <c r="F145" s="97"/>
      <c r="H145" s="56">
        <v>40548</v>
      </c>
      <c r="J145" s="97"/>
      <c r="L145" s="98">
        <f t="shared" si="14"/>
        <v>73429</v>
      </c>
      <c r="M145" s="98">
        <f t="shared" si="15"/>
        <v>0</v>
      </c>
      <c r="N145" s="98">
        <f t="shared" si="16"/>
        <v>0</v>
      </c>
      <c r="O145" s="98">
        <f t="shared" si="17"/>
        <v>0</v>
      </c>
      <c r="P145" s="98">
        <f t="shared" si="18"/>
        <v>73429</v>
      </c>
      <c r="S145" s="99"/>
      <c r="BS145" s="59"/>
      <c r="BU145" s="60"/>
      <c r="BX145" s="97"/>
      <c r="BY145" s="97"/>
      <c r="BZ145" s="97"/>
      <c r="CA145" s="97"/>
      <c r="CD145" s="97"/>
      <c r="CE145" s="97"/>
      <c r="CH145" s="97"/>
      <c r="CI145" s="97"/>
      <c r="CJ145" s="97"/>
      <c r="CK145" s="97"/>
      <c r="CL145" s="97"/>
      <c r="CM145" s="98"/>
      <c r="CP145" s="98"/>
    </row>
    <row r="146" spans="1:94" x14ac:dyDescent="0.15">
      <c r="A146" s="59">
        <v>36601</v>
      </c>
      <c r="B146" s="56">
        <f t="shared" si="19"/>
        <v>3</v>
      </c>
      <c r="C146" s="60">
        <f t="shared" si="20"/>
        <v>2000</v>
      </c>
      <c r="D146" s="97">
        <v>32881</v>
      </c>
      <c r="E146" s="97"/>
      <c r="F146" s="97"/>
      <c r="H146" s="56">
        <v>40548</v>
      </c>
      <c r="J146" s="97"/>
      <c r="L146" s="98">
        <f t="shared" si="14"/>
        <v>73429</v>
      </c>
      <c r="M146" s="98">
        <f t="shared" si="15"/>
        <v>0</v>
      </c>
      <c r="N146" s="98">
        <f t="shared" si="16"/>
        <v>0</v>
      </c>
      <c r="O146" s="98">
        <f t="shared" si="17"/>
        <v>0</v>
      </c>
      <c r="P146" s="98">
        <f t="shared" si="18"/>
        <v>73429</v>
      </c>
      <c r="S146" s="99"/>
      <c r="BS146" s="59"/>
      <c r="BU146" s="60"/>
      <c r="BX146" s="97"/>
      <c r="BY146" s="97"/>
      <c r="BZ146" s="97"/>
      <c r="CA146" s="97"/>
      <c r="CD146" s="97"/>
      <c r="CE146" s="97"/>
      <c r="CH146" s="97"/>
      <c r="CI146" s="97"/>
      <c r="CJ146" s="97"/>
      <c r="CK146" s="97"/>
      <c r="CL146" s="97"/>
      <c r="CM146" s="98"/>
      <c r="CP146" s="98"/>
    </row>
    <row r="147" spans="1:94" x14ac:dyDescent="0.15">
      <c r="A147" s="59">
        <v>36602</v>
      </c>
      <c r="B147" s="56">
        <f t="shared" si="19"/>
        <v>3</v>
      </c>
      <c r="C147" s="60">
        <f t="shared" si="20"/>
        <v>2000</v>
      </c>
      <c r="D147" s="97">
        <v>32881</v>
      </c>
      <c r="E147" s="97"/>
      <c r="F147" s="97"/>
      <c r="H147" s="56">
        <v>40548</v>
      </c>
      <c r="J147" s="97"/>
      <c r="L147" s="98">
        <f t="shared" si="14"/>
        <v>73429</v>
      </c>
      <c r="M147" s="98">
        <f t="shared" si="15"/>
        <v>0</v>
      </c>
      <c r="N147" s="98">
        <f t="shared" si="16"/>
        <v>0</v>
      </c>
      <c r="O147" s="98">
        <f t="shared" si="17"/>
        <v>0</v>
      </c>
      <c r="P147" s="98">
        <f t="shared" si="18"/>
        <v>73429</v>
      </c>
      <c r="S147" s="99"/>
      <c r="BS147" s="59"/>
      <c r="BU147" s="60"/>
      <c r="BX147" s="97"/>
      <c r="BY147" s="97"/>
      <c r="BZ147" s="97"/>
      <c r="CA147" s="97"/>
      <c r="CD147" s="97"/>
      <c r="CE147" s="97"/>
      <c r="CH147" s="97"/>
      <c r="CI147" s="97"/>
      <c r="CJ147" s="97"/>
      <c r="CK147" s="97"/>
      <c r="CL147" s="97"/>
      <c r="CM147" s="98"/>
      <c r="CP147" s="98"/>
    </row>
    <row r="148" spans="1:94" x14ac:dyDescent="0.15">
      <c r="A148" s="59">
        <v>36603</v>
      </c>
      <c r="B148" s="56">
        <f t="shared" si="19"/>
        <v>3</v>
      </c>
      <c r="C148" s="60">
        <f t="shared" si="20"/>
        <v>2000</v>
      </c>
      <c r="D148" s="97">
        <v>32881</v>
      </c>
      <c r="E148" s="97"/>
      <c r="F148" s="97"/>
      <c r="H148" s="56">
        <v>40548</v>
      </c>
      <c r="J148" s="97"/>
      <c r="L148" s="98">
        <f t="shared" si="14"/>
        <v>73429</v>
      </c>
      <c r="M148" s="98">
        <f t="shared" si="15"/>
        <v>0</v>
      </c>
      <c r="N148" s="98">
        <f t="shared" si="16"/>
        <v>0</v>
      </c>
      <c r="O148" s="98">
        <f t="shared" si="17"/>
        <v>0</v>
      </c>
      <c r="P148" s="98">
        <f t="shared" si="18"/>
        <v>73429</v>
      </c>
      <c r="S148" s="99"/>
      <c r="BS148" s="59"/>
      <c r="BU148" s="60"/>
      <c r="BX148" s="97"/>
      <c r="BY148" s="97"/>
      <c r="BZ148" s="97"/>
      <c r="CA148" s="97"/>
      <c r="CD148" s="97"/>
      <c r="CE148" s="97"/>
      <c r="CH148" s="97"/>
      <c r="CI148" s="97"/>
      <c r="CJ148" s="97"/>
      <c r="CK148" s="97"/>
      <c r="CL148" s="97"/>
      <c r="CM148" s="98"/>
      <c r="CP148" s="98"/>
    </row>
    <row r="149" spans="1:94" x14ac:dyDescent="0.15">
      <c r="A149" s="59">
        <v>36604</v>
      </c>
      <c r="B149" s="56">
        <f t="shared" si="19"/>
        <v>3</v>
      </c>
      <c r="C149" s="60">
        <f t="shared" si="20"/>
        <v>2000</v>
      </c>
      <c r="D149" s="97">
        <v>32881</v>
      </c>
      <c r="E149" s="97"/>
      <c r="F149" s="97"/>
      <c r="H149" s="56">
        <v>40548</v>
      </c>
      <c r="J149" s="97"/>
      <c r="L149" s="98">
        <f t="shared" si="14"/>
        <v>73429</v>
      </c>
      <c r="M149" s="98">
        <f t="shared" si="15"/>
        <v>0</v>
      </c>
      <c r="N149" s="98">
        <f t="shared" si="16"/>
        <v>0</v>
      </c>
      <c r="O149" s="98">
        <f t="shared" si="17"/>
        <v>0</v>
      </c>
      <c r="P149" s="98">
        <f t="shared" si="18"/>
        <v>73429</v>
      </c>
      <c r="S149" s="99"/>
      <c r="BS149" s="59"/>
      <c r="BU149" s="60"/>
      <c r="BX149" s="97"/>
      <c r="BY149" s="97"/>
      <c r="BZ149" s="97"/>
      <c r="CA149" s="97"/>
      <c r="CD149" s="97"/>
      <c r="CE149" s="97"/>
      <c r="CH149" s="97"/>
      <c r="CI149" s="97"/>
      <c r="CJ149" s="97"/>
      <c r="CK149" s="97"/>
      <c r="CL149" s="97"/>
      <c r="CM149" s="98"/>
      <c r="CP149" s="98"/>
    </row>
    <row r="150" spans="1:94" x14ac:dyDescent="0.15">
      <c r="A150" s="59">
        <v>36605</v>
      </c>
      <c r="B150" s="56">
        <f t="shared" si="19"/>
        <v>3</v>
      </c>
      <c r="C150" s="60">
        <f t="shared" si="20"/>
        <v>2000</v>
      </c>
      <c r="D150" s="97">
        <v>32881</v>
      </c>
      <c r="E150" s="97"/>
      <c r="F150" s="97"/>
      <c r="H150" s="56">
        <v>40548</v>
      </c>
      <c r="J150" s="97"/>
      <c r="L150" s="98">
        <f t="shared" si="14"/>
        <v>73429</v>
      </c>
      <c r="M150" s="98">
        <f t="shared" si="15"/>
        <v>0</v>
      </c>
      <c r="N150" s="98">
        <f t="shared" si="16"/>
        <v>0</v>
      </c>
      <c r="O150" s="98">
        <f t="shared" si="17"/>
        <v>0</v>
      </c>
      <c r="P150" s="98">
        <f t="shared" si="18"/>
        <v>73429</v>
      </c>
      <c r="S150" s="99"/>
      <c r="BS150" s="59"/>
      <c r="BU150" s="60"/>
      <c r="BX150" s="97"/>
      <c r="BY150" s="97"/>
      <c r="BZ150" s="97"/>
      <c r="CA150" s="97"/>
      <c r="CD150" s="97"/>
      <c r="CE150" s="97"/>
      <c r="CH150" s="97"/>
      <c r="CI150" s="97"/>
      <c r="CJ150" s="97"/>
      <c r="CK150" s="97"/>
      <c r="CL150" s="97"/>
      <c r="CM150" s="98"/>
      <c r="CP150" s="98"/>
    </row>
    <row r="151" spans="1:94" x14ac:dyDescent="0.15">
      <c r="A151" s="59">
        <v>36606</v>
      </c>
      <c r="B151" s="56">
        <f t="shared" si="19"/>
        <v>3</v>
      </c>
      <c r="C151" s="60">
        <f t="shared" si="20"/>
        <v>2000</v>
      </c>
      <c r="D151" s="97">
        <v>32881</v>
      </c>
      <c r="E151" s="97"/>
      <c r="F151" s="97"/>
      <c r="H151" s="56">
        <v>40548</v>
      </c>
      <c r="J151" s="97"/>
      <c r="L151" s="98">
        <f t="shared" si="14"/>
        <v>73429</v>
      </c>
      <c r="M151" s="98">
        <f t="shared" si="15"/>
        <v>0</v>
      </c>
      <c r="N151" s="98">
        <f t="shared" si="16"/>
        <v>0</v>
      </c>
      <c r="O151" s="98">
        <f t="shared" si="17"/>
        <v>0</v>
      </c>
      <c r="P151" s="98">
        <f t="shared" si="18"/>
        <v>73429</v>
      </c>
      <c r="S151" s="99"/>
      <c r="BS151" s="59"/>
      <c r="BU151" s="60"/>
      <c r="BX151" s="97"/>
      <c r="BY151" s="97"/>
      <c r="BZ151" s="97"/>
      <c r="CA151" s="97"/>
      <c r="CD151" s="97"/>
      <c r="CE151" s="97"/>
      <c r="CH151" s="97"/>
      <c r="CI151" s="97"/>
      <c r="CJ151" s="97"/>
      <c r="CK151" s="97"/>
      <c r="CL151" s="97"/>
      <c r="CM151" s="98"/>
      <c r="CP151" s="98"/>
    </row>
    <row r="152" spans="1:94" x14ac:dyDescent="0.15">
      <c r="A152" s="59">
        <v>36607</v>
      </c>
      <c r="B152" s="56">
        <f t="shared" si="19"/>
        <v>3</v>
      </c>
      <c r="C152" s="60">
        <f t="shared" si="20"/>
        <v>2000</v>
      </c>
      <c r="D152" s="97">
        <v>32881</v>
      </c>
      <c r="E152" s="97"/>
      <c r="F152" s="97"/>
      <c r="G152" s="108">
        <v>20000</v>
      </c>
      <c r="H152" s="56">
        <v>40548</v>
      </c>
      <c r="J152" s="97"/>
      <c r="L152" s="98">
        <f t="shared" si="14"/>
        <v>73429</v>
      </c>
      <c r="M152" s="98">
        <f t="shared" si="15"/>
        <v>0</v>
      </c>
      <c r="N152" s="98">
        <f t="shared" si="16"/>
        <v>0</v>
      </c>
      <c r="O152" s="98">
        <f t="shared" si="17"/>
        <v>20000</v>
      </c>
      <c r="P152" s="98">
        <f t="shared" si="18"/>
        <v>53429</v>
      </c>
      <c r="S152" s="99"/>
      <c r="BS152" s="59"/>
      <c r="BU152" s="60"/>
      <c r="BX152" s="97"/>
      <c r="BY152" s="97"/>
      <c r="BZ152" s="97"/>
      <c r="CA152" s="97"/>
      <c r="CD152" s="97"/>
      <c r="CE152" s="97"/>
      <c r="CH152" s="97"/>
      <c r="CI152" s="97"/>
      <c r="CJ152" s="97"/>
      <c r="CK152" s="97"/>
      <c r="CL152" s="97"/>
      <c r="CM152" s="98"/>
      <c r="CP152" s="98"/>
    </row>
    <row r="153" spans="1:94" x14ac:dyDescent="0.15">
      <c r="A153" s="59">
        <v>36608</v>
      </c>
      <c r="B153" s="56">
        <f t="shared" si="19"/>
        <v>3</v>
      </c>
      <c r="C153" s="60">
        <f t="shared" si="20"/>
        <v>2000</v>
      </c>
      <c r="D153" s="97">
        <v>32881</v>
      </c>
      <c r="E153" s="97"/>
      <c r="F153" s="97"/>
      <c r="G153" s="108">
        <v>20000</v>
      </c>
      <c r="H153" s="56">
        <v>40548</v>
      </c>
      <c r="J153" s="97"/>
      <c r="L153" s="98">
        <f t="shared" si="14"/>
        <v>73429</v>
      </c>
      <c r="M153" s="98">
        <f t="shared" si="15"/>
        <v>0</v>
      </c>
      <c r="N153" s="98">
        <f t="shared" si="16"/>
        <v>0</v>
      </c>
      <c r="O153" s="98">
        <f t="shared" si="17"/>
        <v>20000</v>
      </c>
      <c r="P153" s="98">
        <f t="shared" si="18"/>
        <v>53429</v>
      </c>
      <c r="S153" s="99"/>
      <c r="BS153" s="59"/>
      <c r="BU153" s="60"/>
      <c r="BX153" s="97"/>
      <c r="BY153" s="97"/>
      <c r="BZ153" s="97"/>
      <c r="CA153" s="97"/>
      <c r="CD153" s="97"/>
      <c r="CE153" s="97"/>
      <c r="CH153" s="97"/>
      <c r="CI153" s="97"/>
      <c r="CJ153" s="97"/>
      <c r="CK153" s="97"/>
      <c r="CL153" s="97"/>
      <c r="CM153" s="98"/>
      <c r="CP153" s="98"/>
    </row>
    <row r="154" spans="1:94" x14ac:dyDescent="0.15">
      <c r="A154" s="59">
        <v>36609</v>
      </c>
      <c r="B154" s="56">
        <f t="shared" si="19"/>
        <v>3</v>
      </c>
      <c r="C154" s="60">
        <f t="shared" si="20"/>
        <v>2000</v>
      </c>
      <c r="D154" s="97">
        <v>32881</v>
      </c>
      <c r="E154" s="97"/>
      <c r="F154" s="97"/>
      <c r="G154" s="108">
        <v>30282</v>
      </c>
      <c r="H154" s="56">
        <v>40548</v>
      </c>
      <c r="J154" s="97"/>
      <c r="K154" s="91">
        <v>14119</v>
      </c>
      <c r="L154" s="98">
        <f t="shared" si="14"/>
        <v>73429</v>
      </c>
      <c r="M154" s="98">
        <f t="shared" si="15"/>
        <v>0</v>
      </c>
      <c r="N154" s="98">
        <f t="shared" si="16"/>
        <v>0</v>
      </c>
      <c r="O154" s="98">
        <f t="shared" si="17"/>
        <v>44401</v>
      </c>
      <c r="P154" s="98">
        <f t="shared" si="18"/>
        <v>29028</v>
      </c>
      <c r="S154" s="99"/>
      <c r="BS154" s="59"/>
      <c r="BU154" s="60"/>
      <c r="BX154" s="97"/>
      <c r="BY154" s="97"/>
      <c r="BZ154" s="97"/>
      <c r="CA154" s="97"/>
      <c r="CD154" s="97"/>
      <c r="CE154" s="97"/>
      <c r="CH154" s="97"/>
      <c r="CI154" s="97"/>
      <c r="CJ154" s="97"/>
      <c r="CK154" s="97"/>
      <c r="CL154" s="97"/>
      <c r="CM154" s="98"/>
      <c r="CP154" s="98"/>
    </row>
    <row r="155" spans="1:94" x14ac:dyDescent="0.15">
      <c r="A155" s="59">
        <v>36610</v>
      </c>
      <c r="B155" s="56">
        <f t="shared" si="19"/>
        <v>3</v>
      </c>
      <c r="C155" s="60">
        <f t="shared" si="20"/>
        <v>2000</v>
      </c>
      <c r="D155" s="97">
        <v>32881</v>
      </c>
      <c r="E155" s="97"/>
      <c r="F155" s="97"/>
      <c r="G155" s="108">
        <v>25000</v>
      </c>
      <c r="H155" s="56">
        <v>40548</v>
      </c>
      <c r="J155" s="97"/>
      <c r="L155" s="98">
        <f t="shared" si="14"/>
        <v>73429</v>
      </c>
      <c r="M155" s="98">
        <f t="shared" si="15"/>
        <v>0</v>
      </c>
      <c r="N155" s="98">
        <f t="shared" si="16"/>
        <v>0</v>
      </c>
      <c r="O155" s="98">
        <f t="shared" si="17"/>
        <v>25000</v>
      </c>
      <c r="P155" s="98">
        <f t="shared" si="18"/>
        <v>48429</v>
      </c>
      <c r="S155" s="99"/>
      <c r="BS155" s="59"/>
      <c r="BU155" s="60"/>
      <c r="BX155" s="97"/>
      <c r="BY155" s="97"/>
      <c r="BZ155" s="97"/>
      <c r="CA155" s="97"/>
      <c r="CD155" s="97"/>
      <c r="CE155" s="97"/>
      <c r="CH155" s="97"/>
      <c r="CI155" s="97"/>
      <c r="CJ155" s="97"/>
      <c r="CK155" s="97"/>
      <c r="CL155" s="97"/>
      <c r="CM155" s="98"/>
      <c r="CP155" s="98"/>
    </row>
    <row r="156" spans="1:94" x14ac:dyDescent="0.15">
      <c r="A156" s="59">
        <v>36611</v>
      </c>
      <c r="B156" s="56">
        <f t="shared" si="19"/>
        <v>3</v>
      </c>
      <c r="C156" s="60">
        <f t="shared" si="20"/>
        <v>2000</v>
      </c>
      <c r="D156" s="97">
        <v>32881</v>
      </c>
      <c r="E156" s="97"/>
      <c r="F156" s="97"/>
      <c r="G156" s="108">
        <v>25000</v>
      </c>
      <c r="H156" s="56">
        <v>40548</v>
      </c>
      <c r="J156" s="97"/>
      <c r="L156" s="98">
        <f t="shared" si="14"/>
        <v>73429</v>
      </c>
      <c r="M156" s="98">
        <f t="shared" si="15"/>
        <v>0</v>
      </c>
      <c r="N156" s="98">
        <f t="shared" si="16"/>
        <v>0</v>
      </c>
      <c r="O156" s="98">
        <f t="shared" si="17"/>
        <v>25000</v>
      </c>
      <c r="P156" s="98">
        <f t="shared" si="18"/>
        <v>48429</v>
      </c>
      <c r="S156" s="99"/>
      <c r="BS156" s="59"/>
      <c r="BU156" s="60"/>
      <c r="BX156" s="97"/>
      <c r="BY156" s="97"/>
      <c r="BZ156" s="97"/>
      <c r="CA156" s="97"/>
      <c r="CD156" s="97"/>
      <c r="CE156" s="97"/>
      <c r="CH156" s="97"/>
      <c r="CI156" s="97"/>
      <c r="CJ156" s="97"/>
      <c r="CK156" s="97"/>
      <c r="CL156" s="97"/>
      <c r="CM156" s="98"/>
      <c r="CP156" s="98"/>
    </row>
    <row r="157" spans="1:94" x14ac:dyDescent="0.15">
      <c r="A157" s="59">
        <v>36612</v>
      </c>
      <c r="B157" s="56">
        <f t="shared" si="19"/>
        <v>3</v>
      </c>
      <c r="C157" s="60">
        <f t="shared" si="20"/>
        <v>2000</v>
      </c>
      <c r="D157" s="97">
        <v>32881</v>
      </c>
      <c r="E157" s="97"/>
      <c r="F157" s="97"/>
      <c r="G157" s="108">
        <v>25000</v>
      </c>
      <c r="H157" s="56">
        <v>40548</v>
      </c>
      <c r="J157" s="97"/>
      <c r="L157" s="98">
        <f t="shared" si="14"/>
        <v>73429</v>
      </c>
      <c r="M157" s="98">
        <f t="shared" si="15"/>
        <v>0</v>
      </c>
      <c r="N157" s="98">
        <f t="shared" si="16"/>
        <v>0</v>
      </c>
      <c r="O157" s="98">
        <f t="shared" si="17"/>
        <v>25000</v>
      </c>
      <c r="P157" s="98">
        <f t="shared" si="18"/>
        <v>48429</v>
      </c>
      <c r="S157" s="99"/>
      <c r="V157" s="57"/>
      <c r="W157" s="99"/>
      <c r="X157" s="57"/>
      <c r="Y157" s="99"/>
      <c r="Z157" s="57"/>
      <c r="AA157" s="109"/>
      <c r="AB157" s="99"/>
      <c r="AC157" s="57"/>
      <c r="AE157" s="99"/>
      <c r="AF157" s="99"/>
      <c r="AG157" s="99"/>
      <c r="AH157" s="99"/>
      <c r="AI157" s="57"/>
      <c r="AJ157" s="58"/>
      <c r="AK157" s="99"/>
      <c r="AL157" s="99"/>
      <c r="AM157" s="99"/>
      <c r="AO157" s="110"/>
      <c r="BS157" s="59"/>
      <c r="BU157" s="60"/>
      <c r="BX157" s="97"/>
      <c r="BY157" s="97"/>
      <c r="BZ157" s="97"/>
      <c r="CA157" s="97"/>
      <c r="CD157" s="97"/>
      <c r="CE157" s="97"/>
      <c r="CH157" s="97"/>
      <c r="CI157" s="97"/>
      <c r="CJ157" s="97"/>
      <c r="CK157" s="97"/>
      <c r="CL157" s="97"/>
      <c r="CM157" s="98"/>
      <c r="CP157" s="98"/>
    </row>
    <row r="158" spans="1:94" x14ac:dyDescent="0.15">
      <c r="A158" s="59">
        <v>36613</v>
      </c>
      <c r="B158" s="56">
        <f t="shared" si="19"/>
        <v>3</v>
      </c>
      <c r="C158" s="60">
        <f t="shared" si="20"/>
        <v>2000</v>
      </c>
      <c r="D158" s="97">
        <v>32881</v>
      </c>
      <c r="E158" s="97"/>
      <c r="F158" s="97"/>
      <c r="H158" s="56">
        <v>40548</v>
      </c>
      <c r="J158" s="97"/>
      <c r="L158" s="98">
        <f t="shared" si="14"/>
        <v>73429</v>
      </c>
      <c r="M158" s="98">
        <f t="shared" si="15"/>
        <v>0</v>
      </c>
      <c r="N158" s="98">
        <f t="shared" si="16"/>
        <v>0</v>
      </c>
      <c r="O158" s="98">
        <f t="shared" si="17"/>
        <v>0</v>
      </c>
      <c r="P158" s="98">
        <f t="shared" si="18"/>
        <v>73429</v>
      </c>
      <c r="S158" s="99"/>
      <c r="V158" s="57"/>
      <c r="W158" s="99"/>
      <c r="X158" s="57"/>
      <c r="Y158" s="99"/>
      <c r="Z158" s="57"/>
      <c r="AA158" s="109"/>
      <c r="AB158" s="99"/>
      <c r="AC158" s="57"/>
      <c r="AE158" s="99"/>
      <c r="AF158" s="99"/>
      <c r="AG158" s="99"/>
      <c r="AH158" s="99"/>
      <c r="AI158" s="57"/>
      <c r="AJ158" s="58"/>
      <c r="AK158" s="99"/>
      <c r="AL158" s="99"/>
      <c r="AM158" s="99"/>
      <c r="AO158" s="110"/>
      <c r="BS158" s="59"/>
      <c r="BU158" s="60"/>
      <c r="BX158" s="97"/>
      <c r="BY158" s="97"/>
      <c r="BZ158" s="97"/>
      <c r="CA158" s="97"/>
      <c r="CD158" s="97"/>
      <c r="CE158" s="97"/>
      <c r="CH158" s="97"/>
      <c r="CI158" s="97"/>
      <c r="CJ158" s="97"/>
      <c r="CK158" s="97"/>
      <c r="CL158" s="97"/>
      <c r="CM158" s="98"/>
      <c r="CP158" s="98"/>
    </row>
    <row r="159" spans="1:94" x14ac:dyDescent="0.15">
      <c r="A159" s="59">
        <v>36614</v>
      </c>
      <c r="B159" s="56">
        <f t="shared" si="19"/>
        <v>3</v>
      </c>
      <c r="C159" s="60">
        <f t="shared" si="20"/>
        <v>2000</v>
      </c>
      <c r="D159" s="97">
        <v>32881</v>
      </c>
      <c r="E159" s="97"/>
      <c r="F159" s="97"/>
      <c r="H159" s="56">
        <v>40548</v>
      </c>
      <c r="J159" s="97"/>
      <c r="L159" s="98">
        <f t="shared" si="14"/>
        <v>73429</v>
      </c>
      <c r="M159" s="98">
        <f t="shared" si="15"/>
        <v>0</v>
      </c>
      <c r="N159" s="98">
        <f t="shared" si="16"/>
        <v>0</v>
      </c>
      <c r="O159" s="98">
        <f t="shared" si="17"/>
        <v>0</v>
      </c>
      <c r="P159" s="98">
        <f t="shared" si="18"/>
        <v>73429</v>
      </c>
      <c r="S159" s="99"/>
      <c r="V159" s="57"/>
      <c r="W159" s="99"/>
      <c r="X159" s="57"/>
      <c r="Y159" s="99"/>
      <c r="Z159" s="57"/>
      <c r="AA159" s="109"/>
      <c r="AB159" s="99"/>
      <c r="AC159" s="57"/>
      <c r="AE159" s="99"/>
      <c r="AF159" s="99"/>
      <c r="AG159" s="99"/>
      <c r="AH159" s="99"/>
      <c r="AI159" s="57"/>
      <c r="AJ159" s="58"/>
      <c r="AK159" s="99"/>
      <c r="AL159" s="99"/>
      <c r="AM159" s="99"/>
      <c r="AO159" s="110"/>
      <c r="BS159" s="59"/>
      <c r="BU159" s="60"/>
      <c r="BX159" s="97"/>
      <c r="BY159" s="97"/>
      <c r="BZ159" s="97"/>
      <c r="CA159" s="97"/>
      <c r="CD159" s="97"/>
      <c r="CE159" s="97"/>
      <c r="CH159" s="97"/>
      <c r="CI159" s="97"/>
      <c r="CJ159" s="97"/>
      <c r="CK159" s="97"/>
      <c r="CL159" s="97"/>
      <c r="CM159" s="98"/>
      <c r="CP159" s="98"/>
    </row>
    <row r="160" spans="1:94" x14ac:dyDescent="0.15">
      <c r="A160" s="59">
        <v>36615</v>
      </c>
      <c r="B160" s="56">
        <f t="shared" si="19"/>
        <v>3</v>
      </c>
      <c r="C160" s="60">
        <f t="shared" si="20"/>
        <v>2000</v>
      </c>
      <c r="D160" s="97">
        <v>32881</v>
      </c>
      <c r="E160" s="97"/>
      <c r="F160" s="97"/>
      <c r="H160" s="56">
        <v>40548</v>
      </c>
      <c r="J160" s="97"/>
      <c r="L160" s="98">
        <f t="shared" si="14"/>
        <v>73429</v>
      </c>
      <c r="M160" s="98">
        <f t="shared" si="15"/>
        <v>0</v>
      </c>
      <c r="N160" s="98">
        <f t="shared" si="16"/>
        <v>0</v>
      </c>
      <c r="O160" s="98">
        <f t="shared" si="17"/>
        <v>0</v>
      </c>
      <c r="P160" s="98">
        <f t="shared" si="18"/>
        <v>73429</v>
      </c>
      <c r="S160" s="99"/>
      <c r="V160" s="57"/>
      <c r="W160" s="99"/>
      <c r="X160" s="57"/>
      <c r="Y160" s="99"/>
      <c r="Z160" s="57"/>
      <c r="AA160" s="109"/>
      <c r="AB160" s="99"/>
      <c r="AC160" s="57"/>
      <c r="AE160" s="99"/>
      <c r="AF160" s="99"/>
      <c r="AG160" s="99"/>
      <c r="AH160" s="99"/>
      <c r="AI160" s="57"/>
      <c r="AJ160" s="58"/>
      <c r="AK160" s="99"/>
      <c r="AL160" s="99"/>
      <c r="AM160" s="99"/>
      <c r="AO160" s="110"/>
      <c r="BS160" s="59"/>
      <c r="BU160" s="60"/>
      <c r="BX160" s="97"/>
      <c r="BY160" s="97"/>
      <c r="BZ160" s="97"/>
      <c r="CA160" s="97"/>
      <c r="CD160" s="97"/>
      <c r="CE160" s="97"/>
      <c r="CH160" s="97"/>
      <c r="CI160" s="97"/>
      <c r="CJ160" s="97"/>
      <c r="CK160" s="97"/>
      <c r="CL160" s="97"/>
      <c r="CM160" s="111"/>
      <c r="CP160" s="98"/>
    </row>
    <row r="161" spans="1:94" x14ac:dyDescent="0.15">
      <c r="A161" s="59">
        <v>36616</v>
      </c>
      <c r="B161" s="56">
        <f t="shared" si="19"/>
        <v>3</v>
      </c>
      <c r="C161" s="60">
        <f t="shared" si="20"/>
        <v>2000</v>
      </c>
      <c r="D161" s="97">
        <v>32881</v>
      </c>
      <c r="E161" s="97"/>
      <c r="F161" s="97"/>
      <c r="G161" s="91">
        <v>25000</v>
      </c>
      <c r="H161" s="56">
        <v>40548</v>
      </c>
      <c r="J161" s="97"/>
      <c r="L161" s="98">
        <f t="shared" si="14"/>
        <v>73429</v>
      </c>
      <c r="M161" s="98">
        <f t="shared" si="15"/>
        <v>0</v>
      </c>
      <c r="N161" s="98">
        <f t="shared" si="16"/>
        <v>0</v>
      </c>
      <c r="O161" s="98">
        <f t="shared" si="17"/>
        <v>25000</v>
      </c>
      <c r="P161" s="98">
        <f t="shared" si="18"/>
        <v>48429</v>
      </c>
      <c r="S161" s="99"/>
      <c r="V161" s="57"/>
      <c r="W161" s="99"/>
      <c r="X161" s="57"/>
      <c r="Y161" s="99"/>
      <c r="Z161" s="57"/>
      <c r="AA161" s="109"/>
      <c r="AB161" s="99"/>
      <c r="AC161" s="57"/>
      <c r="AE161" s="99"/>
      <c r="AF161" s="99"/>
      <c r="AG161" s="99"/>
      <c r="AH161" s="99"/>
      <c r="AI161" s="57"/>
      <c r="AJ161" s="58"/>
      <c r="AK161" s="99"/>
      <c r="AL161" s="99"/>
      <c r="AM161" s="99"/>
      <c r="AO161" s="110"/>
      <c r="BS161" s="59"/>
      <c r="BU161" s="60"/>
      <c r="BX161" s="97"/>
      <c r="BY161" s="97"/>
      <c r="BZ161" s="97"/>
      <c r="CA161" s="97"/>
      <c r="CD161" s="97"/>
      <c r="CE161" s="97"/>
      <c r="CH161" s="97"/>
      <c r="CI161" s="97"/>
      <c r="CJ161" s="97"/>
      <c r="CK161" s="97"/>
      <c r="CL161" s="97"/>
      <c r="CM161" s="98"/>
      <c r="CP161" s="98"/>
    </row>
    <row r="162" spans="1:94" x14ac:dyDescent="0.15">
      <c r="A162" s="59">
        <v>36617</v>
      </c>
      <c r="B162" s="56">
        <f t="shared" si="19"/>
        <v>4</v>
      </c>
      <c r="C162" s="60">
        <f t="shared" si="20"/>
        <v>2000</v>
      </c>
      <c r="D162" s="97">
        <v>0</v>
      </c>
      <c r="E162" s="97">
        <v>3637</v>
      </c>
      <c r="F162" s="97">
        <v>5000</v>
      </c>
      <c r="G162" s="91">
        <v>0</v>
      </c>
      <c r="H162" s="56">
        <v>39111</v>
      </c>
      <c r="I162" s="56">
        <v>1363</v>
      </c>
      <c r="J162" s="97"/>
      <c r="L162" s="98">
        <f t="shared" si="14"/>
        <v>39111</v>
      </c>
      <c r="M162" s="98">
        <f t="shared" si="15"/>
        <v>5000</v>
      </c>
      <c r="N162" s="98">
        <f t="shared" si="16"/>
        <v>5000</v>
      </c>
      <c r="O162" s="98">
        <f t="shared" si="17"/>
        <v>0</v>
      </c>
      <c r="P162" s="98">
        <f t="shared" si="18"/>
        <v>49111</v>
      </c>
      <c r="S162" s="99"/>
      <c r="V162" s="57"/>
      <c r="W162" s="99"/>
      <c r="X162" s="57"/>
      <c r="Y162" s="99"/>
      <c r="Z162" s="57"/>
      <c r="AA162" s="109"/>
      <c r="AB162" s="99"/>
      <c r="AC162" s="57"/>
      <c r="AE162" s="99"/>
      <c r="AF162" s="99"/>
      <c r="AG162" s="99"/>
      <c r="AH162" s="99"/>
      <c r="AI162" s="57"/>
      <c r="AJ162" s="58"/>
      <c r="AK162" s="99"/>
      <c r="AL162" s="99"/>
      <c r="AM162" s="99"/>
      <c r="AO162" s="110"/>
      <c r="BS162" s="59"/>
      <c r="BU162" s="60"/>
      <c r="BX162" s="97"/>
      <c r="BY162" s="97"/>
      <c r="BZ162" s="97"/>
      <c r="CA162" s="97"/>
      <c r="CD162" s="97"/>
      <c r="CE162" s="97"/>
      <c r="CH162" s="97"/>
      <c r="CI162" s="97"/>
      <c r="CJ162" s="97"/>
      <c r="CK162" s="97"/>
      <c r="CL162" s="97"/>
      <c r="CM162" s="112"/>
      <c r="CP162" s="98"/>
    </row>
    <row r="163" spans="1:94" x14ac:dyDescent="0.15">
      <c r="A163" s="59">
        <v>36618</v>
      </c>
      <c r="B163" s="56">
        <f t="shared" si="19"/>
        <v>4</v>
      </c>
      <c r="C163" s="60">
        <f t="shared" si="20"/>
        <v>2000</v>
      </c>
      <c r="D163" s="97">
        <v>0</v>
      </c>
      <c r="E163" s="97">
        <v>3637</v>
      </c>
      <c r="F163" s="97">
        <v>5000</v>
      </c>
      <c r="G163" s="91">
        <v>0</v>
      </c>
      <c r="H163" s="56">
        <v>39111</v>
      </c>
      <c r="I163" s="56">
        <v>1363</v>
      </c>
      <c r="J163" s="97"/>
      <c r="L163" s="98">
        <f t="shared" si="14"/>
        <v>39111</v>
      </c>
      <c r="M163" s="98">
        <f t="shared" si="15"/>
        <v>5000</v>
      </c>
      <c r="N163" s="98">
        <f t="shared" si="16"/>
        <v>5000</v>
      </c>
      <c r="O163" s="98">
        <f t="shared" si="17"/>
        <v>0</v>
      </c>
      <c r="P163" s="98">
        <f t="shared" si="18"/>
        <v>49111</v>
      </c>
      <c r="S163" s="99"/>
      <c r="V163" s="57"/>
      <c r="W163" s="99"/>
      <c r="X163" s="57"/>
      <c r="Y163" s="99"/>
      <c r="Z163" s="57"/>
      <c r="AA163" s="99"/>
      <c r="AB163" s="99"/>
      <c r="AC163" s="57"/>
      <c r="AE163" s="99"/>
      <c r="AF163" s="99"/>
      <c r="AG163" s="99"/>
      <c r="AH163" s="99"/>
      <c r="AI163" s="57"/>
      <c r="AJ163" s="58"/>
      <c r="AK163" s="99"/>
      <c r="AL163" s="99"/>
      <c r="AM163" s="99"/>
      <c r="AO163" s="110"/>
      <c r="BS163" s="59"/>
      <c r="BU163" s="60"/>
      <c r="BX163" s="97"/>
      <c r="BY163" s="97"/>
      <c r="BZ163" s="97"/>
      <c r="CA163" s="97"/>
      <c r="CD163" s="97"/>
      <c r="CE163" s="97"/>
      <c r="CH163" s="97"/>
      <c r="CI163" s="97"/>
      <c r="CJ163" s="97"/>
      <c r="CK163" s="97"/>
      <c r="CL163" s="97"/>
      <c r="CM163" s="98"/>
      <c r="CP163" s="98"/>
    </row>
    <row r="164" spans="1:94" x14ac:dyDescent="0.15">
      <c r="A164" s="59">
        <v>36619</v>
      </c>
      <c r="B164" s="56">
        <f t="shared" si="19"/>
        <v>4</v>
      </c>
      <c r="C164" s="60">
        <f t="shared" si="20"/>
        <v>2000</v>
      </c>
      <c r="D164" s="97">
        <v>0</v>
      </c>
      <c r="E164" s="97">
        <v>3637</v>
      </c>
      <c r="F164" s="97">
        <v>5000</v>
      </c>
      <c r="G164" s="91">
        <v>0</v>
      </c>
      <c r="H164" s="56">
        <v>39111</v>
      </c>
      <c r="I164" s="56">
        <v>1363</v>
      </c>
      <c r="J164" s="97"/>
      <c r="L164" s="98">
        <f t="shared" si="14"/>
        <v>39111</v>
      </c>
      <c r="M164" s="98">
        <f t="shared" si="15"/>
        <v>5000</v>
      </c>
      <c r="N164" s="98">
        <f t="shared" si="16"/>
        <v>5000</v>
      </c>
      <c r="O164" s="98">
        <f t="shared" si="17"/>
        <v>0</v>
      </c>
      <c r="P164" s="98">
        <f t="shared" si="18"/>
        <v>49111</v>
      </c>
      <c r="S164" s="99"/>
      <c r="V164" s="57"/>
      <c r="W164" s="99"/>
      <c r="X164" s="57"/>
      <c r="Y164" s="99"/>
      <c r="Z164" s="57"/>
      <c r="AA164" s="99"/>
      <c r="AB164" s="99"/>
      <c r="AC164" s="57"/>
      <c r="AE164" s="99"/>
      <c r="AF164" s="99"/>
      <c r="AG164" s="99"/>
      <c r="AH164" s="99"/>
      <c r="AI164" s="57"/>
      <c r="AJ164" s="58"/>
      <c r="AK164" s="99"/>
      <c r="AL164" s="99"/>
      <c r="AM164" s="99"/>
      <c r="AO164" s="110"/>
      <c r="BS164" s="59"/>
      <c r="BU164" s="60"/>
      <c r="BX164" s="97"/>
      <c r="BY164" s="97"/>
      <c r="BZ164" s="97"/>
      <c r="CA164" s="97"/>
      <c r="CD164" s="97"/>
      <c r="CE164" s="97"/>
      <c r="CH164" s="97"/>
      <c r="CI164" s="97"/>
      <c r="CJ164" s="97"/>
      <c r="CK164" s="97"/>
      <c r="CL164" s="97"/>
      <c r="CM164" s="98"/>
      <c r="CP164" s="98"/>
    </row>
    <row r="165" spans="1:94" x14ac:dyDescent="0.15">
      <c r="A165" s="59">
        <v>36620</v>
      </c>
      <c r="B165" s="56">
        <f t="shared" si="19"/>
        <v>4</v>
      </c>
      <c r="C165" s="60">
        <f t="shared" si="20"/>
        <v>2000</v>
      </c>
      <c r="D165" s="97">
        <v>0</v>
      </c>
      <c r="E165" s="97">
        <v>8637</v>
      </c>
      <c r="F165" s="97">
        <v>371</v>
      </c>
      <c r="G165" s="91">
        <v>0</v>
      </c>
      <c r="H165" s="56">
        <v>39111</v>
      </c>
      <c r="I165" s="56">
        <v>1363</v>
      </c>
      <c r="J165" s="97"/>
      <c r="L165" s="98">
        <f t="shared" si="14"/>
        <v>39111</v>
      </c>
      <c r="M165" s="98">
        <f t="shared" si="15"/>
        <v>10000</v>
      </c>
      <c r="N165" s="98">
        <f t="shared" si="16"/>
        <v>371</v>
      </c>
      <c r="O165" s="98">
        <f t="shared" si="17"/>
        <v>0</v>
      </c>
      <c r="P165" s="98">
        <f t="shared" si="18"/>
        <v>49482</v>
      </c>
      <c r="S165" s="99"/>
      <c r="V165" s="57"/>
      <c r="W165" s="99"/>
      <c r="X165" s="57"/>
      <c r="Y165" s="99"/>
      <c r="Z165" s="57"/>
      <c r="AA165" s="99"/>
      <c r="AB165" s="99"/>
      <c r="AC165" s="57"/>
      <c r="AE165" s="99"/>
      <c r="AF165" s="99"/>
      <c r="AG165" s="99"/>
      <c r="AH165" s="99"/>
      <c r="AI165" s="57"/>
      <c r="AJ165" s="58"/>
      <c r="AK165" s="99"/>
      <c r="AL165" s="99"/>
      <c r="AM165" s="99"/>
      <c r="AO165" s="110"/>
      <c r="BS165" s="59"/>
      <c r="BU165" s="60"/>
      <c r="BX165" s="97"/>
      <c r="BY165" s="97"/>
      <c r="BZ165" s="97"/>
      <c r="CA165" s="97"/>
      <c r="CD165" s="97"/>
      <c r="CE165" s="97"/>
      <c r="CH165" s="97"/>
      <c r="CI165" s="97"/>
      <c r="CJ165" s="97"/>
      <c r="CK165" s="97"/>
      <c r="CL165" s="97"/>
      <c r="CM165" s="98"/>
      <c r="CP165" s="98"/>
    </row>
    <row r="166" spans="1:94" x14ac:dyDescent="0.15">
      <c r="A166" s="59">
        <v>36621</v>
      </c>
      <c r="B166" s="56">
        <f t="shared" si="19"/>
        <v>4</v>
      </c>
      <c r="C166" s="60">
        <f t="shared" si="20"/>
        <v>2000</v>
      </c>
      <c r="D166" s="97"/>
      <c r="E166" s="97">
        <v>3637</v>
      </c>
      <c r="F166" s="97">
        <v>5371</v>
      </c>
      <c r="H166" s="56">
        <v>39111</v>
      </c>
      <c r="I166" s="56">
        <v>1363</v>
      </c>
      <c r="J166" s="97"/>
      <c r="L166" s="98">
        <f t="shared" si="14"/>
        <v>39111</v>
      </c>
      <c r="M166" s="98">
        <f t="shared" si="15"/>
        <v>5000</v>
      </c>
      <c r="N166" s="98">
        <f t="shared" si="16"/>
        <v>5371</v>
      </c>
      <c r="O166" s="98">
        <f t="shared" si="17"/>
        <v>0</v>
      </c>
      <c r="P166" s="98">
        <f t="shared" si="18"/>
        <v>49482</v>
      </c>
      <c r="S166" s="99"/>
      <c r="V166" s="57"/>
      <c r="W166" s="99"/>
      <c r="X166" s="57"/>
      <c r="Y166" s="99"/>
      <c r="Z166" s="57"/>
      <c r="AA166" s="99"/>
      <c r="AB166" s="99"/>
      <c r="AC166" s="57"/>
      <c r="AE166" s="99"/>
      <c r="AF166" s="99"/>
      <c r="AG166" s="99"/>
      <c r="AH166" s="99"/>
      <c r="AI166" s="57"/>
      <c r="AJ166" s="58"/>
      <c r="AK166" s="99"/>
      <c r="AL166" s="99"/>
      <c r="AM166" s="99"/>
      <c r="AO166" s="110"/>
      <c r="BS166" s="59"/>
      <c r="BU166" s="60"/>
      <c r="BX166" s="97"/>
      <c r="BY166" s="97"/>
      <c r="BZ166" s="97"/>
      <c r="CA166" s="97"/>
      <c r="CD166" s="97"/>
      <c r="CE166" s="97"/>
      <c r="CH166" s="97"/>
      <c r="CI166" s="97"/>
      <c r="CJ166" s="97"/>
      <c r="CK166" s="97"/>
      <c r="CL166" s="97"/>
      <c r="CM166" s="98"/>
      <c r="CP166" s="98"/>
    </row>
    <row r="167" spans="1:94" x14ac:dyDescent="0.15">
      <c r="A167" s="59">
        <v>36622</v>
      </c>
      <c r="B167" s="56">
        <f t="shared" si="19"/>
        <v>4</v>
      </c>
      <c r="C167" s="60">
        <f t="shared" si="20"/>
        <v>2000</v>
      </c>
      <c r="D167" s="97"/>
      <c r="E167" s="97">
        <v>3637</v>
      </c>
      <c r="F167" s="97">
        <v>5371</v>
      </c>
      <c r="H167" s="56">
        <v>39111</v>
      </c>
      <c r="I167" s="56">
        <v>1363</v>
      </c>
      <c r="J167" s="97"/>
      <c r="L167" s="98">
        <f t="shared" si="14"/>
        <v>39111</v>
      </c>
      <c r="M167" s="98">
        <f t="shared" si="15"/>
        <v>5000</v>
      </c>
      <c r="N167" s="98">
        <f t="shared" si="16"/>
        <v>5371</v>
      </c>
      <c r="O167" s="98">
        <f t="shared" si="17"/>
        <v>0</v>
      </c>
      <c r="P167" s="98">
        <f t="shared" si="18"/>
        <v>49482</v>
      </c>
      <c r="S167" s="99"/>
      <c r="V167" s="57"/>
      <c r="W167" s="99"/>
      <c r="X167" s="57"/>
      <c r="Y167" s="99"/>
      <c r="Z167" s="57"/>
      <c r="AA167" s="99"/>
      <c r="AB167" s="99"/>
      <c r="AC167" s="57"/>
      <c r="AE167" s="99"/>
      <c r="AF167" s="99"/>
      <c r="AG167" s="99"/>
      <c r="AH167" s="99"/>
      <c r="AI167" s="57"/>
      <c r="AJ167" s="58"/>
      <c r="AK167" s="99"/>
      <c r="AL167" s="99"/>
      <c r="AM167" s="99"/>
      <c r="AO167" s="110"/>
      <c r="BS167" s="59"/>
      <c r="BU167" s="60"/>
      <c r="BX167" s="97"/>
      <c r="BY167" s="97"/>
      <c r="BZ167" s="97"/>
      <c r="CA167" s="97"/>
      <c r="CD167" s="97"/>
      <c r="CE167" s="97"/>
      <c r="CH167" s="97"/>
      <c r="CI167" s="97"/>
      <c r="CJ167" s="97"/>
      <c r="CK167" s="97"/>
      <c r="CL167" s="97"/>
      <c r="CM167" s="98"/>
      <c r="CP167" s="98"/>
    </row>
    <row r="168" spans="1:94" x14ac:dyDescent="0.15">
      <c r="A168" s="59">
        <v>36623</v>
      </c>
      <c r="B168" s="56">
        <f t="shared" si="19"/>
        <v>4</v>
      </c>
      <c r="C168" s="60">
        <f t="shared" si="20"/>
        <v>2000</v>
      </c>
      <c r="D168" s="97"/>
      <c r="E168" s="97">
        <v>3637</v>
      </c>
      <c r="F168" s="97">
        <v>5371</v>
      </c>
      <c r="H168" s="56">
        <v>39111</v>
      </c>
      <c r="I168" s="56">
        <v>1363</v>
      </c>
      <c r="J168" s="97"/>
      <c r="L168" s="98">
        <f t="shared" si="14"/>
        <v>39111</v>
      </c>
      <c r="M168" s="98">
        <f t="shared" si="15"/>
        <v>5000</v>
      </c>
      <c r="N168" s="98">
        <f t="shared" si="16"/>
        <v>5371</v>
      </c>
      <c r="O168" s="98">
        <f t="shared" si="17"/>
        <v>0</v>
      </c>
      <c r="P168" s="98">
        <f t="shared" si="18"/>
        <v>49482</v>
      </c>
      <c r="S168" s="99"/>
      <c r="V168" s="57"/>
      <c r="W168" s="99"/>
      <c r="X168" s="57"/>
      <c r="Y168" s="99"/>
      <c r="Z168" s="57"/>
      <c r="AA168" s="99"/>
      <c r="AB168" s="99"/>
      <c r="AC168" s="57"/>
      <c r="AE168" s="99"/>
      <c r="AF168" s="99"/>
      <c r="AG168" s="99"/>
      <c r="AH168" s="99"/>
      <c r="AI168" s="57"/>
      <c r="AJ168" s="58"/>
      <c r="AK168" s="99"/>
      <c r="AL168" s="99"/>
      <c r="AM168" s="99"/>
      <c r="AO168" s="110"/>
      <c r="BS168" s="59"/>
      <c r="BU168" s="60"/>
      <c r="BX168" s="97"/>
      <c r="BY168" s="97"/>
      <c r="BZ168" s="97"/>
      <c r="CA168" s="97"/>
      <c r="CD168" s="97"/>
      <c r="CE168" s="97"/>
      <c r="CH168" s="97"/>
      <c r="CI168" s="97"/>
      <c r="CJ168" s="97"/>
      <c r="CK168" s="97"/>
      <c r="CL168" s="97"/>
      <c r="CM168" s="98"/>
      <c r="CP168" s="98"/>
    </row>
    <row r="169" spans="1:94" x14ac:dyDescent="0.15">
      <c r="A169" s="59">
        <v>36624</v>
      </c>
      <c r="B169" s="56">
        <f t="shared" si="19"/>
        <v>4</v>
      </c>
      <c r="C169" s="60">
        <f t="shared" si="20"/>
        <v>2000</v>
      </c>
      <c r="D169" s="97"/>
      <c r="E169" s="97">
        <v>3637</v>
      </c>
      <c r="F169" s="97">
        <v>5371</v>
      </c>
      <c r="H169" s="56">
        <v>39111</v>
      </c>
      <c r="I169" s="56">
        <v>1363</v>
      </c>
      <c r="J169" s="97"/>
      <c r="L169" s="98">
        <f t="shared" si="14"/>
        <v>39111</v>
      </c>
      <c r="M169" s="98">
        <f t="shared" si="15"/>
        <v>5000</v>
      </c>
      <c r="N169" s="98">
        <f t="shared" si="16"/>
        <v>5371</v>
      </c>
      <c r="O169" s="98">
        <f t="shared" si="17"/>
        <v>0</v>
      </c>
      <c r="P169" s="98">
        <f t="shared" si="18"/>
        <v>49482</v>
      </c>
      <c r="S169" s="99"/>
      <c r="V169" s="57"/>
      <c r="W169" s="99"/>
      <c r="X169" s="57"/>
      <c r="Y169" s="99"/>
      <c r="Z169" s="57"/>
      <c r="AA169" s="99"/>
      <c r="AB169" s="99"/>
      <c r="AC169" s="57"/>
      <c r="AE169" s="99"/>
      <c r="AF169" s="99"/>
      <c r="AG169" s="99"/>
      <c r="AH169" s="99"/>
      <c r="AI169" s="57"/>
      <c r="AJ169" s="58"/>
      <c r="AK169" s="99"/>
      <c r="AL169" s="99"/>
      <c r="AM169" s="99"/>
      <c r="AO169" s="110"/>
      <c r="BS169" s="59"/>
      <c r="BU169" s="60"/>
      <c r="BX169" s="97"/>
      <c r="BY169" s="97"/>
      <c r="BZ169" s="97"/>
      <c r="CA169" s="97"/>
      <c r="CD169" s="97"/>
      <c r="CE169" s="97"/>
      <c r="CH169" s="97"/>
      <c r="CI169" s="97"/>
      <c r="CJ169" s="97"/>
      <c r="CK169" s="97"/>
      <c r="CL169" s="97"/>
      <c r="CM169" s="98"/>
      <c r="CP169" s="98"/>
    </row>
    <row r="170" spans="1:94" x14ac:dyDescent="0.15">
      <c r="A170" s="59">
        <v>36625</v>
      </c>
      <c r="B170" s="56">
        <f t="shared" si="19"/>
        <v>4</v>
      </c>
      <c r="C170" s="60">
        <f t="shared" si="20"/>
        <v>2000</v>
      </c>
      <c r="D170" s="97"/>
      <c r="E170" s="97">
        <v>3637</v>
      </c>
      <c r="F170" s="97">
        <v>5371</v>
      </c>
      <c r="H170" s="56">
        <v>39111</v>
      </c>
      <c r="I170" s="56">
        <v>1363</v>
      </c>
      <c r="J170" s="97"/>
      <c r="L170" s="98">
        <f t="shared" si="14"/>
        <v>39111</v>
      </c>
      <c r="M170" s="98">
        <f t="shared" si="15"/>
        <v>5000</v>
      </c>
      <c r="N170" s="98">
        <f t="shared" si="16"/>
        <v>5371</v>
      </c>
      <c r="O170" s="98">
        <f t="shared" si="17"/>
        <v>0</v>
      </c>
      <c r="P170" s="98">
        <f t="shared" si="18"/>
        <v>49482</v>
      </c>
      <c r="S170" s="99"/>
      <c r="V170" s="57"/>
      <c r="W170" s="99"/>
      <c r="X170" s="57"/>
      <c r="Y170" s="99"/>
      <c r="Z170" s="57"/>
      <c r="AA170" s="99"/>
      <c r="AB170" s="99"/>
      <c r="AC170" s="57"/>
      <c r="AE170" s="99"/>
      <c r="AF170" s="99"/>
      <c r="AG170" s="99"/>
      <c r="AH170" s="99"/>
      <c r="AI170" s="57"/>
      <c r="AJ170" s="58"/>
      <c r="AK170" s="99"/>
      <c r="AL170" s="99"/>
      <c r="AM170" s="99"/>
      <c r="AO170" s="110"/>
      <c r="BS170" s="59"/>
      <c r="BU170" s="60"/>
      <c r="BX170" s="97"/>
      <c r="BY170" s="97"/>
      <c r="BZ170" s="97"/>
      <c r="CA170" s="97"/>
      <c r="CD170" s="97"/>
      <c r="CE170" s="97"/>
      <c r="CH170" s="97"/>
      <c r="CI170" s="97"/>
      <c r="CJ170" s="97"/>
      <c r="CK170" s="97"/>
      <c r="CL170" s="97"/>
      <c r="CM170" s="98"/>
      <c r="CP170" s="98"/>
    </row>
    <row r="171" spans="1:94" x14ac:dyDescent="0.15">
      <c r="A171" s="59">
        <v>36626</v>
      </c>
      <c r="B171" s="56">
        <f t="shared" si="19"/>
        <v>4</v>
      </c>
      <c r="C171" s="60">
        <f t="shared" si="20"/>
        <v>2000</v>
      </c>
      <c r="D171" s="97"/>
      <c r="E171" s="97">
        <v>3637</v>
      </c>
      <c r="F171" s="97">
        <v>5371</v>
      </c>
      <c r="H171" s="56">
        <v>39111</v>
      </c>
      <c r="I171" s="56">
        <v>1363</v>
      </c>
      <c r="J171" s="97"/>
      <c r="L171" s="98">
        <f t="shared" si="14"/>
        <v>39111</v>
      </c>
      <c r="M171" s="98">
        <f t="shared" si="15"/>
        <v>5000</v>
      </c>
      <c r="N171" s="98">
        <f t="shared" si="16"/>
        <v>5371</v>
      </c>
      <c r="O171" s="98">
        <f t="shared" si="17"/>
        <v>0</v>
      </c>
      <c r="P171" s="98">
        <f t="shared" si="18"/>
        <v>49482</v>
      </c>
      <c r="S171" s="99"/>
      <c r="V171" s="57"/>
      <c r="W171" s="99"/>
      <c r="X171" s="57"/>
      <c r="Y171" s="99"/>
      <c r="Z171" s="57"/>
      <c r="AA171" s="99"/>
      <c r="AB171" s="99"/>
      <c r="AC171" s="57"/>
      <c r="AE171" s="99"/>
      <c r="AF171" s="99"/>
      <c r="AG171" s="99"/>
      <c r="AH171" s="99"/>
      <c r="AI171" s="57"/>
      <c r="AJ171" s="58"/>
      <c r="AK171" s="99"/>
      <c r="AL171" s="99"/>
      <c r="AM171" s="99"/>
      <c r="AO171" s="110"/>
      <c r="BS171" s="59"/>
      <c r="BU171" s="60"/>
      <c r="BX171" s="97"/>
      <c r="BY171" s="97"/>
      <c r="BZ171" s="97"/>
      <c r="CA171" s="97"/>
      <c r="CD171" s="97"/>
      <c r="CE171" s="97"/>
      <c r="CH171" s="97"/>
      <c r="CI171" s="97"/>
      <c r="CJ171" s="97"/>
      <c r="CK171" s="97"/>
      <c r="CL171" s="97"/>
      <c r="CM171" s="98"/>
      <c r="CP171" s="98"/>
    </row>
    <row r="172" spans="1:94" x14ac:dyDescent="0.15">
      <c r="A172" s="59">
        <v>36627</v>
      </c>
      <c r="B172" s="56">
        <f t="shared" si="19"/>
        <v>4</v>
      </c>
      <c r="C172" s="60">
        <f t="shared" si="20"/>
        <v>2000</v>
      </c>
      <c r="D172" s="97"/>
      <c r="E172" s="97">
        <v>3637</v>
      </c>
      <c r="F172" s="97">
        <v>5371</v>
      </c>
      <c r="H172" s="56">
        <v>39111</v>
      </c>
      <c r="I172" s="56">
        <v>1363</v>
      </c>
      <c r="J172" s="97"/>
      <c r="L172" s="98">
        <f t="shared" ref="L172:M192" si="21">D172+H172</f>
        <v>39111</v>
      </c>
      <c r="M172" s="98">
        <f t="shared" si="21"/>
        <v>5000</v>
      </c>
      <c r="N172" s="98">
        <f t="shared" ref="N172:N235" si="22">F172+J172</f>
        <v>5371</v>
      </c>
      <c r="O172" s="98">
        <f t="shared" ref="O172:O235" si="23">G172+K172</f>
        <v>0</v>
      </c>
      <c r="P172" s="98">
        <f>L172+M172+N172-O172</f>
        <v>49482</v>
      </c>
      <c r="S172" s="99"/>
      <c r="V172" s="57"/>
      <c r="W172" s="99"/>
      <c r="X172" s="57"/>
      <c r="Y172" s="99"/>
      <c r="Z172" s="57"/>
      <c r="AA172" s="99"/>
      <c r="AB172" s="99"/>
      <c r="AC172" s="57"/>
      <c r="AE172" s="99"/>
      <c r="AF172" s="99"/>
      <c r="AG172" s="99"/>
      <c r="AH172" s="99"/>
      <c r="AI172" s="57"/>
      <c r="AJ172" s="58"/>
      <c r="AK172" s="99"/>
      <c r="AL172" s="99"/>
      <c r="AM172" s="99"/>
      <c r="AO172" s="110"/>
      <c r="BS172" s="59"/>
      <c r="BU172" s="60"/>
      <c r="BX172" s="97"/>
      <c r="BY172" s="97"/>
      <c r="BZ172" s="97"/>
      <c r="CA172" s="97"/>
      <c r="CD172" s="97"/>
      <c r="CE172" s="97"/>
      <c r="CH172" s="97"/>
      <c r="CI172" s="97"/>
      <c r="CJ172" s="97"/>
      <c r="CK172" s="97"/>
      <c r="CL172" s="97"/>
      <c r="CM172" s="98"/>
      <c r="CP172" s="98"/>
    </row>
    <row r="173" spans="1:94" x14ac:dyDescent="0.15">
      <c r="A173" s="59">
        <v>36628</v>
      </c>
      <c r="B173" s="56">
        <f t="shared" si="19"/>
        <v>4</v>
      </c>
      <c r="C173" s="60">
        <f t="shared" si="20"/>
        <v>2000</v>
      </c>
      <c r="D173" s="97"/>
      <c r="E173" s="97">
        <v>3637</v>
      </c>
      <c r="F173" s="97">
        <v>5371</v>
      </c>
      <c r="H173" s="56">
        <v>39111</v>
      </c>
      <c r="I173" s="56">
        <v>1363</v>
      </c>
      <c r="J173" s="97"/>
      <c r="L173" s="98">
        <f t="shared" si="21"/>
        <v>39111</v>
      </c>
      <c r="M173" s="98">
        <f t="shared" si="21"/>
        <v>5000</v>
      </c>
      <c r="N173" s="98">
        <f t="shared" si="22"/>
        <v>5371</v>
      </c>
      <c r="O173" s="98">
        <f t="shared" si="23"/>
        <v>0</v>
      </c>
      <c r="P173" s="98">
        <f t="shared" ref="P173:P244" si="24">L173+M173+N173-O173</f>
        <v>49482</v>
      </c>
      <c r="S173" s="99"/>
      <c r="V173" s="57"/>
      <c r="W173" s="99"/>
      <c r="X173" s="57"/>
      <c r="Y173" s="99"/>
      <c r="Z173" s="57"/>
      <c r="AA173" s="99"/>
      <c r="AB173" s="99"/>
      <c r="AC173" s="57"/>
      <c r="AE173" s="99"/>
      <c r="AF173" s="99"/>
      <c r="AG173" s="99"/>
      <c r="AH173" s="99"/>
      <c r="AI173" s="57"/>
      <c r="AJ173" s="58"/>
      <c r="AK173" s="99"/>
      <c r="AL173" s="99"/>
      <c r="AM173" s="99"/>
      <c r="AO173" s="110"/>
      <c r="BS173" s="59"/>
      <c r="BU173" s="60"/>
      <c r="BX173" s="97"/>
      <c r="BY173" s="97"/>
      <c r="BZ173" s="97"/>
      <c r="CA173" s="97"/>
      <c r="CD173" s="97"/>
      <c r="CE173" s="97"/>
      <c r="CH173" s="97"/>
      <c r="CI173" s="97"/>
      <c r="CJ173" s="97"/>
      <c r="CK173" s="97"/>
      <c r="CL173" s="97"/>
      <c r="CM173" s="98"/>
      <c r="CP173" s="98"/>
    </row>
    <row r="174" spans="1:94" x14ac:dyDescent="0.15">
      <c r="A174" s="59">
        <v>36629</v>
      </c>
      <c r="B174" s="56">
        <f t="shared" si="19"/>
        <v>4</v>
      </c>
      <c r="C174" s="60">
        <f t="shared" si="20"/>
        <v>2000</v>
      </c>
      <c r="D174" s="97"/>
      <c r="E174" s="97">
        <v>3637</v>
      </c>
      <c r="F174" s="97">
        <v>5371</v>
      </c>
      <c r="H174" s="56">
        <v>39111</v>
      </c>
      <c r="I174" s="56">
        <v>1363</v>
      </c>
      <c r="J174" s="97"/>
      <c r="L174" s="98">
        <f t="shared" si="21"/>
        <v>39111</v>
      </c>
      <c r="M174" s="98">
        <f t="shared" si="21"/>
        <v>5000</v>
      </c>
      <c r="N174" s="98">
        <f t="shared" si="22"/>
        <v>5371</v>
      </c>
      <c r="O174" s="98">
        <f t="shared" si="23"/>
        <v>0</v>
      </c>
      <c r="P174" s="98">
        <f t="shared" si="24"/>
        <v>49482</v>
      </c>
      <c r="S174" s="99"/>
      <c r="V174" s="57"/>
      <c r="W174" s="99"/>
      <c r="X174" s="57"/>
      <c r="Y174" s="99"/>
      <c r="Z174" s="57"/>
      <c r="AA174" s="99"/>
      <c r="AB174" s="99"/>
      <c r="AC174" s="57"/>
      <c r="AE174" s="99"/>
      <c r="AF174" s="99"/>
      <c r="AG174" s="99"/>
      <c r="AH174" s="99"/>
      <c r="AI174" s="57"/>
      <c r="AJ174" s="58"/>
      <c r="AK174" s="99"/>
      <c r="AL174" s="99"/>
      <c r="AM174" s="99"/>
      <c r="AO174" s="110"/>
      <c r="BS174" s="59"/>
      <c r="BU174" s="60"/>
      <c r="BX174" s="97"/>
      <c r="BY174" s="97"/>
      <c r="BZ174" s="97"/>
      <c r="CA174" s="97"/>
      <c r="CD174" s="97"/>
      <c r="CE174" s="97"/>
      <c r="CH174" s="97"/>
      <c r="CI174" s="97"/>
      <c r="CJ174" s="97"/>
      <c r="CK174" s="97"/>
      <c r="CL174" s="97"/>
      <c r="CM174" s="98"/>
      <c r="CP174" s="98"/>
    </row>
    <row r="175" spans="1:94" x14ac:dyDescent="0.15">
      <c r="A175" s="59">
        <v>36630</v>
      </c>
      <c r="B175" s="56">
        <f t="shared" si="19"/>
        <v>4</v>
      </c>
      <c r="C175" s="60">
        <f t="shared" si="20"/>
        <v>2000</v>
      </c>
      <c r="D175" s="97"/>
      <c r="E175" s="97">
        <v>3637</v>
      </c>
      <c r="F175" s="97">
        <v>5371</v>
      </c>
      <c r="H175" s="56">
        <v>39111</v>
      </c>
      <c r="I175" s="56">
        <v>1363</v>
      </c>
      <c r="J175" s="97"/>
      <c r="L175" s="98">
        <f t="shared" si="21"/>
        <v>39111</v>
      </c>
      <c r="M175" s="98">
        <f t="shared" si="21"/>
        <v>5000</v>
      </c>
      <c r="N175" s="98">
        <f t="shared" si="22"/>
        <v>5371</v>
      </c>
      <c r="O175" s="98">
        <f t="shared" si="23"/>
        <v>0</v>
      </c>
      <c r="P175" s="98">
        <f t="shared" si="24"/>
        <v>49482</v>
      </c>
      <c r="S175" s="99"/>
      <c r="V175" s="57"/>
      <c r="W175" s="99"/>
      <c r="X175" s="57"/>
      <c r="Y175" s="99"/>
      <c r="Z175" s="57"/>
      <c r="AA175" s="99"/>
      <c r="AB175" s="99"/>
      <c r="AC175" s="57"/>
      <c r="AE175" s="99"/>
      <c r="AF175" s="99"/>
      <c r="AG175" s="99"/>
      <c r="AH175" s="99"/>
      <c r="AI175" s="57"/>
      <c r="AJ175" s="58"/>
      <c r="AK175" s="99"/>
      <c r="AL175" s="99"/>
      <c r="AM175" s="99"/>
      <c r="AO175" s="110"/>
      <c r="BS175" s="59"/>
      <c r="BU175" s="60"/>
      <c r="BX175" s="97"/>
      <c r="BY175" s="97"/>
      <c r="BZ175" s="97"/>
      <c r="CA175" s="97"/>
      <c r="CD175" s="97"/>
      <c r="CE175" s="97"/>
      <c r="CH175" s="97"/>
      <c r="CI175" s="97"/>
      <c r="CJ175" s="97"/>
      <c r="CK175" s="97"/>
      <c r="CL175" s="97"/>
      <c r="CM175" s="98"/>
      <c r="CP175" s="98"/>
    </row>
    <row r="176" spans="1:94" x14ac:dyDescent="0.15">
      <c r="A176" s="59">
        <v>36631</v>
      </c>
      <c r="B176" s="56">
        <f t="shared" si="19"/>
        <v>4</v>
      </c>
      <c r="C176" s="60">
        <f t="shared" si="20"/>
        <v>2000</v>
      </c>
      <c r="D176" s="97"/>
      <c r="E176" s="97">
        <v>3637</v>
      </c>
      <c r="F176" s="97">
        <v>5371</v>
      </c>
      <c r="H176" s="56">
        <v>39111</v>
      </c>
      <c r="I176" s="56">
        <v>1363</v>
      </c>
      <c r="J176" s="97"/>
      <c r="L176" s="98">
        <f t="shared" si="21"/>
        <v>39111</v>
      </c>
      <c r="M176" s="98">
        <f t="shared" si="21"/>
        <v>5000</v>
      </c>
      <c r="N176" s="98">
        <f t="shared" si="22"/>
        <v>5371</v>
      </c>
      <c r="O176" s="98">
        <f t="shared" si="23"/>
        <v>0</v>
      </c>
      <c r="P176" s="98">
        <f t="shared" si="24"/>
        <v>49482</v>
      </c>
      <c r="S176" s="99"/>
      <c r="V176" s="57"/>
      <c r="W176" s="99"/>
      <c r="X176" s="57"/>
      <c r="Y176" s="99"/>
      <c r="Z176" s="57"/>
      <c r="AA176" s="99"/>
      <c r="AB176" s="99"/>
      <c r="AC176" s="57"/>
      <c r="AE176" s="99"/>
      <c r="AF176" s="99"/>
      <c r="AG176" s="99"/>
      <c r="AH176" s="99"/>
      <c r="AI176" s="57"/>
      <c r="AJ176" s="58"/>
      <c r="AK176" s="99"/>
      <c r="AL176" s="99"/>
      <c r="AM176" s="99"/>
      <c r="AO176" s="110"/>
      <c r="BS176" s="59"/>
      <c r="BU176" s="60"/>
      <c r="BX176" s="97"/>
      <c r="BY176" s="97"/>
      <c r="BZ176" s="97"/>
      <c r="CA176" s="97"/>
      <c r="CD176" s="97"/>
      <c r="CE176" s="97"/>
      <c r="CH176" s="97"/>
      <c r="CI176" s="97"/>
      <c r="CJ176" s="97"/>
      <c r="CK176" s="97"/>
      <c r="CL176" s="97"/>
      <c r="CM176" s="98"/>
      <c r="CP176" s="98"/>
    </row>
    <row r="177" spans="1:94" x14ac:dyDescent="0.15">
      <c r="A177" s="59">
        <v>36632</v>
      </c>
      <c r="B177" s="56">
        <f t="shared" si="19"/>
        <v>4</v>
      </c>
      <c r="C177" s="60">
        <f t="shared" si="20"/>
        <v>2000</v>
      </c>
      <c r="D177" s="97"/>
      <c r="E177" s="97">
        <v>3637</v>
      </c>
      <c r="F177" s="97">
        <v>5371</v>
      </c>
      <c r="H177" s="56">
        <v>39111</v>
      </c>
      <c r="I177" s="56">
        <v>1363</v>
      </c>
      <c r="J177" s="97"/>
      <c r="L177" s="98">
        <f t="shared" si="21"/>
        <v>39111</v>
      </c>
      <c r="M177" s="98">
        <f t="shared" si="21"/>
        <v>5000</v>
      </c>
      <c r="N177" s="98">
        <f t="shared" si="22"/>
        <v>5371</v>
      </c>
      <c r="O177" s="98">
        <f t="shared" si="23"/>
        <v>0</v>
      </c>
      <c r="P177" s="98">
        <f t="shared" si="24"/>
        <v>49482</v>
      </c>
      <c r="S177" s="99"/>
      <c r="V177" s="57"/>
      <c r="W177" s="99"/>
      <c r="X177" s="57"/>
      <c r="Y177" s="99"/>
      <c r="Z177" s="57"/>
      <c r="AA177" s="99"/>
      <c r="AB177" s="99"/>
      <c r="AC177" s="57"/>
      <c r="AE177" s="99"/>
      <c r="AF177" s="99"/>
      <c r="AG177" s="99"/>
      <c r="AH177" s="99"/>
      <c r="AI177" s="57"/>
      <c r="AJ177" s="58"/>
      <c r="AK177" s="99"/>
      <c r="AL177" s="99"/>
      <c r="AM177" s="99"/>
      <c r="AO177" s="110"/>
      <c r="BS177" s="59"/>
      <c r="BU177" s="60"/>
      <c r="BX177" s="97"/>
      <c r="BY177" s="97"/>
      <c r="BZ177" s="97"/>
      <c r="CA177" s="97"/>
      <c r="CD177" s="97"/>
      <c r="CE177" s="97"/>
      <c r="CH177" s="97"/>
      <c r="CI177" s="97"/>
      <c r="CJ177" s="97"/>
      <c r="CK177" s="97"/>
      <c r="CL177" s="97"/>
      <c r="CM177" s="98"/>
      <c r="CP177" s="98"/>
    </row>
    <row r="178" spans="1:94" x14ac:dyDescent="0.15">
      <c r="A178" s="59">
        <v>36633</v>
      </c>
      <c r="B178" s="56">
        <f t="shared" si="19"/>
        <v>4</v>
      </c>
      <c r="C178" s="60">
        <f t="shared" si="20"/>
        <v>2000</v>
      </c>
      <c r="D178" s="97"/>
      <c r="E178" s="97">
        <v>3637</v>
      </c>
      <c r="F178" s="97">
        <v>5371</v>
      </c>
      <c r="H178" s="56">
        <v>39111</v>
      </c>
      <c r="I178" s="56">
        <v>1363</v>
      </c>
      <c r="J178" s="97"/>
      <c r="L178" s="98">
        <f t="shared" si="21"/>
        <v>39111</v>
      </c>
      <c r="M178" s="98">
        <f t="shared" si="21"/>
        <v>5000</v>
      </c>
      <c r="N178" s="98">
        <f t="shared" si="22"/>
        <v>5371</v>
      </c>
      <c r="O178" s="98">
        <f t="shared" si="23"/>
        <v>0</v>
      </c>
      <c r="P178" s="98">
        <f t="shared" si="24"/>
        <v>49482</v>
      </c>
      <c r="S178" s="99"/>
      <c r="V178" s="57"/>
      <c r="W178" s="99"/>
      <c r="X178" s="57"/>
      <c r="Y178" s="99"/>
      <c r="Z178" s="57"/>
      <c r="AA178" s="99"/>
      <c r="AB178" s="99"/>
      <c r="AC178" s="57"/>
      <c r="AE178" s="99"/>
      <c r="AF178" s="99"/>
      <c r="AG178" s="99"/>
      <c r="AH178" s="99"/>
      <c r="AI178" s="57"/>
      <c r="AJ178" s="58"/>
      <c r="AK178" s="99"/>
      <c r="AL178" s="99"/>
      <c r="AM178" s="99"/>
      <c r="AO178" s="110"/>
      <c r="BS178" s="59"/>
      <c r="BU178" s="60"/>
      <c r="BX178" s="97"/>
      <c r="BY178" s="97"/>
      <c r="BZ178" s="97"/>
      <c r="CA178" s="97"/>
      <c r="CD178" s="97"/>
      <c r="CE178" s="97"/>
      <c r="CH178" s="97"/>
      <c r="CI178" s="97"/>
      <c r="CJ178" s="97"/>
      <c r="CK178" s="97"/>
      <c r="CL178" s="97"/>
      <c r="CM178" s="112"/>
      <c r="CP178" s="98"/>
    </row>
    <row r="179" spans="1:94" x14ac:dyDescent="0.15">
      <c r="A179" s="59">
        <v>36634</v>
      </c>
      <c r="B179" s="56">
        <f t="shared" si="19"/>
        <v>4</v>
      </c>
      <c r="C179" s="60">
        <f t="shared" si="20"/>
        <v>2000</v>
      </c>
      <c r="D179" s="97"/>
      <c r="E179" s="97">
        <v>3637</v>
      </c>
      <c r="F179" s="97">
        <v>5371</v>
      </c>
      <c r="H179" s="56">
        <v>39111</v>
      </c>
      <c r="I179" s="56">
        <v>1363</v>
      </c>
      <c r="J179" s="97"/>
      <c r="L179" s="98">
        <f t="shared" si="21"/>
        <v>39111</v>
      </c>
      <c r="M179" s="98">
        <f t="shared" si="21"/>
        <v>5000</v>
      </c>
      <c r="N179" s="98">
        <f t="shared" si="22"/>
        <v>5371</v>
      </c>
      <c r="O179" s="98">
        <f t="shared" si="23"/>
        <v>0</v>
      </c>
      <c r="P179" s="98">
        <f t="shared" si="24"/>
        <v>49482</v>
      </c>
      <c r="S179" s="99"/>
      <c r="V179" s="57"/>
      <c r="W179" s="99"/>
      <c r="X179" s="57"/>
      <c r="Y179" s="99"/>
      <c r="Z179" s="57"/>
      <c r="AA179" s="99"/>
      <c r="AB179" s="99"/>
      <c r="AC179" s="57"/>
      <c r="AE179" s="99"/>
      <c r="AF179" s="99"/>
      <c r="AG179" s="99"/>
      <c r="AH179" s="99"/>
      <c r="AI179" s="57"/>
      <c r="AJ179" s="58"/>
      <c r="AK179" s="99"/>
      <c r="AL179" s="99"/>
      <c r="AM179" s="99"/>
      <c r="AO179" s="110"/>
      <c r="BS179" s="59"/>
      <c r="BU179" s="60"/>
      <c r="BX179" s="97"/>
      <c r="BY179" s="97"/>
      <c r="BZ179" s="97"/>
      <c r="CA179" s="97"/>
      <c r="CD179" s="97"/>
      <c r="CE179" s="97"/>
      <c r="CH179" s="97"/>
      <c r="CI179" s="97"/>
      <c r="CJ179" s="97"/>
      <c r="CK179" s="97"/>
      <c r="CL179" s="97"/>
      <c r="CM179" s="98"/>
      <c r="CP179" s="98"/>
    </row>
    <row r="180" spans="1:94" x14ac:dyDescent="0.15">
      <c r="A180" s="59">
        <v>36635</v>
      </c>
      <c r="B180" s="56">
        <f t="shared" si="19"/>
        <v>4</v>
      </c>
      <c r="C180" s="60">
        <f t="shared" si="20"/>
        <v>2000</v>
      </c>
      <c r="D180" s="97"/>
      <c r="E180" s="97">
        <v>3637</v>
      </c>
      <c r="F180" s="97">
        <v>5371</v>
      </c>
      <c r="H180" s="56">
        <v>39111</v>
      </c>
      <c r="I180" s="56">
        <v>1363</v>
      </c>
      <c r="J180" s="97"/>
      <c r="L180" s="98">
        <f t="shared" si="21"/>
        <v>39111</v>
      </c>
      <c r="M180" s="98">
        <f t="shared" si="21"/>
        <v>5000</v>
      </c>
      <c r="N180" s="98">
        <f t="shared" si="22"/>
        <v>5371</v>
      </c>
      <c r="O180" s="98">
        <f t="shared" si="23"/>
        <v>0</v>
      </c>
      <c r="P180" s="98">
        <f t="shared" si="24"/>
        <v>49482</v>
      </c>
      <c r="S180" s="99"/>
      <c r="V180" s="57"/>
      <c r="W180" s="99"/>
      <c r="X180" s="57"/>
      <c r="Y180" s="99"/>
      <c r="Z180" s="57"/>
      <c r="AA180" s="99"/>
      <c r="AB180" s="99"/>
      <c r="AC180" s="57"/>
      <c r="AE180" s="99"/>
      <c r="AF180" s="99"/>
      <c r="AG180" s="99"/>
      <c r="AH180" s="99"/>
      <c r="AI180" s="57"/>
      <c r="AJ180" s="58"/>
      <c r="AK180" s="99"/>
      <c r="AL180" s="99"/>
      <c r="AM180" s="99"/>
      <c r="AO180" s="110"/>
      <c r="BS180" s="59"/>
      <c r="BU180" s="60"/>
      <c r="BX180" s="97"/>
      <c r="BY180" s="97"/>
      <c r="BZ180" s="97"/>
      <c r="CA180" s="97"/>
      <c r="CD180" s="97"/>
      <c r="CE180" s="97"/>
      <c r="CH180" s="97"/>
      <c r="CI180" s="97"/>
      <c r="CJ180" s="97"/>
      <c r="CK180" s="97"/>
      <c r="CL180" s="97"/>
      <c r="CM180" s="98"/>
      <c r="CP180" s="98"/>
    </row>
    <row r="181" spans="1:94" x14ac:dyDescent="0.15">
      <c r="A181" s="59">
        <v>36636</v>
      </c>
      <c r="B181" s="56">
        <f t="shared" si="19"/>
        <v>4</v>
      </c>
      <c r="C181" s="60">
        <f t="shared" si="20"/>
        <v>2000</v>
      </c>
      <c r="D181" s="97"/>
      <c r="E181" s="97">
        <v>3637</v>
      </c>
      <c r="F181" s="97">
        <v>5371</v>
      </c>
      <c r="H181" s="56">
        <v>39111</v>
      </c>
      <c r="I181" s="56">
        <v>1363</v>
      </c>
      <c r="J181" s="97"/>
      <c r="L181" s="98">
        <f t="shared" si="21"/>
        <v>39111</v>
      </c>
      <c r="M181" s="98">
        <f t="shared" si="21"/>
        <v>5000</v>
      </c>
      <c r="N181" s="98">
        <f t="shared" si="22"/>
        <v>5371</v>
      </c>
      <c r="O181" s="98">
        <f t="shared" si="23"/>
        <v>0</v>
      </c>
      <c r="P181" s="98">
        <f t="shared" si="24"/>
        <v>49482</v>
      </c>
      <c r="S181" s="99"/>
      <c r="V181" s="57"/>
      <c r="W181" s="99"/>
      <c r="X181" s="57"/>
      <c r="Y181" s="99"/>
      <c r="Z181" s="57"/>
      <c r="AA181" s="99"/>
      <c r="AB181" s="99"/>
      <c r="AC181" s="57"/>
      <c r="AE181" s="99"/>
      <c r="AF181" s="99"/>
      <c r="AG181" s="99"/>
      <c r="AH181" s="99"/>
      <c r="AI181" s="57"/>
      <c r="AJ181" s="58"/>
      <c r="AK181" s="99"/>
      <c r="AL181" s="99"/>
      <c r="AM181" s="99"/>
      <c r="AO181" s="110"/>
      <c r="BS181" s="59"/>
      <c r="BU181" s="60"/>
      <c r="BX181" s="97"/>
      <c r="BY181" s="97"/>
      <c r="BZ181" s="97"/>
      <c r="CA181" s="97"/>
      <c r="CD181" s="97"/>
      <c r="CE181" s="97"/>
      <c r="CH181" s="97"/>
      <c r="CI181" s="97"/>
      <c r="CJ181" s="97"/>
      <c r="CK181" s="97"/>
      <c r="CL181" s="97"/>
      <c r="CM181" s="98"/>
      <c r="CP181" s="98"/>
    </row>
    <row r="182" spans="1:94" x14ac:dyDescent="0.15">
      <c r="A182" s="59">
        <v>36637</v>
      </c>
      <c r="B182" s="56">
        <f t="shared" si="19"/>
        <v>4</v>
      </c>
      <c r="C182" s="60">
        <f t="shared" si="20"/>
        <v>2000</v>
      </c>
      <c r="D182" s="97"/>
      <c r="E182" s="97">
        <v>3637</v>
      </c>
      <c r="F182" s="97">
        <v>5371</v>
      </c>
      <c r="H182" s="56">
        <v>39111</v>
      </c>
      <c r="I182" s="56">
        <v>1363</v>
      </c>
      <c r="J182" s="97"/>
      <c r="L182" s="98">
        <f t="shared" si="21"/>
        <v>39111</v>
      </c>
      <c r="M182" s="98">
        <f t="shared" si="21"/>
        <v>5000</v>
      </c>
      <c r="N182" s="98">
        <f t="shared" si="22"/>
        <v>5371</v>
      </c>
      <c r="O182" s="98">
        <f t="shared" si="23"/>
        <v>0</v>
      </c>
      <c r="P182" s="98">
        <f t="shared" si="24"/>
        <v>49482</v>
      </c>
      <c r="S182" s="99"/>
      <c r="V182" s="57"/>
      <c r="W182" s="99"/>
      <c r="X182" s="57"/>
      <c r="Y182" s="99"/>
      <c r="Z182" s="57"/>
      <c r="AA182" s="99"/>
      <c r="AB182" s="99"/>
      <c r="AC182" s="57"/>
      <c r="AE182" s="99"/>
      <c r="AF182" s="99"/>
      <c r="AG182" s="99"/>
      <c r="AH182" s="99"/>
      <c r="AI182" s="57"/>
      <c r="AJ182" s="58"/>
      <c r="AK182" s="99"/>
      <c r="AL182" s="99"/>
      <c r="AM182" s="99"/>
      <c r="AO182" s="110"/>
      <c r="BS182" s="59"/>
      <c r="BU182" s="60"/>
      <c r="BX182" s="97"/>
      <c r="BY182" s="97"/>
      <c r="BZ182" s="97"/>
      <c r="CA182" s="97"/>
      <c r="CD182" s="97"/>
      <c r="CE182" s="97"/>
      <c r="CH182" s="97"/>
      <c r="CI182" s="97"/>
      <c r="CJ182" s="97"/>
      <c r="CK182" s="97"/>
      <c r="CL182" s="97"/>
      <c r="CM182" s="98"/>
      <c r="CP182" s="98"/>
    </row>
    <row r="183" spans="1:94" x14ac:dyDescent="0.15">
      <c r="A183" s="59">
        <v>36638</v>
      </c>
      <c r="B183" s="56">
        <f t="shared" si="19"/>
        <v>4</v>
      </c>
      <c r="C183" s="60">
        <f t="shared" si="20"/>
        <v>2000</v>
      </c>
      <c r="D183" s="97"/>
      <c r="E183" s="97">
        <v>3637</v>
      </c>
      <c r="F183" s="97">
        <v>5371</v>
      </c>
      <c r="H183" s="56">
        <v>39111</v>
      </c>
      <c r="I183" s="56">
        <v>1363</v>
      </c>
      <c r="J183" s="97"/>
      <c r="L183" s="98">
        <f t="shared" si="21"/>
        <v>39111</v>
      </c>
      <c r="M183" s="98">
        <f t="shared" si="21"/>
        <v>5000</v>
      </c>
      <c r="N183" s="98">
        <f t="shared" si="22"/>
        <v>5371</v>
      </c>
      <c r="O183" s="98">
        <f t="shared" si="23"/>
        <v>0</v>
      </c>
      <c r="P183" s="98">
        <f t="shared" si="24"/>
        <v>49482</v>
      </c>
      <c r="S183" s="99"/>
      <c r="V183" s="57"/>
      <c r="W183" s="99"/>
      <c r="X183" s="57"/>
      <c r="Y183" s="99"/>
      <c r="Z183" s="57"/>
      <c r="AA183" s="99"/>
      <c r="AB183" s="99"/>
      <c r="AC183" s="57"/>
      <c r="AE183" s="99"/>
      <c r="AF183" s="99"/>
      <c r="AG183" s="99"/>
      <c r="AH183" s="99"/>
      <c r="AI183" s="57"/>
      <c r="AJ183" s="58"/>
      <c r="AK183" s="99"/>
      <c r="AL183" s="99"/>
      <c r="AM183" s="99"/>
      <c r="AO183" s="110"/>
      <c r="BS183" s="59"/>
      <c r="BU183" s="60"/>
      <c r="BX183" s="97"/>
      <c r="BY183" s="97"/>
      <c r="BZ183" s="97"/>
      <c r="CA183" s="97"/>
      <c r="CD183" s="97"/>
      <c r="CE183" s="97"/>
      <c r="CH183" s="97"/>
      <c r="CI183" s="97"/>
      <c r="CJ183" s="97"/>
      <c r="CK183" s="97"/>
      <c r="CL183" s="97"/>
      <c r="CM183" s="98"/>
      <c r="CP183" s="98"/>
    </row>
    <row r="184" spans="1:94" x14ac:dyDescent="0.15">
      <c r="A184" s="59">
        <v>36639</v>
      </c>
      <c r="B184" s="56">
        <f t="shared" si="19"/>
        <v>4</v>
      </c>
      <c r="C184" s="60">
        <f t="shared" si="20"/>
        <v>2000</v>
      </c>
      <c r="D184" s="97"/>
      <c r="E184" s="97">
        <v>3637</v>
      </c>
      <c r="F184" s="97">
        <v>5371</v>
      </c>
      <c r="H184" s="56">
        <v>39111</v>
      </c>
      <c r="I184" s="56">
        <v>1363</v>
      </c>
      <c r="J184" s="97"/>
      <c r="L184" s="98">
        <f t="shared" si="21"/>
        <v>39111</v>
      </c>
      <c r="M184" s="98">
        <f t="shared" si="21"/>
        <v>5000</v>
      </c>
      <c r="N184" s="98">
        <f t="shared" si="22"/>
        <v>5371</v>
      </c>
      <c r="O184" s="98">
        <f t="shared" si="23"/>
        <v>0</v>
      </c>
      <c r="P184" s="98">
        <f t="shared" si="24"/>
        <v>49482</v>
      </c>
      <c r="S184" s="99"/>
      <c r="V184" s="57"/>
      <c r="W184" s="99"/>
      <c r="X184" s="57"/>
      <c r="Y184" s="99"/>
      <c r="Z184" s="57"/>
      <c r="AA184" s="99"/>
      <c r="AB184" s="99"/>
      <c r="AC184" s="57"/>
      <c r="AE184" s="99"/>
      <c r="AF184" s="99"/>
      <c r="AG184" s="99"/>
      <c r="AH184" s="99"/>
      <c r="AI184" s="57"/>
      <c r="AJ184" s="58"/>
      <c r="AK184" s="99"/>
      <c r="AL184" s="99"/>
      <c r="AM184" s="99"/>
      <c r="AO184" s="110"/>
      <c r="BS184" s="59"/>
      <c r="BU184" s="60"/>
      <c r="BX184" s="97"/>
      <c r="BY184" s="97"/>
      <c r="BZ184" s="97"/>
      <c r="CA184" s="97"/>
      <c r="CD184" s="97"/>
      <c r="CE184" s="97"/>
      <c r="CH184" s="97"/>
      <c r="CI184" s="97"/>
      <c r="CJ184" s="97"/>
      <c r="CK184" s="97"/>
      <c r="CL184" s="97"/>
      <c r="CM184" s="98"/>
      <c r="CP184" s="98"/>
    </row>
    <row r="185" spans="1:94" x14ac:dyDescent="0.15">
      <c r="A185" s="59">
        <v>36640</v>
      </c>
      <c r="B185" s="56">
        <f t="shared" si="19"/>
        <v>4</v>
      </c>
      <c r="C185" s="60">
        <f t="shared" si="20"/>
        <v>2000</v>
      </c>
      <c r="D185" s="97"/>
      <c r="E185" s="97">
        <v>3637</v>
      </c>
      <c r="F185" s="97">
        <v>5371</v>
      </c>
      <c r="H185" s="56">
        <v>39111</v>
      </c>
      <c r="I185" s="56">
        <v>1363</v>
      </c>
      <c r="J185" s="97"/>
      <c r="L185" s="98">
        <f t="shared" si="21"/>
        <v>39111</v>
      </c>
      <c r="M185" s="98">
        <f t="shared" si="21"/>
        <v>5000</v>
      </c>
      <c r="N185" s="98">
        <f t="shared" si="22"/>
        <v>5371</v>
      </c>
      <c r="O185" s="98">
        <f t="shared" si="23"/>
        <v>0</v>
      </c>
      <c r="P185" s="98">
        <f t="shared" si="24"/>
        <v>49482</v>
      </c>
      <c r="S185" s="99"/>
      <c r="V185" s="57"/>
      <c r="W185" s="99"/>
      <c r="X185" s="57"/>
      <c r="Y185" s="99"/>
      <c r="Z185" s="57"/>
      <c r="AA185" s="99"/>
      <c r="AB185" s="99"/>
      <c r="AC185" s="57"/>
      <c r="AE185" s="99"/>
      <c r="AF185" s="99"/>
      <c r="AG185" s="99"/>
      <c r="AH185" s="99"/>
      <c r="AI185" s="57"/>
      <c r="AJ185" s="58"/>
      <c r="AK185" s="99"/>
      <c r="AL185" s="99"/>
      <c r="AM185" s="99"/>
      <c r="AO185" s="110"/>
      <c r="BS185" s="59"/>
      <c r="BU185" s="60"/>
      <c r="BX185" s="97"/>
      <c r="BY185" s="97"/>
      <c r="BZ185" s="97"/>
      <c r="CA185" s="97"/>
      <c r="CD185" s="97"/>
      <c r="CE185" s="97"/>
      <c r="CH185" s="97"/>
      <c r="CI185" s="97"/>
      <c r="CJ185" s="97"/>
      <c r="CK185" s="97"/>
      <c r="CL185" s="97"/>
      <c r="CM185" s="98"/>
      <c r="CP185" s="98"/>
    </row>
    <row r="186" spans="1:94" x14ac:dyDescent="0.15">
      <c r="A186" s="59">
        <v>36641</v>
      </c>
      <c r="B186" s="56">
        <f t="shared" si="19"/>
        <v>4</v>
      </c>
      <c r="C186" s="60">
        <f t="shared" si="20"/>
        <v>2000</v>
      </c>
      <c r="D186" s="97"/>
      <c r="E186" s="97">
        <v>3637</v>
      </c>
      <c r="F186" s="97">
        <v>5371</v>
      </c>
      <c r="H186" s="56">
        <v>39111</v>
      </c>
      <c r="I186" s="56">
        <v>1363</v>
      </c>
      <c r="J186" s="97"/>
      <c r="L186" s="98">
        <f t="shared" si="21"/>
        <v>39111</v>
      </c>
      <c r="M186" s="98">
        <f t="shared" si="21"/>
        <v>5000</v>
      </c>
      <c r="N186" s="98">
        <f t="shared" si="22"/>
        <v>5371</v>
      </c>
      <c r="O186" s="98">
        <f t="shared" si="23"/>
        <v>0</v>
      </c>
      <c r="P186" s="98">
        <f t="shared" si="24"/>
        <v>49482</v>
      </c>
      <c r="S186" s="99"/>
      <c r="V186" s="57"/>
      <c r="W186" s="99"/>
      <c r="X186" s="57"/>
      <c r="Y186" s="99"/>
      <c r="Z186" s="57"/>
      <c r="AA186" s="99"/>
      <c r="AB186" s="99"/>
      <c r="AC186" s="57"/>
      <c r="AE186" s="99"/>
      <c r="AF186" s="99"/>
      <c r="AG186" s="99"/>
      <c r="AH186" s="99"/>
      <c r="AI186" s="57"/>
      <c r="AJ186" s="58"/>
      <c r="AK186" s="99"/>
      <c r="AL186" s="99"/>
      <c r="AM186" s="99"/>
      <c r="AO186" s="110"/>
      <c r="BS186" s="59"/>
      <c r="BU186" s="60"/>
      <c r="BX186" s="97"/>
      <c r="BY186" s="97"/>
      <c r="BZ186" s="97"/>
      <c r="CA186" s="97"/>
      <c r="CD186" s="97"/>
      <c r="CE186" s="97"/>
      <c r="CH186" s="97"/>
      <c r="CI186" s="97"/>
      <c r="CJ186" s="97"/>
      <c r="CK186" s="97"/>
      <c r="CL186" s="97"/>
      <c r="CM186" s="98"/>
      <c r="CP186" s="98"/>
    </row>
    <row r="187" spans="1:94" x14ac:dyDescent="0.15">
      <c r="A187" s="59">
        <v>36642</v>
      </c>
      <c r="B187" s="56">
        <f t="shared" si="19"/>
        <v>4</v>
      </c>
      <c r="C187" s="60">
        <f t="shared" si="20"/>
        <v>2000</v>
      </c>
      <c r="D187" s="97"/>
      <c r="E187" s="97">
        <v>3637</v>
      </c>
      <c r="F187" s="97">
        <v>5371</v>
      </c>
      <c r="H187" s="56">
        <v>39111</v>
      </c>
      <c r="I187" s="56">
        <v>1363</v>
      </c>
      <c r="J187" s="97"/>
      <c r="L187" s="98">
        <f t="shared" si="21"/>
        <v>39111</v>
      </c>
      <c r="M187" s="98">
        <f t="shared" si="21"/>
        <v>5000</v>
      </c>
      <c r="N187" s="98">
        <f t="shared" si="22"/>
        <v>5371</v>
      </c>
      <c r="O187" s="98">
        <f t="shared" si="23"/>
        <v>0</v>
      </c>
      <c r="P187" s="98">
        <f t="shared" si="24"/>
        <v>49482</v>
      </c>
      <c r="S187" s="99"/>
      <c r="V187" s="57"/>
      <c r="W187" s="99"/>
      <c r="X187" s="57"/>
      <c r="Y187" s="99"/>
      <c r="Z187" s="57"/>
      <c r="AA187" s="99"/>
      <c r="AB187" s="99"/>
      <c r="AC187" s="57"/>
      <c r="AE187" s="99"/>
      <c r="AF187" s="99"/>
      <c r="AG187" s="99"/>
      <c r="AH187" s="99"/>
      <c r="AI187" s="57"/>
      <c r="AJ187" s="58"/>
      <c r="AK187" s="99"/>
      <c r="AL187" s="99"/>
      <c r="AM187" s="99"/>
      <c r="AO187" s="110"/>
      <c r="BS187" s="59"/>
      <c r="BU187" s="60"/>
      <c r="BX187" s="97"/>
      <c r="BY187" s="97"/>
      <c r="BZ187" s="97"/>
      <c r="CA187" s="97"/>
      <c r="CD187" s="97"/>
      <c r="CE187" s="97"/>
      <c r="CH187" s="97"/>
      <c r="CI187" s="97"/>
      <c r="CJ187" s="97"/>
      <c r="CK187" s="97"/>
      <c r="CL187" s="97"/>
      <c r="CM187" s="98"/>
      <c r="CP187" s="98"/>
    </row>
    <row r="188" spans="1:94" x14ac:dyDescent="0.15">
      <c r="A188" s="59">
        <v>36643</v>
      </c>
      <c r="B188" s="56">
        <f t="shared" si="19"/>
        <v>4</v>
      </c>
      <c r="C188" s="60">
        <f t="shared" si="20"/>
        <v>2000</v>
      </c>
      <c r="D188" s="97"/>
      <c r="E188" s="97">
        <v>3637</v>
      </c>
      <c r="F188" s="97">
        <v>5371</v>
      </c>
      <c r="H188" s="56">
        <v>39111</v>
      </c>
      <c r="I188" s="56">
        <v>1363</v>
      </c>
      <c r="J188" s="97"/>
      <c r="L188" s="98">
        <f t="shared" si="21"/>
        <v>39111</v>
      </c>
      <c r="M188" s="98">
        <f t="shared" si="21"/>
        <v>5000</v>
      </c>
      <c r="N188" s="98">
        <f t="shared" si="22"/>
        <v>5371</v>
      </c>
      <c r="O188" s="98">
        <f t="shared" si="23"/>
        <v>0</v>
      </c>
      <c r="P188" s="98">
        <f t="shared" si="24"/>
        <v>49482</v>
      </c>
      <c r="S188" s="99"/>
      <c r="V188" s="57"/>
      <c r="W188" s="99"/>
      <c r="X188" s="57"/>
      <c r="Y188" s="99"/>
      <c r="Z188" s="57"/>
      <c r="AA188" s="99"/>
      <c r="AB188" s="99"/>
      <c r="AC188" s="57"/>
      <c r="AE188" s="99"/>
      <c r="AF188" s="99"/>
      <c r="AG188" s="99"/>
      <c r="AH188" s="99"/>
      <c r="AI188" s="57"/>
      <c r="AJ188" s="58"/>
      <c r="AK188" s="99"/>
      <c r="AL188" s="99"/>
      <c r="AM188" s="99"/>
      <c r="AO188" s="110"/>
      <c r="BS188" s="59"/>
      <c r="BU188" s="60"/>
      <c r="BX188" s="97"/>
      <c r="BY188" s="97"/>
      <c r="BZ188" s="97"/>
      <c r="CA188" s="97"/>
      <c r="CD188" s="97"/>
      <c r="CE188" s="97"/>
      <c r="CH188" s="97"/>
      <c r="CI188" s="97"/>
      <c r="CJ188" s="97"/>
      <c r="CK188" s="97"/>
      <c r="CL188" s="97"/>
      <c r="CM188" s="98"/>
      <c r="CP188" s="98"/>
    </row>
    <row r="189" spans="1:94" x14ac:dyDescent="0.15">
      <c r="A189" s="59">
        <v>36644</v>
      </c>
      <c r="B189" s="56">
        <f t="shared" si="19"/>
        <v>4</v>
      </c>
      <c r="C189" s="60">
        <f t="shared" si="20"/>
        <v>2000</v>
      </c>
      <c r="D189" s="97"/>
      <c r="E189" s="97">
        <v>3637</v>
      </c>
      <c r="F189" s="97">
        <v>5371</v>
      </c>
      <c r="H189" s="56">
        <v>39111</v>
      </c>
      <c r="I189" s="56">
        <v>1363</v>
      </c>
      <c r="J189" s="97"/>
      <c r="L189" s="98">
        <f t="shared" si="21"/>
        <v>39111</v>
      </c>
      <c r="M189" s="98">
        <f t="shared" si="21"/>
        <v>5000</v>
      </c>
      <c r="N189" s="98">
        <f t="shared" si="22"/>
        <v>5371</v>
      </c>
      <c r="O189" s="98">
        <f t="shared" si="23"/>
        <v>0</v>
      </c>
      <c r="P189" s="98">
        <f t="shared" si="24"/>
        <v>49482</v>
      </c>
      <c r="S189" s="99"/>
      <c r="V189" s="57"/>
      <c r="W189" s="99"/>
      <c r="X189" s="57"/>
      <c r="Y189" s="99"/>
      <c r="Z189" s="57"/>
      <c r="AA189" s="99"/>
      <c r="AB189" s="99"/>
      <c r="AC189" s="57"/>
      <c r="AE189" s="99"/>
      <c r="AF189" s="99"/>
      <c r="AG189" s="99"/>
      <c r="AH189" s="99"/>
      <c r="AI189" s="57"/>
      <c r="AJ189" s="58"/>
      <c r="AK189" s="99"/>
      <c r="AL189" s="99"/>
      <c r="AM189" s="99"/>
      <c r="AO189" s="110"/>
      <c r="BS189" s="59"/>
      <c r="BU189" s="60"/>
      <c r="BX189" s="97"/>
      <c r="BY189" s="97"/>
      <c r="BZ189" s="97"/>
      <c r="CA189" s="97"/>
      <c r="CD189" s="97"/>
      <c r="CE189" s="97"/>
      <c r="CH189" s="97"/>
      <c r="CI189" s="97"/>
      <c r="CJ189" s="97"/>
      <c r="CK189" s="97"/>
      <c r="CL189" s="97"/>
      <c r="CM189" s="98"/>
      <c r="CP189" s="98"/>
    </row>
    <row r="190" spans="1:94" x14ac:dyDescent="0.15">
      <c r="A190" s="59">
        <v>36645</v>
      </c>
      <c r="B190" s="56">
        <f t="shared" si="19"/>
        <v>4</v>
      </c>
      <c r="C190" s="60">
        <f t="shared" si="20"/>
        <v>2000</v>
      </c>
      <c r="D190" s="97"/>
      <c r="E190" s="97">
        <v>3637</v>
      </c>
      <c r="F190" s="97">
        <v>5371</v>
      </c>
      <c r="H190" s="56">
        <v>39111</v>
      </c>
      <c r="I190" s="56">
        <v>1363</v>
      </c>
      <c r="J190" s="97"/>
      <c r="L190" s="98">
        <f t="shared" si="21"/>
        <v>39111</v>
      </c>
      <c r="M190" s="98">
        <f t="shared" si="21"/>
        <v>5000</v>
      </c>
      <c r="N190" s="98">
        <f t="shared" si="22"/>
        <v>5371</v>
      </c>
      <c r="O190" s="98">
        <f t="shared" si="23"/>
        <v>0</v>
      </c>
      <c r="P190" s="98">
        <f t="shared" si="24"/>
        <v>49482</v>
      </c>
      <c r="V190" s="57"/>
      <c r="W190" s="99"/>
      <c r="X190" s="57"/>
      <c r="Y190" s="99"/>
      <c r="Z190" s="57"/>
      <c r="AA190" s="99"/>
      <c r="AB190" s="99"/>
      <c r="AC190" s="57"/>
      <c r="AE190" s="99"/>
      <c r="AF190" s="99"/>
      <c r="AG190" s="99"/>
      <c r="AH190" s="99"/>
      <c r="AI190" s="57"/>
      <c r="AJ190" s="58"/>
      <c r="AK190" s="99"/>
      <c r="AL190" s="99"/>
      <c r="AM190" s="99"/>
      <c r="AO190" s="110"/>
      <c r="BS190" s="59"/>
      <c r="BU190" s="60"/>
      <c r="BX190" s="97"/>
      <c r="BY190" s="97"/>
      <c r="BZ190" s="97"/>
      <c r="CA190" s="97"/>
      <c r="CD190" s="97"/>
      <c r="CE190" s="97"/>
      <c r="CH190" s="97"/>
      <c r="CI190" s="97"/>
      <c r="CJ190" s="97"/>
      <c r="CK190" s="97"/>
      <c r="CL190" s="97"/>
      <c r="CM190" s="98"/>
      <c r="CP190" s="98"/>
    </row>
    <row r="191" spans="1:94" x14ac:dyDescent="0.15">
      <c r="A191" s="59">
        <v>36646</v>
      </c>
      <c r="B191" s="56">
        <f t="shared" si="19"/>
        <v>4</v>
      </c>
      <c r="C191" s="60">
        <f t="shared" si="20"/>
        <v>2000</v>
      </c>
      <c r="D191" s="97"/>
      <c r="E191" s="97">
        <v>3637</v>
      </c>
      <c r="F191" s="97">
        <v>5371</v>
      </c>
      <c r="H191" s="56">
        <v>39111</v>
      </c>
      <c r="I191" s="56">
        <v>1363</v>
      </c>
      <c r="J191" s="97"/>
      <c r="L191" s="98">
        <f t="shared" si="21"/>
        <v>39111</v>
      </c>
      <c r="M191" s="98">
        <f t="shared" si="21"/>
        <v>5000</v>
      </c>
      <c r="N191" s="98">
        <f t="shared" si="22"/>
        <v>5371</v>
      </c>
      <c r="O191" s="98">
        <f t="shared" si="23"/>
        <v>0</v>
      </c>
      <c r="P191" s="98">
        <f t="shared" si="24"/>
        <v>49482</v>
      </c>
      <c r="V191" s="57"/>
      <c r="W191" s="99"/>
      <c r="X191" s="57"/>
      <c r="Y191" s="99"/>
      <c r="Z191" s="57"/>
      <c r="AA191" s="99"/>
      <c r="AB191" s="99"/>
      <c r="AC191" s="57"/>
      <c r="AE191" s="99"/>
      <c r="AF191" s="99"/>
      <c r="AG191" s="99"/>
      <c r="AH191" s="99"/>
      <c r="AI191" s="57"/>
      <c r="AJ191" s="58"/>
      <c r="AK191" s="99"/>
      <c r="AL191" s="99"/>
      <c r="AM191" s="99"/>
      <c r="AO191" s="110"/>
      <c r="BS191" s="59"/>
      <c r="BU191" s="60"/>
      <c r="BX191" s="97"/>
      <c r="BY191" s="97"/>
      <c r="BZ191" s="97"/>
      <c r="CA191" s="97"/>
      <c r="CD191" s="97"/>
      <c r="CE191" s="97"/>
      <c r="CH191" s="97"/>
      <c r="CI191" s="97"/>
      <c r="CJ191" s="97"/>
      <c r="CK191" s="97"/>
      <c r="CL191" s="97"/>
      <c r="CM191" s="98"/>
      <c r="CP191" s="98"/>
    </row>
    <row r="192" spans="1:94" x14ac:dyDescent="0.15">
      <c r="A192" s="59">
        <v>36647</v>
      </c>
      <c r="B192" s="56">
        <f t="shared" si="19"/>
        <v>5</v>
      </c>
      <c r="C192" s="60">
        <f t="shared" si="20"/>
        <v>2000</v>
      </c>
      <c r="D192" s="97"/>
      <c r="E192" s="97">
        <v>0</v>
      </c>
      <c r="F192" s="97">
        <v>9008</v>
      </c>
      <c r="H192" s="56">
        <v>21694</v>
      </c>
      <c r="I192" s="56">
        <v>10000</v>
      </c>
      <c r="J192" s="97">
        <v>8780</v>
      </c>
      <c r="L192" s="98">
        <f t="shared" si="21"/>
        <v>21694</v>
      </c>
      <c r="M192" s="98">
        <f t="shared" ref="M192:M255" si="25">E192+I192</f>
        <v>10000</v>
      </c>
      <c r="N192" s="98">
        <f t="shared" si="22"/>
        <v>17788</v>
      </c>
      <c r="O192" s="98">
        <f t="shared" si="23"/>
        <v>0</v>
      </c>
      <c r="P192" s="98">
        <f t="shared" si="24"/>
        <v>49482</v>
      </c>
      <c r="V192" s="57"/>
      <c r="W192" s="99"/>
      <c r="X192" s="57"/>
      <c r="Y192" s="99"/>
      <c r="Z192" s="57"/>
      <c r="AA192" s="99"/>
      <c r="AB192" s="99"/>
      <c r="AC192" s="57"/>
      <c r="AE192" s="99"/>
      <c r="AF192" s="99"/>
      <c r="AG192" s="99"/>
      <c r="AH192" s="99"/>
      <c r="AI192" s="57"/>
      <c r="AJ192" s="58"/>
      <c r="AK192" s="99"/>
      <c r="AL192" s="99"/>
      <c r="AM192" s="99"/>
      <c r="AO192" s="110"/>
      <c r="BS192" s="59"/>
      <c r="BU192" s="60"/>
      <c r="BX192" s="97"/>
      <c r="BY192" s="97"/>
      <c r="BZ192" s="97"/>
      <c r="CA192" s="97"/>
      <c r="CD192" s="97"/>
      <c r="CE192" s="97"/>
      <c r="CH192" s="97"/>
      <c r="CI192" s="97"/>
      <c r="CJ192" s="97"/>
      <c r="CK192" s="97"/>
      <c r="CL192" s="97"/>
      <c r="CM192" s="98"/>
      <c r="CP192" s="98"/>
    </row>
    <row r="193" spans="1:41" x14ac:dyDescent="0.15">
      <c r="A193" s="59">
        <v>36648</v>
      </c>
      <c r="B193" s="56">
        <f t="shared" si="19"/>
        <v>5</v>
      </c>
      <c r="C193" s="60">
        <f t="shared" si="20"/>
        <v>2000</v>
      </c>
      <c r="D193" s="97"/>
      <c r="E193" s="97">
        <v>0</v>
      </c>
      <c r="F193" s="97">
        <v>9008</v>
      </c>
      <c r="H193" s="56">
        <v>21694</v>
      </c>
      <c r="I193" s="56">
        <v>5000</v>
      </c>
      <c r="J193" s="97">
        <v>13780</v>
      </c>
      <c r="L193" s="98">
        <f t="shared" ref="L193:L230" si="26">D193+H193</f>
        <v>21694</v>
      </c>
      <c r="M193" s="98">
        <f t="shared" si="25"/>
        <v>5000</v>
      </c>
      <c r="N193" s="98">
        <f t="shared" si="22"/>
        <v>22788</v>
      </c>
      <c r="O193" s="98">
        <f t="shared" si="23"/>
        <v>0</v>
      </c>
      <c r="P193" s="98">
        <f t="shared" si="24"/>
        <v>49482</v>
      </c>
      <c r="S193" s="99"/>
      <c r="V193" s="57"/>
      <c r="W193" s="99"/>
      <c r="X193" s="57"/>
      <c r="Y193" s="99"/>
      <c r="Z193" s="57"/>
      <c r="AA193" s="99"/>
      <c r="AB193" s="99"/>
      <c r="AC193" s="57"/>
      <c r="AE193" s="99"/>
      <c r="AF193" s="99"/>
      <c r="AG193" s="99"/>
      <c r="AH193" s="99"/>
      <c r="AI193" s="57"/>
      <c r="AJ193" s="58"/>
      <c r="AK193" s="99"/>
      <c r="AL193" s="99"/>
      <c r="AM193" s="99"/>
      <c r="AO193" s="110"/>
    </row>
    <row r="194" spans="1:41" x14ac:dyDescent="0.15">
      <c r="A194" s="59">
        <v>36649</v>
      </c>
      <c r="B194" s="56">
        <f t="shared" si="19"/>
        <v>5</v>
      </c>
      <c r="C194" s="60">
        <f t="shared" si="20"/>
        <v>2000</v>
      </c>
      <c r="D194" s="97"/>
      <c r="E194" s="97">
        <v>0</v>
      </c>
      <c r="F194" s="97">
        <v>9008</v>
      </c>
      <c r="H194" s="56">
        <v>21694</v>
      </c>
      <c r="I194" s="56">
        <v>5000</v>
      </c>
      <c r="J194" s="97">
        <v>13780</v>
      </c>
      <c r="L194" s="98">
        <f t="shared" si="26"/>
        <v>21694</v>
      </c>
      <c r="M194" s="98">
        <f t="shared" si="25"/>
        <v>5000</v>
      </c>
      <c r="N194" s="98">
        <f t="shared" si="22"/>
        <v>22788</v>
      </c>
      <c r="O194" s="98">
        <f t="shared" si="23"/>
        <v>0</v>
      </c>
      <c r="P194" s="98">
        <f t="shared" si="24"/>
        <v>49482</v>
      </c>
      <c r="S194" s="99"/>
      <c r="V194" s="57"/>
      <c r="W194" s="99"/>
      <c r="X194" s="57"/>
      <c r="Y194" s="99"/>
      <c r="Z194" s="57"/>
      <c r="AA194" s="99"/>
      <c r="AB194" s="99"/>
      <c r="AC194" s="57"/>
      <c r="AE194" s="99"/>
      <c r="AF194" s="99"/>
      <c r="AG194" s="99"/>
      <c r="AH194" s="99"/>
      <c r="AI194" s="57"/>
      <c r="AJ194" s="58"/>
      <c r="AK194" s="99"/>
      <c r="AL194" s="99"/>
      <c r="AM194" s="99"/>
      <c r="AO194" s="110"/>
    </row>
    <row r="195" spans="1:41" x14ac:dyDescent="0.15">
      <c r="A195" s="59">
        <v>36650</v>
      </c>
      <c r="B195" s="56">
        <f t="shared" si="19"/>
        <v>5</v>
      </c>
      <c r="C195" s="60">
        <f t="shared" si="20"/>
        <v>2000</v>
      </c>
      <c r="D195" s="97"/>
      <c r="E195" s="97">
        <v>0</v>
      </c>
      <c r="F195" s="97">
        <v>5000</v>
      </c>
      <c r="H195" s="56">
        <v>21694</v>
      </c>
      <c r="I195" s="56">
        <v>5000</v>
      </c>
      <c r="J195" s="97">
        <v>13780</v>
      </c>
      <c r="L195" s="98">
        <f t="shared" si="26"/>
        <v>21694</v>
      </c>
      <c r="M195" s="98">
        <f t="shared" si="25"/>
        <v>5000</v>
      </c>
      <c r="N195" s="98">
        <f t="shared" si="22"/>
        <v>18780</v>
      </c>
      <c r="O195" s="98">
        <f t="shared" si="23"/>
        <v>0</v>
      </c>
      <c r="P195" s="98">
        <f t="shared" si="24"/>
        <v>45474</v>
      </c>
      <c r="S195" s="99"/>
      <c r="V195" s="57"/>
      <c r="W195" s="99"/>
      <c r="X195" s="57"/>
      <c r="Y195" s="99"/>
      <c r="Z195" s="57"/>
      <c r="AA195" s="99"/>
      <c r="AB195" s="99"/>
      <c r="AC195" s="57"/>
      <c r="AE195" s="99"/>
      <c r="AF195" s="99"/>
      <c r="AG195" s="99"/>
      <c r="AH195" s="99"/>
      <c r="AI195" s="57"/>
      <c r="AJ195" s="58"/>
      <c r="AK195" s="99"/>
      <c r="AL195" s="99"/>
      <c r="AM195" s="99"/>
      <c r="AO195" s="110"/>
    </row>
    <row r="196" spans="1:41" x14ac:dyDescent="0.15">
      <c r="A196" s="59">
        <v>36651</v>
      </c>
      <c r="B196" s="56">
        <f t="shared" si="19"/>
        <v>5</v>
      </c>
      <c r="C196" s="60">
        <f t="shared" si="20"/>
        <v>2000</v>
      </c>
      <c r="D196" s="97"/>
      <c r="E196" s="97">
        <v>0</v>
      </c>
      <c r="F196" s="97">
        <v>5000</v>
      </c>
      <c r="H196" s="56">
        <v>21694</v>
      </c>
      <c r="I196" s="56">
        <v>5000</v>
      </c>
      <c r="J196" s="97">
        <v>13780</v>
      </c>
      <c r="L196" s="98">
        <f t="shared" si="26"/>
        <v>21694</v>
      </c>
      <c r="M196" s="98">
        <f t="shared" si="25"/>
        <v>5000</v>
      </c>
      <c r="N196" s="98">
        <f t="shared" si="22"/>
        <v>18780</v>
      </c>
      <c r="O196" s="98">
        <f t="shared" si="23"/>
        <v>0</v>
      </c>
      <c r="P196" s="98">
        <f t="shared" si="24"/>
        <v>45474</v>
      </c>
      <c r="S196" s="99"/>
    </row>
    <row r="197" spans="1:41" x14ac:dyDescent="0.15">
      <c r="A197" s="59">
        <v>36652</v>
      </c>
      <c r="B197" s="56">
        <f t="shared" si="19"/>
        <v>5</v>
      </c>
      <c r="C197" s="60">
        <f t="shared" si="20"/>
        <v>2000</v>
      </c>
      <c r="D197" s="97"/>
      <c r="E197" s="97">
        <v>0</v>
      </c>
      <c r="F197" s="97">
        <v>5000</v>
      </c>
      <c r="H197" s="56">
        <v>21694</v>
      </c>
      <c r="I197" s="56">
        <v>5000</v>
      </c>
      <c r="J197" s="97">
        <v>13780</v>
      </c>
      <c r="L197" s="98">
        <f t="shared" si="26"/>
        <v>21694</v>
      </c>
      <c r="M197" s="98">
        <f t="shared" si="25"/>
        <v>5000</v>
      </c>
      <c r="N197" s="98">
        <f t="shared" si="22"/>
        <v>18780</v>
      </c>
      <c r="O197" s="98">
        <f t="shared" si="23"/>
        <v>0</v>
      </c>
      <c r="P197" s="98">
        <f t="shared" si="24"/>
        <v>45474</v>
      </c>
      <c r="S197" s="99"/>
    </row>
    <row r="198" spans="1:41" x14ac:dyDescent="0.15">
      <c r="A198" s="59">
        <v>36653</v>
      </c>
      <c r="B198" s="56">
        <f t="shared" si="19"/>
        <v>5</v>
      </c>
      <c r="C198" s="60">
        <f t="shared" si="20"/>
        <v>2000</v>
      </c>
      <c r="D198" s="97"/>
      <c r="E198" s="97">
        <v>0</v>
      </c>
      <c r="F198" s="97">
        <v>5000</v>
      </c>
      <c r="H198" s="56">
        <v>21694</v>
      </c>
      <c r="I198" s="56">
        <v>5000</v>
      </c>
      <c r="J198" s="97">
        <v>13780</v>
      </c>
      <c r="L198" s="98">
        <f t="shared" si="26"/>
        <v>21694</v>
      </c>
      <c r="M198" s="98">
        <f t="shared" si="25"/>
        <v>5000</v>
      </c>
      <c r="N198" s="98">
        <f t="shared" si="22"/>
        <v>18780</v>
      </c>
      <c r="O198" s="98">
        <f t="shared" si="23"/>
        <v>0</v>
      </c>
      <c r="P198" s="98">
        <f t="shared" si="24"/>
        <v>45474</v>
      </c>
      <c r="S198" s="99"/>
    </row>
    <row r="199" spans="1:41" x14ac:dyDescent="0.15">
      <c r="A199" s="59">
        <v>36654</v>
      </c>
      <c r="B199" s="56">
        <f t="shared" si="19"/>
        <v>5</v>
      </c>
      <c r="C199" s="60">
        <f t="shared" si="20"/>
        <v>2000</v>
      </c>
      <c r="D199" s="97"/>
      <c r="E199" s="97">
        <v>0</v>
      </c>
      <c r="F199" s="97">
        <v>5000</v>
      </c>
      <c r="H199" s="56">
        <v>21694</v>
      </c>
      <c r="I199" s="56">
        <v>5000</v>
      </c>
      <c r="J199" s="97">
        <v>13780</v>
      </c>
      <c r="L199" s="98">
        <f t="shared" si="26"/>
        <v>21694</v>
      </c>
      <c r="M199" s="98">
        <f t="shared" si="25"/>
        <v>5000</v>
      </c>
      <c r="N199" s="98">
        <f t="shared" si="22"/>
        <v>18780</v>
      </c>
      <c r="O199" s="98">
        <f t="shared" si="23"/>
        <v>0</v>
      </c>
      <c r="P199" s="98">
        <f t="shared" si="24"/>
        <v>45474</v>
      </c>
      <c r="S199" s="99"/>
    </row>
    <row r="200" spans="1:41" x14ac:dyDescent="0.15">
      <c r="A200" s="59">
        <v>36655</v>
      </c>
      <c r="B200" s="56">
        <f t="shared" si="19"/>
        <v>5</v>
      </c>
      <c r="C200" s="60">
        <f t="shared" si="20"/>
        <v>2000</v>
      </c>
      <c r="D200" s="97"/>
      <c r="E200" s="97">
        <v>0</v>
      </c>
      <c r="F200" s="97">
        <v>5000</v>
      </c>
      <c r="H200" s="56">
        <v>21694</v>
      </c>
      <c r="I200" s="56">
        <v>5000</v>
      </c>
      <c r="J200" s="97">
        <v>13780</v>
      </c>
      <c r="L200" s="98">
        <f t="shared" si="26"/>
        <v>21694</v>
      </c>
      <c r="M200" s="98">
        <f t="shared" si="25"/>
        <v>5000</v>
      </c>
      <c r="N200" s="98">
        <f t="shared" si="22"/>
        <v>18780</v>
      </c>
      <c r="O200" s="98">
        <f t="shared" si="23"/>
        <v>0</v>
      </c>
      <c r="P200" s="98">
        <f t="shared" si="24"/>
        <v>45474</v>
      </c>
      <c r="S200" s="99"/>
    </row>
    <row r="201" spans="1:41" x14ac:dyDescent="0.15">
      <c r="A201" s="59">
        <v>36656</v>
      </c>
      <c r="B201" s="56">
        <f t="shared" si="19"/>
        <v>5</v>
      </c>
      <c r="C201" s="60">
        <f t="shared" si="20"/>
        <v>2000</v>
      </c>
      <c r="D201" s="97"/>
      <c r="E201" s="97">
        <v>0</v>
      </c>
      <c r="F201" s="97">
        <v>5000</v>
      </c>
      <c r="H201" s="56">
        <v>21694</v>
      </c>
      <c r="I201" s="56">
        <v>5000</v>
      </c>
      <c r="J201" s="97">
        <v>13780</v>
      </c>
      <c r="L201" s="98">
        <f t="shared" si="26"/>
        <v>21694</v>
      </c>
      <c r="M201" s="98">
        <f t="shared" si="25"/>
        <v>5000</v>
      </c>
      <c r="N201" s="98">
        <f t="shared" si="22"/>
        <v>18780</v>
      </c>
      <c r="O201" s="98">
        <f t="shared" si="23"/>
        <v>0</v>
      </c>
      <c r="P201" s="98">
        <f t="shared" si="24"/>
        <v>45474</v>
      </c>
      <c r="S201" s="99"/>
    </row>
    <row r="202" spans="1:41" x14ac:dyDescent="0.15">
      <c r="A202" s="59">
        <v>36657</v>
      </c>
      <c r="B202" s="56">
        <f t="shared" ref="B202:B265" si="27">MONTH(A202)</f>
        <v>5</v>
      </c>
      <c r="C202" s="60">
        <f t="shared" ref="C202:C265" si="28">YEAR(A202)</f>
        <v>2000</v>
      </c>
      <c r="D202" s="97"/>
      <c r="E202" s="97">
        <v>0</v>
      </c>
      <c r="F202" s="97">
        <v>5000</v>
      </c>
      <c r="H202" s="56">
        <v>21694</v>
      </c>
      <c r="I202" s="56">
        <v>5000</v>
      </c>
      <c r="J202" s="97">
        <v>13780</v>
      </c>
      <c r="L202" s="98">
        <f t="shared" si="26"/>
        <v>21694</v>
      </c>
      <c r="M202" s="98">
        <f t="shared" si="25"/>
        <v>5000</v>
      </c>
      <c r="N202" s="98">
        <f t="shared" si="22"/>
        <v>18780</v>
      </c>
      <c r="O202" s="98">
        <f t="shared" si="23"/>
        <v>0</v>
      </c>
      <c r="P202" s="98">
        <f t="shared" si="24"/>
        <v>45474</v>
      </c>
      <c r="S202" s="99"/>
    </row>
    <row r="203" spans="1:41" x14ac:dyDescent="0.15">
      <c r="A203" s="59">
        <v>36658</v>
      </c>
      <c r="B203" s="56">
        <f t="shared" si="27"/>
        <v>5</v>
      </c>
      <c r="C203" s="60">
        <f t="shared" si="28"/>
        <v>2000</v>
      </c>
      <c r="D203" s="97"/>
      <c r="E203" s="97">
        <v>0</v>
      </c>
      <c r="F203" s="97">
        <v>5000</v>
      </c>
      <c r="H203" s="56">
        <v>21694</v>
      </c>
      <c r="I203" s="56">
        <v>5000</v>
      </c>
      <c r="J203" s="97">
        <v>13780</v>
      </c>
      <c r="L203" s="98">
        <f t="shared" si="26"/>
        <v>21694</v>
      </c>
      <c r="M203" s="98">
        <f t="shared" si="25"/>
        <v>5000</v>
      </c>
      <c r="N203" s="98">
        <f t="shared" si="22"/>
        <v>18780</v>
      </c>
      <c r="O203" s="98">
        <f t="shared" si="23"/>
        <v>0</v>
      </c>
      <c r="P203" s="98">
        <f t="shared" si="24"/>
        <v>45474</v>
      </c>
      <c r="S203" s="99"/>
    </row>
    <row r="204" spans="1:41" x14ac:dyDescent="0.15">
      <c r="A204" s="59">
        <v>36659</v>
      </c>
      <c r="B204" s="56">
        <f t="shared" si="27"/>
        <v>5</v>
      </c>
      <c r="C204" s="60">
        <f t="shared" si="28"/>
        <v>2000</v>
      </c>
      <c r="D204" s="97"/>
      <c r="E204" s="97">
        <v>0</v>
      </c>
      <c r="F204" s="97">
        <v>9008</v>
      </c>
      <c r="H204" s="56">
        <v>21694</v>
      </c>
      <c r="I204" s="56">
        <v>5000</v>
      </c>
      <c r="J204" s="97">
        <v>13780</v>
      </c>
      <c r="L204" s="98">
        <f t="shared" si="26"/>
        <v>21694</v>
      </c>
      <c r="M204" s="98">
        <f t="shared" si="25"/>
        <v>5000</v>
      </c>
      <c r="N204" s="98">
        <f t="shared" si="22"/>
        <v>22788</v>
      </c>
      <c r="O204" s="98">
        <f t="shared" si="23"/>
        <v>0</v>
      </c>
      <c r="P204" s="98">
        <f t="shared" si="24"/>
        <v>49482</v>
      </c>
      <c r="S204" s="99"/>
    </row>
    <row r="205" spans="1:41" x14ac:dyDescent="0.15">
      <c r="A205" s="59">
        <v>36660</v>
      </c>
      <c r="B205" s="56">
        <f t="shared" si="27"/>
        <v>5</v>
      </c>
      <c r="C205" s="60">
        <f t="shared" si="28"/>
        <v>2000</v>
      </c>
      <c r="D205" s="97"/>
      <c r="E205" s="97">
        <v>0</v>
      </c>
      <c r="F205" s="97">
        <v>9008</v>
      </c>
      <c r="H205" s="56">
        <v>21694</v>
      </c>
      <c r="I205" s="56">
        <v>5000</v>
      </c>
      <c r="J205" s="97">
        <v>13780</v>
      </c>
      <c r="L205" s="98">
        <f t="shared" si="26"/>
        <v>21694</v>
      </c>
      <c r="M205" s="98">
        <f t="shared" si="25"/>
        <v>5000</v>
      </c>
      <c r="N205" s="98">
        <f t="shared" si="22"/>
        <v>22788</v>
      </c>
      <c r="O205" s="98">
        <f t="shared" si="23"/>
        <v>0</v>
      </c>
      <c r="P205" s="98">
        <f t="shared" si="24"/>
        <v>49482</v>
      </c>
      <c r="S205" s="99"/>
    </row>
    <row r="206" spans="1:41" x14ac:dyDescent="0.15">
      <c r="A206" s="59">
        <v>36661</v>
      </c>
      <c r="B206" s="56">
        <f t="shared" si="27"/>
        <v>5</v>
      </c>
      <c r="C206" s="60">
        <f t="shared" si="28"/>
        <v>2000</v>
      </c>
      <c r="D206" s="97"/>
      <c r="E206" s="97">
        <v>0</v>
      </c>
      <c r="F206" s="97">
        <v>9008</v>
      </c>
      <c r="H206" s="56">
        <v>21694</v>
      </c>
      <c r="I206" s="56">
        <v>5000</v>
      </c>
      <c r="J206" s="97">
        <v>13780</v>
      </c>
      <c r="L206" s="98">
        <f t="shared" si="26"/>
        <v>21694</v>
      </c>
      <c r="M206" s="98">
        <f t="shared" si="25"/>
        <v>5000</v>
      </c>
      <c r="N206" s="98">
        <f t="shared" si="22"/>
        <v>22788</v>
      </c>
      <c r="O206" s="98">
        <f t="shared" si="23"/>
        <v>0</v>
      </c>
      <c r="P206" s="98">
        <f t="shared" si="24"/>
        <v>49482</v>
      </c>
      <c r="S206" s="99"/>
    </row>
    <row r="207" spans="1:41" x14ac:dyDescent="0.15">
      <c r="A207" s="59">
        <v>36662</v>
      </c>
      <c r="B207" s="56">
        <f t="shared" si="27"/>
        <v>5</v>
      </c>
      <c r="C207" s="60">
        <f t="shared" si="28"/>
        <v>2000</v>
      </c>
      <c r="D207" s="97"/>
      <c r="E207" s="97">
        <v>0</v>
      </c>
      <c r="F207" s="97">
        <v>5000</v>
      </c>
      <c r="H207" s="56">
        <v>21694</v>
      </c>
      <c r="I207" s="56">
        <v>5000</v>
      </c>
      <c r="J207" s="97">
        <v>13780</v>
      </c>
      <c r="L207" s="98">
        <f t="shared" si="26"/>
        <v>21694</v>
      </c>
      <c r="M207" s="98">
        <f t="shared" si="25"/>
        <v>5000</v>
      </c>
      <c r="N207" s="98">
        <f t="shared" si="22"/>
        <v>18780</v>
      </c>
      <c r="O207" s="98">
        <f t="shared" si="23"/>
        <v>0</v>
      </c>
      <c r="P207" s="98">
        <f t="shared" si="24"/>
        <v>45474</v>
      </c>
      <c r="S207" s="99"/>
    </row>
    <row r="208" spans="1:41" x14ac:dyDescent="0.15">
      <c r="A208" s="59">
        <v>36663</v>
      </c>
      <c r="B208" s="56">
        <f t="shared" si="27"/>
        <v>5</v>
      </c>
      <c r="C208" s="60">
        <f t="shared" si="28"/>
        <v>2000</v>
      </c>
      <c r="D208" s="97"/>
      <c r="E208" s="97">
        <v>0</v>
      </c>
      <c r="F208" s="97">
        <v>5000</v>
      </c>
      <c r="H208" s="56">
        <v>21694</v>
      </c>
      <c r="I208" s="56">
        <v>5000</v>
      </c>
      <c r="J208" s="97">
        <v>13780</v>
      </c>
      <c r="L208" s="98">
        <f t="shared" si="26"/>
        <v>21694</v>
      </c>
      <c r="M208" s="98">
        <f t="shared" si="25"/>
        <v>5000</v>
      </c>
      <c r="N208" s="98">
        <f t="shared" si="22"/>
        <v>18780</v>
      </c>
      <c r="O208" s="98">
        <f t="shared" si="23"/>
        <v>0</v>
      </c>
      <c r="P208" s="98">
        <f t="shared" si="24"/>
        <v>45474</v>
      </c>
      <c r="S208" s="99"/>
    </row>
    <row r="209" spans="1:19" x14ac:dyDescent="0.15">
      <c r="A209" s="59">
        <v>36664</v>
      </c>
      <c r="B209" s="56">
        <f t="shared" si="27"/>
        <v>5</v>
      </c>
      <c r="C209" s="60">
        <f t="shared" si="28"/>
        <v>2000</v>
      </c>
      <c r="D209" s="97"/>
      <c r="E209" s="97">
        <v>0</v>
      </c>
      <c r="F209" s="97">
        <v>9008</v>
      </c>
      <c r="H209" s="56">
        <v>21694</v>
      </c>
      <c r="I209" s="56">
        <v>5000</v>
      </c>
      <c r="J209" s="97">
        <v>13780</v>
      </c>
      <c r="L209" s="98">
        <f t="shared" si="26"/>
        <v>21694</v>
      </c>
      <c r="M209" s="98">
        <f t="shared" si="25"/>
        <v>5000</v>
      </c>
      <c r="N209" s="98">
        <f t="shared" si="22"/>
        <v>22788</v>
      </c>
      <c r="O209" s="98">
        <f t="shared" si="23"/>
        <v>0</v>
      </c>
      <c r="P209" s="98">
        <f t="shared" si="24"/>
        <v>49482</v>
      </c>
      <c r="S209" s="99"/>
    </row>
    <row r="210" spans="1:19" x14ac:dyDescent="0.15">
      <c r="A210" s="59">
        <v>36665</v>
      </c>
      <c r="B210" s="56">
        <f t="shared" si="27"/>
        <v>5</v>
      </c>
      <c r="C210" s="60">
        <f t="shared" si="28"/>
        <v>2000</v>
      </c>
      <c r="D210" s="97"/>
      <c r="E210" s="97">
        <v>0</v>
      </c>
      <c r="F210" s="97">
        <v>9008</v>
      </c>
      <c r="H210" s="56">
        <v>21694</v>
      </c>
      <c r="I210" s="56">
        <v>5000</v>
      </c>
      <c r="J210" s="97">
        <v>13780</v>
      </c>
      <c r="L210" s="98">
        <f t="shared" si="26"/>
        <v>21694</v>
      </c>
      <c r="M210" s="98">
        <f t="shared" si="25"/>
        <v>5000</v>
      </c>
      <c r="N210" s="98">
        <f t="shared" si="22"/>
        <v>22788</v>
      </c>
      <c r="O210" s="98">
        <f t="shared" si="23"/>
        <v>0</v>
      </c>
      <c r="P210" s="98">
        <f t="shared" si="24"/>
        <v>49482</v>
      </c>
      <c r="S210" s="99"/>
    </row>
    <row r="211" spans="1:19" x14ac:dyDescent="0.15">
      <c r="A211" s="59">
        <v>36666</v>
      </c>
      <c r="B211" s="56">
        <f t="shared" si="27"/>
        <v>5</v>
      </c>
      <c r="C211" s="60">
        <f t="shared" si="28"/>
        <v>2000</v>
      </c>
      <c r="D211" s="97"/>
      <c r="E211" s="97">
        <v>0</v>
      </c>
      <c r="F211" s="97">
        <v>9008</v>
      </c>
      <c r="H211" s="56">
        <v>21694</v>
      </c>
      <c r="I211" s="56">
        <v>5000</v>
      </c>
      <c r="J211" s="97">
        <v>13780</v>
      </c>
      <c r="L211" s="98">
        <f t="shared" si="26"/>
        <v>21694</v>
      </c>
      <c r="M211" s="98">
        <f t="shared" si="25"/>
        <v>5000</v>
      </c>
      <c r="N211" s="98">
        <f t="shared" si="22"/>
        <v>22788</v>
      </c>
      <c r="O211" s="98">
        <f t="shared" si="23"/>
        <v>0</v>
      </c>
      <c r="P211" s="98">
        <f t="shared" si="24"/>
        <v>49482</v>
      </c>
      <c r="S211" s="99"/>
    </row>
    <row r="212" spans="1:19" x14ac:dyDescent="0.15">
      <c r="A212" s="59">
        <v>36667</v>
      </c>
      <c r="B212" s="56">
        <f t="shared" si="27"/>
        <v>5</v>
      </c>
      <c r="C212" s="60">
        <f t="shared" si="28"/>
        <v>2000</v>
      </c>
      <c r="D212" s="97"/>
      <c r="E212" s="97">
        <v>0</v>
      </c>
      <c r="F212" s="97">
        <v>9008</v>
      </c>
      <c r="H212" s="56">
        <v>21694</v>
      </c>
      <c r="I212" s="56">
        <v>5000</v>
      </c>
      <c r="J212" s="97">
        <v>13780</v>
      </c>
      <c r="L212" s="98">
        <f t="shared" si="26"/>
        <v>21694</v>
      </c>
      <c r="M212" s="98">
        <f t="shared" si="25"/>
        <v>5000</v>
      </c>
      <c r="N212" s="98">
        <f t="shared" si="22"/>
        <v>22788</v>
      </c>
      <c r="O212" s="98">
        <f t="shared" si="23"/>
        <v>0</v>
      </c>
      <c r="P212" s="98">
        <f t="shared" si="24"/>
        <v>49482</v>
      </c>
      <c r="S212" s="99"/>
    </row>
    <row r="213" spans="1:19" x14ac:dyDescent="0.15">
      <c r="A213" s="59">
        <v>36668</v>
      </c>
      <c r="B213" s="56">
        <f t="shared" si="27"/>
        <v>5</v>
      </c>
      <c r="C213" s="60">
        <f t="shared" si="28"/>
        <v>2000</v>
      </c>
      <c r="D213" s="97"/>
      <c r="E213" s="97">
        <v>0</v>
      </c>
      <c r="F213" s="97">
        <v>9008</v>
      </c>
      <c r="H213" s="56">
        <v>21694</v>
      </c>
      <c r="I213" s="56">
        <v>5000</v>
      </c>
      <c r="J213" s="97">
        <v>13780</v>
      </c>
      <c r="L213" s="98">
        <f t="shared" si="26"/>
        <v>21694</v>
      </c>
      <c r="M213" s="98">
        <f t="shared" si="25"/>
        <v>5000</v>
      </c>
      <c r="N213" s="98">
        <f t="shared" si="22"/>
        <v>22788</v>
      </c>
      <c r="O213" s="98">
        <f t="shared" si="23"/>
        <v>0</v>
      </c>
      <c r="P213" s="98">
        <f t="shared" si="24"/>
        <v>49482</v>
      </c>
      <c r="S213" s="99"/>
    </row>
    <row r="214" spans="1:19" x14ac:dyDescent="0.15">
      <c r="A214" s="59">
        <v>36669</v>
      </c>
      <c r="B214" s="56">
        <f t="shared" si="27"/>
        <v>5</v>
      </c>
      <c r="C214" s="60">
        <f t="shared" si="28"/>
        <v>2000</v>
      </c>
      <c r="D214" s="97"/>
      <c r="E214" s="97">
        <v>0</v>
      </c>
      <c r="F214" s="97">
        <v>5000</v>
      </c>
      <c r="H214" s="56">
        <v>21694</v>
      </c>
      <c r="I214" s="56">
        <v>5000</v>
      </c>
      <c r="J214" s="97">
        <v>13780</v>
      </c>
      <c r="L214" s="98">
        <f t="shared" si="26"/>
        <v>21694</v>
      </c>
      <c r="M214" s="98">
        <f t="shared" si="25"/>
        <v>5000</v>
      </c>
      <c r="N214" s="98">
        <f t="shared" si="22"/>
        <v>18780</v>
      </c>
      <c r="O214" s="98">
        <f t="shared" si="23"/>
        <v>0</v>
      </c>
      <c r="P214" s="98">
        <f t="shared" si="24"/>
        <v>45474</v>
      </c>
      <c r="S214" s="99"/>
    </row>
    <row r="215" spans="1:19" x14ac:dyDescent="0.15">
      <c r="A215" s="59">
        <v>36670</v>
      </c>
      <c r="B215" s="56">
        <f t="shared" si="27"/>
        <v>5</v>
      </c>
      <c r="C215" s="60">
        <f t="shared" si="28"/>
        <v>2000</v>
      </c>
      <c r="D215" s="97"/>
      <c r="E215" s="97">
        <v>0</v>
      </c>
      <c r="F215" s="97">
        <v>5680</v>
      </c>
      <c r="H215" s="56">
        <v>21694</v>
      </c>
      <c r="I215" s="56">
        <v>5000</v>
      </c>
      <c r="J215" s="97">
        <v>13780</v>
      </c>
      <c r="L215" s="98">
        <f t="shared" si="26"/>
        <v>21694</v>
      </c>
      <c r="M215" s="98">
        <f t="shared" si="25"/>
        <v>5000</v>
      </c>
      <c r="N215" s="98">
        <f t="shared" si="22"/>
        <v>19460</v>
      </c>
      <c r="O215" s="98">
        <f t="shared" si="23"/>
        <v>0</v>
      </c>
      <c r="P215" s="98">
        <f t="shared" si="24"/>
        <v>46154</v>
      </c>
      <c r="S215" s="99"/>
    </row>
    <row r="216" spans="1:19" x14ac:dyDescent="0.15">
      <c r="A216" s="59">
        <v>36671</v>
      </c>
      <c r="B216" s="56">
        <f t="shared" si="27"/>
        <v>5</v>
      </c>
      <c r="C216" s="60">
        <f t="shared" si="28"/>
        <v>2000</v>
      </c>
      <c r="D216" s="97"/>
      <c r="E216" s="97">
        <v>0</v>
      </c>
      <c r="F216" s="97">
        <v>6155</v>
      </c>
      <c r="H216" s="56">
        <v>21694</v>
      </c>
      <c r="I216" s="56">
        <v>5000</v>
      </c>
      <c r="J216" s="97">
        <v>13780</v>
      </c>
      <c r="L216" s="98">
        <f t="shared" si="26"/>
        <v>21694</v>
      </c>
      <c r="M216" s="98">
        <f t="shared" si="25"/>
        <v>5000</v>
      </c>
      <c r="N216" s="98">
        <f t="shared" si="22"/>
        <v>19935</v>
      </c>
      <c r="O216" s="98">
        <f t="shared" si="23"/>
        <v>0</v>
      </c>
      <c r="P216" s="98">
        <f t="shared" si="24"/>
        <v>46629</v>
      </c>
      <c r="S216" s="99"/>
    </row>
    <row r="217" spans="1:19" x14ac:dyDescent="0.15">
      <c r="A217" s="59">
        <v>36672</v>
      </c>
      <c r="B217" s="56">
        <f t="shared" si="27"/>
        <v>5</v>
      </c>
      <c r="C217" s="60">
        <f t="shared" si="28"/>
        <v>2000</v>
      </c>
      <c r="D217" s="97"/>
      <c r="E217" s="97">
        <v>0</v>
      </c>
      <c r="F217" s="97">
        <v>5000</v>
      </c>
      <c r="H217" s="56">
        <v>21694</v>
      </c>
      <c r="I217" s="56">
        <v>5000</v>
      </c>
      <c r="J217" s="97">
        <v>13780</v>
      </c>
      <c r="L217" s="98">
        <f t="shared" si="26"/>
        <v>21694</v>
      </c>
      <c r="M217" s="98">
        <f t="shared" si="25"/>
        <v>5000</v>
      </c>
      <c r="N217" s="98">
        <f t="shared" si="22"/>
        <v>18780</v>
      </c>
      <c r="O217" s="98">
        <f t="shared" si="23"/>
        <v>0</v>
      </c>
      <c r="P217" s="98">
        <f t="shared" si="24"/>
        <v>45474</v>
      </c>
      <c r="S217" s="99"/>
    </row>
    <row r="218" spans="1:19" x14ac:dyDescent="0.15">
      <c r="A218" s="59">
        <v>36673</v>
      </c>
      <c r="B218" s="56">
        <f t="shared" si="27"/>
        <v>5</v>
      </c>
      <c r="C218" s="60">
        <f t="shared" si="28"/>
        <v>2000</v>
      </c>
      <c r="D218" s="97"/>
      <c r="E218" s="97">
        <v>0</v>
      </c>
      <c r="F218" s="97">
        <v>5000</v>
      </c>
      <c r="H218" s="56">
        <v>21694</v>
      </c>
      <c r="I218" s="56">
        <v>5000</v>
      </c>
      <c r="J218" s="97">
        <v>13780</v>
      </c>
      <c r="L218" s="98">
        <f t="shared" si="26"/>
        <v>21694</v>
      </c>
      <c r="M218" s="98">
        <f t="shared" si="25"/>
        <v>5000</v>
      </c>
      <c r="N218" s="98">
        <f t="shared" si="22"/>
        <v>18780</v>
      </c>
      <c r="O218" s="98">
        <f t="shared" si="23"/>
        <v>0</v>
      </c>
      <c r="P218" s="98">
        <f t="shared" si="24"/>
        <v>45474</v>
      </c>
      <c r="S218" s="99"/>
    </row>
    <row r="219" spans="1:19" x14ac:dyDescent="0.15">
      <c r="A219" s="59">
        <v>36674</v>
      </c>
      <c r="B219" s="56">
        <f t="shared" si="27"/>
        <v>5</v>
      </c>
      <c r="C219" s="60">
        <f t="shared" si="28"/>
        <v>2000</v>
      </c>
      <c r="E219" s="97">
        <v>0</v>
      </c>
      <c r="F219" s="97">
        <v>5000</v>
      </c>
      <c r="H219" s="56">
        <v>21694</v>
      </c>
      <c r="I219" s="56">
        <v>5000</v>
      </c>
      <c r="J219" s="97">
        <v>13780</v>
      </c>
      <c r="L219" s="98">
        <f t="shared" si="26"/>
        <v>21694</v>
      </c>
      <c r="M219" s="98">
        <f t="shared" si="25"/>
        <v>5000</v>
      </c>
      <c r="N219" s="98">
        <f t="shared" si="22"/>
        <v>18780</v>
      </c>
      <c r="O219" s="98">
        <f t="shared" si="23"/>
        <v>0</v>
      </c>
      <c r="P219" s="98">
        <f t="shared" si="24"/>
        <v>45474</v>
      </c>
    </row>
    <row r="220" spans="1:19" x14ac:dyDescent="0.15">
      <c r="A220" s="59">
        <v>36675</v>
      </c>
      <c r="B220" s="56">
        <f t="shared" si="27"/>
        <v>5</v>
      </c>
      <c r="C220" s="60">
        <f t="shared" si="28"/>
        <v>2000</v>
      </c>
      <c r="E220" s="97">
        <v>0</v>
      </c>
      <c r="F220" s="97">
        <v>5000</v>
      </c>
      <c r="H220" s="56">
        <v>21694</v>
      </c>
      <c r="I220" s="56">
        <v>5000</v>
      </c>
      <c r="J220" s="97">
        <v>13780</v>
      </c>
      <c r="L220" s="98">
        <f t="shared" si="26"/>
        <v>21694</v>
      </c>
      <c r="M220" s="98">
        <f t="shared" si="25"/>
        <v>5000</v>
      </c>
      <c r="N220" s="98">
        <f t="shared" si="22"/>
        <v>18780</v>
      </c>
      <c r="O220" s="98">
        <f t="shared" si="23"/>
        <v>0</v>
      </c>
      <c r="P220" s="98">
        <f t="shared" si="24"/>
        <v>45474</v>
      </c>
    </row>
    <row r="221" spans="1:19" x14ac:dyDescent="0.15">
      <c r="A221" s="59">
        <v>36676</v>
      </c>
      <c r="B221" s="56">
        <f t="shared" si="27"/>
        <v>5</v>
      </c>
      <c r="C221" s="60">
        <f t="shared" si="28"/>
        <v>2000</v>
      </c>
      <c r="E221" s="97">
        <v>0</v>
      </c>
      <c r="F221" s="97">
        <v>5000</v>
      </c>
      <c r="H221" s="56">
        <v>21694</v>
      </c>
      <c r="I221" s="56">
        <v>5000</v>
      </c>
      <c r="J221" s="97">
        <v>13780</v>
      </c>
      <c r="L221" s="98">
        <f t="shared" si="26"/>
        <v>21694</v>
      </c>
      <c r="M221" s="98">
        <f t="shared" si="25"/>
        <v>5000</v>
      </c>
      <c r="N221" s="98">
        <f t="shared" si="22"/>
        <v>18780</v>
      </c>
      <c r="O221" s="98">
        <f t="shared" si="23"/>
        <v>0</v>
      </c>
      <c r="P221" s="98">
        <f t="shared" si="24"/>
        <v>45474</v>
      </c>
    </row>
    <row r="222" spans="1:19" x14ac:dyDescent="0.15">
      <c r="A222" s="59">
        <v>36677</v>
      </c>
      <c r="B222" s="56">
        <f t="shared" si="27"/>
        <v>5</v>
      </c>
      <c r="C222" s="60">
        <f t="shared" si="28"/>
        <v>2000</v>
      </c>
      <c r="E222" s="97">
        <v>0</v>
      </c>
      <c r="F222" s="97">
        <v>5000</v>
      </c>
      <c r="H222" s="56">
        <v>21694</v>
      </c>
      <c r="I222" s="56">
        <v>5000</v>
      </c>
      <c r="J222" s="97">
        <v>13780</v>
      </c>
      <c r="L222" s="98">
        <f t="shared" si="26"/>
        <v>21694</v>
      </c>
      <c r="M222" s="98">
        <f t="shared" si="25"/>
        <v>5000</v>
      </c>
      <c r="N222" s="98">
        <f t="shared" si="22"/>
        <v>18780</v>
      </c>
      <c r="O222" s="98">
        <f t="shared" si="23"/>
        <v>0</v>
      </c>
      <c r="P222" s="98">
        <f t="shared" si="24"/>
        <v>45474</v>
      </c>
    </row>
    <row r="223" spans="1:19" x14ac:dyDescent="0.15">
      <c r="A223" s="59">
        <v>36678</v>
      </c>
      <c r="B223" s="56">
        <f t="shared" si="27"/>
        <v>6</v>
      </c>
      <c r="C223" s="60">
        <f t="shared" si="28"/>
        <v>2000</v>
      </c>
      <c r="E223" s="97">
        <v>0</v>
      </c>
      <c r="F223" s="56">
        <v>5503</v>
      </c>
      <c r="H223" s="56">
        <v>13680</v>
      </c>
      <c r="I223" s="56">
        <v>5000</v>
      </c>
      <c r="J223" s="56">
        <v>21637</v>
      </c>
      <c r="L223" s="98">
        <f t="shared" si="26"/>
        <v>13680</v>
      </c>
      <c r="M223" s="98">
        <f>E223+I223</f>
        <v>5000</v>
      </c>
      <c r="N223" s="98">
        <f t="shared" si="22"/>
        <v>27140</v>
      </c>
      <c r="O223" s="98">
        <f t="shared" si="23"/>
        <v>0</v>
      </c>
      <c r="P223" s="98">
        <f t="shared" si="24"/>
        <v>45820</v>
      </c>
    </row>
    <row r="224" spans="1:19" x14ac:dyDescent="0.15">
      <c r="A224" s="59">
        <v>36679</v>
      </c>
      <c r="B224" s="56">
        <f t="shared" si="27"/>
        <v>6</v>
      </c>
      <c r="C224" s="60">
        <f t="shared" si="28"/>
        <v>2000</v>
      </c>
      <c r="E224" s="97">
        <v>0</v>
      </c>
      <c r="F224" s="56">
        <v>5028</v>
      </c>
      <c r="H224" s="56">
        <v>13680</v>
      </c>
      <c r="I224" s="56">
        <v>5000</v>
      </c>
      <c r="J224" s="56">
        <v>21637</v>
      </c>
      <c r="L224" s="98">
        <f t="shared" si="26"/>
        <v>13680</v>
      </c>
      <c r="M224" s="98">
        <f t="shared" si="25"/>
        <v>5000</v>
      </c>
      <c r="N224" s="98">
        <f t="shared" si="22"/>
        <v>26665</v>
      </c>
      <c r="O224" s="98">
        <f t="shared" si="23"/>
        <v>0</v>
      </c>
      <c r="P224" s="98">
        <f t="shared" si="24"/>
        <v>45345</v>
      </c>
    </row>
    <row r="225" spans="1:23" x14ac:dyDescent="0.15">
      <c r="A225" s="59">
        <v>36680</v>
      </c>
      <c r="B225" s="56">
        <f t="shared" si="27"/>
        <v>6</v>
      </c>
      <c r="C225" s="60">
        <f t="shared" si="28"/>
        <v>2000</v>
      </c>
      <c r="E225" s="97">
        <v>0</v>
      </c>
      <c r="F225" s="56">
        <v>8929</v>
      </c>
      <c r="H225" s="56">
        <v>13680</v>
      </c>
      <c r="I225" s="56">
        <v>10000</v>
      </c>
      <c r="J225" s="56">
        <v>16637</v>
      </c>
      <c r="L225" s="98">
        <f t="shared" si="26"/>
        <v>13680</v>
      </c>
      <c r="M225" s="98">
        <f t="shared" si="25"/>
        <v>10000</v>
      </c>
      <c r="N225" s="98">
        <f t="shared" si="22"/>
        <v>25566</v>
      </c>
      <c r="O225" s="98">
        <f t="shared" si="23"/>
        <v>0</v>
      </c>
      <c r="P225" s="98">
        <f t="shared" si="24"/>
        <v>49246</v>
      </c>
      <c r="W225" s="113"/>
    </row>
    <row r="226" spans="1:23" x14ac:dyDescent="0.15">
      <c r="A226" s="59">
        <v>36681</v>
      </c>
      <c r="B226" s="56">
        <f t="shared" si="27"/>
        <v>6</v>
      </c>
      <c r="C226" s="60">
        <f t="shared" si="28"/>
        <v>2000</v>
      </c>
      <c r="E226" s="97">
        <v>0</v>
      </c>
      <c r="F226" s="56">
        <v>8929</v>
      </c>
      <c r="H226" s="56">
        <v>13680</v>
      </c>
      <c r="I226" s="56">
        <v>10000</v>
      </c>
      <c r="J226" s="56">
        <v>16637</v>
      </c>
      <c r="L226" s="98">
        <f t="shared" si="26"/>
        <v>13680</v>
      </c>
      <c r="M226" s="98">
        <f t="shared" si="25"/>
        <v>10000</v>
      </c>
      <c r="N226" s="98">
        <f t="shared" si="22"/>
        <v>25566</v>
      </c>
      <c r="O226" s="98">
        <f t="shared" si="23"/>
        <v>0</v>
      </c>
      <c r="P226" s="98">
        <f t="shared" si="24"/>
        <v>49246</v>
      </c>
    </row>
    <row r="227" spans="1:23" x14ac:dyDescent="0.15">
      <c r="A227" s="59">
        <v>36682</v>
      </c>
      <c r="B227" s="56">
        <f t="shared" si="27"/>
        <v>6</v>
      </c>
      <c r="C227" s="60">
        <f t="shared" si="28"/>
        <v>2000</v>
      </c>
      <c r="E227" s="97">
        <v>0</v>
      </c>
      <c r="F227" s="56">
        <v>8929</v>
      </c>
      <c r="H227" s="56">
        <v>13680</v>
      </c>
      <c r="I227" s="56">
        <v>10000</v>
      </c>
      <c r="J227" s="56">
        <v>16637</v>
      </c>
      <c r="L227" s="98">
        <f t="shared" si="26"/>
        <v>13680</v>
      </c>
      <c r="M227" s="98">
        <f t="shared" si="25"/>
        <v>10000</v>
      </c>
      <c r="N227" s="98">
        <f t="shared" si="22"/>
        <v>25566</v>
      </c>
      <c r="O227" s="98">
        <f t="shared" si="23"/>
        <v>0</v>
      </c>
      <c r="P227" s="98">
        <f t="shared" si="24"/>
        <v>49246</v>
      </c>
    </row>
    <row r="228" spans="1:23" x14ac:dyDescent="0.15">
      <c r="A228" s="59">
        <v>36683</v>
      </c>
      <c r="B228" s="56">
        <f t="shared" si="27"/>
        <v>6</v>
      </c>
      <c r="C228" s="60">
        <f t="shared" si="28"/>
        <v>2000</v>
      </c>
      <c r="E228" s="97">
        <v>0</v>
      </c>
      <c r="F228" s="56">
        <v>8929</v>
      </c>
      <c r="H228" s="56">
        <v>13680</v>
      </c>
      <c r="I228" s="56">
        <v>10000</v>
      </c>
      <c r="J228" s="56">
        <v>16637</v>
      </c>
      <c r="L228" s="98">
        <f t="shared" si="26"/>
        <v>13680</v>
      </c>
      <c r="M228" s="98">
        <f t="shared" si="25"/>
        <v>10000</v>
      </c>
      <c r="N228" s="98">
        <f t="shared" si="22"/>
        <v>25566</v>
      </c>
      <c r="O228" s="98">
        <f t="shared" si="23"/>
        <v>0</v>
      </c>
      <c r="P228" s="98">
        <f t="shared" si="24"/>
        <v>49246</v>
      </c>
    </row>
    <row r="229" spans="1:23" x14ac:dyDescent="0.15">
      <c r="A229" s="59">
        <v>36684</v>
      </c>
      <c r="B229" s="56">
        <f t="shared" si="27"/>
        <v>6</v>
      </c>
      <c r="C229" s="60">
        <f t="shared" si="28"/>
        <v>2000</v>
      </c>
      <c r="E229" s="97">
        <v>0</v>
      </c>
      <c r="F229" s="56">
        <v>5000</v>
      </c>
      <c r="H229" s="56">
        <v>13680</v>
      </c>
      <c r="I229" s="56">
        <v>5000</v>
      </c>
      <c r="J229" s="56">
        <v>21637</v>
      </c>
      <c r="L229" s="98">
        <f t="shared" si="26"/>
        <v>13680</v>
      </c>
      <c r="M229" s="98">
        <f t="shared" si="25"/>
        <v>5000</v>
      </c>
      <c r="N229" s="98">
        <f t="shared" si="22"/>
        <v>26637</v>
      </c>
      <c r="O229" s="98">
        <f t="shared" si="23"/>
        <v>0</v>
      </c>
      <c r="P229" s="98">
        <f t="shared" si="24"/>
        <v>45317</v>
      </c>
    </row>
    <row r="230" spans="1:23" x14ac:dyDescent="0.15">
      <c r="A230" s="59">
        <v>36685</v>
      </c>
      <c r="B230" s="56">
        <f t="shared" si="27"/>
        <v>6</v>
      </c>
      <c r="C230" s="60">
        <f t="shared" si="28"/>
        <v>2000</v>
      </c>
      <c r="E230" s="97">
        <v>0</v>
      </c>
      <c r="F230" s="56">
        <v>5000</v>
      </c>
      <c r="H230" s="56">
        <v>13680</v>
      </c>
      <c r="I230" s="56">
        <v>10000</v>
      </c>
      <c r="J230" s="56">
        <v>16637</v>
      </c>
      <c r="L230" s="98">
        <f t="shared" si="26"/>
        <v>13680</v>
      </c>
      <c r="M230" s="98">
        <f t="shared" si="25"/>
        <v>10000</v>
      </c>
      <c r="N230" s="98">
        <f t="shared" si="22"/>
        <v>21637</v>
      </c>
      <c r="O230" s="98">
        <f t="shared" si="23"/>
        <v>0</v>
      </c>
      <c r="P230" s="98">
        <f t="shared" si="24"/>
        <v>45317</v>
      </c>
    </row>
    <row r="231" spans="1:23" x14ac:dyDescent="0.15">
      <c r="A231" s="59">
        <v>36686</v>
      </c>
      <c r="B231" s="56">
        <f t="shared" si="27"/>
        <v>6</v>
      </c>
      <c r="C231" s="60">
        <f t="shared" si="28"/>
        <v>2000</v>
      </c>
      <c r="E231" s="97">
        <v>0</v>
      </c>
      <c r="F231" s="56">
        <v>5000</v>
      </c>
      <c r="H231" s="56">
        <v>13680</v>
      </c>
      <c r="I231" s="56">
        <v>10000</v>
      </c>
      <c r="J231" s="56">
        <v>16637</v>
      </c>
      <c r="L231" s="56">
        <v>13680</v>
      </c>
      <c r="M231" s="98">
        <f t="shared" si="25"/>
        <v>10000</v>
      </c>
      <c r="N231" s="98">
        <f t="shared" si="22"/>
        <v>21637</v>
      </c>
      <c r="O231" s="98">
        <f t="shared" si="23"/>
        <v>0</v>
      </c>
      <c r="P231" s="98">
        <f t="shared" si="24"/>
        <v>45317</v>
      </c>
    </row>
    <row r="232" spans="1:23" x14ac:dyDescent="0.15">
      <c r="A232" s="59">
        <v>36687</v>
      </c>
      <c r="B232" s="56">
        <f t="shared" si="27"/>
        <v>6</v>
      </c>
      <c r="C232" s="60">
        <f t="shared" si="28"/>
        <v>2000</v>
      </c>
      <c r="E232" s="97">
        <v>0</v>
      </c>
      <c r="F232" s="56">
        <v>0</v>
      </c>
      <c r="H232" s="56">
        <v>13680</v>
      </c>
      <c r="I232" s="56">
        <v>10000</v>
      </c>
      <c r="J232" s="56">
        <v>11578</v>
      </c>
      <c r="L232" s="56">
        <v>13680</v>
      </c>
      <c r="M232" s="98">
        <f t="shared" si="25"/>
        <v>10000</v>
      </c>
      <c r="N232" s="98">
        <f t="shared" si="22"/>
        <v>11578</v>
      </c>
      <c r="O232" s="98">
        <f t="shared" si="23"/>
        <v>0</v>
      </c>
      <c r="P232" s="98">
        <f t="shared" si="24"/>
        <v>35258</v>
      </c>
    </row>
    <row r="233" spans="1:23" x14ac:dyDescent="0.15">
      <c r="A233" s="59">
        <v>36688</v>
      </c>
      <c r="B233" s="56">
        <f t="shared" si="27"/>
        <v>6</v>
      </c>
      <c r="C233" s="60">
        <f t="shared" si="28"/>
        <v>2000</v>
      </c>
      <c r="E233" s="97">
        <v>0</v>
      </c>
      <c r="F233" s="56">
        <v>0</v>
      </c>
      <c r="H233" s="56">
        <v>13680</v>
      </c>
      <c r="I233" s="56">
        <v>10000</v>
      </c>
      <c r="J233" s="56">
        <v>11578</v>
      </c>
      <c r="L233" s="56">
        <v>13680</v>
      </c>
      <c r="M233" s="98">
        <f t="shared" si="25"/>
        <v>10000</v>
      </c>
      <c r="N233" s="98">
        <f t="shared" si="22"/>
        <v>11578</v>
      </c>
      <c r="O233" s="98">
        <f t="shared" si="23"/>
        <v>0</v>
      </c>
      <c r="P233" s="98">
        <f t="shared" si="24"/>
        <v>35258</v>
      </c>
    </row>
    <row r="234" spans="1:23" x14ac:dyDescent="0.15">
      <c r="A234" s="59">
        <v>36689</v>
      </c>
      <c r="B234" s="56">
        <f t="shared" si="27"/>
        <v>6</v>
      </c>
      <c r="C234" s="60">
        <f t="shared" si="28"/>
        <v>2000</v>
      </c>
      <c r="E234" s="97">
        <v>0</v>
      </c>
      <c r="F234" s="56">
        <v>0</v>
      </c>
      <c r="H234" s="56">
        <v>13680</v>
      </c>
      <c r="I234" s="56">
        <v>10000</v>
      </c>
      <c r="J234" s="56">
        <v>11578</v>
      </c>
      <c r="L234" s="56">
        <v>13680</v>
      </c>
      <c r="M234" s="98">
        <f t="shared" si="25"/>
        <v>10000</v>
      </c>
      <c r="N234" s="98">
        <f t="shared" si="22"/>
        <v>11578</v>
      </c>
      <c r="O234" s="98">
        <f t="shared" si="23"/>
        <v>0</v>
      </c>
      <c r="P234" s="98">
        <f t="shared" si="24"/>
        <v>35258</v>
      </c>
    </row>
    <row r="235" spans="1:23" x14ac:dyDescent="0.15">
      <c r="A235" s="59">
        <v>36690</v>
      </c>
      <c r="B235" s="56">
        <f t="shared" si="27"/>
        <v>6</v>
      </c>
      <c r="C235" s="60">
        <f t="shared" si="28"/>
        <v>2000</v>
      </c>
      <c r="E235" s="97">
        <v>0</v>
      </c>
      <c r="F235" s="56">
        <v>0</v>
      </c>
      <c r="H235" s="56">
        <v>13680</v>
      </c>
      <c r="I235" s="56">
        <v>10000</v>
      </c>
      <c r="J235" s="56">
        <v>13500</v>
      </c>
      <c r="L235" s="56">
        <v>13680</v>
      </c>
      <c r="M235" s="98">
        <f t="shared" si="25"/>
        <v>10000</v>
      </c>
      <c r="N235" s="98">
        <f t="shared" si="22"/>
        <v>13500</v>
      </c>
      <c r="O235" s="98">
        <f t="shared" si="23"/>
        <v>0</v>
      </c>
      <c r="P235" s="98">
        <f t="shared" si="24"/>
        <v>37180</v>
      </c>
    </row>
    <row r="236" spans="1:23" x14ac:dyDescent="0.15">
      <c r="A236" s="59">
        <v>36691</v>
      </c>
      <c r="B236" s="56">
        <f t="shared" si="27"/>
        <v>6</v>
      </c>
      <c r="C236" s="60">
        <f t="shared" si="28"/>
        <v>2000</v>
      </c>
      <c r="E236" s="97">
        <v>0</v>
      </c>
      <c r="F236" s="56">
        <v>0</v>
      </c>
      <c r="H236" s="56">
        <v>13680</v>
      </c>
      <c r="I236" s="56">
        <v>10000</v>
      </c>
      <c r="J236" s="56">
        <v>15625</v>
      </c>
      <c r="L236" s="56">
        <v>13680</v>
      </c>
      <c r="M236" s="98">
        <f t="shared" si="25"/>
        <v>10000</v>
      </c>
      <c r="N236" s="98">
        <f t="shared" ref="N236:O299" si="29">F236+J236</f>
        <v>15625</v>
      </c>
      <c r="O236" s="98">
        <f t="shared" si="29"/>
        <v>0</v>
      </c>
      <c r="P236" s="98">
        <f t="shared" si="24"/>
        <v>39305</v>
      </c>
    </row>
    <row r="237" spans="1:23" x14ac:dyDescent="0.15">
      <c r="A237" s="59">
        <v>36692</v>
      </c>
      <c r="B237" s="56">
        <f t="shared" si="27"/>
        <v>6</v>
      </c>
      <c r="C237" s="60">
        <f t="shared" si="28"/>
        <v>2000</v>
      </c>
      <c r="E237" s="97">
        <v>0</v>
      </c>
      <c r="F237" s="56">
        <v>0</v>
      </c>
      <c r="H237" s="56">
        <v>13680</v>
      </c>
      <c r="I237" s="56">
        <v>10000</v>
      </c>
      <c r="J237" s="56">
        <v>11578</v>
      </c>
      <c r="L237" s="56">
        <v>13680</v>
      </c>
      <c r="M237" s="98">
        <f t="shared" si="25"/>
        <v>10000</v>
      </c>
      <c r="N237" s="98">
        <f t="shared" si="29"/>
        <v>11578</v>
      </c>
      <c r="O237" s="98">
        <f t="shared" si="29"/>
        <v>0</v>
      </c>
      <c r="P237" s="98">
        <f t="shared" si="24"/>
        <v>35258</v>
      </c>
    </row>
    <row r="238" spans="1:23" x14ac:dyDescent="0.15">
      <c r="A238" s="59">
        <v>36693</v>
      </c>
      <c r="B238" s="56">
        <f t="shared" si="27"/>
        <v>6</v>
      </c>
      <c r="C238" s="60">
        <f t="shared" si="28"/>
        <v>2000</v>
      </c>
      <c r="E238" s="97">
        <v>0</v>
      </c>
      <c r="F238" s="56">
        <v>0</v>
      </c>
      <c r="H238" s="56">
        <v>13680</v>
      </c>
      <c r="I238" s="56">
        <v>5000</v>
      </c>
      <c r="J238" s="56">
        <v>11518</v>
      </c>
      <c r="L238" s="56">
        <v>13680</v>
      </c>
      <c r="M238" s="98">
        <f t="shared" si="25"/>
        <v>5000</v>
      </c>
      <c r="N238" s="98">
        <f t="shared" si="29"/>
        <v>11518</v>
      </c>
      <c r="O238" s="98">
        <f t="shared" si="29"/>
        <v>0</v>
      </c>
      <c r="P238" s="98">
        <f t="shared" si="24"/>
        <v>30198</v>
      </c>
    </row>
    <row r="239" spans="1:23" x14ac:dyDescent="0.15">
      <c r="A239" s="59">
        <v>36694</v>
      </c>
      <c r="B239" s="56">
        <f t="shared" si="27"/>
        <v>6</v>
      </c>
      <c r="C239" s="60">
        <f t="shared" si="28"/>
        <v>2000</v>
      </c>
      <c r="E239" s="97">
        <v>0</v>
      </c>
      <c r="F239" s="56">
        <v>0</v>
      </c>
      <c r="H239" s="56">
        <v>13680</v>
      </c>
      <c r="I239" s="56">
        <v>5000</v>
      </c>
      <c r="J239" s="56">
        <v>11518</v>
      </c>
      <c r="L239" s="56">
        <v>13680</v>
      </c>
      <c r="M239" s="98">
        <f t="shared" si="25"/>
        <v>5000</v>
      </c>
      <c r="N239" s="98">
        <f t="shared" si="29"/>
        <v>11518</v>
      </c>
      <c r="O239" s="98">
        <f t="shared" si="29"/>
        <v>0</v>
      </c>
      <c r="P239" s="98">
        <f>L239+M239+N239-O239</f>
        <v>30198</v>
      </c>
    </row>
    <row r="240" spans="1:23" x14ac:dyDescent="0.15">
      <c r="A240" s="59">
        <v>36695</v>
      </c>
      <c r="B240" s="56">
        <f t="shared" si="27"/>
        <v>6</v>
      </c>
      <c r="C240" s="60">
        <f t="shared" si="28"/>
        <v>2000</v>
      </c>
      <c r="E240" s="97">
        <v>0</v>
      </c>
      <c r="F240" s="56">
        <v>0</v>
      </c>
      <c r="H240" s="56">
        <v>13680</v>
      </c>
      <c r="I240" s="56">
        <v>5000</v>
      </c>
      <c r="J240" s="56">
        <v>11518</v>
      </c>
      <c r="L240" s="56">
        <v>13680</v>
      </c>
      <c r="M240" s="98">
        <f t="shared" si="25"/>
        <v>5000</v>
      </c>
      <c r="N240" s="98">
        <f t="shared" si="29"/>
        <v>11518</v>
      </c>
      <c r="O240" s="98">
        <f t="shared" si="29"/>
        <v>0</v>
      </c>
      <c r="P240" s="98">
        <f>L240+M240+N240-O240</f>
        <v>30198</v>
      </c>
    </row>
    <row r="241" spans="1:16" x14ac:dyDescent="0.15">
      <c r="A241" s="59">
        <v>36696</v>
      </c>
      <c r="B241" s="56">
        <f t="shared" si="27"/>
        <v>6</v>
      </c>
      <c r="C241" s="60">
        <f t="shared" si="28"/>
        <v>2000</v>
      </c>
      <c r="E241" s="97">
        <v>0</v>
      </c>
      <c r="F241" s="56">
        <v>0</v>
      </c>
      <c r="H241" s="56">
        <v>13680</v>
      </c>
      <c r="I241" s="56">
        <v>5000</v>
      </c>
      <c r="J241" s="56">
        <v>11518</v>
      </c>
      <c r="L241" s="56">
        <v>13680</v>
      </c>
      <c r="M241" s="98">
        <f t="shared" si="25"/>
        <v>5000</v>
      </c>
      <c r="N241" s="98">
        <f t="shared" si="29"/>
        <v>11518</v>
      </c>
      <c r="O241" s="98">
        <f t="shared" si="29"/>
        <v>0</v>
      </c>
      <c r="P241" s="98">
        <f t="shared" si="24"/>
        <v>30198</v>
      </c>
    </row>
    <row r="242" spans="1:16" x14ac:dyDescent="0.15">
      <c r="A242" s="59">
        <v>36697</v>
      </c>
      <c r="B242" s="56">
        <f t="shared" si="27"/>
        <v>6</v>
      </c>
      <c r="C242" s="60">
        <f t="shared" si="28"/>
        <v>2000</v>
      </c>
      <c r="E242" s="97">
        <v>0</v>
      </c>
      <c r="F242" s="56">
        <v>0</v>
      </c>
      <c r="H242" s="56">
        <v>13680</v>
      </c>
      <c r="I242" s="56">
        <v>5000</v>
      </c>
      <c r="J242" s="56">
        <v>11518</v>
      </c>
      <c r="L242" s="56">
        <v>13680</v>
      </c>
      <c r="M242" s="98">
        <f t="shared" si="25"/>
        <v>5000</v>
      </c>
      <c r="N242" s="98">
        <f t="shared" si="29"/>
        <v>11518</v>
      </c>
      <c r="O242" s="98">
        <f t="shared" si="29"/>
        <v>0</v>
      </c>
      <c r="P242" s="98">
        <f t="shared" si="24"/>
        <v>30198</v>
      </c>
    </row>
    <row r="243" spans="1:16" x14ac:dyDescent="0.15">
      <c r="A243" s="59">
        <v>36698</v>
      </c>
      <c r="B243" s="56">
        <f t="shared" si="27"/>
        <v>6</v>
      </c>
      <c r="C243" s="60">
        <f t="shared" si="28"/>
        <v>2000</v>
      </c>
      <c r="E243" s="97">
        <v>0</v>
      </c>
      <c r="F243" s="56">
        <v>0</v>
      </c>
      <c r="H243" s="56">
        <v>13680</v>
      </c>
      <c r="I243" s="56">
        <v>10000</v>
      </c>
      <c r="J243" s="56">
        <v>9554</v>
      </c>
      <c r="L243" s="56">
        <v>13680</v>
      </c>
      <c r="M243" s="98">
        <f t="shared" si="25"/>
        <v>10000</v>
      </c>
      <c r="N243" s="98">
        <f t="shared" si="29"/>
        <v>9554</v>
      </c>
      <c r="O243" s="98">
        <f t="shared" si="29"/>
        <v>0</v>
      </c>
      <c r="P243" s="98">
        <f t="shared" si="24"/>
        <v>33234</v>
      </c>
    </row>
    <row r="244" spans="1:16" x14ac:dyDescent="0.15">
      <c r="A244" s="59">
        <v>36699</v>
      </c>
      <c r="B244" s="56">
        <f t="shared" si="27"/>
        <v>6</v>
      </c>
      <c r="C244" s="60">
        <f t="shared" si="28"/>
        <v>2000</v>
      </c>
      <c r="E244" s="97">
        <v>0</v>
      </c>
      <c r="F244" s="56">
        <v>0</v>
      </c>
      <c r="H244" s="56">
        <v>13680</v>
      </c>
      <c r="I244" s="56">
        <v>10000</v>
      </c>
      <c r="J244" s="56">
        <v>9554</v>
      </c>
      <c r="L244" s="56">
        <v>13680</v>
      </c>
      <c r="M244" s="98">
        <f t="shared" si="25"/>
        <v>10000</v>
      </c>
      <c r="N244" s="98">
        <f t="shared" si="29"/>
        <v>9554</v>
      </c>
      <c r="O244" s="98">
        <f t="shared" si="29"/>
        <v>0</v>
      </c>
      <c r="P244" s="98">
        <f t="shared" si="24"/>
        <v>33234</v>
      </c>
    </row>
    <row r="245" spans="1:16" x14ac:dyDescent="0.15">
      <c r="A245" s="59">
        <v>36700</v>
      </c>
      <c r="B245" s="56">
        <f t="shared" si="27"/>
        <v>6</v>
      </c>
      <c r="C245" s="60">
        <f t="shared" si="28"/>
        <v>2000</v>
      </c>
      <c r="E245" s="97">
        <v>0</v>
      </c>
      <c r="F245" s="56">
        <v>0</v>
      </c>
      <c r="H245" s="56">
        <v>13680</v>
      </c>
      <c r="I245" s="56">
        <v>5000</v>
      </c>
      <c r="J245" s="56">
        <v>14554</v>
      </c>
      <c r="L245" s="56">
        <v>13680</v>
      </c>
      <c r="M245" s="98">
        <f t="shared" si="25"/>
        <v>5000</v>
      </c>
      <c r="N245" s="98">
        <f t="shared" si="29"/>
        <v>14554</v>
      </c>
      <c r="O245" s="98">
        <f t="shared" si="29"/>
        <v>0</v>
      </c>
      <c r="P245" s="98">
        <f t="shared" ref="P245:P308" si="30">L245+M245+N245-O245</f>
        <v>33234</v>
      </c>
    </row>
    <row r="246" spans="1:16" x14ac:dyDescent="0.15">
      <c r="A246" s="59">
        <v>36701</v>
      </c>
      <c r="B246" s="56">
        <f t="shared" si="27"/>
        <v>6</v>
      </c>
      <c r="C246" s="60">
        <f t="shared" si="28"/>
        <v>2000</v>
      </c>
      <c r="E246" s="97">
        <v>0</v>
      </c>
      <c r="F246" s="56">
        <v>0</v>
      </c>
      <c r="H246" s="56">
        <v>13680</v>
      </c>
      <c r="I246" s="56">
        <v>5000</v>
      </c>
      <c r="J246" s="56">
        <v>12500</v>
      </c>
      <c r="L246" s="56">
        <v>13680</v>
      </c>
      <c r="M246" s="98">
        <f t="shared" si="25"/>
        <v>5000</v>
      </c>
      <c r="N246" s="98">
        <f t="shared" si="29"/>
        <v>12500</v>
      </c>
      <c r="O246" s="98">
        <f t="shared" si="29"/>
        <v>0</v>
      </c>
      <c r="P246" s="98">
        <f t="shared" si="30"/>
        <v>31180</v>
      </c>
    </row>
    <row r="247" spans="1:16" x14ac:dyDescent="0.15">
      <c r="A247" s="59">
        <v>36702</v>
      </c>
      <c r="B247" s="56">
        <f t="shared" si="27"/>
        <v>6</v>
      </c>
      <c r="C247" s="60">
        <f t="shared" si="28"/>
        <v>2000</v>
      </c>
      <c r="E247" s="97">
        <v>0</v>
      </c>
      <c r="F247" s="56">
        <v>0</v>
      </c>
      <c r="H247" s="56">
        <v>13680</v>
      </c>
      <c r="I247" s="56">
        <v>5000</v>
      </c>
      <c r="J247" s="56">
        <v>12500</v>
      </c>
      <c r="L247" s="56">
        <v>13680</v>
      </c>
      <c r="M247" s="98">
        <f t="shared" si="25"/>
        <v>5000</v>
      </c>
      <c r="N247" s="98">
        <f t="shared" si="29"/>
        <v>12500</v>
      </c>
      <c r="O247" s="98">
        <f t="shared" si="29"/>
        <v>0</v>
      </c>
      <c r="P247" s="98">
        <f t="shared" si="30"/>
        <v>31180</v>
      </c>
    </row>
    <row r="248" spans="1:16" x14ac:dyDescent="0.15">
      <c r="A248" s="59">
        <v>36703</v>
      </c>
      <c r="B248" s="56">
        <f t="shared" si="27"/>
        <v>6</v>
      </c>
      <c r="C248" s="60">
        <f t="shared" si="28"/>
        <v>2000</v>
      </c>
      <c r="E248" s="97">
        <v>0</v>
      </c>
      <c r="F248" s="56">
        <v>0</v>
      </c>
      <c r="H248" s="56">
        <v>13680</v>
      </c>
      <c r="I248" s="56">
        <v>5000</v>
      </c>
      <c r="J248" s="56">
        <v>12500</v>
      </c>
      <c r="L248" s="56">
        <v>13680</v>
      </c>
      <c r="M248" s="98">
        <f t="shared" si="25"/>
        <v>5000</v>
      </c>
      <c r="N248" s="98">
        <f t="shared" si="29"/>
        <v>12500</v>
      </c>
      <c r="O248" s="98">
        <f t="shared" si="29"/>
        <v>0</v>
      </c>
      <c r="P248" s="98">
        <f t="shared" si="30"/>
        <v>31180</v>
      </c>
    </row>
    <row r="249" spans="1:16" x14ac:dyDescent="0.15">
      <c r="A249" s="59">
        <v>36704</v>
      </c>
      <c r="B249" s="56">
        <f t="shared" si="27"/>
        <v>6</v>
      </c>
      <c r="C249" s="60">
        <f t="shared" si="28"/>
        <v>2000</v>
      </c>
      <c r="E249" s="97">
        <v>0</v>
      </c>
      <c r="F249" s="56">
        <v>0</v>
      </c>
      <c r="H249" s="56">
        <v>13680</v>
      </c>
      <c r="I249" s="56">
        <v>5000</v>
      </c>
      <c r="J249" s="56">
        <v>19000</v>
      </c>
      <c r="L249" s="56">
        <v>13680</v>
      </c>
      <c r="M249" s="98">
        <f t="shared" si="25"/>
        <v>5000</v>
      </c>
      <c r="N249" s="98">
        <f t="shared" si="29"/>
        <v>19000</v>
      </c>
      <c r="O249" s="98">
        <f t="shared" si="29"/>
        <v>0</v>
      </c>
      <c r="P249" s="98">
        <f t="shared" si="30"/>
        <v>37680</v>
      </c>
    </row>
    <row r="250" spans="1:16" x14ac:dyDescent="0.15">
      <c r="A250" s="59">
        <v>36705</v>
      </c>
      <c r="B250" s="56">
        <f t="shared" si="27"/>
        <v>6</v>
      </c>
      <c r="C250" s="60">
        <f t="shared" si="28"/>
        <v>2000</v>
      </c>
      <c r="E250" s="97">
        <v>0</v>
      </c>
      <c r="F250" s="56">
        <v>0</v>
      </c>
      <c r="H250" s="56">
        <v>13680</v>
      </c>
      <c r="I250" s="56">
        <v>5000</v>
      </c>
      <c r="J250" s="56">
        <v>19000</v>
      </c>
      <c r="L250" s="56">
        <v>13680</v>
      </c>
      <c r="M250" s="98">
        <f t="shared" si="25"/>
        <v>5000</v>
      </c>
      <c r="N250" s="98">
        <f t="shared" si="29"/>
        <v>19000</v>
      </c>
      <c r="O250" s="98">
        <f t="shared" si="29"/>
        <v>0</v>
      </c>
      <c r="P250" s="98">
        <f t="shared" si="30"/>
        <v>37680</v>
      </c>
    </row>
    <row r="251" spans="1:16" x14ac:dyDescent="0.15">
      <c r="A251" s="59">
        <v>36706</v>
      </c>
      <c r="B251" s="56">
        <f t="shared" si="27"/>
        <v>6</v>
      </c>
      <c r="C251" s="60">
        <f t="shared" si="28"/>
        <v>2000</v>
      </c>
      <c r="E251" s="97">
        <v>0</v>
      </c>
      <c r="F251" s="56">
        <v>0</v>
      </c>
      <c r="H251" s="56">
        <v>13680</v>
      </c>
      <c r="I251" s="56">
        <v>5000</v>
      </c>
      <c r="J251" s="56">
        <v>17000</v>
      </c>
      <c r="L251" s="56">
        <v>13680</v>
      </c>
      <c r="M251" s="98">
        <f t="shared" si="25"/>
        <v>5000</v>
      </c>
      <c r="N251" s="98">
        <f t="shared" si="29"/>
        <v>17000</v>
      </c>
      <c r="O251" s="98">
        <f t="shared" si="29"/>
        <v>0</v>
      </c>
      <c r="P251" s="98">
        <f t="shared" si="30"/>
        <v>35680</v>
      </c>
    </row>
    <row r="252" spans="1:16" x14ac:dyDescent="0.15">
      <c r="A252" s="59">
        <v>36707</v>
      </c>
      <c r="B252" s="56">
        <f t="shared" si="27"/>
        <v>6</v>
      </c>
      <c r="C252" s="60">
        <f t="shared" si="28"/>
        <v>2000</v>
      </c>
      <c r="E252" s="97">
        <v>0</v>
      </c>
      <c r="F252" s="56">
        <v>0</v>
      </c>
      <c r="H252" s="56">
        <v>13680</v>
      </c>
      <c r="I252" s="56">
        <v>10000</v>
      </c>
      <c r="J252" s="56">
        <v>12000</v>
      </c>
      <c r="L252" s="56">
        <v>13680</v>
      </c>
      <c r="M252" s="98">
        <f t="shared" si="25"/>
        <v>10000</v>
      </c>
      <c r="N252" s="98">
        <f t="shared" si="29"/>
        <v>12000</v>
      </c>
      <c r="O252" s="98">
        <f t="shared" si="29"/>
        <v>0</v>
      </c>
      <c r="P252" s="98">
        <f t="shared" si="30"/>
        <v>35680</v>
      </c>
    </row>
    <row r="253" spans="1:16" x14ac:dyDescent="0.15">
      <c r="A253" s="59">
        <v>36708</v>
      </c>
      <c r="B253" s="56">
        <f t="shared" si="27"/>
        <v>7</v>
      </c>
      <c r="C253" s="60">
        <f t="shared" si="28"/>
        <v>2000</v>
      </c>
      <c r="H253" s="56">
        <v>14749</v>
      </c>
      <c r="I253" s="56">
        <v>10000</v>
      </c>
      <c r="J253" s="56">
        <v>5000</v>
      </c>
      <c r="L253" s="56">
        <f>D253+H253</f>
        <v>14749</v>
      </c>
      <c r="M253" s="98">
        <f t="shared" si="25"/>
        <v>10000</v>
      </c>
      <c r="N253" s="98">
        <f t="shared" si="29"/>
        <v>5000</v>
      </c>
      <c r="O253" s="98">
        <f t="shared" si="29"/>
        <v>0</v>
      </c>
      <c r="P253" s="98">
        <f t="shared" si="30"/>
        <v>29749</v>
      </c>
    </row>
    <row r="254" spans="1:16" x14ac:dyDescent="0.15">
      <c r="A254" s="59">
        <v>36709</v>
      </c>
      <c r="B254" s="56">
        <f t="shared" si="27"/>
        <v>7</v>
      </c>
      <c r="C254" s="60">
        <f t="shared" si="28"/>
        <v>2000</v>
      </c>
      <c r="H254" s="56">
        <v>14749</v>
      </c>
      <c r="I254" s="56">
        <v>10000</v>
      </c>
      <c r="J254" s="56">
        <v>5000</v>
      </c>
      <c r="L254" s="56">
        <f t="shared" ref="L254:L317" si="31">D254+H254</f>
        <v>14749</v>
      </c>
      <c r="M254" s="98">
        <f t="shared" si="25"/>
        <v>10000</v>
      </c>
      <c r="N254" s="98">
        <f t="shared" si="29"/>
        <v>5000</v>
      </c>
      <c r="O254" s="98">
        <f t="shared" si="29"/>
        <v>0</v>
      </c>
      <c r="P254" s="98">
        <f t="shared" si="30"/>
        <v>29749</v>
      </c>
    </row>
    <row r="255" spans="1:16" x14ac:dyDescent="0.15">
      <c r="A255" s="59">
        <v>36710</v>
      </c>
      <c r="B255" s="56">
        <f t="shared" si="27"/>
        <v>7</v>
      </c>
      <c r="C255" s="60">
        <f t="shared" si="28"/>
        <v>2000</v>
      </c>
      <c r="H255" s="56">
        <v>14749</v>
      </c>
      <c r="I255" s="56">
        <v>10000</v>
      </c>
      <c r="J255" s="56">
        <v>5000</v>
      </c>
      <c r="L255" s="56">
        <f t="shared" si="31"/>
        <v>14749</v>
      </c>
      <c r="M255" s="98">
        <f t="shared" si="25"/>
        <v>10000</v>
      </c>
      <c r="N255" s="98">
        <f t="shared" si="29"/>
        <v>5000</v>
      </c>
      <c r="O255" s="98">
        <f t="shared" si="29"/>
        <v>0</v>
      </c>
      <c r="P255" s="98">
        <f t="shared" si="30"/>
        <v>29749</v>
      </c>
    </row>
    <row r="256" spans="1:16" x14ac:dyDescent="0.15">
      <c r="A256" s="59">
        <v>36711</v>
      </c>
      <c r="B256" s="56">
        <f t="shared" si="27"/>
        <v>7</v>
      </c>
      <c r="C256" s="60">
        <f t="shared" si="28"/>
        <v>2000</v>
      </c>
      <c r="H256" s="56">
        <v>14749</v>
      </c>
      <c r="I256" s="56">
        <v>10000</v>
      </c>
      <c r="J256" s="56">
        <v>5000</v>
      </c>
      <c r="L256" s="56">
        <f t="shared" si="31"/>
        <v>14749</v>
      </c>
      <c r="M256" s="98">
        <f t="shared" ref="M256:M319" si="32">E256+I256</f>
        <v>10000</v>
      </c>
      <c r="N256" s="98">
        <f t="shared" si="29"/>
        <v>5000</v>
      </c>
      <c r="O256" s="98">
        <f t="shared" si="29"/>
        <v>0</v>
      </c>
      <c r="P256" s="98">
        <f t="shared" si="30"/>
        <v>29749</v>
      </c>
    </row>
    <row r="257" spans="1:16" x14ac:dyDescent="0.15">
      <c r="A257" s="59">
        <v>36712</v>
      </c>
      <c r="B257" s="56">
        <f t="shared" si="27"/>
        <v>7</v>
      </c>
      <c r="C257" s="60">
        <f t="shared" si="28"/>
        <v>2000</v>
      </c>
      <c r="H257" s="56">
        <v>14749</v>
      </c>
      <c r="I257" s="56">
        <v>10000</v>
      </c>
      <c r="J257" s="56">
        <v>5000</v>
      </c>
      <c r="L257" s="56">
        <f t="shared" si="31"/>
        <v>14749</v>
      </c>
      <c r="M257" s="98">
        <f t="shared" si="32"/>
        <v>10000</v>
      </c>
      <c r="N257" s="98">
        <f t="shared" si="29"/>
        <v>5000</v>
      </c>
      <c r="O257" s="98">
        <f t="shared" si="29"/>
        <v>0</v>
      </c>
      <c r="P257" s="98">
        <f t="shared" si="30"/>
        <v>29749</v>
      </c>
    </row>
    <row r="258" spans="1:16" x14ac:dyDescent="0.15">
      <c r="A258" s="59">
        <v>36713</v>
      </c>
      <c r="B258" s="56">
        <f t="shared" si="27"/>
        <v>7</v>
      </c>
      <c r="C258" s="60">
        <f t="shared" si="28"/>
        <v>2000</v>
      </c>
      <c r="H258" s="56">
        <v>14749</v>
      </c>
      <c r="I258" s="56">
        <v>10000</v>
      </c>
      <c r="J258" s="56">
        <v>12532</v>
      </c>
      <c r="L258" s="56">
        <f t="shared" si="31"/>
        <v>14749</v>
      </c>
      <c r="M258" s="98">
        <f t="shared" si="32"/>
        <v>10000</v>
      </c>
      <c r="N258" s="98">
        <f t="shared" si="29"/>
        <v>12532</v>
      </c>
      <c r="O258" s="98">
        <f t="shared" si="29"/>
        <v>0</v>
      </c>
      <c r="P258" s="98">
        <f t="shared" si="30"/>
        <v>37281</v>
      </c>
    </row>
    <row r="259" spans="1:16" x14ac:dyDescent="0.15">
      <c r="A259" s="59">
        <v>36714</v>
      </c>
      <c r="B259" s="56">
        <f t="shared" si="27"/>
        <v>7</v>
      </c>
      <c r="C259" s="60">
        <f t="shared" si="28"/>
        <v>2000</v>
      </c>
      <c r="H259" s="56">
        <v>14749</v>
      </c>
      <c r="I259" s="56">
        <v>10000</v>
      </c>
      <c r="J259" s="56">
        <v>9497</v>
      </c>
      <c r="L259" s="56">
        <f t="shared" si="31"/>
        <v>14749</v>
      </c>
      <c r="M259" s="98">
        <f t="shared" si="32"/>
        <v>10000</v>
      </c>
      <c r="N259" s="98">
        <f t="shared" si="29"/>
        <v>9497</v>
      </c>
      <c r="O259" s="98">
        <f t="shared" si="29"/>
        <v>0</v>
      </c>
      <c r="P259" s="98">
        <f t="shared" si="30"/>
        <v>34246</v>
      </c>
    </row>
    <row r="260" spans="1:16" x14ac:dyDescent="0.15">
      <c r="A260" s="59">
        <v>36715</v>
      </c>
      <c r="B260" s="56">
        <f t="shared" si="27"/>
        <v>7</v>
      </c>
      <c r="C260" s="60">
        <f t="shared" si="28"/>
        <v>2000</v>
      </c>
      <c r="H260" s="56">
        <v>14749</v>
      </c>
      <c r="I260" s="56">
        <v>10000</v>
      </c>
      <c r="J260" s="56">
        <v>6461</v>
      </c>
      <c r="L260" s="56">
        <f t="shared" si="31"/>
        <v>14749</v>
      </c>
      <c r="M260" s="98">
        <f t="shared" si="32"/>
        <v>10000</v>
      </c>
      <c r="N260" s="98">
        <f t="shared" si="29"/>
        <v>6461</v>
      </c>
      <c r="O260" s="98">
        <f t="shared" si="29"/>
        <v>0</v>
      </c>
      <c r="P260" s="98">
        <f t="shared" si="30"/>
        <v>31210</v>
      </c>
    </row>
    <row r="261" spans="1:16" x14ac:dyDescent="0.15">
      <c r="A261" s="59">
        <v>36716</v>
      </c>
      <c r="B261" s="56">
        <f t="shared" si="27"/>
        <v>7</v>
      </c>
      <c r="C261" s="60">
        <f t="shared" si="28"/>
        <v>2000</v>
      </c>
      <c r="H261" s="56">
        <v>14749</v>
      </c>
      <c r="I261" s="56">
        <v>10000</v>
      </c>
      <c r="J261" s="56">
        <v>6461</v>
      </c>
      <c r="L261" s="56">
        <f t="shared" si="31"/>
        <v>14749</v>
      </c>
      <c r="M261" s="98">
        <f t="shared" si="32"/>
        <v>10000</v>
      </c>
      <c r="N261" s="98">
        <f t="shared" si="29"/>
        <v>6461</v>
      </c>
      <c r="O261" s="98">
        <f t="shared" si="29"/>
        <v>0</v>
      </c>
      <c r="P261" s="98">
        <f t="shared" si="30"/>
        <v>31210</v>
      </c>
    </row>
    <row r="262" spans="1:16" x14ac:dyDescent="0.15">
      <c r="A262" s="59">
        <v>36717</v>
      </c>
      <c r="B262" s="56">
        <f t="shared" si="27"/>
        <v>7</v>
      </c>
      <c r="C262" s="60">
        <f t="shared" si="28"/>
        <v>2000</v>
      </c>
      <c r="H262" s="56">
        <v>14749</v>
      </c>
      <c r="I262" s="56">
        <v>10000</v>
      </c>
      <c r="J262" s="56">
        <v>6461</v>
      </c>
      <c r="L262" s="56">
        <f t="shared" si="31"/>
        <v>14749</v>
      </c>
      <c r="M262" s="98">
        <f t="shared" si="32"/>
        <v>10000</v>
      </c>
      <c r="N262" s="98">
        <f t="shared" si="29"/>
        <v>6461</v>
      </c>
      <c r="O262" s="98">
        <f t="shared" si="29"/>
        <v>0</v>
      </c>
      <c r="P262" s="98">
        <f t="shared" si="30"/>
        <v>31210</v>
      </c>
    </row>
    <row r="263" spans="1:16" x14ac:dyDescent="0.15">
      <c r="A263" s="59">
        <v>36718</v>
      </c>
      <c r="B263" s="56">
        <f t="shared" si="27"/>
        <v>7</v>
      </c>
      <c r="C263" s="60">
        <f t="shared" si="28"/>
        <v>2000</v>
      </c>
      <c r="H263" s="56">
        <v>14749</v>
      </c>
      <c r="I263" s="56">
        <v>10000</v>
      </c>
      <c r="J263" s="56">
        <v>9962</v>
      </c>
      <c r="L263" s="56">
        <f t="shared" si="31"/>
        <v>14749</v>
      </c>
      <c r="M263" s="98">
        <f t="shared" si="32"/>
        <v>10000</v>
      </c>
      <c r="N263" s="98">
        <f t="shared" si="29"/>
        <v>9962</v>
      </c>
      <c r="O263" s="98">
        <f t="shared" si="29"/>
        <v>0</v>
      </c>
      <c r="P263" s="98">
        <f t="shared" si="30"/>
        <v>34711</v>
      </c>
    </row>
    <row r="264" spans="1:16" x14ac:dyDescent="0.15">
      <c r="A264" s="59">
        <v>36719</v>
      </c>
      <c r="B264" s="56">
        <f t="shared" si="27"/>
        <v>7</v>
      </c>
      <c r="C264" s="60">
        <f t="shared" si="28"/>
        <v>2000</v>
      </c>
      <c r="H264" s="56">
        <v>14749</v>
      </c>
      <c r="I264" s="56">
        <v>10000</v>
      </c>
      <c r="J264" s="56">
        <v>10728</v>
      </c>
      <c r="L264" s="56">
        <f t="shared" si="31"/>
        <v>14749</v>
      </c>
      <c r="M264" s="98">
        <f t="shared" si="32"/>
        <v>10000</v>
      </c>
      <c r="N264" s="98">
        <f t="shared" si="29"/>
        <v>10728</v>
      </c>
      <c r="O264" s="98">
        <f t="shared" si="29"/>
        <v>0</v>
      </c>
      <c r="P264" s="98">
        <f t="shared" si="30"/>
        <v>35477</v>
      </c>
    </row>
    <row r="265" spans="1:16" x14ac:dyDescent="0.15">
      <c r="A265" s="59">
        <v>36720</v>
      </c>
      <c r="B265" s="56">
        <f t="shared" si="27"/>
        <v>7</v>
      </c>
      <c r="C265" s="60">
        <f t="shared" si="28"/>
        <v>2000</v>
      </c>
      <c r="H265" s="56">
        <v>14749</v>
      </c>
      <c r="I265" s="56">
        <v>10000</v>
      </c>
      <c r="J265" s="56">
        <v>14556</v>
      </c>
      <c r="L265" s="56">
        <f t="shared" si="31"/>
        <v>14749</v>
      </c>
      <c r="M265" s="98">
        <f t="shared" si="32"/>
        <v>10000</v>
      </c>
      <c r="N265" s="98">
        <f t="shared" si="29"/>
        <v>14556</v>
      </c>
      <c r="O265" s="98">
        <f t="shared" si="29"/>
        <v>0</v>
      </c>
      <c r="P265" s="98">
        <f t="shared" si="30"/>
        <v>39305</v>
      </c>
    </row>
    <row r="266" spans="1:16" x14ac:dyDescent="0.15">
      <c r="A266" s="59">
        <v>36721</v>
      </c>
      <c r="B266" s="56">
        <f t="shared" ref="B266:B329" si="33">MONTH(A266)</f>
        <v>7</v>
      </c>
      <c r="C266" s="60">
        <f t="shared" ref="C266:C329" si="34">YEAR(A266)</f>
        <v>2000</v>
      </c>
      <c r="H266" s="56">
        <v>14749</v>
      </c>
      <c r="I266" s="56">
        <v>10000</v>
      </c>
      <c r="J266" s="56">
        <v>14556</v>
      </c>
      <c r="L266" s="56">
        <f t="shared" si="31"/>
        <v>14749</v>
      </c>
      <c r="M266" s="98">
        <f t="shared" si="32"/>
        <v>10000</v>
      </c>
      <c r="N266" s="98">
        <f t="shared" si="29"/>
        <v>14556</v>
      </c>
      <c r="O266" s="98">
        <f t="shared" si="29"/>
        <v>0</v>
      </c>
      <c r="P266" s="98">
        <f t="shared" si="30"/>
        <v>39305</v>
      </c>
    </row>
    <row r="267" spans="1:16" x14ac:dyDescent="0.15">
      <c r="A267" s="59">
        <v>36722</v>
      </c>
      <c r="B267" s="56">
        <f t="shared" si="33"/>
        <v>7</v>
      </c>
      <c r="C267" s="60">
        <f t="shared" si="34"/>
        <v>2000</v>
      </c>
      <c r="H267" s="56">
        <v>14749</v>
      </c>
      <c r="I267" s="56">
        <v>10000</v>
      </c>
      <c r="J267" s="56">
        <v>14556</v>
      </c>
      <c r="L267" s="56">
        <f t="shared" si="31"/>
        <v>14749</v>
      </c>
      <c r="M267" s="98">
        <f t="shared" si="32"/>
        <v>10000</v>
      </c>
      <c r="N267" s="98">
        <f t="shared" si="29"/>
        <v>14556</v>
      </c>
      <c r="O267" s="98">
        <f t="shared" si="29"/>
        <v>0</v>
      </c>
      <c r="P267" s="98">
        <f t="shared" si="30"/>
        <v>39305</v>
      </c>
    </row>
    <row r="268" spans="1:16" x14ac:dyDescent="0.15">
      <c r="A268" s="59">
        <v>36723</v>
      </c>
      <c r="B268" s="56">
        <f t="shared" si="33"/>
        <v>7</v>
      </c>
      <c r="C268" s="60">
        <f t="shared" si="34"/>
        <v>2000</v>
      </c>
      <c r="H268" s="56">
        <v>14749</v>
      </c>
      <c r="I268" s="56">
        <v>10000</v>
      </c>
      <c r="J268" s="56">
        <v>14556</v>
      </c>
      <c r="L268" s="56">
        <f t="shared" si="31"/>
        <v>14749</v>
      </c>
      <c r="M268" s="98">
        <f t="shared" si="32"/>
        <v>10000</v>
      </c>
      <c r="N268" s="98">
        <f t="shared" si="29"/>
        <v>14556</v>
      </c>
      <c r="O268" s="98">
        <f t="shared" si="29"/>
        <v>0</v>
      </c>
      <c r="P268" s="98">
        <f t="shared" si="30"/>
        <v>39305</v>
      </c>
    </row>
    <row r="269" spans="1:16" x14ac:dyDescent="0.15">
      <c r="A269" s="59">
        <v>36724</v>
      </c>
      <c r="B269" s="56">
        <f t="shared" si="33"/>
        <v>7</v>
      </c>
      <c r="C269" s="60">
        <f t="shared" si="34"/>
        <v>2000</v>
      </c>
      <c r="H269" s="56">
        <v>14749</v>
      </c>
      <c r="I269" s="56">
        <v>10000</v>
      </c>
      <c r="J269" s="56">
        <v>14556</v>
      </c>
      <c r="L269" s="56">
        <f t="shared" si="31"/>
        <v>14749</v>
      </c>
      <c r="M269" s="98">
        <f t="shared" si="32"/>
        <v>10000</v>
      </c>
      <c r="N269" s="98">
        <f t="shared" si="29"/>
        <v>14556</v>
      </c>
      <c r="O269" s="98">
        <f t="shared" si="29"/>
        <v>0</v>
      </c>
      <c r="P269" s="98">
        <f t="shared" si="30"/>
        <v>39305</v>
      </c>
    </row>
    <row r="270" spans="1:16" x14ac:dyDescent="0.15">
      <c r="A270" s="59">
        <v>36725</v>
      </c>
      <c r="B270" s="56">
        <f t="shared" si="33"/>
        <v>7</v>
      </c>
      <c r="C270" s="60">
        <f t="shared" si="34"/>
        <v>2000</v>
      </c>
      <c r="H270" s="56">
        <v>14749</v>
      </c>
      <c r="I270" s="56">
        <v>10000</v>
      </c>
      <c r="J270" s="56">
        <v>14556</v>
      </c>
      <c r="L270" s="56">
        <f t="shared" si="31"/>
        <v>14749</v>
      </c>
      <c r="M270" s="98">
        <f t="shared" si="32"/>
        <v>10000</v>
      </c>
      <c r="N270" s="98">
        <f t="shared" si="29"/>
        <v>14556</v>
      </c>
      <c r="O270" s="98">
        <f t="shared" si="29"/>
        <v>0</v>
      </c>
      <c r="P270" s="98">
        <f t="shared" si="30"/>
        <v>39305</v>
      </c>
    </row>
    <row r="271" spans="1:16" x14ac:dyDescent="0.15">
      <c r="A271" s="59">
        <v>36726</v>
      </c>
      <c r="B271" s="56">
        <f t="shared" si="33"/>
        <v>7</v>
      </c>
      <c r="C271" s="60">
        <f t="shared" si="34"/>
        <v>2000</v>
      </c>
      <c r="H271" s="56">
        <v>14749</v>
      </c>
      <c r="I271" s="56">
        <v>10000</v>
      </c>
      <c r="J271" s="56">
        <v>14556</v>
      </c>
      <c r="L271" s="56">
        <f t="shared" si="31"/>
        <v>14749</v>
      </c>
      <c r="M271" s="98">
        <f t="shared" si="32"/>
        <v>10000</v>
      </c>
      <c r="N271" s="98">
        <f t="shared" si="29"/>
        <v>14556</v>
      </c>
      <c r="O271" s="98">
        <f t="shared" si="29"/>
        <v>0</v>
      </c>
      <c r="P271" s="98">
        <f t="shared" si="30"/>
        <v>39305</v>
      </c>
    </row>
    <row r="272" spans="1:16" x14ac:dyDescent="0.15">
      <c r="A272" s="59">
        <v>36727</v>
      </c>
      <c r="B272" s="56">
        <f t="shared" si="33"/>
        <v>7</v>
      </c>
      <c r="C272" s="60">
        <f t="shared" si="34"/>
        <v>2000</v>
      </c>
      <c r="H272" s="56">
        <v>14749</v>
      </c>
      <c r="I272" s="56">
        <v>10000</v>
      </c>
      <c r="J272" s="56">
        <v>14556</v>
      </c>
      <c r="L272" s="56">
        <f t="shared" si="31"/>
        <v>14749</v>
      </c>
      <c r="M272" s="98">
        <f t="shared" si="32"/>
        <v>10000</v>
      </c>
      <c r="N272" s="98">
        <f t="shared" si="29"/>
        <v>14556</v>
      </c>
      <c r="O272" s="98">
        <f t="shared" si="29"/>
        <v>0</v>
      </c>
      <c r="P272" s="98">
        <f t="shared" si="30"/>
        <v>39305</v>
      </c>
    </row>
    <row r="273" spans="1:16" x14ac:dyDescent="0.15">
      <c r="A273" s="59">
        <v>36728</v>
      </c>
      <c r="B273" s="56">
        <f t="shared" si="33"/>
        <v>7</v>
      </c>
      <c r="C273" s="60">
        <f t="shared" si="34"/>
        <v>2000</v>
      </c>
      <c r="H273" s="56">
        <v>14749</v>
      </c>
      <c r="I273" s="56">
        <v>10000</v>
      </c>
      <c r="J273" s="56">
        <v>14556</v>
      </c>
      <c r="L273" s="56">
        <f t="shared" si="31"/>
        <v>14749</v>
      </c>
      <c r="M273" s="98">
        <f t="shared" si="32"/>
        <v>10000</v>
      </c>
      <c r="N273" s="98">
        <f t="shared" si="29"/>
        <v>14556</v>
      </c>
      <c r="O273" s="98">
        <f t="shared" si="29"/>
        <v>0</v>
      </c>
      <c r="P273" s="98">
        <f t="shared" si="30"/>
        <v>39305</v>
      </c>
    </row>
    <row r="274" spans="1:16" x14ac:dyDescent="0.15">
      <c r="A274" s="59">
        <v>36729</v>
      </c>
      <c r="B274" s="56">
        <f t="shared" si="33"/>
        <v>7</v>
      </c>
      <c r="C274" s="60">
        <f t="shared" si="34"/>
        <v>2000</v>
      </c>
      <c r="H274" s="56">
        <v>14749</v>
      </c>
      <c r="I274" s="56">
        <v>10000</v>
      </c>
      <c r="J274" s="56">
        <v>14556</v>
      </c>
      <c r="L274" s="56">
        <f t="shared" si="31"/>
        <v>14749</v>
      </c>
      <c r="M274" s="98">
        <f t="shared" si="32"/>
        <v>10000</v>
      </c>
      <c r="N274" s="98">
        <f t="shared" si="29"/>
        <v>14556</v>
      </c>
      <c r="O274" s="98">
        <f t="shared" si="29"/>
        <v>0</v>
      </c>
      <c r="P274" s="98">
        <f t="shared" si="30"/>
        <v>39305</v>
      </c>
    </row>
    <row r="275" spans="1:16" x14ac:dyDescent="0.15">
      <c r="A275" s="59">
        <v>36730</v>
      </c>
      <c r="B275" s="56">
        <f t="shared" si="33"/>
        <v>7</v>
      </c>
      <c r="C275" s="60">
        <f t="shared" si="34"/>
        <v>2000</v>
      </c>
      <c r="H275" s="56">
        <v>14749</v>
      </c>
      <c r="I275" s="56">
        <v>10000</v>
      </c>
      <c r="J275" s="56">
        <v>14556</v>
      </c>
      <c r="L275" s="56">
        <f t="shared" si="31"/>
        <v>14749</v>
      </c>
      <c r="M275" s="98">
        <f t="shared" si="32"/>
        <v>10000</v>
      </c>
      <c r="N275" s="98">
        <f t="shared" si="29"/>
        <v>14556</v>
      </c>
      <c r="O275" s="98">
        <f t="shared" si="29"/>
        <v>0</v>
      </c>
      <c r="P275" s="98">
        <f t="shared" si="30"/>
        <v>39305</v>
      </c>
    </row>
    <row r="276" spans="1:16" x14ac:dyDescent="0.15">
      <c r="A276" s="59">
        <v>36731</v>
      </c>
      <c r="B276" s="56">
        <f t="shared" si="33"/>
        <v>7</v>
      </c>
      <c r="C276" s="60">
        <f t="shared" si="34"/>
        <v>2000</v>
      </c>
      <c r="H276" s="56">
        <v>14749</v>
      </c>
      <c r="I276" s="56">
        <v>10000</v>
      </c>
      <c r="J276" s="56">
        <v>14556</v>
      </c>
      <c r="L276" s="56">
        <f t="shared" si="31"/>
        <v>14749</v>
      </c>
      <c r="M276" s="98">
        <f t="shared" si="32"/>
        <v>10000</v>
      </c>
      <c r="N276" s="98">
        <f t="shared" si="29"/>
        <v>14556</v>
      </c>
      <c r="O276" s="98">
        <f t="shared" si="29"/>
        <v>0</v>
      </c>
      <c r="P276" s="98">
        <f t="shared" si="30"/>
        <v>39305</v>
      </c>
    </row>
    <row r="277" spans="1:16" x14ac:dyDescent="0.15">
      <c r="A277" s="59">
        <v>36732</v>
      </c>
      <c r="B277" s="56">
        <f t="shared" si="33"/>
        <v>7</v>
      </c>
      <c r="C277" s="60">
        <f t="shared" si="34"/>
        <v>2000</v>
      </c>
      <c r="H277" s="56">
        <v>14749</v>
      </c>
      <c r="I277" s="56">
        <v>10000</v>
      </c>
      <c r="J277" s="56">
        <v>14556</v>
      </c>
      <c r="L277" s="56">
        <f t="shared" si="31"/>
        <v>14749</v>
      </c>
      <c r="M277" s="98">
        <f t="shared" si="32"/>
        <v>10000</v>
      </c>
      <c r="N277" s="98">
        <f t="shared" si="29"/>
        <v>14556</v>
      </c>
      <c r="O277" s="98">
        <f t="shared" si="29"/>
        <v>0</v>
      </c>
      <c r="P277" s="98">
        <f t="shared" si="30"/>
        <v>39305</v>
      </c>
    </row>
    <row r="278" spans="1:16" x14ac:dyDescent="0.15">
      <c r="A278" s="59">
        <v>36733</v>
      </c>
      <c r="B278" s="56">
        <f t="shared" si="33"/>
        <v>7</v>
      </c>
      <c r="C278" s="60">
        <f t="shared" si="34"/>
        <v>2000</v>
      </c>
      <c r="H278" s="56">
        <v>14749</v>
      </c>
      <c r="I278" s="56">
        <v>10000</v>
      </c>
      <c r="J278" s="56">
        <v>14556</v>
      </c>
      <c r="L278" s="56">
        <f t="shared" si="31"/>
        <v>14749</v>
      </c>
      <c r="M278" s="98">
        <f t="shared" si="32"/>
        <v>10000</v>
      </c>
      <c r="N278" s="98">
        <f t="shared" si="29"/>
        <v>14556</v>
      </c>
      <c r="O278" s="98">
        <f t="shared" si="29"/>
        <v>0</v>
      </c>
      <c r="P278" s="98">
        <f t="shared" si="30"/>
        <v>39305</v>
      </c>
    </row>
    <row r="279" spans="1:16" x14ac:dyDescent="0.15">
      <c r="A279" s="59">
        <v>36734</v>
      </c>
      <c r="B279" s="56">
        <f t="shared" si="33"/>
        <v>7</v>
      </c>
      <c r="C279" s="60">
        <f t="shared" si="34"/>
        <v>2000</v>
      </c>
      <c r="H279" s="56">
        <v>14749</v>
      </c>
      <c r="I279" s="56">
        <v>10000</v>
      </c>
      <c r="J279" s="56">
        <v>14556</v>
      </c>
      <c r="L279" s="56">
        <f t="shared" si="31"/>
        <v>14749</v>
      </c>
      <c r="M279" s="98">
        <f t="shared" si="32"/>
        <v>10000</v>
      </c>
      <c r="N279" s="98">
        <f t="shared" si="29"/>
        <v>14556</v>
      </c>
      <c r="O279" s="98">
        <f t="shared" si="29"/>
        <v>0</v>
      </c>
      <c r="P279" s="98">
        <f t="shared" si="30"/>
        <v>39305</v>
      </c>
    </row>
    <row r="280" spans="1:16" x14ac:dyDescent="0.15">
      <c r="A280" s="59">
        <v>36735</v>
      </c>
      <c r="B280" s="56">
        <f t="shared" si="33"/>
        <v>7</v>
      </c>
      <c r="C280" s="60">
        <f t="shared" si="34"/>
        <v>2000</v>
      </c>
      <c r="H280" s="56">
        <v>14749</v>
      </c>
      <c r="I280" s="56">
        <v>10000</v>
      </c>
      <c r="J280" s="56">
        <v>12352</v>
      </c>
      <c r="L280" s="56">
        <f t="shared" si="31"/>
        <v>14749</v>
      </c>
      <c r="M280" s="98">
        <f t="shared" si="32"/>
        <v>10000</v>
      </c>
      <c r="N280" s="98">
        <f t="shared" si="29"/>
        <v>12352</v>
      </c>
      <c r="O280" s="98">
        <f t="shared" si="29"/>
        <v>0</v>
      </c>
      <c r="P280" s="98">
        <f t="shared" si="30"/>
        <v>37101</v>
      </c>
    </row>
    <row r="281" spans="1:16" x14ac:dyDescent="0.15">
      <c r="A281" s="59">
        <v>36736</v>
      </c>
      <c r="B281" s="56">
        <f t="shared" si="33"/>
        <v>7</v>
      </c>
      <c r="C281" s="60">
        <f t="shared" si="34"/>
        <v>2000</v>
      </c>
      <c r="H281" s="56">
        <v>14749</v>
      </c>
      <c r="I281" s="56">
        <v>10000</v>
      </c>
      <c r="J281" s="56">
        <v>12352</v>
      </c>
      <c r="L281" s="56">
        <f t="shared" si="31"/>
        <v>14749</v>
      </c>
      <c r="M281" s="98">
        <f t="shared" si="32"/>
        <v>10000</v>
      </c>
      <c r="N281" s="98">
        <f t="shared" si="29"/>
        <v>12352</v>
      </c>
      <c r="O281" s="98">
        <f t="shared" si="29"/>
        <v>0</v>
      </c>
      <c r="P281" s="98">
        <f t="shared" si="30"/>
        <v>37101</v>
      </c>
    </row>
    <row r="282" spans="1:16" x14ac:dyDescent="0.15">
      <c r="A282" s="59">
        <v>36737</v>
      </c>
      <c r="B282" s="56">
        <f t="shared" si="33"/>
        <v>7</v>
      </c>
      <c r="C282" s="60">
        <f t="shared" si="34"/>
        <v>2000</v>
      </c>
      <c r="H282" s="56">
        <v>14749</v>
      </c>
      <c r="I282" s="56">
        <v>10000</v>
      </c>
      <c r="J282" s="56">
        <v>12352</v>
      </c>
      <c r="L282" s="56">
        <f t="shared" si="31"/>
        <v>14749</v>
      </c>
      <c r="M282" s="98">
        <f t="shared" si="32"/>
        <v>10000</v>
      </c>
      <c r="N282" s="98">
        <f t="shared" si="29"/>
        <v>12352</v>
      </c>
      <c r="O282" s="98">
        <f t="shared" si="29"/>
        <v>0</v>
      </c>
      <c r="P282" s="98">
        <f t="shared" si="30"/>
        <v>37101</v>
      </c>
    </row>
    <row r="283" spans="1:16" x14ac:dyDescent="0.15">
      <c r="A283" s="59">
        <v>36738</v>
      </c>
      <c r="B283" s="56">
        <f t="shared" si="33"/>
        <v>7</v>
      </c>
      <c r="C283" s="60">
        <f t="shared" si="34"/>
        <v>2000</v>
      </c>
      <c r="H283" s="56">
        <v>14749</v>
      </c>
      <c r="I283" s="56">
        <v>10000</v>
      </c>
      <c r="J283" s="56">
        <v>12352</v>
      </c>
      <c r="L283" s="56">
        <f t="shared" si="31"/>
        <v>14749</v>
      </c>
      <c r="M283" s="98">
        <f t="shared" si="32"/>
        <v>10000</v>
      </c>
      <c r="N283" s="98">
        <f t="shared" si="29"/>
        <v>12352</v>
      </c>
      <c r="O283" s="98">
        <f t="shared" si="29"/>
        <v>0</v>
      </c>
      <c r="P283" s="98">
        <f t="shared" si="30"/>
        <v>37101</v>
      </c>
    </row>
    <row r="284" spans="1:16" x14ac:dyDescent="0.15">
      <c r="A284" s="59">
        <v>36739</v>
      </c>
      <c r="B284" s="56">
        <f t="shared" si="33"/>
        <v>8</v>
      </c>
      <c r="C284" s="60">
        <f t="shared" si="34"/>
        <v>2000</v>
      </c>
      <c r="H284" s="56">
        <v>14170</v>
      </c>
      <c r="I284" s="56">
        <v>10000</v>
      </c>
      <c r="J284" s="56">
        <v>14166</v>
      </c>
      <c r="L284" s="56">
        <f t="shared" si="31"/>
        <v>14170</v>
      </c>
      <c r="M284" s="98">
        <f t="shared" si="32"/>
        <v>10000</v>
      </c>
      <c r="N284" s="98">
        <f t="shared" si="29"/>
        <v>14166</v>
      </c>
      <c r="O284" s="98">
        <f t="shared" si="29"/>
        <v>0</v>
      </c>
      <c r="P284" s="98">
        <f t="shared" si="30"/>
        <v>38336</v>
      </c>
    </row>
    <row r="285" spans="1:16" x14ac:dyDescent="0.15">
      <c r="A285" s="59">
        <v>36740</v>
      </c>
      <c r="B285" s="56">
        <f t="shared" si="33"/>
        <v>8</v>
      </c>
      <c r="C285" s="60">
        <f t="shared" si="34"/>
        <v>2000</v>
      </c>
      <c r="H285" s="56">
        <v>14170</v>
      </c>
      <c r="I285" s="56">
        <v>10000</v>
      </c>
      <c r="J285" s="56">
        <v>14166</v>
      </c>
      <c r="L285" s="56">
        <f t="shared" si="31"/>
        <v>14170</v>
      </c>
      <c r="M285" s="98">
        <f t="shared" si="32"/>
        <v>10000</v>
      </c>
      <c r="N285" s="98">
        <f t="shared" si="29"/>
        <v>14166</v>
      </c>
      <c r="O285" s="98">
        <f t="shared" si="29"/>
        <v>0</v>
      </c>
      <c r="P285" s="98">
        <f t="shared" si="30"/>
        <v>38336</v>
      </c>
    </row>
    <row r="286" spans="1:16" x14ac:dyDescent="0.15">
      <c r="A286" s="59">
        <v>36741</v>
      </c>
      <c r="B286" s="56">
        <f t="shared" si="33"/>
        <v>8</v>
      </c>
      <c r="C286" s="60">
        <f t="shared" si="34"/>
        <v>2000</v>
      </c>
      <c r="H286" s="56">
        <v>14170</v>
      </c>
      <c r="I286" s="56">
        <v>5000</v>
      </c>
      <c r="J286" s="56">
        <v>19166</v>
      </c>
      <c r="L286" s="56">
        <f t="shared" si="31"/>
        <v>14170</v>
      </c>
      <c r="M286" s="98">
        <f t="shared" si="32"/>
        <v>5000</v>
      </c>
      <c r="N286" s="98">
        <f t="shared" si="29"/>
        <v>19166</v>
      </c>
      <c r="O286" s="98">
        <f t="shared" si="29"/>
        <v>0</v>
      </c>
      <c r="P286" s="98">
        <f t="shared" si="30"/>
        <v>38336</v>
      </c>
    </row>
    <row r="287" spans="1:16" x14ac:dyDescent="0.15">
      <c r="A287" s="59">
        <v>36742</v>
      </c>
      <c r="B287" s="56">
        <f t="shared" si="33"/>
        <v>8</v>
      </c>
      <c r="C287" s="60">
        <f t="shared" si="34"/>
        <v>2000</v>
      </c>
      <c r="H287" s="56">
        <v>14170</v>
      </c>
      <c r="I287" s="56">
        <v>5000</v>
      </c>
      <c r="J287" s="56">
        <v>19166</v>
      </c>
      <c r="L287" s="56">
        <f t="shared" si="31"/>
        <v>14170</v>
      </c>
      <c r="M287" s="98">
        <f t="shared" si="32"/>
        <v>5000</v>
      </c>
      <c r="N287" s="98">
        <f t="shared" si="29"/>
        <v>19166</v>
      </c>
      <c r="O287" s="98">
        <f t="shared" si="29"/>
        <v>0</v>
      </c>
      <c r="P287" s="98">
        <f t="shared" si="30"/>
        <v>38336</v>
      </c>
    </row>
    <row r="288" spans="1:16" x14ac:dyDescent="0.15">
      <c r="A288" s="59">
        <v>36743</v>
      </c>
      <c r="B288" s="56">
        <f t="shared" si="33"/>
        <v>8</v>
      </c>
      <c r="C288" s="60">
        <f t="shared" si="34"/>
        <v>2000</v>
      </c>
      <c r="H288" s="56">
        <v>14170</v>
      </c>
      <c r="I288" s="56">
        <v>5000</v>
      </c>
      <c r="J288" s="56">
        <v>19166</v>
      </c>
      <c r="L288" s="56">
        <f t="shared" si="31"/>
        <v>14170</v>
      </c>
      <c r="M288" s="98">
        <f t="shared" si="32"/>
        <v>5000</v>
      </c>
      <c r="N288" s="98">
        <f t="shared" si="29"/>
        <v>19166</v>
      </c>
      <c r="O288" s="98">
        <f t="shared" si="29"/>
        <v>0</v>
      </c>
      <c r="P288" s="98">
        <f t="shared" si="30"/>
        <v>38336</v>
      </c>
    </row>
    <row r="289" spans="1:16" x14ac:dyDescent="0.15">
      <c r="A289" s="59">
        <v>36744</v>
      </c>
      <c r="B289" s="56">
        <f t="shared" si="33"/>
        <v>8</v>
      </c>
      <c r="C289" s="60">
        <f t="shared" si="34"/>
        <v>2000</v>
      </c>
      <c r="H289" s="56">
        <v>14170</v>
      </c>
      <c r="I289" s="56">
        <v>5000</v>
      </c>
      <c r="J289" s="56">
        <v>19166</v>
      </c>
      <c r="L289" s="56">
        <f t="shared" si="31"/>
        <v>14170</v>
      </c>
      <c r="M289" s="98">
        <f t="shared" si="32"/>
        <v>5000</v>
      </c>
      <c r="N289" s="98">
        <f t="shared" si="29"/>
        <v>19166</v>
      </c>
      <c r="O289" s="98">
        <f t="shared" si="29"/>
        <v>0</v>
      </c>
      <c r="P289" s="98">
        <f t="shared" si="30"/>
        <v>38336</v>
      </c>
    </row>
    <row r="290" spans="1:16" x14ac:dyDescent="0.15">
      <c r="A290" s="59">
        <v>36745</v>
      </c>
      <c r="B290" s="56">
        <f t="shared" si="33"/>
        <v>8</v>
      </c>
      <c r="C290" s="60">
        <f t="shared" si="34"/>
        <v>2000</v>
      </c>
      <c r="H290" s="56">
        <v>14170</v>
      </c>
      <c r="I290" s="56">
        <v>5000</v>
      </c>
      <c r="J290" s="56">
        <v>19166</v>
      </c>
      <c r="L290" s="56">
        <f t="shared" si="31"/>
        <v>14170</v>
      </c>
      <c r="M290" s="98">
        <f t="shared" si="32"/>
        <v>5000</v>
      </c>
      <c r="N290" s="98">
        <f t="shared" si="29"/>
        <v>19166</v>
      </c>
      <c r="O290" s="98">
        <f t="shared" si="29"/>
        <v>0</v>
      </c>
      <c r="P290" s="98">
        <f t="shared" si="30"/>
        <v>38336</v>
      </c>
    </row>
    <row r="291" spans="1:16" x14ac:dyDescent="0.15">
      <c r="A291" s="59">
        <v>36746</v>
      </c>
      <c r="B291" s="56">
        <f t="shared" si="33"/>
        <v>8</v>
      </c>
      <c r="C291" s="60">
        <f t="shared" si="34"/>
        <v>2000</v>
      </c>
      <c r="H291" s="56">
        <v>14170</v>
      </c>
      <c r="I291" s="56">
        <v>5000</v>
      </c>
      <c r="J291" s="56">
        <v>19166</v>
      </c>
      <c r="L291" s="56">
        <f t="shared" si="31"/>
        <v>14170</v>
      </c>
      <c r="M291" s="98">
        <f t="shared" si="32"/>
        <v>5000</v>
      </c>
      <c r="N291" s="98">
        <f t="shared" si="29"/>
        <v>19166</v>
      </c>
      <c r="O291" s="98">
        <f t="shared" si="29"/>
        <v>0</v>
      </c>
      <c r="P291" s="98">
        <f t="shared" si="30"/>
        <v>38336</v>
      </c>
    </row>
    <row r="292" spans="1:16" x14ac:dyDescent="0.15">
      <c r="A292" s="59">
        <v>36747</v>
      </c>
      <c r="B292" s="56">
        <f t="shared" si="33"/>
        <v>8</v>
      </c>
      <c r="C292" s="60">
        <f t="shared" si="34"/>
        <v>2000</v>
      </c>
      <c r="H292" s="56">
        <v>14170</v>
      </c>
      <c r="I292" s="56">
        <v>5000</v>
      </c>
      <c r="J292" s="56">
        <v>19166</v>
      </c>
      <c r="L292" s="56">
        <f t="shared" si="31"/>
        <v>14170</v>
      </c>
      <c r="M292" s="98">
        <f t="shared" si="32"/>
        <v>5000</v>
      </c>
      <c r="N292" s="98">
        <f t="shared" si="29"/>
        <v>19166</v>
      </c>
      <c r="O292" s="98">
        <f t="shared" si="29"/>
        <v>0</v>
      </c>
      <c r="P292" s="98">
        <f t="shared" si="30"/>
        <v>38336</v>
      </c>
    </row>
    <row r="293" spans="1:16" x14ac:dyDescent="0.15">
      <c r="A293" s="59">
        <v>36748</v>
      </c>
      <c r="B293" s="56">
        <f t="shared" si="33"/>
        <v>8</v>
      </c>
      <c r="C293" s="60">
        <f t="shared" si="34"/>
        <v>2000</v>
      </c>
      <c r="H293" s="56">
        <v>14170</v>
      </c>
      <c r="I293" s="56">
        <v>5000</v>
      </c>
      <c r="J293" s="56">
        <v>19166</v>
      </c>
      <c r="L293" s="56">
        <f t="shared" si="31"/>
        <v>14170</v>
      </c>
      <c r="M293" s="98">
        <f t="shared" si="32"/>
        <v>5000</v>
      </c>
      <c r="N293" s="98">
        <f t="shared" si="29"/>
        <v>19166</v>
      </c>
      <c r="O293" s="98">
        <f t="shared" si="29"/>
        <v>0</v>
      </c>
      <c r="P293" s="98">
        <f t="shared" si="30"/>
        <v>38336</v>
      </c>
    </row>
    <row r="294" spans="1:16" x14ac:dyDescent="0.15">
      <c r="A294" s="59">
        <v>36749</v>
      </c>
      <c r="B294" s="56">
        <f t="shared" si="33"/>
        <v>8</v>
      </c>
      <c r="C294" s="60">
        <f t="shared" si="34"/>
        <v>2000</v>
      </c>
      <c r="H294" s="56">
        <v>14170</v>
      </c>
      <c r="I294" s="56">
        <v>5000</v>
      </c>
      <c r="J294" s="56">
        <v>19166</v>
      </c>
      <c r="L294" s="56">
        <f t="shared" si="31"/>
        <v>14170</v>
      </c>
      <c r="M294" s="98">
        <f t="shared" si="32"/>
        <v>5000</v>
      </c>
      <c r="N294" s="98">
        <f t="shared" si="29"/>
        <v>19166</v>
      </c>
      <c r="O294" s="98">
        <f t="shared" si="29"/>
        <v>0</v>
      </c>
      <c r="P294" s="98">
        <f t="shared" si="30"/>
        <v>38336</v>
      </c>
    </row>
    <row r="295" spans="1:16" x14ac:dyDescent="0.15">
      <c r="A295" s="59">
        <v>36750</v>
      </c>
      <c r="B295" s="56">
        <f t="shared" si="33"/>
        <v>8</v>
      </c>
      <c r="C295" s="60">
        <f t="shared" si="34"/>
        <v>2000</v>
      </c>
      <c r="H295" s="56">
        <v>14170</v>
      </c>
      <c r="I295" s="56">
        <v>5000</v>
      </c>
      <c r="J295" s="56">
        <v>19166</v>
      </c>
      <c r="L295" s="56">
        <f t="shared" si="31"/>
        <v>14170</v>
      </c>
      <c r="M295" s="98">
        <f t="shared" si="32"/>
        <v>5000</v>
      </c>
      <c r="N295" s="98">
        <f t="shared" si="29"/>
        <v>19166</v>
      </c>
      <c r="O295" s="98">
        <f t="shared" si="29"/>
        <v>0</v>
      </c>
      <c r="P295" s="98">
        <f t="shared" si="30"/>
        <v>38336</v>
      </c>
    </row>
    <row r="296" spans="1:16" x14ac:dyDescent="0.15">
      <c r="A296" s="59">
        <v>36751</v>
      </c>
      <c r="B296" s="56">
        <f t="shared" si="33"/>
        <v>8</v>
      </c>
      <c r="C296" s="60">
        <f t="shared" si="34"/>
        <v>2000</v>
      </c>
      <c r="H296" s="56">
        <v>14170</v>
      </c>
      <c r="I296" s="56">
        <v>5000</v>
      </c>
      <c r="J296" s="56">
        <v>19166</v>
      </c>
      <c r="L296" s="56">
        <f t="shared" si="31"/>
        <v>14170</v>
      </c>
      <c r="M296" s="98">
        <f t="shared" si="32"/>
        <v>5000</v>
      </c>
      <c r="N296" s="98">
        <f t="shared" si="29"/>
        <v>19166</v>
      </c>
      <c r="O296" s="98">
        <f t="shared" si="29"/>
        <v>0</v>
      </c>
      <c r="P296" s="98">
        <f t="shared" si="30"/>
        <v>38336</v>
      </c>
    </row>
    <row r="297" spans="1:16" x14ac:dyDescent="0.15">
      <c r="A297" s="59">
        <v>36752</v>
      </c>
      <c r="B297" s="56">
        <f t="shared" si="33"/>
        <v>8</v>
      </c>
      <c r="C297" s="60">
        <f t="shared" si="34"/>
        <v>2000</v>
      </c>
      <c r="H297" s="56">
        <v>14170</v>
      </c>
      <c r="I297" s="56">
        <v>5000</v>
      </c>
      <c r="J297" s="56">
        <v>19166</v>
      </c>
      <c r="L297" s="56">
        <f t="shared" si="31"/>
        <v>14170</v>
      </c>
      <c r="M297" s="98">
        <f t="shared" si="32"/>
        <v>5000</v>
      </c>
      <c r="N297" s="98">
        <f t="shared" si="29"/>
        <v>19166</v>
      </c>
      <c r="O297" s="98">
        <f t="shared" si="29"/>
        <v>0</v>
      </c>
      <c r="P297" s="98">
        <f t="shared" si="30"/>
        <v>38336</v>
      </c>
    </row>
    <row r="298" spans="1:16" x14ac:dyDescent="0.15">
      <c r="A298" s="59">
        <v>36753</v>
      </c>
      <c r="B298" s="56">
        <f t="shared" si="33"/>
        <v>8</v>
      </c>
      <c r="C298" s="60">
        <f t="shared" si="34"/>
        <v>2000</v>
      </c>
      <c r="H298" s="56">
        <v>14170</v>
      </c>
      <c r="I298" s="56">
        <v>5000</v>
      </c>
      <c r="J298" s="56">
        <v>19166</v>
      </c>
      <c r="L298" s="56">
        <f t="shared" si="31"/>
        <v>14170</v>
      </c>
      <c r="M298" s="98">
        <f t="shared" si="32"/>
        <v>5000</v>
      </c>
      <c r="N298" s="98">
        <f t="shared" si="29"/>
        <v>19166</v>
      </c>
      <c r="O298" s="98">
        <f t="shared" si="29"/>
        <v>0</v>
      </c>
      <c r="P298" s="98">
        <f t="shared" si="30"/>
        <v>38336</v>
      </c>
    </row>
    <row r="299" spans="1:16" x14ac:dyDescent="0.15">
      <c r="A299" s="59">
        <v>36754</v>
      </c>
      <c r="B299" s="56">
        <f t="shared" si="33"/>
        <v>8</v>
      </c>
      <c r="C299" s="60">
        <f t="shared" si="34"/>
        <v>2000</v>
      </c>
      <c r="H299" s="56">
        <v>14170</v>
      </c>
      <c r="I299" s="56">
        <v>5000</v>
      </c>
      <c r="J299" s="56">
        <v>19166</v>
      </c>
      <c r="L299" s="56">
        <f t="shared" si="31"/>
        <v>14170</v>
      </c>
      <c r="M299" s="98">
        <f t="shared" si="32"/>
        <v>5000</v>
      </c>
      <c r="N299" s="98">
        <f t="shared" si="29"/>
        <v>19166</v>
      </c>
      <c r="O299" s="98">
        <f t="shared" si="29"/>
        <v>0</v>
      </c>
      <c r="P299" s="98">
        <f t="shared" si="30"/>
        <v>38336</v>
      </c>
    </row>
    <row r="300" spans="1:16" x14ac:dyDescent="0.15">
      <c r="A300" s="59">
        <v>36755</v>
      </c>
      <c r="B300" s="56">
        <f t="shared" si="33"/>
        <v>8</v>
      </c>
      <c r="C300" s="60">
        <f t="shared" si="34"/>
        <v>2000</v>
      </c>
      <c r="H300" s="56">
        <v>14170</v>
      </c>
      <c r="I300" s="56">
        <v>5000</v>
      </c>
      <c r="J300" s="56">
        <v>19166</v>
      </c>
      <c r="L300" s="56">
        <f t="shared" si="31"/>
        <v>14170</v>
      </c>
      <c r="M300" s="98">
        <f t="shared" si="32"/>
        <v>5000</v>
      </c>
      <c r="N300" s="98">
        <f t="shared" ref="N300:O336" si="35">F300+J300</f>
        <v>19166</v>
      </c>
      <c r="O300" s="98">
        <f t="shared" si="35"/>
        <v>0</v>
      </c>
      <c r="P300" s="98">
        <f t="shared" si="30"/>
        <v>38336</v>
      </c>
    </row>
    <row r="301" spans="1:16" x14ac:dyDescent="0.15">
      <c r="A301" s="59">
        <v>36756</v>
      </c>
      <c r="B301" s="56">
        <f t="shared" si="33"/>
        <v>8</v>
      </c>
      <c r="C301" s="60">
        <f t="shared" si="34"/>
        <v>2000</v>
      </c>
      <c r="H301" s="56">
        <v>14170</v>
      </c>
      <c r="I301" s="56">
        <v>5000</v>
      </c>
      <c r="J301" s="56">
        <v>15000</v>
      </c>
      <c r="L301" s="56">
        <f t="shared" si="31"/>
        <v>14170</v>
      </c>
      <c r="M301" s="98">
        <f t="shared" si="32"/>
        <v>5000</v>
      </c>
      <c r="N301" s="98">
        <f t="shared" si="35"/>
        <v>15000</v>
      </c>
      <c r="O301" s="98">
        <f t="shared" si="35"/>
        <v>0</v>
      </c>
      <c r="P301" s="98">
        <f t="shared" si="30"/>
        <v>34170</v>
      </c>
    </row>
    <row r="302" spans="1:16" x14ac:dyDescent="0.15">
      <c r="A302" s="59">
        <v>36757</v>
      </c>
      <c r="B302" s="56">
        <f t="shared" si="33"/>
        <v>8</v>
      </c>
      <c r="C302" s="60">
        <f t="shared" si="34"/>
        <v>2000</v>
      </c>
      <c r="H302" s="56">
        <v>14170</v>
      </c>
      <c r="I302" s="56">
        <v>5000</v>
      </c>
      <c r="J302" s="56">
        <v>15000</v>
      </c>
      <c r="L302" s="56">
        <f t="shared" si="31"/>
        <v>14170</v>
      </c>
      <c r="M302" s="98">
        <f t="shared" si="32"/>
        <v>5000</v>
      </c>
      <c r="N302" s="98">
        <f t="shared" si="35"/>
        <v>15000</v>
      </c>
      <c r="O302" s="98">
        <f t="shared" si="35"/>
        <v>0</v>
      </c>
      <c r="P302" s="98">
        <f t="shared" si="30"/>
        <v>34170</v>
      </c>
    </row>
    <row r="303" spans="1:16" x14ac:dyDescent="0.15">
      <c r="A303" s="59">
        <v>36758</v>
      </c>
      <c r="B303" s="56">
        <f t="shared" si="33"/>
        <v>8</v>
      </c>
      <c r="C303" s="60">
        <f t="shared" si="34"/>
        <v>2000</v>
      </c>
      <c r="H303" s="56">
        <v>14170</v>
      </c>
      <c r="I303" s="56">
        <v>5000</v>
      </c>
      <c r="J303" s="56">
        <v>15000</v>
      </c>
      <c r="L303" s="56">
        <f t="shared" si="31"/>
        <v>14170</v>
      </c>
      <c r="M303" s="98">
        <f t="shared" si="32"/>
        <v>5000</v>
      </c>
      <c r="N303" s="98">
        <f t="shared" si="35"/>
        <v>15000</v>
      </c>
      <c r="O303" s="98">
        <f t="shared" si="35"/>
        <v>0</v>
      </c>
      <c r="P303" s="98">
        <f t="shared" si="30"/>
        <v>34170</v>
      </c>
    </row>
    <row r="304" spans="1:16" x14ac:dyDescent="0.15">
      <c r="A304" s="59">
        <v>36759</v>
      </c>
      <c r="B304" s="56">
        <f t="shared" si="33"/>
        <v>8</v>
      </c>
      <c r="C304" s="60">
        <f t="shared" si="34"/>
        <v>2000</v>
      </c>
      <c r="H304" s="56">
        <v>14170</v>
      </c>
      <c r="I304" s="56">
        <v>5000</v>
      </c>
      <c r="J304" s="56">
        <v>15000</v>
      </c>
      <c r="L304" s="56">
        <f t="shared" si="31"/>
        <v>14170</v>
      </c>
      <c r="M304" s="98">
        <f t="shared" si="32"/>
        <v>5000</v>
      </c>
      <c r="N304" s="98">
        <f t="shared" si="35"/>
        <v>15000</v>
      </c>
      <c r="O304" s="98">
        <f t="shared" si="35"/>
        <v>0</v>
      </c>
      <c r="P304" s="98">
        <f t="shared" si="30"/>
        <v>34170</v>
      </c>
    </row>
    <row r="305" spans="1:16" x14ac:dyDescent="0.15">
      <c r="A305" s="59">
        <v>36760</v>
      </c>
      <c r="B305" s="56">
        <f t="shared" si="33"/>
        <v>8</v>
      </c>
      <c r="C305" s="60">
        <f t="shared" si="34"/>
        <v>2000</v>
      </c>
      <c r="H305" s="56">
        <v>14170</v>
      </c>
      <c r="I305" s="56">
        <v>5000</v>
      </c>
      <c r="J305" s="56">
        <v>20199</v>
      </c>
      <c r="L305" s="56">
        <f t="shared" si="31"/>
        <v>14170</v>
      </c>
      <c r="M305" s="98">
        <f t="shared" si="32"/>
        <v>5000</v>
      </c>
      <c r="N305" s="98">
        <f t="shared" si="35"/>
        <v>20199</v>
      </c>
      <c r="O305" s="98">
        <f t="shared" si="35"/>
        <v>0</v>
      </c>
      <c r="P305" s="98">
        <f t="shared" si="30"/>
        <v>39369</v>
      </c>
    </row>
    <row r="306" spans="1:16" x14ac:dyDescent="0.15">
      <c r="A306" s="59">
        <v>36761</v>
      </c>
      <c r="B306" s="56">
        <f t="shared" si="33"/>
        <v>8</v>
      </c>
      <c r="C306" s="60">
        <f t="shared" si="34"/>
        <v>2000</v>
      </c>
      <c r="H306" s="56">
        <v>14170</v>
      </c>
      <c r="I306" s="56">
        <v>5000</v>
      </c>
      <c r="J306" s="56">
        <v>17000</v>
      </c>
      <c r="L306" s="56">
        <f t="shared" si="31"/>
        <v>14170</v>
      </c>
      <c r="M306" s="98">
        <f t="shared" si="32"/>
        <v>5000</v>
      </c>
      <c r="N306" s="98">
        <f t="shared" si="35"/>
        <v>17000</v>
      </c>
      <c r="O306" s="98">
        <f t="shared" si="35"/>
        <v>0</v>
      </c>
      <c r="P306" s="98">
        <f t="shared" si="30"/>
        <v>36170</v>
      </c>
    </row>
    <row r="307" spans="1:16" x14ac:dyDescent="0.15">
      <c r="A307" s="59">
        <v>36762</v>
      </c>
      <c r="B307" s="56">
        <f t="shared" si="33"/>
        <v>8</v>
      </c>
      <c r="C307" s="60">
        <f t="shared" si="34"/>
        <v>2000</v>
      </c>
      <c r="H307" s="56">
        <v>14170</v>
      </c>
      <c r="I307" s="56">
        <v>5000</v>
      </c>
      <c r="J307" s="56">
        <v>17000</v>
      </c>
      <c r="L307" s="56">
        <f t="shared" si="31"/>
        <v>14170</v>
      </c>
      <c r="M307" s="98">
        <f t="shared" si="32"/>
        <v>5000</v>
      </c>
      <c r="N307" s="98">
        <f t="shared" si="35"/>
        <v>17000</v>
      </c>
      <c r="O307" s="98">
        <f t="shared" si="35"/>
        <v>0</v>
      </c>
      <c r="P307" s="98">
        <f t="shared" si="30"/>
        <v>36170</v>
      </c>
    </row>
    <row r="308" spans="1:16" x14ac:dyDescent="0.15">
      <c r="A308" s="59">
        <v>36763</v>
      </c>
      <c r="B308" s="56">
        <f t="shared" si="33"/>
        <v>8</v>
      </c>
      <c r="C308" s="60">
        <f t="shared" si="34"/>
        <v>2000</v>
      </c>
      <c r="H308" s="56">
        <v>14170</v>
      </c>
      <c r="I308" s="56">
        <v>5000</v>
      </c>
      <c r="J308" s="56">
        <v>17000</v>
      </c>
      <c r="L308" s="56">
        <f t="shared" si="31"/>
        <v>14170</v>
      </c>
      <c r="M308" s="98">
        <f t="shared" si="32"/>
        <v>5000</v>
      </c>
      <c r="N308" s="98">
        <f t="shared" si="35"/>
        <v>17000</v>
      </c>
      <c r="O308" s="98">
        <f t="shared" si="35"/>
        <v>0</v>
      </c>
      <c r="P308" s="98">
        <f t="shared" si="30"/>
        <v>36170</v>
      </c>
    </row>
    <row r="309" spans="1:16" x14ac:dyDescent="0.15">
      <c r="A309" s="59">
        <v>36764</v>
      </c>
      <c r="B309" s="56">
        <f t="shared" si="33"/>
        <v>8</v>
      </c>
      <c r="C309" s="60">
        <f t="shared" si="34"/>
        <v>2000</v>
      </c>
      <c r="H309" s="56">
        <v>14170</v>
      </c>
      <c r="I309" s="56">
        <v>5000</v>
      </c>
      <c r="J309" s="56">
        <v>17000</v>
      </c>
      <c r="L309" s="56">
        <f t="shared" si="31"/>
        <v>14170</v>
      </c>
      <c r="M309" s="98">
        <f t="shared" si="32"/>
        <v>5000</v>
      </c>
      <c r="N309" s="98">
        <f t="shared" si="35"/>
        <v>17000</v>
      </c>
      <c r="O309" s="98">
        <f t="shared" si="35"/>
        <v>0</v>
      </c>
      <c r="P309" s="98">
        <f t="shared" ref="P309:P372" si="36">L309+M309+N309-O309</f>
        <v>36170</v>
      </c>
    </row>
    <row r="310" spans="1:16" x14ac:dyDescent="0.15">
      <c r="A310" s="59">
        <v>36765</v>
      </c>
      <c r="B310" s="56">
        <f t="shared" si="33"/>
        <v>8</v>
      </c>
      <c r="C310" s="60">
        <f t="shared" si="34"/>
        <v>2000</v>
      </c>
      <c r="H310" s="56">
        <v>14170</v>
      </c>
      <c r="I310" s="56">
        <v>5000</v>
      </c>
      <c r="J310" s="56">
        <v>17000</v>
      </c>
      <c r="L310" s="56">
        <f t="shared" si="31"/>
        <v>14170</v>
      </c>
      <c r="M310" s="98">
        <f t="shared" si="32"/>
        <v>5000</v>
      </c>
      <c r="N310" s="98">
        <f t="shared" si="35"/>
        <v>17000</v>
      </c>
      <c r="O310" s="98">
        <f t="shared" si="35"/>
        <v>0</v>
      </c>
      <c r="P310" s="98">
        <f t="shared" si="36"/>
        <v>36170</v>
      </c>
    </row>
    <row r="311" spans="1:16" x14ac:dyDescent="0.15">
      <c r="A311" s="59">
        <v>36766</v>
      </c>
      <c r="B311" s="56">
        <f t="shared" si="33"/>
        <v>8</v>
      </c>
      <c r="C311" s="60">
        <f t="shared" si="34"/>
        <v>2000</v>
      </c>
      <c r="H311" s="56">
        <v>14170</v>
      </c>
      <c r="I311" s="56">
        <v>5000</v>
      </c>
      <c r="J311" s="56">
        <v>17000</v>
      </c>
      <c r="L311" s="56">
        <f t="shared" si="31"/>
        <v>14170</v>
      </c>
      <c r="M311" s="98">
        <f t="shared" si="32"/>
        <v>5000</v>
      </c>
      <c r="N311" s="98">
        <f t="shared" si="35"/>
        <v>17000</v>
      </c>
      <c r="O311" s="98">
        <f t="shared" si="35"/>
        <v>0</v>
      </c>
      <c r="P311" s="98">
        <f t="shared" si="36"/>
        <v>36170</v>
      </c>
    </row>
    <row r="312" spans="1:16" x14ac:dyDescent="0.15">
      <c r="A312" s="59">
        <v>36767</v>
      </c>
      <c r="B312" s="56">
        <f t="shared" si="33"/>
        <v>8</v>
      </c>
      <c r="C312" s="60">
        <f t="shared" si="34"/>
        <v>2000</v>
      </c>
      <c r="H312" s="56">
        <v>14170</v>
      </c>
      <c r="I312" s="56">
        <v>5000</v>
      </c>
      <c r="J312" s="56">
        <v>20000</v>
      </c>
      <c r="L312" s="56">
        <f t="shared" si="31"/>
        <v>14170</v>
      </c>
      <c r="M312" s="98">
        <f t="shared" si="32"/>
        <v>5000</v>
      </c>
      <c r="N312" s="98">
        <f t="shared" si="35"/>
        <v>20000</v>
      </c>
      <c r="O312" s="98">
        <f t="shared" si="35"/>
        <v>0</v>
      </c>
      <c r="P312" s="98">
        <f t="shared" si="36"/>
        <v>39170</v>
      </c>
    </row>
    <row r="313" spans="1:16" x14ac:dyDescent="0.15">
      <c r="A313" s="59">
        <v>36768</v>
      </c>
      <c r="B313" s="56">
        <f t="shared" si="33"/>
        <v>8</v>
      </c>
      <c r="C313" s="60">
        <f t="shared" si="34"/>
        <v>2000</v>
      </c>
      <c r="H313" s="56">
        <v>14170</v>
      </c>
      <c r="I313" s="56">
        <v>5000</v>
      </c>
      <c r="J313" s="56">
        <v>20000</v>
      </c>
      <c r="L313" s="56">
        <f t="shared" si="31"/>
        <v>14170</v>
      </c>
      <c r="M313" s="98">
        <f t="shared" si="32"/>
        <v>5000</v>
      </c>
      <c r="N313" s="98">
        <f t="shared" si="35"/>
        <v>20000</v>
      </c>
      <c r="O313" s="98">
        <f t="shared" si="35"/>
        <v>0</v>
      </c>
      <c r="P313" s="98">
        <f t="shared" si="36"/>
        <v>39170</v>
      </c>
    </row>
    <row r="314" spans="1:16" x14ac:dyDescent="0.15">
      <c r="A314" s="59">
        <v>36769</v>
      </c>
      <c r="B314" s="56">
        <f t="shared" si="33"/>
        <v>8</v>
      </c>
      <c r="C314" s="60">
        <f t="shared" si="34"/>
        <v>2000</v>
      </c>
      <c r="H314" s="56">
        <v>14170</v>
      </c>
      <c r="I314" s="56">
        <v>5000</v>
      </c>
      <c r="J314" s="56">
        <v>20000</v>
      </c>
      <c r="L314" s="56">
        <f t="shared" si="31"/>
        <v>14170</v>
      </c>
      <c r="M314" s="98">
        <f t="shared" si="32"/>
        <v>5000</v>
      </c>
      <c r="N314" s="98">
        <f t="shared" si="35"/>
        <v>20000</v>
      </c>
      <c r="O314" s="98">
        <f t="shared" si="35"/>
        <v>0</v>
      </c>
      <c r="P314" s="98">
        <f t="shared" si="36"/>
        <v>39170</v>
      </c>
    </row>
    <row r="315" spans="1:16" x14ac:dyDescent="0.15">
      <c r="A315" s="59">
        <v>36770</v>
      </c>
      <c r="B315" s="56">
        <f t="shared" si="33"/>
        <v>9</v>
      </c>
      <c r="C315" s="60">
        <f t="shared" si="34"/>
        <v>2000</v>
      </c>
      <c r="F315" s="56">
        <v>7000</v>
      </c>
      <c r="H315" s="56">
        <v>13661</v>
      </c>
      <c r="I315" s="56">
        <v>5000</v>
      </c>
      <c r="J315" s="56">
        <v>10784</v>
      </c>
      <c r="L315" s="56">
        <f t="shared" si="31"/>
        <v>13661</v>
      </c>
      <c r="M315" s="98">
        <f t="shared" si="32"/>
        <v>5000</v>
      </c>
      <c r="N315" s="98">
        <f t="shared" si="35"/>
        <v>17784</v>
      </c>
      <c r="O315" s="98">
        <f t="shared" si="35"/>
        <v>0</v>
      </c>
      <c r="P315" s="98">
        <f t="shared" si="36"/>
        <v>36445</v>
      </c>
    </row>
    <row r="316" spans="1:16" x14ac:dyDescent="0.15">
      <c r="A316" s="59">
        <v>36771</v>
      </c>
      <c r="B316" s="56">
        <f t="shared" si="33"/>
        <v>9</v>
      </c>
      <c r="C316" s="60">
        <f t="shared" si="34"/>
        <v>2000</v>
      </c>
      <c r="F316" s="56">
        <v>7000</v>
      </c>
      <c r="H316" s="56">
        <v>13661</v>
      </c>
      <c r="I316" s="56">
        <v>5000</v>
      </c>
      <c r="J316" s="56">
        <v>14774</v>
      </c>
      <c r="L316" s="56">
        <f t="shared" si="31"/>
        <v>13661</v>
      </c>
      <c r="M316" s="98">
        <f t="shared" si="32"/>
        <v>5000</v>
      </c>
      <c r="N316" s="98">
        <f t="shared" si="35"/>
        <v>21774</v>
      </c>
      <c r="O316" s="98">
        <f t="shared" si="35"/>
        <v>0</v>
      </c>
      <c r="P316" s="98">
        <f t="shared" si="36"/>
        <v>40435</v>
      </c>
    </row>
    <row r="317" spans="1:16" x14ac:dyDescent="0.15">
      <c r="A317" s="59">
        <v>36772</v>
      </c>
      <c r="B317" s="56">
        <f t="shared" si="33"/>
        <v>9</v>
      </c>
      <c r="C317" s="60">
        <f t="shared" si="34"/>
        <v>2000</v>
      </c>
      <c r="F317" s="56">
        <v>7000</v>
      </c>
      <c r="H317" s="56">
        <v>13661</v>
      </c>
      <c r="I317" s="56">
        <v>5000</v>
      </c>
      <c r="J317" s="56">
        <v>14774</v>
      </c>
      <c r="L317" s="56">
        <f t="shared" si="31"/>
        <v>13661</v>
      </c>
      <c r="M317" s="98">
        <f t="shared" si="32"/>
        <v>5000</v>
      </c>
      <c r="N317" s="98">
        <f t="shared" si="35"/>
        <v>21774</v>
      </c>
      <c r="O317" s="98">
        <f t="shared" si="35"/>
        <v>0</v>
      </c>
      <c r="P317" s="98">
        <f t="shared" si="36"/>
        <v>40435</v>
      </c>
    </row>
    <row r="318" spans="1:16" x14ac:dyDescent="0.15">
      <c r="A318" s="59">
        <v>36773</v>
      </c>
      <c r="B318" s="56">
        <f t="shared" si="33"/>
        <v>9</v>
      </c>
      <c r="C318" s="60">
        <f t="shared" si="34"/>
        <v>2000</v>
      </c>
      <c r="F318" s="56">
        <v>7000</v>
      </c>
      <c r="H318" s="56">
        <v>13661</v>
      </c>
      <c r="I318" s="56">
        <v>5000</v>
      </c>
      <c r="J318" s="56">
        <v>14774</v>
      </c>
      <c r="L318" s="56">
        <f t="shared" ref="L318:M336" si="37">D318+H318</f>
        <v>13661</v>
      </c>
      <c r="M318" s="98">
        <f t="shared" si="32"/>
        <v>5000</v>
      </c>
      <c r="N318" s="98">
        <f t="shared" si="35"/>
        <v>21774</v>
      </c>
      <c r="O318" s="98">
        <f t="shared" si="35"/>
        <v>0</v>
      </c>
      <c r="P318" s="98">
        <f t="shared" si="36"/>
        <v>40435</v>
      </c>
    </row>
    <row r="319" spans="1:16" x14ac:dyDescent="0.15">
      <c r="A319" s="59">
        <v>36774</v>
      </c>
      <c r="B319" s="56">
        <f t="shared" si="33"/>
        <v>9</v>
      </c>
      <c r="C319" s="60">
        <f t="shared" si="34"/>
        <v>2000</v>
      </c>
      <c r="F319" s="56">
        <v>7000</v>
      </c>
      <c r="H319" s="56">
        <v>13661</v>
      </c>
      <c r="I319" s="56">
        <v>5000</v>
      </c>
      <c r="J319" s="56">
        <v>14774</v>
      </c>
      <c r="L319" s="56">
        <f t="shared" si="37"/>
        <v>13661</v>
      </c>
      <c r="M319" s="98">
        <f t="shared" si="32"/>
        <v>5000</v>
      </c>
      <c r="N319" s="98">
        <f t="shared" si="35"/>
        <v>21774</v>
      </c>
      <c r="O319" s="98">
        <f t="shared" si="35"/>
        <v>0</v>
      </c>
      <c r="P319" s="98">
        <f t="shared" si="36"/>
        <v>40435</v>
      </c>
    </row>
    <row r="320" spans="1:16" x14ac:dyDescent="0.15">
      <c r="A320" s="59">
        <v>36775</v>
      </c>
      <c r="B320" s="56">
        <f t="shared" si="33"/>
        <v>9</v>
      </c>
      <c r="C320" s="60">
        <f t="shared" si="34"/>
        <v>2000</v>
      </c>
      <c r="F320" s="56">
        <v>9880</v>
      </c>
      <c r="H320" s="56">
        <v>13661</v>
      </c>
      <c r="I320" s="56">
        <v>5000</v>
      </c>
      <c r="J320" s="56">
        <v>14774</v>
      </c>
      <c r="L320" s="56">
        <f t="shared" si="37"/>
        <v>13661</v>
      </c>
      <c r="M320" s="98">
        <f t="shared" si="37"/>
        <v>5000</v>
      </c>
      <c r="N320" s="98">
        <f t="shared" si="35"/>
        <v>24654</v>
      </c>
      <c r="O320" s="98">
        <f t="shared" si="35"/>
        <v>0</v>
      </c>
      <c r="P320" s="98">
        <f t="shared" si="36"/>
        <v>43315</v>
      </c>
    </row>
    <row r="321" spans="1:16" x14ac:dyDescent="0.15">
      <c r="A321" s="59">
        <v>36776</v>
      </c>
      <c r="B321" s="56">
        <f t="shared" si="33"/>
        <v>9</v>
      </c>
      <c r="C321" s="60">
        <f t="shared" si="34"/>
        <v>2000</v>
      </c>
      <c r="F321" s="56">
        <v>13226</v>
      </c>
      <c r="H321" s="56">
        <v>13661</v>
      </c>
      <c r="I321" s="56">
        <v>5000</v>
      </c>
      <c r="J321" s="56">
        <v>14774</v>
      </c>
      <c r="L321" s="56">
        <f t="shared" si="37"/>
        <v>13661</v>
      </c>
      <c r="M321" s="98">
        <f t="shared" si="37"/>
        <v>5000</v>
      </c>
      <c r="N321" s="98">
        <f t="shared" si="35"/>
        <v>28000</v>
      </c>
      <c r="O321" s="98">
        <f t="shared" si="35"/>
        <v>0</v>
      </c>
      <c r="P321" s="98">
        <f t="shared" si="36"/>
        <v>46661</v>
      </c>
    </row>
    <row r="322" spans="1:16" x14ac:dyDescent="0.15">
      <c r="A322" s="59">
        <v>36777</v>
      </c>
      <c r="B322" s="56">
        <f t="shared" si="33"/>
        <v>9</v>
      </c>
      <c r="C322" s="60">
        <f t="shared" si="34"/>
        <v>2000</v>
      </c>
      <c r="F322" s="56">
        <v>13877</v>
      </c>
      <c r="H322" s="56">
        <v>13661</v>
      </c>
      <c r="I322" s="56">
        <v>5000</v>
      </c>
      <c r="J322" s="56">
        <v>14774</v>
      </c>
      <c r="L322" s="56">
        <f t="shared" si="37"/>
        <v>13661</v>
      </c>
      <c r="M322" s="98">
        <f t="shared" si="37"/>
        <v>5000</v>
      </c>
      <c r="N322" s="98">
        <f t="shared" si="35"/>
        <v>28651</v>
      </c>
      <c r="O322" s="98">
        <f t="shared" si="35"/>
        <v>0</v>
      </c>
      <c r="P322" s="98">
        <f t="shared" si="36"/>
        <v>47312</v>
      </c>
    </row>
    <row r="323" spans="1:16" x14ac:dyDescent="0.15">
      <c r="A323" s="59">
        <v>36778</v>
      </c>
      <c r="B323" s="56">
        <f t="shared" si="33"/>
        <v>9</v>
      </c>
      <c r="C323" s="60">
        <f t="shared" si="34"/>
        <v>2000</v>
      </c>
      <c r="F323" s="56">
        <v>13877</v>
      </c>
      <c r="H323" s="56">
        <v>13661</v>
      </c>
      <c r="I323" s="56">
        <v>5000</v>
      </c>
      <c r="J323" s="56">
        <v>14774</v>
      </c>
      <c r="L323" s="56">
        <f t="shared" si="37"/>
        <v>13661</v>
      </c>
      <c r="M323" s="98">
        <f t="shared" si="37"/>
        <v>5000</v>
      </c>
      <c r="N323" s="98">
        <f t="shared" si="35"/>
        <v>28651</v>
      </c>
      <c r="O323" s="98">
        <f t="shared" si="35"/>
        <v>0</v>
      </c>
      <c r="P323" s="98">
        <f t="shared" si="36"/>
        <v>47312</v>
      </c>
    </row>
    <row r="324" spans="1:16" x14ac:dyDescent="0.15">
      <c r="A324" s="59">
        <v>36779</v>
      </c>
      <c r="B324" s="56">
        <f t="shared" si="33"/>
        <v>9</v>
      </c>
      <c r="C324" s="60">
        <f t="shared" si="34"/>
        <v>2000</v>
      </c>
      <c r="F324" s="56">
        <v>13877</v>
      </c>
      <c r="H324" s="56">
        <v>13661</v>
      </c>
      <c r="I324" s="56">
        <v>5000</v>
      </c>
      <c r="J324" s="56">
        <v>14774</v>
      </c>
      <c r="L324" s="56">
        <f t="shared" si="37"/>
        <v>13661</v>
      </c>
      <c r="M324" s="98">
        <f t="shared" si="37"/>
        <v>5000</v>
      </c>
      <c r="N324" s="98">
        <f t="shared" si="35"/>
        <v>28651</v>
      </c>
      <c r="O324" s="98">
        <f t="shared" si="35"/>
        <v>0</v>
      </c>
      <c r="P324" s="98">
        <f t="shared" si="36"/>
        <v>47312</v>
      </c>
    </row>
    <row r="325" spans="1:16" x14ac:dyDescent="0.15">
      <c r="A325" s="59">
        <v>36780</v>
      </c>
      <c r="B325" s="56">
        <f t="shared" si="33"/>
        <v>9</v>
      </c>
      <c r="C325" s="60">
        <f t="shared" si="34"/>
        <v>2000</v>
      </c>
      <c r="F325" s="56">
        <v>13877</v>
      </c>
      <c r="H325" s="56">
        <v>13661</v>
      </c>
      <c r="I325" s="56">
        <v>5000</v>
      </c>
      <c r="J325" s="56">
        <v>14774</v>
      </c>
      <c r="L325" s="56">
        <f t="shared" si="37"/>
        <v>13661</v>
      </c>
      <c r="M325" s="98">
        <f t="shared" si="37"/>
        <v>5000</v>
      </c>
      <c r="N325" s="98">
        <f t="shared" si="35"/>
        <v>28651</v>
      </c>
      <c r="O325" s="98">
        <f t="shared" si="35"/>
        <v>0</v>
      </c>
      <c r="P325" s="98">
        <f t="shared" si="36"/>
        <v>47312</v>
      </c>
    </row>
    <row r="326" spans="1:16" x14ac:dyDescent="0.15">
      <c r="A326" s="59">
        <v>36781</v>
      </c>
      <c r="B326" s="56">
        <f t="shared" si="33"/>
        <v>9</v>
      </c>
      <c r="C326" s="60">
        <f t="shared" si="34"/>
        <v>2000</v>
      </c>
      <c r="F326" s="56">
        <v>13877</v>
      </c>
      <c r="H326" s="56">
        <v>13661</v>
      </c>
      <c r="I326" s="56">
        <v>5000</v>
      </c>
      <c r="J326" s="56">
        <v>14774</v>
      </c>
      <c r="L326" s="56">
        <f t="shared" si="37"/>
        <v>13661</v>
      </c>
      <c r="M326" s="98">
        <f t="shared" si="37"/>
        <v>5000</v>
      </c>
      <c r="N326" s="98">
        <f t="shared" si="35"/>
        <v>28651</v>
      </c>
      <c r="O326" s="98">
        <f t="shared" si="35"/>
        <v>0</v>
      </c>
      <c r="P326" s="98">
        <f t="shared" si="36"/>
        <v>47312</v>
      </c>
    </row>
    <row r="327" spans="1:16" x14ac:dyDescent="0.15">
      <c r="A327" s="59">
        <v>36782</v>
      </c>
      <c r="B327" s="56">
        <f t="shared" si="33"/>
        <v>9</v>
      </c>
      <c r="C327" s="60">
        <f t="shared" si="34"/>
        <v>2000</v>
      </c>
      <c r="F327" s="56">
        <v>13877</v>
      </c>
      <c r="H327" s="56">
        <v>13661</v>
      </c>
      <c r="I327" s="56">
        <v>5000</v>
      </c>
      <c r="J327" s="56">
        <v>14774</v>
      </c>
      <c r="L327" s="56">
        <f t="shared" si="37"/>
        <v>13661</v>
      </c>
      <c r="M327" s="98">
        <f t="shared" si="37"/>
        <v>5000</v>
      </c>
      <c r="N327" s="98">
        <f t="shared" si="35"/>
        <v>28651</v>
      </c>
      <c r="O327" s="98">
        <f t="shared" si="35"/>
        <v>0</v>
      </c>
      <c r="P327" s="98">
        <f t="shared" si="36"/>
        <v>47312</v>
      </c>
    </row>
    <row r="328" spans="1:16" x14ac:dyDescent="0.15">
      <c r="A328" s="59">
        <v>36783</v>
      </c>
      <c r="B328" s="56">
        <f t="shared" si="33"/>
        <v>9</v>
      </c>
      <c r="C328" s="60">
        <f t="shared" si="34"/>
        <v>2000</v>
      </c>
      <c r="F328" s="56">
        <v>15929</v>
      </c>
      <c r="H328" s="56">
        <v>13661</v>
      </c>
      <c r="I328" s="56">
        <v>5000</v>
      </c>
      <c r="J328" s="56">
        <v>14774</v>
      </c>
      <c r="L328" s="56">
        <f t="shared" si="37"/>
        <v>13661</v>
      </c>
      <c r="M328" s="98">
        <f t="shared" si="37"/>
        <v>5000</v>
      </c>
      <c r="N328" s="98">
        <f t="shared" si="35"/>
        <v>30703</v>
      </c>
      <c r="O328" s="98">
        <f t="shared" si="35"/>
        <v>0</v>
      </c>
      <c r="P328" s="98">
        <f t="shared" si="36"/>
        <v>49364</v>
      </c>
    </row>
    <row r="329" spans="1:16" x14ac:dyDescent="0.15">
      <c r="A329" s="59">
        <v>36784</v>
      </c>
      <c r="B329" s="56">
        <f t="shared" si="33"/>
        <v>9</v>
      </c>
      <c r="C329" s="60">
        <f t="shared" si="34"/>
        <v>2000</v>
      </c>
      <c r="F329" s="56">
        <v>15929</v>
      </c>
      <c r="H329" s="56">
        <v>13661</v>
      </c>
      <c r="I329" s="56">
        <v>5000</v>
      </c>
      <c r="J329" s="56">
        <v>14774</v>
      </c>
      <c r="L329" s="56">
        <f t="shared" si="37"/>
        <v>13661</v>
      </c>
      <c r="M329" s="98">
        <f t="shared" si="37"/>
        <v>5000</v>
      </c>
      <c r="N329" s="98">
        <f t="shared" si="35"/>
        <v>30703</v>
      </c>
      <c r="O329" s="98">
        <f t="shared" si="35"/>
        <v>0</v>
      </c>
      <c r="P329" s="98">
        <f t="shared" si="36"/>
        <v>49364</v>
      </c>
    </row>
    <row r="330" spans="1:16" x14ac:dyDescent="0.15">
      <c r="A330" s="59">
        <v>36785</v>
      </c>
      <c r="B330" s="56">
        <f t="shared" ref="B330:B393" si="38">MONTH(A330)</f>
        <v>9</v>
      </c>
      <c r="C330" s="60">
        <f t="shared" ref="C330:C393" si="39">YEAR(A330)</f>
        <v>2000</v>
      </c>
      <c r="F330" s="56">
        <v>15929</v>
      </c>
      <c r="H330" s="56">
        <v>13661</v>
      </c>
      <c r="I330" s="56">
        <v>5000</v>
      </c>
      <c r="J330" s="56">
        <v>14774</v>
      </c>
      <c r="L330" s="56">
        <f t="shared" si="37"/>
        <v>13661</v>
      </c>
      <c r="M330" s="98">
        <f t="shared" si="37"/>
        <v>5000</v>
      </c>
      <c r="N330" s="98">
        <f t="shared" si="35"/>
        <v>30703</v>
      </c>
      <c r="O330" s="98">
        <f t="shared" si="35"/>
        <v>0</v>
      </c>
      <c r="P330" s="98">
        <f t="shared" si="36"/>
        <v>49364</v>
      </c>
    </row>
    <row r="331" spans="1:16" x14ac:dyDescent="0.15">
      <c r="A331" s="59">
        <v>36786</v>
      </c>
      <c r="B331" s="56">
        <f t="shared" si="38"/>
        <v>9</v>
      </c>
      <c r="C331" s="60">
        <f t="shared" si="39"/>
        <v>2000</v>
      </c>
      <c r="F331" s="56">
        <v>15929</v>
      </c>
      <c r="H331" s="56">
        <v>13661</v>
      </c>
      <c r="I331" s="56">
        <v>5000</v>
      </c>
      <c r="J331" s="56">
        <v>14774</v>
      </c>
      <c r="L331" s="56">
        <f t="shared" si="37"/>
        <v>13661</v>
      </c>
      <c r="M331" s="98">
        <f t="shared" si="37"/>
        <v>5000</v>
      </c>
      <c r="N331" s="98">
        <f t="shared" si="35"/>
        <v>30703</v>
      </c>
      <c r="O331" s="98">
        <f t="shared" si="35"/>
        <v>0</v>
      </c>
      <c r="P331" s="98">
        <f t="shared" si="36"/>
        <v>49364</v>
      </c>
    </row>
    <row r="332" spans="1:16" x14ac:dyDescent="0.15">
      <c r="A332" s="59">
        <v>36787</v>
      </c>
      <c r="B332" s="56">
        <f t="shared" si="38"/>
        <v>9</v>
      </c>
      <c r="C332" s="60">
        <f t="shared" si="39"/>
        <v>2000</v>
      </c>
      <c r="F332" s="56">
        <v>15929</v>
      </c>
      <c r="H332" s="56">
        <v>13661</v>
      </c>
      <c r="I332" s="56">
        <v>5000</v>
      </c>
      <c r="J332" s="56">
        <v>14774</v>
      </c>
      <c r="L332" s="56">
        <f t="shared" si="37"/>
        <v>13661</v>
      </c>
      <c r="M332" s="98">
        <f t="shared" si="37"/>
        <v>5000</v>
      </c>
      <c r="N332" s="98">
        <f t="shared" si="35"/>
        <v>30703</v>
      </c>
      <c r="O332" s="98">
        <f t="shared" si="35"/>
        <v>0</v>
      </c>
      <c r="P332" s="98">
        <f t="shared" si="36"/>
        <v>49364</v>
      </c>
    </row>
    <row r="333" spans="1:16" x14ac:dyDescent="0.15">
      <c r="A333" s="59">
        <v>36788</v>
      </c>
      <c r="B333" s="56">
        <f t="shared" si="38"/>
        <v>9</v>
      </c>
      <c r="C333" s="60">
        <f t="shared" si="39"/>
        <v>2000</v>
      </c>
      <c r="F333" s="56">
        <v>15929</v>
      </c>
      <c r="H333" s="56">
        <v>13661</v>
      </c>
      <c r="I333" s="56">
        <v>5000</v>
      </c>
      <c r="J333" s="56">
        <v>14774</v>
      </c>
      <c r="L333" s="56">
        <f t="shared" si="37"/>
        <v>13661</v>
      </c>
      <c r="M333" s="98">
        <f t="shared" si="37"/>
        <v>5000</v>
      </c>
      <c r="N333" s="98">
        <f t="shared" si="35"/>
        <v>30703</v>
      </c>
      <c r="O333" s="98">
        <f t="shared" si="35"/>
        <v>0</v>
      </c>
      <c r="P333" s="98">
        <f t="shared" si="36"/>
        <v>49364</v>
      </c>
    </row>
    <row r="334" spans="1:16" x14ac:dyDescent="0.15">
      <c r="A334" s="59">
        <v>36789</v>
      </c>
      <c r="B334" s="56">
        <f t="shared" si="38"/>
        <v>9</v>
      </c>
      <c r="C334" s="60">
        <f t="shared" si="39"/>
        <v>2000</v>
      </c>
      <c r="F334" s="56">
        <v>15929</v>
      </c>
      <c r="H334" s="56">
        <v>13661</v>
      </c>
      <c r="I334" s="56">
        <v>5000</v>
      </c>
      <c r="J334" s="56">
        <v>14774</v>
      </c>
      <c r="L334" s="56">
        <f t="shared" si="37"/>
        <v>13661</v>
      </c>
      <c r="M334" s="98">
        <f t="shared" si="37"/>
        <v>5000</v>
      </c>
      <c r="N334" s="98">
        <f t="shared" si="35"/>
        <v>30703</v>
      </c>
      <c r="O334" s="98">
        <f t="shared" si="35"/>
        <v>0</v>
      </c>
      <c r="P334" s="98">
        <f t="shared" si="36"/>
        <v>49364</v>
      </c>
    </row>
    <row r="335" spans="1:16" x14ac:dyDescent="0.15">
      <c r="A335" s="59">
        <v>36790</v>
      </c>
      <c r="B335" s="56">
        <f t="shared" si="38"/>
        <v>9</v>
      </c>
      <c r="C335" s="60">
        <f t="shared" si="39"/>
        <v>2000</v>
      </c>
      <c r="F335" s="56">
        <v>15929</v>
      </c>
      <c r="H335" s="56">
        <v>13661</v>
      </c>
      <c r="I335" s="56">
        <v>5000</v>
      </c>
      <c r="J335" s="56">
        <v>14774</v>
      </c>
      <c r="L335" s="56">
        <f t="shared" si="37"/>
        <v>13661</v>
      </c>
      <c r="M335" s="98">
        <f t="shared" si="37"/>
        <v>5000</v>
      </c>
      <c r="N335" s="98">
        <f t="shared" si="35"/>
        <v>30703</v>
      </c>
      <c r="O335" s="98">
        <f t="shared" si="35"/>
        <v>0</v>
      </c>
      <c r="P335" s="98">
        <f t="shared" si="36"/>
        <v>49364</v>
      </c>
    </row>
    <row r="336" spans="1:16" x14ac:dyDescent="0.15">
      <c r="A336" s="59">
        <v>36791</v>
      </c>
      <c r="B336" s="56">
        <f t="shared" si="38"/>
        <v>9</v>
      </c>
      <c r="C336" s="60">
        <f t="shared" si="39"/>
        <v>2000</v>
      </c>
      <c r="F336" s="56">
        <v>15929</v>
      </c>
      <c r="H336" s="56">
        <v>13661</v>
      </c>
      <c r="I336" s="56">
        <v>5000</v>
      </c>
      <c r="J336" s="56">
        <v>14774</v>
      </c>
      <c r="L336" s="56">
        <f t="shared" si="37"/>
        <v>13661</v>
      </c>
      <c r="M336" s="98">
        <f t="shared" si="37"/>
        <v>5000</v>
      </c>
      <c r="N336" s="98">
        <f t="shared" si="35"/>
        <v>30703</v>
      </c>
      <c r="O336" s="98">
        <f t="shared" si="35"/>
        <v>0</v>
      </c>
      <c r="P336" s="98">
        <f t="shared" si="36"/>
        <v>49364</v>
      </c>
    </row>
    <row r="337" spans="1:16" x14ac:dyDescent="0.15">
      <c r="A337" s="59">
        <v>36792</v>
      </c>
      <c r="B337" s="56">
        <f t="shared" si="38"/>
        <v>9</v>
      </c>
      <c r="C337" s="60">
        <f t="shared" si="39"/>
        <v>2000</v>
      </c>
      <c r="F337" s="56">
        <v>15929</v>
      </c>
      <c r="H337" s="56">
        <v>13661</v>
      </c>
      <c r="I337" s="56">
        <v>5000</v>
      </c>
      <c r="J337" s="56">
        <v>14774</v>
      </c>
      <c r="L337" s="56">
        <f t="shared" ref="L337:O352" si="40">D337+H337</f>
        <v>13661</v>
      </c>
      <c r="M337" s="98">
        <f t="shared" si="40"/>
        <v>5000</v>
      </c>
      <c r="N337" s="98">
        <f t="shared" si="40"/>
        <v>30703</v>
      </c>
      <c r="O337" s="98">
        <f t="shared" si="40"/>
        <v>0</v>
      </c>
      <c r="P337" s="98">
        <f t="shared" si="36"/>
        <v>49364</v>
      </c>
    </row>
    <row r="338" spans="1:16" x14ac:dyDescent="0.15">
      <c r="A338" s="59">
        <v>36793</v>
      </c>
      <c r="B338" s="56">
        <f t="shared" si="38"/>
        <v>9</v>
      </c>
      <c r="C338" s="60">
        <f t="shared" si="39"/>
        <v>2000</v>
      </c>
      <c r="F338" s="56">
        <v>15929</v>
      </c>
      <c r="H338" s="56">
        <v>13661</v>
      </c>
      <c r="I338" s="56">
        <v>5000</v>
      </c>
      <c r="J338" s="56">
        <v>14774</v>
      </c>
      <c r="L338" s="56">
        <f t="shared" si="40"/>
        <v>13661</v>
      </c>
      <c r="M338" s="98">
        <f t="shared" si="40"/>
        <v>5000</v>
      </c>
      <c r="N338" s="98">
        <f t="shared" si="40"/>
        <v>30703</v>
      </c>
      <c r="O338" s="98">
        <f t="shared" si="40"/>
        <v>0</v>
      </c>
      <c r="P338" s="98">
        <f t="shared" si="36"/>
        <v>49364</v>
      </c>
    </row>
    <row r="339" spans="1:16" x14ac:dyDescent="0.15">
      <c r="A339" s="59">
        <v>36794</v>
      </c>
      <c r="B339" s="56">
        <f t="shared" si="38"/>
        <v>9</v>
      </c>
      <c r="C339" s="60">
        <f t="shared" si="39"/>
        <v>2000</v>
      </c>
      <c r="F339" s="56">
        <v>15929</v>
      </c>
      <c r="H339" s="56">
        <v>13661</v>
      </c>
      <c r="I339" s="56">
        <v>5000</v>
      </c>
      <c r="J339" s="56">
        <v>14774</v>
      </c>
      <c r="L339" s="56">
        <f t="shared" si="40"/>
        <v>13661</v>
      </c>
      <c r="M339" s="98">
        <f t="shared" si="40"/>
        <v>5000</v>
      </c>
      <c r="N339" s="98">
        <f t="shared" si="40"/>
        <v>30703</v>
      </c>
      <c r="O339" s="98">
        <f t="shared" si="40"/>
        <v>0</v>
      </c>
      <c r="P339" s="98">
        <f t="shared" si="36"/>
        <v>49364</v>
      </c>
    </row>
    <row r="340" spans="1:16" x14ac:dyDescent="0.15">
      <c r="A340" s="59">
        <v>36795</v>
      </c>
      <c r="B340" s="56">
        <f t="shared" si="38"/>
        <v>9</v>
      </c>
      <c r="C340" s="60">
        <f t="shared" si="39"/>
        <v>2000</v>
      </c>
      <c r="F340" s="56">
        <v>15929</v>
      </c>
      <c r="H340" s="56">
        <v>13661</v>
      </c>
      <c r="I340" s="56">
        <v>5000</v>
      </c>
      <c r="J340" s="56">
        <v>14774</v>
      </c>
      <c r="L340" s="56">
        <f t="shared" si="40"/>
        <v>13661</v>
      </c>
      <c r="M340" s="98">
        <f t="shared" si="40"/>
        <v>5000</v>
      </c>
      <c r="N340" s="98">
        <f t="shared" si="40"/>
        <v>30703</v>
      </c>
      <c r="O340" s="98">
        <f t="shared" si="40"/>
        <v>0</v>
      </c>
      <c r="P340" s="98">
        <f t="shared" si="36"/>
        <v>49364</v>
      </c>
    </row>
    <row r="341" spans="1:16" x14ac:dyDescent="0.15">
      <c r="A341" s="59">
        <v>36796</v>
      </c>
      <c r="B341" s="56">
        <f t="shared" si="38"/>
        <v>9</v>
      </c>
      <c r="C341" s="60">
        <f t="shared" si="39"/>
        <v>2000</v>
      </c>
      <c r="F341" s="56">
        <v>15929</v>
      </c>
      <c r="H341" s="56">
        <v>13661</v>
      </c>
      <c r="I341" s="56">
        <v>5000</v>
      </c>
      <c r="J341" s="56">
        <v>14774</v>
      </c>
      <c r="L341" s="56">
        <f t="shared" si="40"/>
        <v>13661</v>
      </c>
      <c r="M341" s="98">
        <f t="shared" si="40"/>
        <v>5000</v>
      </c>
      <c r="N341" s="98">
        <f t="shared" si="40"/>
        <v>30703</v>
      </c>
      <c r="O341" s="98">
        <f t="shared" si="40"/>
        <v>0</v>
      </c>
      <c r="P341" s="98">
        <f t="shared" si="36"/>
        <v>49364</v>
      </c>
    </row>
    <row r="342" spans="1:16" x14ac:dyDescent="0.15">
      <c r="A342" s="59">
        <v>36797</v>
      </c>
      <c r="B342" s="56">
        <f t="shared" si="38"/>
        <v>9</v>
      </c>
      <c r="C342" s="60">
        <f t="shared" si="39"/>
        <v>2000</v>
      </c>
      <c r="F342" s="56">
        <v>15929</v>
      </c>
      <c r="H342" s="56">
        <v>13661</v>
      </c>
      <c r="I342" s="56">
        <v>5000</v>
      </c>
      <c r="J342" s="56">
        <v>14774</v>
      </c>
      <c r="L342" s="56">
        <f t="shared" si="40"/>
        <v>13661</v>
      </c>
      <c r="M342" s="98">
        <f t="shared" si="40"/>
        <v>5000</v>
      </c>
      <c r="N342" s="98">
        <f t="shared" si="40"/>
        <v>30703</v>
      </c>
      <c r="O342" s="98">
        <f t="shared" si="40"/>
        <v>0</v>
      </c>
      <c r="P342" s="98">
        <f t="shared" si="36"/>
        <v>49364</v>
      </c>
    </row>
    <row r="343" spans="1:16" x14ac:dyDescent="0.15">
      <c r="A343" s="59">
        <v>36798</v>
      </c>
      <c r="B343" s="56">
        <f t="shared" si="38"/>
        <v>9</v>
      </c>
      <c r="C343" s="60">
        <f t="shared" si="39"/>
        <v>2000</v>
      </c>
      <c r="F343" s="56">
        <v>15929</v>
      </c>
      <c r="H343" s="56">
        <v>13661</v>
      </c>
      <c r="I343" s="56">
        <v>5000</v>
      </c>
      <c r="J343" s="56">
        <v>14774</v>
      </c>
      <c r="L343" s="56">
        <f t="shared" si="40"/>
        <v>13661</v>
      </c>
      <c r="M343" s="98">
        <f t="shared" si="40"/>
        <v>5000</v>
      </c>
      <c r="N343" s="98">
        <f t="shared" si="40"/>
        <v>30703</v>
      </c>
      <c r="O343" s="98">
        <f t="shared" si="40"/>
        <v>0</v>
      </c>
      <c r="P343" s="98">
        <f t="shared" si="36"/>
        <v>49364</v>
      </c>
    </row>
    <row r="344" spans="1:16" x14ac:dyDescent="0.15">
      <c r="A344" s="59">
        <v>36799</v>
      </c>
      <c r="B344" s="56">
        <f t="shared" si="38"/>
        <v>9</v>
      </c>
      <c r="C344" s="60">
        <f t="shared" si="39"/>
        <v>2000</v>
      </c>
      <c r="F344" s="56">
        <v>7000</v>
      </c>
      <c r="H344" s="56">
        <v>13661</v>
      </c>
      <c r="I344" s="56">
        <v>5000</v>
      </c>
      <c r="J344" s="56">
        <v>14774</v>
      </c>
      <c r="L344" s="56">
        <f t="shared" si="40"/>
        <v>13661</v>
      </c>
      <c r="M344" s="98">
        <f t="shared" si="40"/>
        <v>5000</v>
      </c>
      <c r="N344" s="98">
        <f t="shared" si="40"/>
        <v>21774</v>
      </c>
      <c r="O344" s="98">
        <f t="shared" si="40"/>
        <v>0</v>
      </c>
      <c r="P344" s="98">
        <f t="shared" si="36"/>
        <v>40435</v>
      </c>
    </row>
    <row r="345" spans="1:16" x14ac:dyDescent="0.15">
      <c r="A345" s="59">
        <v>36800</v>
      </c>
      <c r="B345" s="56">
        <f t="shared" si="38"/>
        <v>10</v>
      </c>
      <c r="C345" s="60">
        <f t="shared" si="39"/>
        <v>2000</v>
      </c>
      <c r="D345" s="56">
        <v>15832</v>
      </c>
      <c r="H345" s="56">
        <v>10237</v>
      </c>
      <c r="I345" s="56">
        <v>10000</v>
      </c>
      <c r="L345" s="56">
        <f t="shared" si="40"/>
        <v>26069</v>
      </c>
      <c r="M345" s="98">
        <f t="shared" si="40"/>
        <v>10000</v>
      </c>
      <c r="N345" s="98">
        <f t="shared" si="40"/>
        <v>0</v>
      </c>
      <c r="O345" s="98">
        <f t="shared" si="40"/>
        <v>0</v>
      </c>
      <c r="P345" s="98">
        <f t="shared" si="36"/>
        <v>36069</v>
      </c>
    </row>
    <row r="346" spans="1:16" x14ac:dyDescent="0.15">
      <c r="A346" s="59">
        <v>36801</v>
      </c>
      <c r="B346" s="56">
        <f t="shared" si="38"/>
        <v>10</v>
      </c>
      <c r="C346" s="60">
        <f t="shared" si="39"/>
        <v>2000</v>
      </c>
      <c r="D346" s="56">
        <v>15832</v>
      </c>
      <c r="H346" s="56">
        <v>10237</v>
      </c>
      <c r="I346" s="56">
        <v>10000</v>
      </c>
      <c r="L346" s="56">
        <f t="shared" si="40"/>
        <v>26069</v>
      </c>
      <c r="M346" s="98">
        <f t="shared" si="40"/>
        <v>10000</v>
      </c>
      <c r="N346" s="98">
        <f t="shared" si="40"/>
        <v>0</v>
      </c>
      <c r="O346" s="98">
        <f t="shared" si="40"/>
        <v>0</v>
      </c>
      <c r="P346" s="98">
        <f t="shared" si="36"/>
        <v>36069</v>
      </c>
    </row>
    <row r="347" spans="1:16" x14ac:dyDescent="0.15">
      <c r="A347" s="59">
        <v>36802</v>
      </c>
      <c r="B347" s="56">
        <f t="shared" si="38"/>
        <v>10</v>
      </c>
      <c r="C347" s="60">
        <f t="shared" si="39"/>
        <v>2000</v>
      </c>
      <c r="D347" s="56">
        <v>26069</v>
      </c>
      <c r="H347" s="56">
        <v>0</v>
      </c>
      <c r="I347" s="56">
        <v>10000</v>
      </c>
      <c r="J347" s="56">
        <v>8931</v>
      </c>
      <c r="L347" s="56">
        <f t="shared" si="40"/>
        <v>26069</v>
      </c>
      <c r="M347" s="98">
        <f t="shared" si="40"/>
        <v>10000</v>
      </c>
      <c r="N347" s="98">
        <f t="shared" si="40"/>
        <v>8931</v>
      </c>
      <c r="O347" s="98">
        <f t="shared" si="40"/>
        <v>0</v>
      </c>
      <c r="P347" s="98">
        <f t="shared" si="36"/>
        <v>45000</v>
      </c>
    </row>
    <row r="348" spans="1:16" x14ac:dyDescent="0.15">
      <c r="A348" s="59">
        <v>36803</v>
      </c>
      <c r="B348" s="56">
        <f t="shared" si="38"/>
        <v>10</v>
      </c>
      <c r="C348" s="60">
        <f t="shared" si="39"/>
        <v>2000</v>
      </c>
      <c r="D348" s="56">
        <v>26069</v>
      </c>
      <c r="H348" s="56">
        <v>0</v>
      </c>
      <c r="I348" s="56">
        <v>10000</v>
      </c>
      <c r="J348" s="56">
        <v>13096</v>
      </c>
      <c r="L348" s="56">
        <f t="shared" si="40"/>
        <v>26069</v>
      </c>
      <c r="M348" s="98">
        <f t="shared" si="40"/>
        <v>10000</v>
      </c>
      <c r="N348" s="98">
        <f t="shared" si="40"/>
        <v>13096</v>
      </c>
      <c r="O348" s="98">
        <f t="shared" si="40"/>
        <v>0</v>
      </c>
      <c r="P348" s="98">
        <f t="shared" si="36"/>
        <v>49165</v>
      </c>
    </row>
    <row r="349" spans="1:16" x14ac:dyDescent="0.15">
      <c r="A349" s="59">
        <v>36804</v>
      </c>
      <c r="B349" s="56">
        <f t="shared" si="38"/>
        <v>10</v>
      </c>
      <c r="C349" s="60">
        <f t="shared" si="39"/>
        <v>2000</v>
      </c>
      <c r="D349" s="56">
        <v>24000</v>
      </c>
      <c r="F349" s="61"/>
      <c r="G349" s="92"/>
      <c r="H349" s="56">
        <v>2069</v>
      </c>
      <c r="I349" s="56">
        <v>10000</v>
      </c>
      <c r="J349" s="56">
        <v>13096</v>
      </c>
      <c r="L349" s="56">
        <f t="shared" si="40"/>
        <v>26069</v>
      </c>
      <c r="M349" s="98">
        <f t="shared" si="40"/>
        <v>10000</v>
      </c>
      <c r="N349" s="98">
        <f t="shared" si="40"/>
        <v>13096</v>
      </c>
      <c r="O349" s="98">
        <f t="shared" si="40"/>
        <v>0</v>
      </c>
      <c r="P349" s="98">
        <f t="shared" si="36"/>
        <v>49165</v>
      </c>
    </row>
    <row r="350" spans="1:16" x14ac:dyDescent="0.15">
      <c r="A350" s="59">
        <v>36805</v>
      </c>
      <c r="B350" s="56">
        <f t="shared" si="38"/>
        <v>10</v>
      </c>
      <c r="C350" s="60">
        <f t="shared" si="39"/>
        <v>2000</v>
      </c>
      <c r="D350" s="56">
        <v>24000</v>
      </c>
      <c r="F350" s="61"/>
      <c r="G350" s="92"/>
      <c r="H350" s="56">
        <v>2069</v>
      </c>
      <c r="I350" s="56">
        <v>5000</v>
      </c>
      <c r="J350" s="56">
        <v>18096</v>
      </c>
      <c r="L350" s="56">
        <f t="shared" si="40"/>
        <v>26069</v>
      </c>
      <c r="M350" s="98">
        <f t="shared" si="40"/>
        <v>5000</v>
      </c>
      <c r="N350" s="98">
        <f t="shared" si="40"/>
        <v>18096</v>
      </c>
      <c r="O350" s="98">
        <f t="shared" si="40"/>
        <v>0</v>
      </c>
      <c r="P350" s="98">
        <f t="shared" si="36"/>
        <v>49165</v>
      </c>
    </row>
    <row r="351" spans="1:16" x14ac:dyDescent="0.15">
      <c r="A351" s="59">
        <v>36806</v>
      </c>
      <c r="B351" s="56">
        <f t="shared" si="38"/>
        <v>10</v>
      </c>
      <c r="C351" s="60">
        <f t="shared" si="39"/>
        <v>2000</v>
      </c>
      <c r="D351" s="56">
        <v>19999</v>
      </c>
      <c r="F351" s="61"/>
      <c r="G351" s="92"/>
      <c r="H351" s="56">
        <v>6070</v>
      </c>
      <c r="I351" s="56">
        <v>10000</v>
      </c>
      <c r="J351" s="56">
        <v>13096</v>
      </c>
      <c r="L351" s="56">
        <f t="shared" si="40"/>
        <v>26069</v>
      </c>
      <c r="M351" s="98">
        <f t="shared" si="40"/>
        <v>10000</v>
      </c>
      <c r="N351" s="98">
        <f t="shared" si="40"/>
        <v>13096</v>
      </c>
      <c r="O351" s="98">
        <f t="shared" si="40"/>
        <v>0</v>
      </c>
      <c r="P351" s="98">
        <f t="shared" si="36"/>
        <v>49165</v>
      </c>
    </row>
    <row r="352" spans="1:16" x14ac:dyDescent="0.15">
      <c r="A352" s="59">
        <v>36807</v>
      </c>
      <c r="B352" s="56">
        <f t="shared" si="38"/>
        <v>10</v>
      </c>
      <c r="C352" s="60">
        <f t="shared" si="39"/>
        <v>2000</v>
      </c>
      <c r="D352" s="56">
        <v>19999</v>
      </c>
      <c r="F352" s="61"/>
      <c r="G352" s="92"/>
      <c r="H352" s="56">
        <v>6070</v>
      </c>
      <c r="I352" s="56">
        <v>10000</v>
      </c>
      <c r="J352" s="56">
        <v>13096</v>
      </c>
      <c r="L352" s="56">
        <f t="shared" si="40"/>
        <v>26069</v>
      </c>
      <c r="M352" s="98">
        <f t="shared" si="40"/>
        <v>10000</v>
      </c>
      <c r="N352" s="98">
        <f t="shared" si="40"/>
        <v>13096</v>
      </c>
      <c r="O352" s="98">
        <f t="shared" si="40"/>
        <v>0</v>
      </c>
      <c r="P352" s="98">
        <f t="shared" si="36"/>
        <v>49165</v>
      </c>
    </row>
    <row r="353" spans="1:16" x14ac:dyDescent="0.15">
      <c r="A353" s="59">
        <v>36808</v>
      </c>
      <c r="B353" s="56">
        <f t="shared" si="38"/>
        <v>10</v>
      </c>
      <c r="C353" s="60">
        <f t="shared" si="39"/>
        <v>2000</v>
      </c>
      <c r="D353" s="56">
        <v>19999</v>
      </c>
      <c r="F353" s="61"/>
      <c r="G353" s="92"/>
      <c r="H353" s="56">
        <v>6070</v>
      </c>
      <c r="I353" s="56">
        <v>10000</v>
      </c>
      <c r="J353" s="56">
        <v>13096</v>
      </c>
      <c r="L353" s="56">
        <f t="shared" ref="L353:O369" si="41">D353+H353</f>
        <v>26069</v>
      </c>
      <c r="M353" s="98">
        <f t="shared" si="41"/>
        <v>10000</v>
      </c>
      <c r="N353" s="98">
        <f t="shared" si="41"/>
        <v>13096</v>
      </c>
      <c r="O353" s="98">
        <f t="shared" si="41"/>
        <v>0</v>
      </c>
      <c r="P353" s="98">
        <f t="shared" si="36"/>
        <v>49165</v>
      </c>
    </row>
    <row r="354" spans="1:16" x14ac:dyDescent="0.15">
      <c r="A354" s="59">
        <v>36809</v>
      </c>
      <c r="B354" s="56">
        <f t="shared" si="38"/>
        <v>10</v>
      </c>
      <c r="C354" s="60">
        <f t="shared" si="39"/>
        <v>2000</v>
      </c>
      <c r="D354" s="56">
        <v>19999</v>
      </c>
      <c r="F354" s="61"/>
      <c r="G354" s="92"/>
      <c r="H354" s="56">
        <v>6070</v>
      </c>
      <c r="I354" s="56">
        <v>10000</v>
      </c>
      <c r="J354" s="56">
        <v>13096</v>
      </c>
      <c r="L354" s="56">
        <f t="shared" si="41"/>
        <v>26069</v>
      </c>
      <c r="M354" s="98">
        <f t="shared" si="41"/>
        <v>10000</v>
      </c>
      <c r="N354" s="98">
        <f t="shared" si="41"/>
        <v>13096</v>
      </c>
      <c r="O354" s="98">
        <f t="shared" si="41"/>
        <v>0</v>
      </c>
      <c r="P354" s="98">
        <f t="shared" si="36"/>
        <v>49165</v>
      </c>
    </row>
    <row r="355" spans="1:16" x14ac:dyDescent="0.15">
      <c r="A355" s="59">
        <v>36810</v>
      </c>
      <c r="B355" s="56">
        <f t="shared" si="38"/>
        <v>10</v>
      </c>
      <c r="C355" s="60">
        <f t="shared" si="39"/>
        <v>2000</v>
      </c>
      <c r="D355" s="56">
        <v>19999</v>
      </c>
      <c r="F355" s="61"/>
      <c r="G355" s="92"/>
      <c r="H355" s="56">
        <v>6070</v>
      </c>
      <c r="I355" s="56">
        <v>10000</v>
      </c>
      <c r="J355" s="56">
        <v>13096</v>
      </c>
      <c r="L355" s="56">
        <f t="shared" si="41"/>
        <v>26069</v>
      </c>
      <c r="M355" s="98">
        <f t="shared" si="41"/>
        <v>10000</v>
      </c>
      <c r="N355" s="98">
        <f t="shared" si="41"/>
        <v>13096</v>
      </c>
      <c r="O355" s="98">
        <f t="shared" si="41"/>
        <v>0</v>
      </c>
      <c r="P355" s="98">
        <f t="shared" si="36"/>
        <v>49165</v>
      </c>
    </row>
    <row r="356" spans="1:16" x14ac:dyDescent="0.15">
      <c r="A356" s="59">
        <v>36811</v>
      </c>
      <c r="B356" s="56">
        <f t="shared" si="38"/>
        <v>10</v>
      </c>
      <c r="C356" s="60">
        <f t="shared" si="39"/>
        <v>2000</v>
      </c>
      <c r="D356" s="56">
        <v>19999</v>
      </c>
      <c r="F356" s="61"/>
      <c r="G356" s="92"/>
      <c r="H356" s="56">
        <v>6070</v>
      </c>
      <c r="I356" s="56">
        <v>10000</v>
      </c>
      <c r="J356" s="56">
        <v>9048</v>
      </c>
      <c r="L356" s="56">
        <f t="shared" si="41"/>
        <v>26069</v>
      </c>
      <c r="M356" s="98">
        <f t="shared" si="41"/>
        <v>10000</v>
      </c>
      <c r="N356" s="98">
        <f t="shared" si="41"/>
        <v>9048</v>
      </c>
      <c r="O356" s="98">
        <f t="shared" si="41"/>
        <v>0</v>
      </c>
      <c r="P356" s="98">
        <f t="shared" si="36"/>
        <v>45117</v>
      </c>
    </row>
    <row r="357" spans="1:16" x14ac:dyDescent="0.15">
      <c r="A357" s="59">
        <v>36812</v>
      </c>
      <c r="B357" s="56">
        <f t="shared" si="38"/>
        <v>10</v>
      </c>
      <c r="C357" s="60">
        <f t="shared" si="39"/>
        <v>2000</v>
      </c>
      <c r="D357" s="56">
        <v>19999</v>
      </c>
      <c r="F357" s="61"/>
      <c r="G357" s="92"/>
      <c r="H357" s="56">
        <v>6070</v>
      </c>
      <c r="I357" s="56">
        <v>5000</v>
      </c>
      <c r="J357" s="56">
        <v>3000</v>
      </c>
      <c r="L357" s="56">
        <f t="shared" si="41"/>
        <v>26069</v>
      </c>
      <c r="M357" s="98">
        <f t="shared" si="41"/>
        <v>5000</v>
      </c>
      <c r="N357" s="98">
        <f t="shared" si="41"/>
        <v>3000</v>
      </c>
      <c r="O357" s="98">
        <f t="shared" si="41"/>
        <v>0</v>
      </c>
      <c r="P357" s="98">
        <f t="shared" si="36"/>
        <v>34069</v>
      </c>
    </row>
    <row r="358" spans="1:16" x14ac:dyDescent="0.15">
      <c r="A358" s="59">
        <v>36813</v>
      </c>
      <c r="B358" s="56">
        <f t="shared" si="38"/>
        <v>10</v>
      </c>
      <c r="C358" s="60">
        <f t="shared" si="39"/>
        <v>2000</v>
      </c>
      <c r="D358" s="56">
        <v>19999</v>
      </c>
      <c r="H358" s="56">
        <v>6070</v>
      </c>
      <c r="I358" s="56">
        <v>5000</v>
      </c>
      <c r="L358" s="56">
        <f t="shared" si="41"/>
        <v>26069</v>
      </c>
      <c r="M358" s="98">
        <f t="shared" si="41"/>
        <v>5000</v>
      </c>
      <c r="N358" s="98">
        <f t="shared" si="41"/>
        <v>0</v>
      </c>
      <c r="O358" s="98">
        <f t="shared" si="41"/>
        <v>0</v>
      </c>
      <c r="P358" s="98">
        <f t="shared" si="36"/>
        <v>31069</v>
      </c>
    </row>
    <row r="359" spans="1:16" x14ac:dyDescent="0.15">
      <c r="A359" s="59">
        <v>36814</v>
      </c>
      <c r="B359" s="56">
        <f t="shared" si="38"/>
        <v>10</v>
      </c>
      <c r="C359" s="60">
        <f t="shared" si="39"/>
        <v>2000</v>
      </c>
      <c r="D359" s="56">
        <v>19999</v>
      </c>
      <c r="H359" s="56">
        <v>6070</v>
      </c>
      <c r="I359" s="56">
        <v>5000</v>
      </c>
      <c r="L359" s="56">
        <f t="shared" si="41"/>
        <v>26069</v>
      </c>
      <c r="M359" s="98">
        <f t="shared" si="41"/>
        <v>5000</v>
      </c>
      <c r="N359" s="98">
        <f t="shared" si="41"/>
        <v>0</v>
      </c>
      <c r="O359" s="98">
        <f t="shared" si="41"/>
        <v>0</v>
      </c>
      <c r="P359" s="98">
        <f t="shared" si="36"/>
        <v>31069</v>
      </c>
    </row>
    <row r="360" spans="1:16" x14ac:dyDescent="0.15">
      <c r="A360" s="59">
        <v>36815</v>
      </c>
      <c r="B360" s="56">
        <f t="shared" si="38"/>
        <v>10</v>
      </c>
      <c r="C360" s="60">
        <f t="shared" si="39"/>
        <v>2000</v>
      </c>
      <c r="D360" s="56">
        <v>19999</v>
      </c>
      <c r="H360" s="56">
        <v>6070</v>
      </c>
      <c r="I360" s="56">
        <v>5000</v>
      </c>
      <c r="L360" s="56">
        <f t="shared" si="41"/>
        <v>26069</v>
      </c>
      <c r="M360" s="98">
        <f t="shared" si="41"/>
        <v>5000</v>
      </c>
      <c r="N360" s="98">
        <f t="shared" si="41"/>
        <v>0</v>
      </c>
      <c r="O360" s="98">
        <f t="shared" si="41"/>
        <v>0</v>
      </c>
      <c r="P360" s="98">
        <f t="shared" si="36"/>
        <v>31069</v>
      </c>
    </row>
    <row r="361" spans="1:16" x14ac:dyDescent="0.15">
      <c r="A361" s="59">
        <v>36816</v>
      </c>
      <c r="B361" s="56">
        <f t="shared" si="38"/>
        <v>10</v>
      </c>
      <c r="C361" s="60">
        <f t="shared" si="39"/>
        <v>2000</v>
      </c>
      <c r="D361" s="56">
        <v>19999</v>
      </c>
      <c r="H361" s="56">
        <v>6070</v>
      </c>
      <c r="I361" s="56">
        <v>5000</v>
      </c>
      <c r="J361" s="56">
        <v>10000</v>
      </c>
      <c r="L361" s="56">
        <f t="shared" si="41"/>
        <v>26069</v>
      </c>
      <c r="M361" s="98">
        <f t="shared" si="41"/>
        <v>5000</v>
      </c>
      <c r="N361" s="98">
        <f t="shared" si="41"/>
        <v>10000</v>
      </c>
      <c r="O361" s="98">
        <f t="shared" si="41"/>
        <v>0</v>
      </c>
      <c r="P361" s="98">
        <f t="shared" si="36"/>
        <v>41069</v>
      </c>
    </row>
    <row r="362" spans="1:16" x14ac:dyDescent="0.15">
      <c r="A362" s="59">
        <v>36817</v>
      </c>
      <c r="B362" s="56">
        <f t="shared" si="38"/>
        <v>10</v>
      </c>
      <c r="C362" s="60">
        <f t="shared" si="39"/>
        <v>2000</v>
      </c>
      <c r="D362" s="56">
        <v>19999</v>
      </c>
      <c r="H362" s="56">
        <v>6070</v>
      </c>
      <c r="I362" s="56">
        <v>10000</v>
      </c>
      <c r="L362" s="56">
        <f t="shared" si="41"/>
        <v>26069</v>
      </c>
      <c r="M362" s="98">
        <f t="shared" si="41"/>
        <v>10000</v>
      </c>
      <c r="N362" s="98">
        <f t="shared" si="41"/>
        <v>0</v>
      </c>
      <c r="O362" s="98">
        <f t="shared" si="41"/>
        <v>0</v>
      </c>
      <c r="P362" s="98">
        <f t="shared" si="36"/>
        <v>36069</v>
      </c>
    </row>
    <row r="363" spans="1:16" x14ac:dyDescent="0.15">
      <c r="A363" s="59">
        <v>36818</v>
      </c>
      <c r="B363" s="56">
        <f t="shared" si="38"/>
        <v>10</v>
      </c>
      <c r="C363" s="60">
        <f t="shared" si="39"/>
        <v>2000</v>
      </c>
      <c r="D363" s="56">
        <v>19999</v>
      </c>
      <c r="H363" s="56">
        <v>6070</v>
      </c>
      <c r="I363" s="56">
        <v>5000</v>
      </c>
      <c r="L363" s="56">
        <f t="shared" si="41"/>
        <v>26069</v>
      </c>
      <c r="M363" s="98">
        <f t="shared" si="41"/>
        <v>5000</v>
      </c>
      <c r="N363" s="98">
        <f t="shared" si="41"/>
        <v>0</v>
      </c>
      <c r="O363" s="98">
        <f t="shared" si="41"/>
        <v>0</v>
      </c>
      <c r="P363" s="98">
        <f t="shared" si="36"/>
        <v>31069</v>
      </c>
    </row>
    <row r="364" spans="1:16" x14ac:dyDescent="0.15">
      <c r="A364" s="59">
        <v>36819</v>
      </c>
      <c r="B364" s="56">
        <f t="shared" si="38"/>
        <v>10</v>
      </c>
      <c r="C364" s="60">
        <f t="shared" si="39"/>
        <v>2000</v>
      </c>
      <c r="D364" s="56">
        <v>19999</v>
      </c>
      <c r="H364" s="56">
        <v>6070</v>
      </c>
      <c r="I364" s="56">
        <v>10000</v>
      </c>
      <c r="L364" s="56">
        <f t="shared" si="41"/>
        <v>26069</v>
      </c>
      <c r="M364" s="98">
        <f t="shared" si="41"/>
        <v>10000</v>
      </c>
      <c r="N364" s="98">
        <f t="shared" si="41"/>
        <v>0</v>
      </c>
      <c r="O364" s="98">
        <f t="shared" si="41"/>
        <v>0</v>
      </c>
      <c r="P364" s="98">
        <f t="shared" si="36"/>
        <v>36069</v>
      </c>
    </row>
    <row r="365" spans="1:16" x14ac:dyDescent="0.15">
      <c r="A365" s="59">
        <v>36820</v>
      </c>
      <c r="B365" s="56">
        <f t="shared" si="38"/>
        <v>10</v>
      </c>
      <c r="C365" s="60">
        <f t="shared" si="39"/>
        <v>2000</v>
      </c>
      <c r="D365" s="56">
        <v>19999</v>
      </c>
      <c r="H365" s="56">
        <v>6070</v>
      </c>
      <c r="I365" s="56">
        <v>10000</v>
      </c>
      <c r="K365" s="91">
        <v>19999</v>
      </c>
      <c r="L365" s="56">
        <f t="shared" si="41"/>
        <v>26069</v>
      </c>
      <c r="M365" s="98">
        <f t="shared" si="41"/>
        <v>10000</v>
      </c>
      <c r="N365" s="98">
        <f t="shared" si="41"/>
        <v>0</v>
      </c>
      <c r="O365" s="98">
        <f t="shared" si="41"/>
        <v>19999</v>
      </c>
      <c r="P365" s="98">
        <f t="shared" si="36"/>
        <v>16070</v>
      </c>
    </row>
    <row r="366" spans="1:16" x14ac:dyDescent="0.15">
      <c r="A366" s="59">
        <v>36821</v>
      </c>
      <c r="B366" s="56">
        <f t="shared" si="38"/>
        <v>10</v>
      </c>
      <c r="C366" s="60">
        <f t="shared" si="39"/>
        <v>2000</v>
      </c>
      <c r="D366" s="56">
        <v>19999</v>
      </c>
      <c r="F366" s="61"/>
      <c r="G366" s="92"/>
      <c r="H366" s="56">
        <v>6070</v>
      </c>
      <c r="I366" s="56">
        <v>10000</v>
      </c>
      <c r="K366" s="91">
        <v>19999</v>
      </c>
      <c r="L366" s="56">
        <f t="shared" si="41"/>
        <v>26069</v>
      </c>
      <c r="M366" s="98">
        <f t="shared" si="41"/>
        <v>10000</v>
      </c>
      <c r="N366" s="98">
        <f t="shared" si="41"/>
        <v>0</v>
      </c>
      <c r="O366" s="98">
        <f t="shared" si="41"/>
        <v>19999</v>
      </c>
      <c r="P366" s="98">
        <f t="shared" si="36"/>
        <v>16070</v>
      </c>
    </row>
    <row r="367" spans="1:16" x14ac:dyDescent="0.15">
      <c r="A367" s="59">
        <v>36822</v>
      </c>
      <c r="B367" s="56">
        <f t="shared" si="38"/>
        <v>10</v>
      </c>
      <c r="C367" s="60">
        <f t="shared" si="39"/>
        <v>2000</v>
      </c>
      <c r="D367" s="56">
        <v>19999</v>
      </c>
      <c r="F367" s="61"/>
      <c r="G367" s="92"/>
      <c r="H367" s="56">
        <v>6070</v>
      </c>
      <c r="I367" s="56">
        <v>10000</v>
      </c>
      <c r="K367" s="91">
        <v>19999</v>
      </c>
      <c r="L367" s="56">
        <f t="shared" si="41"/>
        <v>26069</v>
      </c>
      <c r="M367" s="98">
        <f t="shared" si="41"/>
        <v>10000</v>
      </c>
      <c r="N367" s="98">
        <f t="shared" si="41"/>
        <v>0</v>
      </c>
      <c r="O367" s="98">
        <f t="shared" si="41"/>
        <v>19999</v>
      </c>
      <c r="P367" s="98">
        <f t="shared" si="36"/>
        <v>16070</v>
      </c>
    </row>
    <row r="368" spans="1:16" x14ac:dyDescent="0.15">
      <c r="A368" s="59">
        <v>36823</v>
      </c>
      <c r="B368" s="56">
        <f t="shared" si="38"/>
        <v>10</v>
      </c>
      <c r="C368" s="60">
        <f t="shared" si="39"/>
        <v>2000</v>
      </c>
      <c r="D368" s="56">
        <v>19999</v>
      </c>
      <c r="F368" s="61"/>
      <c r="G368" s="92"/>
      <c r="H368" s="56">
        <v>6070</v>
      </c>
      <c r="I368" s="56">
        <v>10000</v>
      </c>
      <c r="K368" s="91">
        <v>19999</v>
      </c>
      <c r="L368" s="56">
        <f t="shared" si="41"/>
        <v>26069</v>
      </c>
      <c r="M368" s="98">
        <f t="shared" si="41"/>
        <v>10000</v>
      </c>
      <c r="N368" s="98">
        <f t="shared" si="41"/>
        <v>0</v>
      </c>
      <c r="O368" s="98">
        <f t="shared" si="41"/>
        <v>19999</v>
      </c>
      <c r="P368" s="98">
        <f t="shared" si="36"/>
        <v>16070</v>
      </c>
    </row>
    <row r="369" spans="1:16" x14ac:dyDescent="0.15">
      <c r="A369" s="59">
        <v>36824</v>
      </c>
      <c r="B369" s="56">
        <f t="shared" si="38"/>
        <v>10</v>
      </c>
      <c r="C369" s="60">
        <f t="shared" si="39"/>
        <v>2000</v>
      </c>
      <c r="D369" s="56">
        <v>19999</v>
      </c>
      <c r="F369" s="61"/>
      <c r="G369" s="92"/>
      <c r="H369" s="56">
        <v>6070</v>
      </c>
      <c r="I369" s="56">
        <v>10000</v>
      </c>
      <c r="K369" s="91">
        <v>10000</v>
      </c>
      <c r="L369" s="56">
        <f t="shared" si="41"/>
        <v>26069</v>
      </c>
      <c r="M369" s="98">
        <f t="shared" si="41"/>
        <v>10000</v>
      </c>
      <c r="N369" s="98">
        <f t="shared" si="41"/>
        <v>0</v>
      </c>
      <c r="O369" s="98">
        <f t="shared" si="41"/>
        <v>10000</v>
      </c>
      <c r="P369" s="98">
        <f t="shared" si="36"/>
        <v>26069</v>
      </c>
    </row>
    <row r="370" spans="1:16" x14ac:dyDescent="0.15">
      <c r="A370" s="59">
        <v>36825</v>
      </c>
      <c r="B370" s="56">
        <f t="shared" si="38"/>
        <v>10</v>
      </c>
      <c r="C370" s="60">
        <f t="shared" si="39"/>
        <v>2000</v>
      </c>
      <c r="D370" s="56">
        <v>19999</v>
      </c>
      <c r="F370" s="61"/>
      <c r="G370" s="92"/>
      <c r="H370" s="56">
        <v>6070</v>
      </c>
      <c r="I370" s="56">
        <v>10000</v>
      </c>
      <c r="K370" s="91">
        <v>20000</v>
      </c>
      <c r="L370" s="56">
        <f t="shared" ref="L370:O385" si="42">D370+H370</f>
        <v>26069</v>
      </c>
      <c r="M370" s="98">
        <f t="shared" si="42"/>
        <v>10000</v>
      </c>
      <c r="N370" s="98">
        <f t="shared" si="42"/>
        <v>0</v>
      </c>
      <c r="O370" s="98">
        <f t="shared" si="42"/>
        <v>20000</v>
      </c>
      <c r="P370" s="98">
        <f t="shared" si="36"/>
        <v>16069</v>
      </c>
    </row>
    <row r="371" spans="1:16" x14ac:dyDescent="0.15">
      <c r="A371" s="59">
        <v>36826</v>
      </c>
      <c r="B371" s="56">
        <f t="shared" si="38"/>
        <v>10</v>
      </c>
      <c r="C371" s="60">
        <f t="shared" si="39"/>
        <v>2000</v>
      </c>
      <c r="D371" s="56">
        <v>19999</v>
      </c>
      <c r="F371" s="61"/>
      <c r="G371" s="92"/>
      <c r="H371" s="56">
        <v>6070</v>
      </c>
      <c r="I371" s="56">
        <v>10000</v>
      </c>
      <c r="L371" s="56">
        <f t="shared" si="42"/>
        <v>26069</v>
      </c>
      <c r="M371" s="98">
        <f t="shared" si="42"/>
        <v>10000</v>
      </c>
      <c r="N371" s="98">
        <f t="shared" si="42"/>
        <v>0</v>
      </c>
      <c r="O371" s="98">
        <f t="shared" si="42"/>
        <v>0</v>
      </c>
      <c r="P371" s="98">
        <f t="shared" si="36"/>
        <v>36069</v>
      </c>
    </row>
    <row r="372" spans="1:16" x14ac:dyDescent="0.15">
      <c r="A372" s="59">
        <v>36827</v>
      </c>
      <c r="B372" s="56">
        <f t="shared" si="38"/>
        <v>10</v>
      </c>
      <c r="C372" s="60">
        <f t="shared" si="39"/>
        <v>2000</v>
      </c>
      <c r="D372" s="56">
        <v>19999</v>
      </c>
      <c r="F372" s="61"/>
      <c r="G372" s="92"/>
      <c r="H372" s="56">
        <v>6070</v>
      </c>
      <c r="I372" s="56">
        <v>10000</v>
      </c>
      <c r="L372" s="56">
        <f t="shared" si="42"/>
        <v>26069</v>
      </c>
      <c r="M372" s="98">
        <f t="shared" si="42"/>
        <v>10000</v>
      </c>
      <c r="N372" s="98">
        <f t="shared" si="42"/>
        <v>0</v>
      </c>
      <c r="O372" s="98">
        <f t="shared" si="42"/>
        <v>0</v>
      </c>
      <c r="P372" s="98">
        <f t="shared" si="36"/>
        <v>36069</v>
      </c>
    </row>
    <row r="373" spans="1:16" x14ac:dyDescent="0.15">
      <c r="A373" s="59">
        <v>36828</v>
      </c>
      <c r="B373" s="56">
        <f t="shared" si="38"/>
        <v>10</v>
      </c>
      <c r="C373" s="60">
        <f t="shared" si="39"/>
        <v>2000</v>
      </c>
      <c r="D373" s="56">
        <v>19999</v>
      </c>
      <c r="F373" s="61"/>
      <c r="G373" s="92"/>
      <c r="H373" s="56">
        <v>6070</v>
      </c>
      <c r="I373" s="56">
        <v>10000</v>
      </c>
      <c r="L373" s="56">
        <f t="shared" si="42"/>
        <v>26069</v>
      </c>
      <c r="M373" s="98">
        <f t="shared" si="42"/>
        <v>10000</v>
      </c>
      <c r="N373" s="98">
        <f t="shared" si="42"/>
        <v>0</v>
      </c>
      <c r="O373" s="98">
        <f t="shared" si="42"/>
        <v>0</v>
      </c>
      <c r="P373" s="98">
        <f>L373+M373+N373-O373</f>
        <v>36069</v>
      </c>
    </row>
    <row r="374" spans="1:16" x14ac:dyDescent="0.15">
      <c r="A374" s="59">
        <v>36829</v>
      </c>
      <c r="B374" s="56">
        <f t="shared" si="38"/>
        <v>10</v>
      </c>
      <c r="C374" s="60">
        <f t="shared" si="39"/>
        <v>2000</v>
      </c>
      <c r="D374" s="56">
        <v>19999</v>
      </c>
      <c r="F374" s="61"/>
      <c r="G374" s="92"/>
      <c r="H374" s="56">
        <v>6070</v>
      </c>
      <c r="I374" s="56">
        <v>10000</v>
      </c>
      <c r="L374" s="56">
        <f t="shared" si="42"/>
        <v>26069</v>
      </c>
      <c r="M374" s="98">
        <f t="shared" si="42"/>
        <v>10000</v>
      </c>
      <c r="N374" s="98">
        <f t="shared" si="42"/>
        <v>0</v>
      </c>
      <c r="O374" s="98">
        <f t="shared" si="42"/>
        <v>0</v>
      </c>
      <c r="P374" s="98">
        <f>L374+M374+N374-O374</f>
        <v>36069</v>
      </c>
    </row>
    <row r="375" spans="1:16" x14ac:dyDescent="0.15">
      <c r="A375" s="59">
        <v>36830</v>
      </c>
      <c r="B375" s="56">
        <f t="shared" si="38"/>
        <v>10</v>
      </c>
      <c r="C375" s="60">
        <f t="shared" si="39"/>
        <v>2000</v>
      </c>
      <c r="D375" s="56">
        <v>19999</v>
      </c>
      <c r="F375" s="61"/>
      <c r="G375" s="92"/>
      <c r="H375" s="56">
        <v>6070</v>
      </c>
      <c r="I375" s="56">
        <v>10000</v>
      </c>
      <c r="J375" s="56">
        <v>5000</v>
      </c>
      <c r="L375" s="56">
        <f t="shared" si="42"/>
        <v>26069</v>
      </c>
      <c r="M375" s="98">
        <f t="shared" si="42"/>
        <v>10000</v>
      </c>
      <c r="N375" s="98">
        <f t="shared" si="42"/>
        <v>5000</v>
      </c>
      <c r="O375" s="98">
        <f t="shared" si="42"/>
        <v>0</v>
      </c>
      <c r="P375" s="98">
        <f>L375+M375+N375-O375</f>
        <v>41069</v>
      </c>
    </row>
    <row r="376" spans="1:16" x14ac:dyDescent="0.15">
      <c r="A376" s="59">
        <v>36831</v>
      </c>
      <c r="B376" s="56">
        <f t="shared" si="38"/>
        <v>11</v>
      </c>
      <c r="C376" s="60">
        <f t="shared" si="39"/>
        <v>2000</v>
      </c>
      <c r="D376" s="56">
        <v>39111</v>
      </c>
      <c r="E376" s="56">
        <v>10000</v>
      </c>
      <c r="F376" s="61"/>
      <c r="G376" s="92"/>
      <c r="L376" s="56">
        <f t="shared" si="42"/>
        <v>39111</v>
      </c>
      <c r="M376" s="98">
        <f t="shared" si="42"/>
        <v>10000</v>
      </c>
      <c r="N376" s="98">
        <f t="shared" si="42"/>
        <v>0</v>
      </c>
      <c r="O376" s="98">
        <f t="shared" si="42"/>
        <v>0</v>
      </c>
      <c r="P376" s="98">
        <f t="shared" ref="P376:P439" si="43">L376+M376+N376-O376</f>
        <v>49111</v>
      </c>
    </row>
    <row r="377" spans="1:16" x14ac:dyDescent="0.15">
      <c r="A377" s="59">
        <v>36832</v>
      </c>
      <c r="B377" s="56">
        <f t="shared" si="38"/>
        <v>11</v>
      </c>
      <c r="C377" s="60">
        <f t="shared" si="39"/>
        <v>2000</v>
      </c>
      <c r="D377" s="56">
        <v>39111</v>
      </c>
      <c r="E377" s="56">
        <v>10000</v>
      </c>
      <c r="F377" s="61"/>
      <c r="G377" s="92"/>
      <c r="L377" s="56">
        <f t="shared" si="42"/>
        <v>39111</v>
      </c>
      <c r="M377" s="98">
        <f t="shared" si="42"/>
        <v>10000</v>
      </c>
      <c r="N377" s="98">
        <f t="shared" si="42"/>
        <v>0</v>
      </c>
      <c r="O377" s="98">
        <f t="shared" si="42"/>
        <v>0</v>
      </c>
      <c r="P377" s="98">
        <f t="shared" si="43"/>
        <v>49111</v>
      </c>
    </row>
    <row r="378" spans="1:16" x14ac:dyDescent="0.15">
      <c r="A378" s="59">
        <v>36833</v>
      </c>
      <c r="B378" s="56">
        <f t="shared" si="38"/>
        <v>11</v>
      </c>
      <c r="C378" s="60">
        <f t="shared" si="39"/>
        <v>2000</v>
      </c>
      <c r="D378" s="56">
        <v>39111</v>
      </c>
      <c r="E378" s="56">
        <v>5000</v>
      </c>
      <c r="F378" s="61"/>
      <c r="G378" s="92"/>
      <c r="L378" s="56">
        <f t="shared" si="42"/>
        <v>39111</v>
      </c>
      <c r="M378" s="98">
        <f t="shared" si="42"/>
        <v>5000</v>
      </c>
      <c r="N378" s="98">
        <f t="shared" si="42"/>
        <v>0</v>
      </c>
      <c r="O378" s="98">
        <f t="shared" si="42"/>
        <v>0</v>
      </c>
      <c r="P378" s="98">
        <f t="shared" si="43"/>
        <v>44111</v>
      </c>
    </row>
    <row r="379" spans="1:16" x14ac:dyDescent="0.15">
      <c r="A379" s="59">
        <v>36834</v>
      </c>
      <c r="B379" s="56">
        <f t="shared" si="38"/>
        <v>11</v>
      </c>
      <c r="C379" s="60">
        <f t="shared" si="39"/>
        <v>2000</v>
      </c>
      <c r="D379" s="56">
        <v>39111</v>
      </c>
      <c r="E379" s="56">
        <v>5000</v>
      </c>
      <c r="F379" s="61"/>
      <c r="G379" s="92"/>
      <c r="L379" s="56">
        <f t="shared" si="42"/>
        <v>39111</v>
      </c>
      <c r="M379" s="98">
        <f t="shared" si="42"/>
        <v>5000</v>
      </c>
      <c r="N379" s="98">
        <f t="shared" si="42"/>
        <v>0</v>
      </c>
      <c r="O379" s="98">
        <f t="shared" si="42"/>
        <v>0</v>
      </c>
      <c r="P379" s="98">
        <f t="shared" si="43"/>
        <v>44111</v>
      </c>
    </row>
    <row r="380" spans="1:16" x14ac:dyDescent="0.15">
      <c r="A380" s="59">
        <v>36835</v>
      </c>
      <c r="B380" s="56">
        <f t="shared" si="38"/>
        <v>11</v>
      </c>
      <c r="C380" s="60">
        <f t="shared" si="39"/>
        <v>2000</v>
      </c>
      <c r="D380" s="56">
        <v>39111</v>
      </c>
      <c r="E380" s="56">
        <v>5000</v>
      </c>
      <c r="F380" s="61"/>
      <c r="G380" s="92"/>
      <c r="L380" s="56">
        <f t="shared" si="42"/>
        <v>39111</v>
      </c>
      <c r="M380" s="98">
        <f t="shared" si="42"/>
        <v>5000</v>
      </c>
      <c r="N380" s="98">
        <f t="shared" si="42"/>
        <v>0</v>
      </c>
      <c r="O380" s="98">
        <f t="shared" si="42"/>
        <v>0</v>
      </c>
      <c r="P380" s="98">
        <f t="shared" si="43"/>
        <v>44111</v>
      </c>
    </row>
    <row r="381" spans="1:16" x14ac:dyDescent="0.15">
      <c r="A381" s="59">
        <v>36836</v>
      </c>
      <c r="B381" s="56">
        <f t="shared" si="38"/>
        <v>11</v>
      </c>
      <c r="C381" s="60">
        <f t="shared" si="39"/>
        <v>2000</v>
      </c>
      <c r="D381" s="56">
        <v>39111</v>
      </c>
      <c r="E381" s="56">
        <v>5000</v>
      </c>
      <c r="F381" s="61"/>
      <c r="G381" s="92"/>
      <c r="L381" s="56">
        <f t="shared" si="42"/>
        <v>39111</v>
      </c>
      <c r="M381" s="98">
        <f t="shared" si="42"/>
        <v>5000</v>
      </c>
      <c r="N381" s="98">
        <f t="shared" si="42"/>
        <v>0</v>
      </c>
      <c r="O381" s="98">
        <f t="shared" si="42"/>
        <v>0</v>
      </c>
      <c r="P381" s="98">
        <f t="shared" si="43"/>
        <v>44111</v>
      </c>
    </row>
    <row r="382" spans="1:16" x14ac:dyDescent="0.15">
      <c r="A382" s="59">
        <v>36837</v>
      </c>
      <c r="B382" s="56">
        <f t="shared" si="38"/>
        <v>11</v>
      </c>
      <c r="C382" s="60">
        <f t="shared" si="39"/>
        <v>2000</v>
      </c>
      <c r="D382" s="56">
        <v>39111</v>
      </c>
      <c r="E382" s="56">
        <v>5000</v>
      </c>
      <c r="F382" s="56">
        <v>14135</v>
      </c>
      <c r="G382" s="92"/>
      <c r="L382" s="56">
        <f t="shared" si="42"/>
        <v>39111</v>
      </c>
      <c r="M382" s="98">
        <f t="shared" si="42"/>
        <v>5000</v>
      </c>
      <c r="N382" s="98">
        <f t="shared" si="42"/>
        <v>14135</v>
      </c>
      <c r="O382" s="98">
        <f t="shared" si="42"/>
        <v>0</v>
      </c>
      <c r="P382" s="98">
        <f t="shared" si="43"/>
        <v>58246</v>
      </c>
    </row>
    <row r="383" spans="1:16" x14ac:dyDescent="0.15">
      <c r="A383" s="59">
        <v>36838</v>
      </c>
      <c r="B383" s="56">
        <f t="shared" si="38"/>
        <v>11</v>
      </c>
      <c r="C383" s="60">
        <f t="shared" si="39"/>
        <v>2000</v>
      </c>
      <c r="D383" s="56">
        <v>39111</v>
      </c>
      <c r="E383" s="56">
        <v>5000</v>
      </c>
      <c r="F383" s="56">
        <v>14135</v>
      </c>
      <c r="G383" s="92"/>
      <c r="L383" s="56">
        <f t="shared" si="42"/>
        <v>39111</v>
      </c>
      <c r="M383" s="98">
        <f t="shared" si="42"/>
        <v>5000</v>
      </c>
      <c r="N383" s="98">
        <f t="shared" si="42"/>
        <v>14135</v>
      </c>
      <c r="O383" s="98">
        <f t="shared" si="42"/>
        <v>0</v>
      </c>
      <c r="P383" s="98">
        <f t="shared" si="43"/>
        <v>58246</v>
      </c>
    </row>
    <row r="384" spans="1:16" x14ac:dyDescent="0.15">
      <c r="A384" s="59">
        <v>36839</v>
      </c>
      <c r="B384" s="56">
        <f t="shared" si="38"/>
        <v>11</v>
      </c>
      <c r="C384" s="60">
        <f t="shared" si="39"/>
        <v>2000</v>
      </c>
      <c r="D384" s="56">
        <v>39111</v>
      </c>
      <c r="E384" s="56">
        <v>5000</v>
      </c>
      <c r="F384" s="56">
        <v>14135</v>
      </c>
      <c r="G384" s="92"/>
      <c r="L384" s="56">
        <f t="shared" si="42"/>
        <v>39111</v>
      </c>
      <c r="M384" s="98">
        <f t="shared" si="42"/>
        <v>5000</v>
      </c>
      <c r="N384" s="98">
        <f t="shared" si="42"/>
        <v>14135</v>
      </c>
      <c r="O384" s="98">
        <f t="shared" si="42"/>
        <v>0</v>
      </c>
      <c r="P384" s="98">
        <f t="shared" si="43"/>
        <v>58246</v>
      </c>
    </row>
    <row r="385" spans="1:16" x14ac:dyDescent="0.15">
      <c r="A385" s="59">
        <v>36840</v>
      </c>
      <c r="B385" s="56">
        <f t="shared" si="38"/>
        <v>11</v>
      </c>
      <c r="C385" s="60">
        <f t="shared" si="39"/>
        <v>2000</v>
      </c>
      <c r="D385" s="56">
        <v>39111</v>
      </c>
      <c r="E385" s="56">
        <v>5000</v>
      </c>
      <c r="F385" s="56">
        <v>14135</v>
      </c>
      <c r="G385" s="92"/>
      <c r="L385" s="56">
        <f t="shared" si="42"/>
        <v>39111</v>
      </c>
      <c r="M385" s="98">
        <f t="shared" si="42"/>
        <v>5000</v>
      </c>
      <c r="N385" s="98">
        <f t="shared" si="42"/>
        <v>14135</v>
      </c>
      <c r="O385" s="98">
        <f t="shared" si="42"/>
        <v>0</v>
      </c>
      <c r="P385" s="98">
        <f t="shared" si="43"/>
        <v>58246</v>
      </c>
    </row>
    <row r="386" spans="1:16" x14ac:dyDescent="0.15">
      <c r="A386" s="59">
        <v>36841</v>
      </c>
      <c r="B386" s="56">
        <f t="shared" si="38"/>
        <v>11</v>
      </c>
      <c r="C386" s="60">
        <f t="shared" si="39"/>
        <v>2000</v>
      </c>
      <c r="D386" s="56">
        <v>39111</v>
      </c>
      <c r="E386" s="56">
        <v>5000</v>
      </c>
      <c r="F386" s="56">
        <v>14135</v>
      </c>
      <c r="G386" s="92"/>
      <c r="L386" s="56">
        <f t="shared" ref="L386:O406" si="44">D386+H386</f>
        <v>39111</v>
      </c>
      <c r="M386" s="98">
        <f t="shared" si="44"/>
        <v>5000</v>
      </c>
      <c r="N386" s="98">
        <f t="shared" si="44"/>
        <v>14135</v>
      </c>
      <c r="O386" s="98">
        <f t="shared" si="44"/>
        <v>0</v>
      </c>
      <c r="P386" s="98">
        <f t="shared" si="43"/>
        <v>58246</v>
      </c>
    </row>
    <row r="387" spans="1:16" x14ac:dyDescent="0.15">
      <c r="A387" s="59">
        <v>36842</v>
      </c>
      <c r="B387" s="56">
        <f t="shared" si="38"/>
        <v>11</v>
      </c>
      <c r="C387" s="60">
        <f t="shared" si="39"/>
        <v>2000</v>
      </c>
      <c r="D387" s="56">
        <v>39111</v>
      </c>
      <c r="E387" s="56">
        <v>5000</v>
      </c>
      <c r="F387" s="56">
        <v>14135</v>
      </c>
      <c r="G387" s="92"/>
      <c r="L387" s="56">
        <f t="shared" si="44"/>
        <v>39111</v>
      </c>
      <c r="M387" s="98">
        <f t="shared" si="44"/>
        <v>5000</v>
      </c>
      <c r="N387" s="98">
        <f t="shared" si="44"/>
        <v>14135</v>
      </c>
      <c r="O387" s="98">
        <f t="shared" si="44"/>
        <v>0</v>
      </c>
      <c r="P387" s="98">
        <f t="shared" si="43"/>
        <v>58246</v>
      </c>
    </row>
    <row r="388" spans="1:16" x14ac:dyDescent="0.15">
      <c r="A388" s="59">
        <v>36843</v>
      </c>
      <c r="B388" s="56">
        <f t="shared" si="38"/>
        <v>11</v>
      </c>
      <c r="C388" s="60">
        <f t="shared" si="39"/>
        <v>2000</v>
      </c>
      <c r="D388" s="56">
        <v>39111</v>
      </c>
      <c r="E388" s="56">
        <v>5000</v>
      </c>
      <c r="F388" s="56">
        <v>14135</v>
      </c>
      <c r="G388" s="92"/>
      <c r="L388" s="56">
        <f t="shared" si="44"/>
        <v>39111</v>
      </c>
      <c r="M388" s="98">
        <f t="shared" si="44"/>
        <v>5000</v>
      </c>
      <c r="N388" s="98">
        <f t="shared" si="44"/>
        <v>14135</v>
      </c>
      <c r="O388" s="98">
        <f t="shared" si="44"/>
        <v>0</v>
      </c>
      <c r="P388" s="98">
        <f t="shared" si="43"/>
        <v>58246</v>
      </c>
    </row>
    <row r="389" spans="1:16" x14ac:dyDescent="0.15">
      <c r="A389" s="59">
        <v>36844</v>
      </c>
      <c r="B389" s="56">
        <f t="shared" si="38"/>
        <v>11</v>
      </c>
      <c r="C389" s="60">
        <f t="shared" si="39"/>
        <v>2000</v>
      </c>
      <c r="D389" s="56">
        <v>38706</v>
      </c>
      <c r="E389" s="56">
        <v>5000</v>
      </c>
      <c r="F389" s="56">
        <v>10820</v>
      </c>
      <c r="G389" s="92"/>
      <c r="L389" s="56">
        <f t="shared" si="44"/>
        <v>38706</v>
      </c>
      <c r="M389" s="98">
        <f t="shared" si="44"/>
        <v>5000</v>
      </c>
      <c r="N389" s="98">
        <f t="shared" si="44"/>
        <v>10820</v>
      </c>
      <c r="O389" s="98">
        <f t="shared" si="44"/>
        <v>0</v>
      </c>
      <c r="P389" s="98">
        <f t="shared" si="43"/>
        <v>54526</v>
      </c>
    </row>
    <row r="390" spans="1:16" x14ac:dyDescent="0.15">
      <c r="A390" s="59">
        <v>36845</v>
      </c>
      <c r="B390" s="56">
        <f t="shared" si="38"/>
        <v>11</v>
      </c>
      <c r="C390" s="60">
        <f t="shared" si="39"/>
        <v>2000</v>
      </c>
      <c r="D390" s="56">
        <v>39111</v>
      </c>
      <c r="E390" s="56">
        <v>5000</v>
      </c>
      <c r="F390" s="56">
        <v>14135</v>
      </c>
      <c r="G390" s="92"/>
      <c r="L390" s="56">
        <f t="shared" si="44"/>
        <v>39111</v>
      </c>
      <c r="M390" s="98">
        <f t="shared" si="44"/>
        <v>5000</v>
      </c>
      <c r="N390" s="98">
        <f t="shared" si="44"/>
        <v>14135</v>
      </c>
      <c r="O390" s="98">
        <f t="shared" si="44"/>
        <v>0</v>
      </c>
      <c r="P390" s="98">
        <f t="shared" si="43"/>
        <v>58246</v>
      </c>
    </row>
    <row r="391" spans="1:16" x14ac:dyDescent="0.15">
      <c r="A391" s="59">
        <v>36846</v>
      </c>
      <c r="B391" s="56">
        <f t="shared" si="38"/>
        <v>11</v>
      </c>
      <c r="C391" s="60">
        <f t="shared" si="39"/>
        <v>2000</v>
      </c>
      <c r="D391" s="56">
        <v>39111</v>
      </c>
      <c r="E391" s="56">
        <v>5000</v>
      </c>
      <c r="F391" s="56">
        <v>14135</v>
      </c>
      <c r="G391" s="92"/>
      <c r="L391" s="56">
        <f t="shared" si="44"/>
        <v>39111</v>
      </c>
      <c r="M391" s="98">
        <f t="shared" si="44"/>
        <v>5000</v>
      </c>
      <c r="N391" s="98">
        <f t="shared" si="44"/>
        <v>14135</v>
      </c>
      <c r="O391" s="98">
        <f t="shared" si="44"/>
        <v>0</v>
      </c>
      <c r="P391" s="98">
        <f t="shared" si="43"/>
        <v>58246</v>
      </c>
    </row>
    <row r="392" spans="1:16" x14ac:dyDescent="0.15">
      <c r="A392" s="59">
        <v>36847</v>
      </c>
      <c r="B392" s="56">
        <f t="shared" si="38"/>
        <v>11</v>
      </c>
      <c r="C392" s="60">
        <f t="shared" si="39"/>
        <v>2000</v>
      </c>
      <c r="D392" s="56">
        <v>39111</v>
      </c>
      <c r="E392" s="56">
        <v>5000</v>
      </c>
      <c r="F392" s="56">
        <v>14135</v>
      </c>
      <c r="G392" s="92"/>
      <c r="L392" s="56">
        <f t="shared" si="44"/>
        <v>39111</v>
      </c>
      <c r="M392" s="98">
        <f t="shared" si="44"/>
        <v>5000</v>
      </c>
      <c r="N392" s="98">
        <f t="shared" si="44"/>
        <v>14135</v>
      </c>
      <c r="O392" s="98">
        <f t="shared" si="44"/>
        <v>0</v>
      </c>
      <c r="P392" s="98">
        <f t="shared" si="43"/>
        <v>58246</v>
      </c>
    </row>
    <row r="393" spans="1:16" x14ac:dyDescent="0.15">
      <c r="A393" s="59">
        <v>36848</v>
      </c>
      <c r="B393" s="56">
        <f t="shared" si="38"/>
        <v>11</v>
      </c>
      <c r="C393" s="60">
        <f t="shared" si="39"/>
        <v>2000</v>
      </c>
      <c r="D393" s="56">
        <v>39111</v>
      </c>
      <c r="E393" s="56">
        <v>5000</v>
      </c>
      <c r="F393" s="56">
        <v>14135</v>
      </c>
      <c r="G393" s="92"/>
      <c r="L393" s="56">
        <f t="shared" si="44"/>
        <v>39111</v>
      </c>
      <c r="M393" s="98">
        <f t="shared" si="44"/>
        <v>5000</v>
      </c>
      <c r="N393" s="98">
        <f t="shared" si="44"/>
        <v>14135</v>
      </c>
      <c r="O393" s="98">
        <f t="shared" si="44"/>
        <v>0</v>
      </c>
      <c r="P393" s="98">
        <f t="shared" si="43"/>
        <v>58246</v>
      </c>
    </row>
    <row r="394" spans="1:16" x14ac:dyDescent="0.15">
      <c r="A394" s="59">
        <v>36849</v>
      </c>
      <c r="B394" s="56">
        <f t="shared" ref="B394:B457" si="45">MONTH(A394)</f>
        <v>11</v>
      </c>
      <c r="C394" s="60">
        <f t="shared" ref="C394:C457" si="46">YEAR(A394)</f>
        <v>2000</v>
      </c>
      <c r="D394" s="56">
        <v>39111</v>
      </c>
      <c r="E394" s="56">
        <v>5000</v>
      </c>
      <c r="F394" s="56">
        <v>14135</v>
      </c>
      <c r="G394" s="92"/>
      <c r="L394" s="56">
        <f t="shared" si="44"/>
        <v>39111</v>
      </c>
      <c r="M394" s="98">
        <f t="shared" si="44"/>
        <v>5000</v>
      </c>
      <c r="N394" s="98">
        <f t="shared" si="44"/>
        <v>14135</v>
      </c>
      <c r="O394" s="98">
        <f t="shared" si="44"/>
        <v>0</v>
      </c>
      <c r="P394" s="98">
        <f t="shared" si="43"/>
        <v>58246</v>
      </c>
    </row>
    <row r="395" spans="1:16" x14ac:dyDescent="0.15">
      <c r="A395" s="59">
        <v>36850</v>
      </c>
      <c r="B395" s="56">
        <f t="shared" si="45"/>
        <v>11</v>
      </c>
      <c r="C395" s="60">
        <f t="shared" si="46"/>
        <v>2000</v>
      </c>
      <c r="D395" s="56">
        <v>39111</v>
      </c>
      <c r="E395" s="56">
        <v>5000</v>
      </c>
      <c r="F395" s="56">
        <v>14135</v>
      </c>
      <c r="G395" s="92"/>
      <c r="L395" s="56">
        <f t="shared" si="44"/>
        <v>39111</v>
      </c>
      <c r="M395" s="98">
        <f t="shared" si="44"/>
        <v>5000</v>
      </c>
      <c r="N395" s="98">
        <f t="shared" si="44"/>
        <v>14135</v>
      </c>
      <c r="O395" s="98">
        <f t="shared" si="44"/>
        <v>0</v>
      </c>
      <c r="P395" s="98">
        <f t="shared" si="43"/>
        <v>58246</v>
      </c>
    </row>
    <row r="396" spans="1:16" x14ac:dyDescent="0.15">
      <c r="A396" s="59">
        <v>36851</v>
      </c>
      <c r="B396" s="56">
        <f t="shared" si="45"/>
        <v>11</v>
      </c>
      <c r="C396" s="60">
        <f t="shared" si="46"/>
        <v>2000</v>
      </c>
      <c r="D396" s="56">
        <v>39111</v>
      </c>
      <c r="E396" s="56">
        <v>5000</v>
      </c>
      <c r="F396" s="56">
        <v>14135</v>
      </c>
      <c r="G396" s="92"/>
      <c r="L396" s="56">
        <f t="shared" si="44"/>
        <v>39111</v>
      </c>
      <c r="M396" s="98">
        <f t="shared" si="44"/>
        <v>5000</v>
      </c>
      <c r="N396" s="98">
        <f t="shared" si="44"/>
        <v>14135</v>
      </c>
      <c r="O396" s="98">
        <f t="shared" si="44"/>
        <v>0</v>
      </c>
      <c r="P396" s="98">
        <f t="shared" si="43"/>
        <v>58246</v>
      </c>
    </row>
    <row r="397" spans="1:16" x14ac:dyDescent="0.15">
      <c r="A397" s="59">
        <v>36852</v>
      </c>
      <c r="B397" s="56">
        <f t="shared" si="45"/>
        <v>11</v>
      </c>
      <c r="C397" s="60">
        <f t="shared" si="46"/>
        <v>2000</v>
      </c>
      <c r="D397" s="56">
        <v>39111</v>
      </c>
      <c r="E397" s="56">
        <v>5000</v>
      </c>
      <c r="F397" s="56">
        <v>14135</v>
      </c>
      <c r="G397" s="92"/>
      <c r="L397" s="56">
        <f t="shared" si="44"/>
        <v>39111</v>
      </c>
      <c r="M397" s="98">
        <f t="shared" si="44"/>
        <v>5000</v>
      </c>
      <c r="N397" s="98">
        <f t="shared" si="44"/>
        <v>14135</v>
      </c>
      <c r="O397" s="98">
        <f t="shared" si="44"/>
        <v>0</v>
      </c>
      <c r="P397" s="98">
        <f t="shared" si="43"/>
        <v>58246</v>
      </c>
    </row>
    <row r="398" spans="1:16" x14ac:dyDescent="0.15">
      <c r="A398" s="59">
        <v>36853</v>
      </c>
      <c r="B398" s="56">
        <f t="shared" si="45"/>
        <v>11</v>
      </c>
      <c r="C398" s="60">
        <f t="shared" si="46"/>
        <v>2000</v>
      </c>
      <c r="D398" s="56">
        <v>39111</v>
      </c>
      <c r="E398" s="56">
        <v>5000</v>
      </c>
      <c r="F398" s="56">
        <v>14135</v>
      </c>
      <c r="G398" s="92"/>
      <c r="L398" s="56">
        <f t="shared" si="44"/>
        <v>39111</v>
      </c>
      <c r="M398" s="98">
        <f t="shared" si="44"/>
        <v>5000</v>
      </c>
      <c r="N398" s="98">
        <f t="shared" si="44"/>
        <v>14135</v>
      </c>
      <c r="O398" s="98">
        <f t="shared" si="44"/>
        <v>0</v>
      </c>
      <c r="P398" s="98">
        <f t="shared" si="43"/>
        <v>58246</v>
      </c>
    </row>
    <row r="399" spans="1:16" x14ac:dyDescent="0.15">
      <c r="A399" s="59">
        <v>36854</v>
      </c>
      <c r="B399" s="56">
        <f t="shared" si="45"/>
        <v>11</v>
      </c>
      <c r="C399" s="60">
        <f t="shared" si="46"/>
        <v>2000</v>
      </c>
      <c r="D399" s="56">
        <v>39111</v>
      </c>
      <c r="E399" s="56">
        <v>5000</v>
      </c>
      <c r="F399" s="56">
        <v>14135</v>
      </c>
      <c r="G399" s="92"/>
      <c r="L399" s="56">
        <f t="shared" si="44"/>
        <v>39111</v>
      </c>
      <c r="M399" s="98">
        <f t="shared" si="44"/>
        <v>5000</v>
      </c>
      <c r="N399" s="98">
        <f t="shared" si="44"/>
        <v>14135</v>
      </c>
      <c r="O399" s="98">
        <f t="shared" si="44"/>
        <v>0</v>
      </c>
      <c r="P399" s="98">
        <f t="shared" si="43"/>
        <v>58246</v>
      </c>
    </row>
    <row r="400" spans="1:16" x14ac:dyDescent="0.15">
      <c r="A400" s="59">
        <v>36855</v>
      </c>
      <c r="B400" s="56">
        <f t="shared" si="45"/>
        <v>11</v>
      </c>
      <c r="C400" s="60">
        <f t="shared" si="46"/>
        <v>2000</v>
      </c>
      <c r="D400" s="56">
        <v>39111</v>
      </c>
      <c r="E400" s="56">
        <v>5000</v>
      </c>
      <c r="F400" s="56">
        <v>14135</v>
      </c>
      <c r="G400" s="92"/>
      <c r="L400" s="56">
        <f t="shared" si="44"/>
        <v>39111</v>
      </c>
      <c r="M400" s="98">
        <f t="shared" si="44"/>
        <v>5000</v>
      </c>
      <c r="N400" s="98">
        <f t="shared" si="44"/>
        <v>14135</v>
      </c>
      <c r="O400" s="98">
        <f t="shared" si="44"/>
        <v>0</v>
      </c>
      <c r="P400" s="98">
        <f t="shared" si="43"/>
        <v>58246</v>
      </c>
    </row>
    <row r="401" spans="1:16" x14ac:dyDescent="0.15">
      <c r="A401" s="59">
        <v>36856</v>
      </c>
      <c r="B401" s="56">
        <f t="shared" si="45"/>
        <v>11</v>
      </c>
      <c r="C401" s="60">
        <f t="shared" si="46"/>
        <v>2000</v>
      </c>
      <c r="D401" s="56">
        <v>39111</v>
      </c>
      <c r="E401" s="56">
        <v>5000</v>
      </c>
      <c r="F401" s="56">
        <v>14135</v>
      </c>
      <c r="G401" s="92"/>
      <c r="L401" s="56">
        <f t="shared" si="44"/>
        <v>39111</v>
      </c>
      <c r="M401" s="98">
        <f t="shared" si="44"/>
        <v>5000</v>
      </c>
      <c r="N401" s="98">
        <f t="shared" si="44"/>
        <v>14135</v>
      </c>
      <c r="O401" s="98">
        <f t="shared" si="44"/>
        <v>0</v>
      </c>
      <c r="P401" s="98">
        <f t="shared" si="43"/>
        <v>58246</v>
      </c>
    </row>
    <row r="402" spans="1:16" x14ac:dyDescent="0.15">
      <c r="A402" s="59">
        <v>36857</v>
      </c>
      <c r="B402" s="56">
        <f t="shared" si="45"/>
        <v>11</v>
      </c>
      <c r="C402" s="60">
        <f t="shared" si="46"/>
        <v>2000</v>
      </c>
      <c r="D402" s="56">
        <v>39111</v>
      </c>
      <c r="E402" s="56">
        <v>5000</v>
      </c>
      <c r="F402" s="56">
        <v>14135</v>
      </c>
      <c r="G402" s="92"/>
      <c r="L402" s="56">
        <f t="shared" si="44"/>
        <v>39111</v>
      </c>
      <c r="M402" s="98">
        <f t="shared" si="44"/>
        <v>5000</v>
      </c>
      <c r="N402" s="98">
        <f t="shared" si="44"/>
        <v>14135</v>
      </c>
      <c r="O402" s="98">
        <f t="shared" si="44"/>
        <v>0</v>
      </c>
      <c r="P402" s="98">
        <f t="shared" si="43"/>
        <v>58246</v>
      </c>
    </row>
    <row r="403" spans="1:16" x14ac:dyDescent="0.15">
      <c r="A403" s="59">
        <v>36858</v>
      </c>
      <c r="B403" s="56">
        <f t="shared" si="45"/>
        <v>11</v>
      </c>
      <c r="C403" s="60">
        <f t="shared" si="46"/>
        <v>2000</v>
      </c>
      <c r="D403" s="56">
        <v>39111</v>
      </c>
      <c r="E403" s="56">
        <v>5000</v>
      </c>
      <c r="F403" s="56">
        <v>14135</v>
      </c>
      <c r="G403" s="92"/>
      <c r="L403" s="56">
        <f t="shared" si="44"/>
        <v>39111</v>
      </c>
      <c r="M403" s="98">
        <f t="shared" si="44"/>
        <v>5000</v>
      </c>
      <c r="N403" s="98">
        <f t="shared" si="44"/>
        <v>14135</v>
      </c>
      <c r="O403" s="98">
        <f t="shared" si="44"/>
        <v>0</v>
      </c>
      <c r="P403" s="98">
        <f t="shared" si="43"/>
        <v>58246</v>
      </c>
    </row>
    <row r="404" spans="1:16" x14ac:dyDescent="0.15">
      <c r="A404" s="59">
        <v>36859</v>
      </c>
      <c r="B404" s="56">
        <f t="shared" si="45"/>
        <v>11</v>
      </c>
      <c r="C404" s="60">
        <f t="shared" si="46"/>
        <v>2000</v>
      </c>
      <c r="D404" s="56">
        <v>39111</v>
      </c>
      <c r="E404" s="56">
        <v>5000</v>
      </c>
      <c r="F404" s="56">
        <v>14135</v>
      </c>
      <c r="G404" s="92"/>
      <c r="L404" s="56">
        <f t="shared" si="44"/>
        <v>39111</v>
      </c>
      <c r="M404" s="98">
        <f t="shared" si="44"/>
        <v>5000</v>
      </c>
      <c r="N404" s="98">
        <f t="shared" si="44"/>
        <v>14135</v>
      </c>
      <c r="O404" s="98">
        <f t="shared" si="44"/>
        <v>0</v>
      </c>
      <c r="P404" s="98">
        <f t="shared" si="43"/>
        <v>58246</v>
      </c>
    </row>
    <row r="405" spans="1:16" x14ac:dyDescent="0.15">
      <c r="A405" s="59">
        <v>36860</v>
      </c>
      <c r="B405" s="56">
        <f t="shared" si="45"/>
        <v>11</v>
      </c>
      <c r="C405" s="60">
        <f t="shared" si="46"/>
        <v>2000</v>
      </c>
      <c r="D405" s="56">
        <v>39111</v>
      </c>
      <c r="E405" s="56">
        <v>5000</v>
      </c>
      <c r="F405" s="56">
        <v>14135</v>
      </c>
      <c r="G405" s="92"/>
      <c r="L405" s="56">
        <f t="shared" si="44"/>
        <v>39111</v>
      </c>
      <c r="M405" s="98">
        <f t="shared" si="44"/>
        <v>5000</v>
      </c>
      <c r="N405" s="98">
        <f t="shared" si="44"/>
        <v>14135</v>
      </c>
      <c r="O405" s="98">
        <f t="shared" si="44"/>
        <v>0</v>
      </c>
      <c r="P405" s="98">
        <f t="shared" si="43"/>
        <v>58246</v>
      </c>
    </row>
    <row r="406" spans="1:16" x14ac:dyDescent="0.15">
      <c r="A406" s="59">
        <v>36861</v>
      </c>
      <c r="B406" s="56">
        <f t="shared" si="45"/>
        <v>12</v>
      </c>
      <c r="C406" s="60">
        <f t="shared" si="46"/>
        <v>2000</v>
      </c>
      <c r="D406" s="56">
        <v>8996</v>
      </c>
      <c r="F406" s="56">
        <v>8933</v>
      </c>
      <c r="G406" s="92"/>
      <c r="H406" s="56">
        <v>40115</v>
      </c>
      <c r="L406" s="56">
        <f t="shared" si="44"/>
        <v>49111</v>
      </c>
      <c r="M406" s="98">
        <f t="shared" si="44"/>
        <v>0</v>
      </c>
      <c r="N406" s="98">
        <f t="shared" si="44"/>
        <v>8933</v>
      </c>
      <c r="O406" s="98">
        <f t="shared" si="44"/>
        <v>0</v>
      </c>
      <c r="P406" s="98">
        <f t="shared" si="43"/>
        <v>58044</v>
      </c>
    </row>
    <row r="407" spans="1:16" x14ac:dyDescent="0.15">
      <c r="A407" s="59">
        <v>36862</v>
      </c>
      <c r="B407" s="56">
        <f t="shared" si="45"/>
        <v>12</v>
      </c>
      <c r="C407" s="60">
        <f t="shared" si="46"/>
        <v>2000</v>
      </c>
      <c r="D407" s="56">
        <v>8996</v>
      </c>
      <c r="F407" s="56">
        <v>8933</v>
      </c>
      <c r="G407" s="92"/>
      <c r="H407" s="56">
        <v>40115</v>
      </c>
      <c r="L407" s="56">
        <f t="shared" ref="L407:O437" si="47">D407+H407</f>
        <v>49111</v>
      </c>
      <c r="M407" s="98">
        <f t="shared" si="47"/>
        <v>0</v>
      </c>
      <c r="N407" s="98">
        <f t="shared" si="47"/>
        <v>8933</v>
      </c>
      <c r="O407" s="98">
        <f t="shared" si="47"/>
        <v>0</v>
      </c>
      <c r="P407" s="98">
        <f t="shared" si="43"/>
        <v>58044</v>
      </c>
    </row>
    <row r="408" spans="1:16" x14ac:dyDescent="0.15">
      <c r="A408" s="59">
        <v>36863</v>
      </c>
      <c r="B408" s="56">
        <f t="shared" si="45"/>
        <v>12</v>
      </c>
      <c r="C408" s="60">
        <f t="shared" si="46"/>
        <v>2000</v>
      </c>
      <c r="D408" s="56">
        <v>8996</v>
      </c>
      <c r="F408" s="56">
        <v>8933</v>
      </c>
      <c r="G408" s="92"/>
      <c r="H408" s="56">
        <v>40115</v>
      </c>
      <c r="L408" s="56">
        <f t="shared" si="47"/>
        <v>49111</v>
      </c>
      <c r="M408" s="98">
        <f t="shared" si="47"/>
        <v>0</v>
      </c>
      <c r="N408" s="98">
        <f t="shared" si="47"/>
        <v>8933</v>
      </c>
      <c r="O408" s="98">
        <f t="shared" si="47"/>
        <v>0</v>
      </c>
      <c r="P408" s="98">
        <f t="shared" si="43"/>
        <v>58044</v>
      </c>
    </row>
    <row r="409" spans="1:16" x14ac:dyDescent="0.15">
      <c r="A409" s="59">
        <v>36864</v>
      </c>
      <c r="B409" s="56">
        <f t="shared" si="45"/>
        <v>12</v>
      </c>
      <c r="C409" s="60">
        <f t="shared" si="46"/>
        <v>2000</v>
      </c>
      <c r="D409" s="56">
        <v>8996</v>
      </c>
      <c r="F409" s="56">
        <v>8933</v>
      </c>
      <c r="G409" s="92"/>
      <c r="H409" s="56">
        <v>40115</v>
      </c>
      <c r="L409" s="56">
        <f t="shared" si="47"/>
        <v>49111</v>
      </c>
      <c r="M409" s="98">
        <f t="shared" si="47"/>
        <v>0</v>
      </c>
      <c r="N409" s="98">
        <f t="shared" si="47"/>
        <v>8933</v>
      </c>
      <c r="O409" s="98">
        <f t="shared" si="47"/>
        <v>0</v>
      </c>
      <c r="P409" s="98">
        <f t="shared" si="43"/>
        <v>58044</v>
      </c>
    </row>
    <row r="410" spans="1:16" x14ac:dyDescent="0.15">
      <c r="A410" s="59">
        <v>36865</v>
      </c>
      <c r="B410" s="56">
        <f t="shared" si="45"/>
        <v>12</v>
      </c>
      <c r="C410" s="60">
        <f t="shared" si="46"/>
        <v>2000</v>
      </c>
      <c r="D410" s="56">
        <v>8996</v>
      </c>
      <c r="F410" s="56">
        <v>8933</v>
      </c>
      <c r="G410" s="92"/>
      <c r="H410" s="56">
        <v>40115</v>
      </c>
      <c r="L410" s="56">
        <f t="shared" si="47"/>
        <v>49111</v>
      </c>
      <c r="M410" s="98">
        <f t="shared" si="47"/>
        <v>0</v>
      </c>
      <c r="N410" s="98">
        <f t="shared" si="47"/>
        <v>8933</v>
      </c>
      <c r="O410" s="98">
        <f t="shared" si="47"/>
        <v>0</v>
      </c>
      <c r="P410" s="98">
        <f t="shared" si="43"/>
        <v>58044</v>
      </c>
    </row>
    <row r="411" spans="1:16" x14ac:dyDescent="0.15">
      <c r="A411" s="59">
        <v>36866</v>
      </c>
      <c r="B411" s="56">
        <f t="shared" si="45"/>
        <v>12</v>
      </c>
      <c r="C411" s="60">
        <f t="shared" si="46"/>
        <v>2000</v>
      </c>
      <c r="D411" s="56">
        <v>8996</v>
      </c>
      <c r="F411" s="56">
        <v>8933</v>
      </c>
      <c r="G411" s="92"/>
      <c r="H411" s="56">
        <v>40115</v>
      </c>
      <c r="L411" s="56">
        <f t="shared" si="47"/>
        <v>49111</v>
      </c>
      <c r="M411" s="98">
        <f t="shared" si="47"/>
        <v>0</v>
      </c>
      <c r="N411" s="98">
        <f t="shared" si="47"/>
        <v>8933</v>
      </c>
      <c r="O411" s="98">
        <f t="shared" si="47"/>
        <v>0</v>
      </c>
      <c r="P411" s="98">
        <f t="shared" si="43"/>
        <v>58044</v>
      </c>
    </row>
    <row r="412" spans="1:16" x14ac:dyDescent="0.15">
      <c r="A412" s="59">
        <v>36867</v>
      </c>
      <c r="B412" s="56">
        <f t="shared" si="45"/>
        <v>12</v>
      </c>
      <c r="C412" s="60">
        <f t="shared" si="46"/>
        <v>2000</v>
      </c>
      <c r="D412" s="56">
        <v>8996</v>
      </c>
      <c r="F412" s="56">
        <v>8933</v>
      </c>
      <c r="G412" s="92"/>
      <c r="H412" s="56">
        <v>40115</v>
      </c>
      <c r="L412" s="56">
        <f t="shared" si="47"/>
        <v>49111</v>
      </c>
      <c r="M412" s="98">
        <f t="shared" si="47"/>
        <v>0</v>
      </c>
      <c r="N412" s="98">
        <f t="shared" si="47"/>
        <v>8933</v>
      </c>
      <c r="O412" s="98">
        <f t="shared" si="47"/>
        <v>0</v>
      </c>
      <c r="P412" s="98">
        <f t="shared" si="43"/>
        <v>58044</v>
      </c>
    </row>
    <row r="413" spans="1:16" x14ac:dyDescent="0.15">
      <c r="A413" s="59">
        <v>36868</v>
      </c>
      <c r="B413" s="56">
        <f t="shared" si="45"/>
        <v>12</v>
      </c>
      <c r="C413" s="60">
        <f t="shared" si="46"/>
        <v>2000</v>
      </c>
      <c r="D413" s="56">
        <v>8996</v>
      </c>
      <c r="F413" s="56">
        <v>8933</v>
      </c>
      <c r="G413" s="92"/>
      <c r="H413" s="56">
        <v>40115</v>
      </c>
      <c r="L413" s="56">
        <f t="shared" si="47"/>
        <v>49111</v>
      </c>
      <c r="M413" s="98">
        <f t="shared" si="47"/>
        <v>0</v>
      </c>
      <c r="N413" s="98">
        <f t="shared" si="47"/>
        <v>8933</v>
      </c>
      <c r="O413" s="98">
        <f t="shared" si="47"/>
        <v>0</v>
      </c>
      <c r="P413" s="98">
        <f t="shared" si="43"/>
        <v>58044</v>
      </c>
    </row>
    <row r="414" spans="1:16" x14ac:dyDescent="0.15">
      <c r="A414" s="59">
        <v>36869</v>
      </c>
      <c r="B414" s="56">
        <f t="shared" si="45"/>
        <v>12</v>
      </c>
      <c r="C414" s="60">
        <f t="shared" si="46"/>
        <v>2000</v>
      </c>
      <c r="D414" s="56">
        <v>8996</v>
      </c>
      <c r="F414" s="56">
        <v>8933</v>
      </c>
      <c r="G414" s="92"/>
      <c r="H414" s="56">
        <v>40115</v>
      </c>
      <c r="L414" s="56">
        <f t="shared" si="47"/>
        <v>49111</v>
      </c>
      <c r="M414" s="98">
        <f t="shared" si="47"/>
        <v>0</v>
      </c>
      <c r="N414" s="98">
        <f t="shared" si="47"/>
        <v>8933</v>
      </c>
      <c r="O414" s="98">
        <f t="shared" si="47"/>
        <v>0</v>
      </c>
      <c r="P414" s="98">
        <f t="shared" si="43"/>
        <v>58044</v>
      </c>
    </row>
    <row r="415" spans="1:16" x14ac:dyDescent="0.15">
      <c r="A415" s="59">
        <v>36870</v>
      </c>
      <c r="B415" s="56">
        <f t="shared" si="45"/>
        <v>12</v>
      </c>
      <c r="C415" s="60">
        <f t="shared" si="46"/>
        <v>2000</v>
      </c>
      <c r="D415" s="56">
        <v>8996</v>
      </c>
      <c r="F415" s="56">
        <v>8933</v>
      </c>
      <c r="G415" s="92"/>
      <c r="H415" s="56">
        <v>40115</v>
      </c>
      <c r="L415" s="56">
        <f t="shared" si="47"/>
        <v>49111</v>
      </c>
      <c r="M415" s="98">
        <f t="shared" si="47"/>
        <v>0</v>
      </c>
      <c r="N415" s="98">
        <f t="shared" si="47"/>
        <v>8933</v>
      </c>
      <c r="O415" s="98">
        <f t="shared" si="47"/>
        <v>0</v>
      </c>
      <c r="P415" s="98">
        <f t="shared" si="43"/>
        <v>58044</v>
      </c>
    </row>
    <row r="416" spans="1:16" x14ac:dyDescent="0.15">
      <c r="A416" s="59">
        <v>36871</v>
      </c>
      <c r="B416" s="56">
        <f t="shared" si="45"/>
        <v>12</v>
      </c>
      <c r="C416" s="60">
        <f t="shared" si="46"/>
        <v>2000</v>
      </c>
      <c r="D416" s="56">
        <v>8996</v>
      </c>
      <c r="F416" s="56">
        <v>8933</v>
      </c>
      <c r="G416" s="92"/>
      <c r="H416" s="56">
        <v>40115</v>
      </c>
      <c r="L416" s="56">
        <f t="shared" si="47"/>
        <v>49111</v>
      </c>
      <c r="M416" s="98">
        <f t="shared" si="47"/>
        <v>0</v>
      </c>
      <c r="N416" s="98">
        <f t="shared" si="47"/>
        <v>8933</v>
      </c>
      <c r="O416" s="98">
        <f t="shared" si="47"/>
        <v>0</v>
      </c>
      <c r="P416" s="98">
        <f t="shared" si="43"/>
        <v>58044</v>
      </c>
    </row>
    <row r="417" spans="1:16" x14ac:dyDescent="0.15">
      <c r="A417" s="59">
        <v>36872</v>
      </c>
      <c r="B417" s="56">
        <f t="shared" si="45"/>
        <v>12</v>
      </c>
      <c r="C417" s="60">
        <f t="shared" si="46"/>
        <v>2000</v>
      </c>
      <c r="D417" s="56">
        <v>8996</v>
      </c>
      <c r="F417" s="56">
        <v>8933</v>
      </c>
      <c r="G417" s="92"/>
      <c r="H417" s="56">
        <v>40115</v>
      </c>
      <c r="L417" s="56">
        <f t="shared" si="47"/>
        <v>49111</v>
      </c>
      <c r="M417" s="98">
        <f t="shared" si="47"/>
        <v>0</v>
      </c>
      <c r="N417" s="98">
        <f t="shared" si="47"/>
        <v>8933</v>
      </c>
      <c r="O417" s="98">
        <f t="shared" si="47"/>
        <v>0</v>
      </c>
      <c r="P417" s="98">
        <f t="shared" si="43"/>
        <v>58044</v>
      </c>
    </row>
    <row r="418" spans="1:16" x14ac:dyDescent="0.15">
      <c r="A418" s="59">
        <v>36873</v>
      </c>
      <c r="B418" s="56">
        <f t="shared" si="45"/>
        <v>12</v>
      </c>
      <c r="C418" s="60">
        <f t="shared" si="46"/>
        <v>2000</v>
      </c>
      <c r="D418" s="56">
        <v>8996</v>
      </c>
      <c r="F418" s="56">
        <v>8933</v>
      </c>
      <c r="G418" s="92"/>
      <c r="H418" s="56">
        <v>40115</v>
      </c>
      <c r="L418" s="56">
        <f t="shared" si="47"/>
        <v>49111</v>
      </c>
      <c r="M418" s="98">
        <f t="shared" si="47"/>
        <v>0</v>
      </c>
      <c r="N418" s="98">
        <f t="shared" si="47"/>
        <v>8933</v>
      </c>
      <c r="O418" s="98">
        <f t="shared" si="47"/>
        <v>0</v>
      </c>
      <c r="P418" s="98">
        <f t="shared" si="43"/>
        <v>58044</v>
      </c>
    </row>
    <row r="419" spans="1:16" x14ac:dyDescent="0.15">
      <c r="A419" s="59">
        <v>36874</v>
      </c>
      <c r="B419" s="56">
        <f t="shared" si="45"/>
        <v>12</v>
      </c>
      <c r="C419" s="60">
        <f t="shared" si="46"/>
        <v>2000</v>
      </c>
      <c r="D419" s="56">
        <v>8996</v>
      </c>
      <c r="F419" s="56">
        <v>8933</v>
      </c>
      <c r="G419" s="92"/>
      <c r="H419" s="56">
        <v>40115</v>
      </c>
      <c r="L419" s="56">
        <f t="shared" si="47"/>
        <v>49111</v>
      </c>
      <c r="M419" s="98">
        <f t="shared" si="47"/>
        <v>0</v>
      </c>
      <c r="N419" s="98">
        <f t="shared" si="47"/>
        <v>8933</v>
      </c>
      <c r="O419" s="98">
        <f t="shared" si="47"/>
        <v>0</v>
      </c>
      <c r="P419" s="98">
        <f t="shared" si="43"/>
        <v>58044</v>
      </c>
    </row>
    <row r="420" spans="1:16" x14ac:dyDescent="0.15">
      <c r="A420" s="59">
        <v>36875</v>
      </c>
      <c r="B420" s="56">
        <f t="shared" si="45"/>
        <v>12</v>
      </c>
      <c r="C420" s="60">
        <f t="shared" si="46"/>
        <v>2000</v>
      </c>
      <c r="D420" s="56">
        <v>8996</v>
      </c>
      <c r="F420" s="56">
        <v>8933</v>
      </c>
      <c r="G420" s="92"/>
      <c r="H420" s="56">
        <v>40115</v>
      </c>
      <c r="L420" s="56">
        <f t="shared" si="47"/>
        <v>49111</v>
      </c>
      <c r="M420" s="98">
        <f t="shared" si="47"/>
        <v>0</v>
      </c>
      <c r="N420" s="98">
        <f t="shared" si="47"/>
        <v>8933</v>
      </c>
      <c r="O420" s="98">
        <f t="shared" si="47"/>
        <v>0</v>
      </c>
      <c r="P420" s="98">
        <f t="shared" si="43"/>
        <v>58044</v>
      </c>
    </row>
    <row r="421" spans="1:16" x14ac:dyDescent="0.15">
      <c r="A421" s="59">
        <v>36876</v>
      </c>
      <c r="B421" s="56">
        <f t="shared" si="45"/>
        <v>12</v>
      </c>
      <c r="C421" s="60">
        <f t="shared" si="46"/>
        <v>2000</v>
      </c>
      <c r="D421" s="56">
        <v>8996</v>
      </c>
      <c r="F421" s="56">
        <v>8933</v>
      </c>
      <c r="G421" s="92"/>
      <c r="H421" s="56">
        <v>40115</v>
      </c>
      <c r="L421" s="56">
        <f t="shared" si="47"/>
        <v>49111</v>
      </c>
      <c r="M421" s="98">
        <f t="shared" si="47"/>
        <v>0</v>
      </c>
      <c r="N421" s="98">
        <f t="shared" si="47"/>
        <v>8933</v>
      </c>
      <c r="O421" s="98">
        <f t="shared" si="47"/>
        <v>0</v>
      </c>
      <c r="P421" s="98">
        <f t="shared" si="43"/>
        <v>58044</v>
      </c>
    </row>
    <row r="422" spans="1:16" x14ac:dyDescent="0.15">
      <c r="A422" s="59">
        <v>36877</v>
      </c>
      <c r="B422" s="56">
        <f t="shared" si="45"/>
        <v>12</v>
      </c>
      <c r="C422" s="60">
        <f t="shared" si="46"/>
        <v>2000</v>
      </c>
      <c r="D422" s="56">
        <v>8996</v>
      </c>
      <c r="F422" s="56">
        <v>8933</v>
      </c>
      <c r="G422" s="92"/>
      <c r="H422" s="56">
        <v>40115</v>
      </c>
      <c r="L422" s="56">
        <f t="shared" si="47"/>
        <v>49111</v>
      </c>
      <c r="M422" s="98">
        <f t="shared" si="47"/>
        <v>0</v>
      </c>
      <c r="N422" s="98">
        <f t="shared" si="47"/>
        <v>8933</v>
      </c>
      <c r="O422" s="98">
        <f t="shared" si="47"/>
        <v>0</v>
      </c>
      <c r="P422" s="98">
        <f t="shared" si="43"/>
        <v>58044</v>
      </c>
    </row>
    <row r="423" spans="1:16" x14ac:dyDescent="0.15">
      <c r="A423" s="59">
        <v>36878</v>
      </c>
      <c r="B423" s="56">
        <f t="shared" si="45"/>
        <v>12</v>
      </c>
      <c r="C423" s="60">
        <f t="shared" si="46"/>
        <v>2000</v>
      </c>
      <c r="D423" s="56">
        <v>8996</v>
      </c>
      <c r="F423" s="56">
        <v>8933</v>
      </c>
      <c r="G423" s="92"/>
      <c r="H423" s="56">
        <v>40115</v>
      </c>
      <c r="L423" s="56">
        <f t="shared" si="47"/>
        <v>49111</v>
      </c>
      <c r="M423" s="98">
        <f t="shared" si="47"/>
        <v>0</v>
      </c>
      <c r="N423" s="98">
        <f t="shared" si="47"/>
        <v>8933</v>
      </c>
      <c r="O423" s="98">
        <f t="shared" si="47"/>
        <v>0</v>
      </c>
      <c r="P423" s="98">
        <f t="shared" si="43"/>
        <v>58044</v>
      </c>
    </row>
    <row r="424" spans="1:16" x14ac:dyDescent="0.15">
      <c r="A424" s="59">
        <v>36879</v>
      </c>
      <c r="B424" s="56">
        <f t="shared" si="45"/>
        <v>12</v>
      </c>
      <c r="C424" s="60">
        <f t="shared" si="46"/>
        <v>2000</v>
      </c>
      <c r="D424" s="56">
        <v>8996</v>
      </c>
      <c r="F424" s="56">
        <v>8933</v>
      </c>
      <c r="G424" s="92"/>
      <c r="H424" s="56">
        <v>40115</v>
      </c>
      <c r="L424" s="56">
        <f t="shared" si="47"/>
        <v>49111</v>
      </c>
      <c r="M424" s="98">
        <f t="shared" si="47"/>
        <v>0</v>
      </c>
      <c r="N424" s="98">
        <f t="shared" si="47"/>
        <v>8933</v>
      </c>
      <c r="O424" s="98">
        <f t="shared" si="47"/>
        <v>0</v>
      </c>
      <c r="P424" s="98">
        <f t="shared" si="43"/>
        <v>58044</v>
      </c>
    </row>
    <row r="425" spans="1:16" x14ac:dyDescent="0.15">
      <c r="A425" s="59">
        <v>36880</v>
      </c>
      <c r="B425" s="56">
        <f t="shared" si="45"/>
        <v>12</v>
      </c>
      <c r="C425" s="60">
        <f t="shared" si="46"/>
        <v>2000</v>
      </c>
      <c r="D425" s="56">
        <v>8996</v>
      </c>
      <c r="F425" s="56">
        <v>8933</v>
      </c>
      <c r="G425" s="92"/>
      <c r="H425" s="56">
        <v>40115</v>
      </c>
      <c r="L425" s="56">
        <f t="shared" si="47"/>
        <v>49111</v>
      </c>
      <c r="M425" s="98">
        <f t="shared" si="47"/>
        <v>0</v>
      </c>
      <c r="N425" s="98">
        <f t="shared" si="47"/>
        <v>8933</v>
      </c>
      <c r="O425" s="98">
        <f t="shared" si="47"/>
        <v>0</v>
      </c>
      <c r="P425" s="98">
        <f t="shared" si="43"/>
        <v>58044</v>
      </c>
    </row>
    <row r="426" spans="1:16" x14ac:dyDescent="0.15">
      <c r="A426" s="59">
        <v>36881</v>
      </c>
      <c r="B426" s="56">
        <f t="shared" si="45"/>
        <v>12</v>
      </c>
      <c r="C426" s="60">
        <f t="shared" si="46"/>
        <v>2000</v>
      </c>
      <c r="D426" s="56">
        <v>8996</v>
      </c>
      <c r="F426" s="56">
        <v>8933</v>
      </c>
      <c r="G426" s="92"/>
      <c r="H426" s="56">
        <v>40115</v>
      </c>
      <c r="L426" s="56">
        <f t="shared" si="47"/>
        <v>49111</v>
      </c>
      <c r="M426" s="98">
        <f t="shared" si="47"/>
        <v>0</v>
      </c>
      <c r="N426" s="98">
        <f t="shared" si="47"/>
        <v>8933</v>
      </c>
      <c r="O426" s="98">
        <f t="shared" si="47"/>
        <v>0</v>
      </c>
      <c r="P426" s="98">
        <f t="shared" si="43"/>
        <v>58044</v>
      </c>
    </row>
    <row r="427" spans="1:16" x14ac:dyDescent="0.15">
      <c r="A427" s="59">
        <v>36882</v>
      </c>
      <c r="B427" s="56">
        <f t="shared" si="45"/>
        <v>12</v>
      </c>
      <c r="C427" s="60">
        <f t="shared" si="46"/>
        <v>2000</v>
      </c>
      <c r="D427" s="56">
        <v>8996</v>
      </c>
      <c r="F427" s="56">
        <v>8933</v>
      </c>
      <c r="G427" s="92"/>
      <c r="H427" s="56">
        <v>40115</v>
      </c>
      <c r="L427" s="56">
        <f t="shared" si="47"/>
        <v>49111</v>
      </c>
      <c r="M427" s="98">
        <f t="shared" si="47"/>
        <v>0</v>
      </c>
      <c r="N427" s="98">
        <f t="shared" si="47"/>
        <v>8933</v>
      </c>
      <c r="O427" s="98">
        <f t="shared" si="47"/>
        <v>0</v>
      </c>
      <c r="P427" s="98">
        <f t="shared" si="43"/>
        <v>58044</v>
      </c>
    </row>
    <row r="428" spans="1:16" x14ac:dyDescent="0.15">
      <c r="A428" s="59">
        <v>36883</v>
      </c>
      <c r="B428" s="56">
        <f t="shared" si="45"/>
        <v>12</v>
      </c>
      <c r="C428" s="60">
        <f t="shared" si="46"/>
        <v>2000</v>
      </c>
      <c r="D428" s="56">
        <v>8996</v>
      </c>
      <c r="F428" s="56">
        <v>8933</v>
      </c>
      <c r="G428" s="92"/>
      <c r="H428" s="56">
        <v>40115</v>
      </c>
      <c r="L428" s="56">
        <f t="shared" si="47"/>
        <v>49111</v>
      </c>
      <c r="M428" s="98">
        <f t="shared" si="47"/>
        <v>0</v>
      </c>
      <c r="N428" s="98">
        <f t="shared" si="47"/>
        <v>8933</v>
      </c>
      <c r="O428" s="98">
        <f t="shared" si="47"/>
        <v>0</v>
      </c>
      <c r="P428" s="98">
        <f t="shared" si="43"/>
        <v>58044</v>
      </c>
    </row>
    <row r="429" spans="1:16" x14ac:dyDescent="0.15">
      <c r="A429" s="59">
        <v>36884</v>
      </c>
      <c r="B429" s="56">
        <f t="shared" si="45"/>
        <v>12</v>
      </c>
      <c r="C429" s="60">
        <f t="shared" si="46"/>
        <v>2000</v>
      </c>
      <c r="D429" s="56">
        <v>8996</v>
      </c>
      <c r="F429" s="56">
        <v>8933</v>
      </c>
      <c r="G429" s="92"/>
      <c r="H429" s="56">
        <v>40115</v>
      </c>
      <c r="L429" s="56">
        <f t="shared" si="47"/>
        <v>49111</v>
      </c>
      <c r="M429" s="98">
        <f t="shared" si="47"/>
        <v>0</v>
      </c>
      <c r="N429" s="98">
        <f t="shared" si="47"/>
        <v>8933</v>
      </c>
      <c r="O429" s="98">
        <f t="shared" si="47"/>
        <v>0</v>
      </c>
      <c r="P429" s="98">
        <f t="shared" si="43"/>
        <v>58044</v>
      </c>
    </row>
    <row r="430" spans="1:16" x14ac:dyDescent="0.15">
      <c r="A430" s="59">
        <v>36885</v>
      </c>
      <c r="B430" s="56">
        <f t="shared" si="45"/>
        <v>12</v>
      </c>
      <c r="C430" s="60">
        <f t="shared" si="46"/>
        <v>2000</v>
      </c>
      <c r="D430" s="56">
        <v>8996</v>
      </c>
      <c r="F430" s="56">
        <v>8933</v>
      </c>
      <c r="G430" s="92"/>
      <c r="H430" s="56">
        <v>40115</v>
      </c>
      <c r="L430" s="56">
        <f t="shared" si="47"/>
        <v>49111</v>
      </c>
      <c r="M430" s="98">
        <f t="shared" si="47"/>
        <v>0</v>
      </c>
      <c r="N430" s="98">
        <f t="shared" si="47"/>
        <v>8933</v>
      </c>
      <c r="O430" s="98">
        <f t="shared" si="47"/>
        <v>0</v>
      </c>
      <c r="P430" s="98">
        <f t="shared" si="43"/>
        <v>58044</v>
      </c>
    </row>
    <row r="431" spans="1:16" x14ac:dyDescent="0.15">
      <c r="A431" s="59">
        <v>36886</v>
      </c>
      <c r="B431" s="56">
        <f t="shared" si="45"/>
        <v>12</v>
      </c>
      <c r="C431" s="60">
        <f t="shared" si="46"/>
        <v>2000</v>
      </c>
      <c r="D431" s="56">
        <v>8996</v>
      </c>
      <c r="F431" s="56">
        <v>8933</v>
      </c>
      <c r="G431" s="92"/>
      <c r="H431" s="56">
        <v>40115</v>
      </c>
      <c r="L431" s="56">
        <f t="shared" si="47"/>
        <v>49111</v>
      </c>
      <c r="M431" s="98">
        <f t="shared" si="47"/>
        <v>0</v>
      </c>
      <c r="N431" s="98">
        <f t="shared" si="47"/>
        <v>8933</v>
      </c>
      <c r="O431" s="98">
        <f t="shared" si="47"/>
        <v>0</v>
      </c>
      <c r="P431" s="98">
        <f t="shared" si="43"/>
        <v>58044</v>
      </c>
    </row>
    <row r="432" spans="1:16" ht="7.5" customHeight="1" x14ac:dyDescent="0.15">
      <c r="A432" s="59">
        <v>36887</v>
      </c>
      <c r="B432" s="56">
        <f t="shared" si="45"/>
        <v>12</v>
      </c>
      <c r="C432" s="60">
        <f t="shared" si="46"/>
        <v>2000</v>
      </c>
      <c r="D432" s="56">
        <v>8996</v>
      </c>
      <c r="F432" s="56">
        <v>8933</v>
      </c>
      <c r="G432" s="92"/>
      <c r="H432" s="56">
        <v>40115</v>
      </c>
      <c r="L432" s="56">
        <f t="shared" si="47"/>
        <v>49111</v>
      </c>
      <c r="M432" s="98">
        <f t="shared" si="47"/>
        <v>0</v>
      </c>
      <c r="N432" s="98">
        <f t="shared" si="47"/>
        <v>8933</v>
      </c>
      <c r="O432" s="98">
        <f t="shared" si="47"/>
        <v>0</v>
      </c>
      <c r="P432" s="98">
        <f t="shared" si="43"/>
        <v>58044</v>
      </c>
    </row>
    <row r="433" spans="1:16" ht="9.75" customHeight="1" x14ac:dyDescent="0.15">
      <c r="A433" s="59">
        <v>36888</v>
      </c>
      <c r="B433" s="56">
        <f t="shared" si="45"/>
        <v>12</v>
      </c>
      <c r="C433" s="60">
        <f t="shared" si="46"/>
        <v>2000</v>
      </c>
      <c r="D433" s="56">
        <v>8996</v>
      </c>
      <c r="F433" s="56">
        <v>8933</v>
      </c>
      <c r="G433" s="92"/>
      <c r="H433" s="56">
        <v>40115</v>
      </c>
      <c r="L433" s="56">
        <f t="shared" si="47"/>
        <v>49111</v>
      </c>
      <c r="M433" s="98">
        <f t="shared" si="47"/>
        <v>0</v>
      </c>
      <c r="N433" s="98">
        <f t="shared" si="47"/>
        <v>8933</v>
      </c>
      <c r="O433" s="98">
        <f t="shared" si="47"/>
        <v>0</v>
      </c>
      <c r="P433" s="98">
        <f t="shared" si="43"/>
        <v>58044</v>
      </c>
    </row>
    <row r="434" spans="1:16" ht="9.75" customHeight="1" x14ac:dyDescent="0.15">
      <c r="A434" s="59">
        <v>36889</v>
      </c>
      <c r="B434" s="56">
        <f t="shared" si="45"/>
        <v>12</v>
      </c>
      <c r="C434" s="60">
        <f t="shared" si="46"/>
        <v>2000</v>
      </c>
      <c r="D434" s="56">
        <v>8996</v>
      </c>
      <c r="F434" s="56">
        <v>8933</v>
      </c>
      <c r="G434" s="92"/>
      <c r="H434" s="56">
        <v>40115</v>
      </c>
      <c r="L434" s="56">
        <f t="shared" si="47"/>
        <v>49111</v>
      </c>
      <c r="M434" s="98">
        <f t="shared" si="47"/>
        <v>0</v>
      </c>
      <c r="N434" s="98">
        <f t="shared" si="47"/>
        <v>8933</v>
      </c>
      <c r="O434" s="98">
        <f t="shared" si="47"/>
        <v>0</v>
      </c>
      <c r="P434" s="98">
        <f t="shared" si="43"/>
        <v>58044</v>
      </c>
    </row>
    <row r="435" spans="1:16" x14ac:dyDescent="0.15">
      <c r="A435" s="59">
        <v>36890</v>
      </c>
      <c r="B435" s="56">
        <f t="shared" si="45"/>
        <v>12</v>
      </c>
      <c r="C435" s="60">
        <f t="shared" si="46"/>
        <v>2000</v>
      </c>
      <c r="D435" s="56">
        <v>8996</v>
      </c>
      <c r="F435" s="56">
        <v>8933</v>
      </c>
      <c r="G435" s="92"/>
      <c r="H435" s="56">
        <v>40115</v>
      </c>
      <c r="L435" s="56">
        <f t="shared" si="47"/>
        <v>49111</v>
      </c>
      <c r="M435" s="98">
        <f t="shared" si="47"/>
        <v>0</v>
      </c>
      <c r="N435" s="98">
        <f t="shared" si="47"/>
        <v>8933</v>
      </c>
      <c r="O435" s="98">
        <f t="shared" si="47"/>
        <v>0</v>
      </c>
      <c r="P435" s="98">
        <f t="shared" si="43"/>
        <v>58044</v>
      </c>
    </row>
    <row r="436" spans="1:16" x14ac:dyDescent="0.15">
      <c r="A436" s="59">
        <v>36891</v>
      </c>
      <c r="B436" s="56">
        <f t="shared" si="45"/>
        <v>12</v>
      </c>
      <c r="C436" s="60">
        <f>YEAR(A436)</f>
        <v>2000</v>
      </c>
      <c r="D436" s="56">
        <v>8996</v>
      </c>
      <c r="F436" s="56">
        <v>8933</v>
      </c>
      <c r="G436" s="92"/>
      <c r="H436" s="56">
        <v>40115</v>
      </c>
      <c r="L436" s="56">
        <f t="shared" si="47"/>
        <v>49111</v>
      </c>
      <c r="M436" s="98">
        <f t="shared" si="47"/>
        <v>0</v>
      </c>
      <c r="N436" s="98">
        <f t="shared" si="47"/>
        <v>8933</v>
      </c>
      <c r="O436" s="98">
        <f t="shared" si="47"/>
        <v>0</v>
      </c>
      <c r="P436" s="98">
        <f t="shared" si="43"/>
        <v>58044</v>
      </c>
    </row>
    <row r="437" spans="1:16" x14ac:dyDescent="0.15">
      <c r="A437" s="59">
        <v>36892</v>
      </c>
      <c r="B437" s="56">
        <f t="shared" si="45"/>
        <v>1</v>
      </c>
      <c r="C437" s="60">
        <f t="shared" si="46"/>
        <v>2001</v>
      </c>
      <c r="D437" s="56">
        <v>8995</v>
      </c>
      <c r="F437" s="56">
        <v>8934</v>
      </c>
      <c r="G437" s="92"/>
      <c r="H437" s="56">
        <v>39758</v>
      </c>
      <c r="L437" s="56">
        <f t="shared" si="47"/>
        <v>48753</v>
      </c>
      <c r="M437" s="98">
        <f t="shared" si="47"/>
        <v>0</v>
      </c>
      <c r="N437" s="98">
        <f t="shared" si="47"/>
        <v>8934</v>
      </c>
      <c r="O437" s="98">
        <f t="shared" si="47"/>
        <v>0</v>
      </c>
      <c r="P437" s="98">
        <f t="shared" si="43"/>
        <v>57687</v>
      </c>
    </row>
    <row r="438" spans="1:16" x14ac:dyDescent="0.15">
      <c r="A438" s="59">
        <v>36893</v>
      </c>
      <c r="B438" s="56">
        <f t="shared" si="45"/>
        <v>1</v>
      </c>
      <c r="C438" s="60">
        <f t="shared" si="46"/>
        <v>2001</v>
      </c>
      <c r="D438" s="56">
        <v>8995</v>
      </c>
      <c r="F438" s="56">
        <v>8934</v>
      </c>
      <c r="G438" s="92"/>
      <c r="H438" s="56">
        <v>40116</v>
      </c>
      <c r="L438" s="56">
        <f t="shared" ref="L438:O468" si="48">D438+H438</f>
        <v>49111</v>
      </c>
      <c r="M438" s="98">
        <f t="shared" si="48"/>
        <v>0</v>
      </c>
      <c r="N438" s="98">
        <f t="shared" si="48"/>
        <v>8934</v>
      </c>
      <c r="O438" s="98">
        <f t="shared" si="48"/>
        <v>0</v>
      </c>
      <c r="P438" s="98">
        <f t="shared" si="43"/>
        <v>58045</v>
      </c>
    </row>
    <row r="439" spans="1:16" x14ac:dyDescent="0.15">
      <c r="A439" s="59">
        <v>36894</v>
      </c>
      <c r="B439" s="56">
        <f t="shared" si="45"/>
        <v>1</v>
      </c>
      <c r="C439" s="60">
        <f t="shared" si="46"/>
        <v>2001</v>
      </c>
      <c r="D439" s="56">
        <v>8995</v>
      </c>
      <c r="F439" s="56">
        <v>8934</v>
      </c>
      <c r="G439" s="92"/>
      <c r="H439" s="56">
        <v>40116</v>
      </c>
      <c r="L439" s="56">
        <f t="shared" si="48"/>
        <v>49111</v>
      </c>
      <c r="M439" s="98">
        <f t="shared" si="48"/>
        <v>0</v>
      </c>
      <c r="N439" s="98">
        <f t="shared" si="48"/>
        <v>8934</v>
      </c>
      <c r="O439" s="98">
        <f t="shared" si="48"/>
        <v>0</v>
      </c>
      <c r="P439" s="98">
        <f t="shared" si="43"/>
        <v>58045</v>
      </c>
    </row>
    <row r="440" spans="1:16" x14ac:dyDescent="0.15">
      <c r="A440" s="59">
        <v>36895</v>
      </c>
      <c r="B440" s="56">
        <f t="shared" si="45"/>
        <v>1</v>
      </c>
      <c r="C440" s="60">
        <f t="shared" si="46"/>
        <v>2001</v>
      </c>
      <c r="D440" s="56">
        <v>8995</v>
      </c>
      <c r="F440" s="56">
        <v>8934</v>
      </c>
      <c r="G440" s="92"/>
      <c r="H440" s="56">
        <v>40116</v>
      </c>
      <c r="L440" s="56">
        <f t="shared" si="48"/>
        <v>49111</v>
      </c>
      <c r="M440" s="98">
        <f t="shared" si="48"/>
        <v>0</v>
      </c>
      <c r="N440" s="98">
        <f t="shared" si="48"/>
        <v>8934</v>
      </c>
      <c r="O440" s="98">
        <f t="shared" si="48"/>
        <v>0</v>
      </c>
      <c r="P440" s="98">
        <f t="shared" ref="P440:P495" si="49">L440+M440+N440-O440</f>
        <v>58045</v>
      </c>
    </row>
    <row r="441" spans="1:16" x14ac:dyDescent="0.15">
      <c r="A441" s="59">
        <v>36896</v>
      </c>
      <c r="B441" s="56">
        <f t="shared" si="45"/>
        <v>1</v>
      </c>
      <c r="C441" s="60">
        <f t="shared" si="46"/>
        <v>2001</v>
      </c>
      <c r="D441" s="56">
        <v>8995</v>
      </c>
      <c r="F441" s="56">
        <v>8934</v>
      </c>
      <c r="G441" s="92"/>
      <c r="H441" s="56">
        <v>40116</v>
      </c>
      <c r="L441" s="56">
        <f t="shared" si="48"/>
        <v>49111</v>
      </c>
      <c r="M441" s="98">
        <f t="shared" si="48"/>
        <v>0</v>
      </c>
      <c r="N441" s="98">
        <f t="shared" si="48"/>
        <v>8934</v>
      </c>
      <c r="O441" s="98">
        <f t="shared" si="48"/>
        <v>0</v>
      </c>
      <c r="P441" s="98">
        <f t="shared" si="49"/>
        <v>58045</v>
      </c>
    </row>
    <row r="442" spans="1:16" x14ac:dyDescent="0.15">
      <c r="A442" s="59">
        <v>36897</v>
      </c>
      <c r="B442" s="56">
        <f t="shared" si="45"/>
        <v>1</v>
      </c>
      <c r="C442" s="60">
        <f t="shared" si="46"/>
        <v>2001</v>
      </c>
      <c r="D442" s="56">
        <v>8995</v>
      </c>
      <c r="F442" s="56">
        <v>8934</v>
      </c>
      <c r="G442" s="92"/>
      <c r="H442" s="56">
        <v>40116</v>
      </c>
      <c r="L442" s="56">
        <f t="shared" si="48"/>
        <v>49111</v>
      </c>
      <c r="M442" s="98">
        <f t="shared" si="48"/>
        <v>0</v>
      </c>
      <c r="N442" s="98">
        <f t="shared" si="48"/>
        <v>8934</v>
      </c>
      <c r="O442" s="98">
        <f t="shared" si="48"/>
        <v>0</v>
      </c>
      <c r="P442" s="98">
        <f t="shared" si="49"/>
        <v>58045</v>
      </c>
    </row>
    <row r="443" spans="1:16" x14ac:dyDescent="0.15">
      <c r="A443" s="59">
        <v>36898</v>
      </c>
      <c r="B443" s="56">
        <f t="shared" si="45"/>
        <v>1</v>
      </c>
      <c r="C443" s="60">
        <f t="shared" si="46"/>
        <v>2001</v>
      </c>
      <c r="D443" s="56">
        <v>8995</v>
      </c>
      <c r="F443" s="56">
        <v>8934</v>
      </c>
      <c r="G443" s="92"/>
      <c r="H443" s="56">
        <v>40116</v>
      </c>
      <c r="L443" s="56">
        <f t="shared" si="48"/>
        <v>49111</v>
      </c>
      <c r="M443" s="98">
        <f t="shared" si="48"/>
        <v>0</v>
      </c>
      <c r="N443" s="98">
        <f t="shared" si="48"/>
        <v>8934</v>
      </c>
      <c r="O443" s="98">
        <f t="shared" si="48"/>
        <v>0</v>
      </c>
      <c r="P443" s="98">
        <f t="shared" si="49"/>
        <v>58045</v>
      </c>
    </row>
    <row r="444" spans="1:16" x14ac:dyDescent="0.15">
      <c r="A444" s="59">
        <v>36899</v>
      </c>
      <c r="B444" s="56">
        <f t="shared" si="45"/>
        <v>1</v>
      </c>
      <c r="C444" s="60">
        <f t="shared" si="46"/>
        <v>2001</v>
      </c>
      <c r="D444" s="56">
        <v>8995</v>
      </c>
      <c r="F444" s="56">
        <v>8934</v>
      </c>
      <c r="G444" s="92"/>
      <c r="H444" s="56">
        <v>40116</v>
      </c>
      <c r="L444" s="56">
        <f t="shared" si="48"/>
        <v>49111</v>
      </c>
      <c r="M444" s="98">
        <f t="shared" si="48"/>
        <v>0</v>
      </c>
      <c r="N444" s="98">
        <f t="shared" si="48"/>
        <v>8934</v>
      </c>
      <c r="O444" s="98">
        <f t="shared" si="48"/>
        <v>0</v>
      </c>
      <c r="P444" s="98">
        <f t="shared" si="49"/>
        <v>58045</v>
      </c>
    </row>
    <row r="445" spans="1:16" x14ac:dyDescent="0.15">
      <c r="A445" s="59">
        <v>36900</v>
      </c>
      <c r="B445" s="56">
        <f t="shared" si="45"/>
        <v>1</v>
      </c>
      <c r="C445" s="60">
        <f t="shared" si="46"/>
        <v>2001</v>
      </c>
      <c r="D445" s="56">
        <v>8995</v>
      </c>
      <c r="F445" s="56">
        <v>8934</v>
      </c>
      <c r="G445" s="92"/>
      <c r="H445" s="56">
        <v>40116</v>
      </c>
      <c r="L445" s="56">
        <f t="shared" si="48"/>
        <v>49111</v>
      </c>
      <c r="M445" s="98">
        <f t="shared" si="48"/>
        <v>0</v>
      </c>
      <c r="N445" s="98">
        <f t="shared" si="48"/>
        <v>8934</v>
      </c>
      <c r="O445" s="98">
        <f t="shared" si="48"/>
        <v>0</v>
      </c>
      <c r="P445" s="98">
        <f t="shared" si="49"/>
        <v>58045</v>
      </c>
    </row>
    <row r="446" spans="1:16" x14ac:dyDescent="0.15">
      <c r="A446" s="59">
        <v>36901</v>
      </c>
      <c r="B446" s="56">
        <f t="shared" si="45"/>
        <v>1</v>
      </c>
      <c r="C446" s="60">
        <f t="shared" si="46"/>
        <v>2001</v>
      </c>
      <c r="D446" s="56">
        <v>8995</v>
      </c>
      <c r="F446" s="56">
        <v>8934</v>
      </c>
      <c r="G446" s="92"/>
      <c r="H446" s="56">
        <v>40116</v>
      </c>
      <c r="L446" s="56">
        <f t="shared" si="48"/>
        <v>49111</v>
      </c>
      <c r="M446" s="98">
        <f t="shared" si="48"/>
        <v>0</v>
      </c>
      <c r="N446" s="98">
        <f t="shared" si="48"/>
        <v>8934</v>
      </c>
      <c r="O446" s="98">
        <f t="shared" si="48"/>
        <v>0</v>
      </c>
      <c r="P446" s="98">
        <f t="shared" si="49"/>
        <v>58045</v>
      </c>
    </row>
    <row r="447" spans="1:16" x14ac:dyDescent="0.15">
      <c r="A447" s="59">
        <v>36902</v>
      </c>
      <c r="B447" s="56">
        <f t="shared" si="45"/>
        <v>1</v>
      </c>
      <c r="C447" s="60">
        <f t="shared" si="46"/>
        <v>2001</v>
      </c>
      <c r="D447" s="56">
        <v>8995</v>
      </c>
      <c r="F447" s="56">
        <v>8934</v>
      </c>
      <c r="G447" s="92"/>
      <c r="H447" s="56">
        <v>40116</v>
      </c>
      <c r="L447" s="56">
        <f t="shared" si="48"/>
        <v>49111</v>
      </c>
      <c r="M447" s="98">
        <f t="shared" si="48"/>
        <v>0</v>
      </c>
      <c r="N447" s="98">
        <f t="shared" si="48"/>
        <v>8934</v>
      </c>
      <c r="O447" s="98">
        <f t="shared" si="48"/>
        <v>0</v>
      </c>
      <c r="P447" s="98">
        <f t="shared" si="49"/>
        <v>58045</v>
      </c>
    </row>
    <row r="448" spans="1:16" x14ac:dyDescent="0.15">
      <c r="A448" s="59">
        <v>36903</v>
      </c>
      <c r="B448" s="56">
        <f t="shared" si="45"/>
        <v>1</v>
      </c>
      <c r="C448" s="60">
        <f t="shared" si="46"/>
        <v>2001</v>
      </c>
      <c r="D448" s="56">
        <v>8995</v>
      </c>
      <c r="F448" s="56">
        <v>8934</v>
      </c>
      <c r="G448" s="92"/>
      <c r="H448" s="56">
        <v>40116</v>
      </c>
      <c r="L448" s="56">
        <f t="shared" si="48"/>
        <v>49111</v>
      </c>
      <c r="M448" s="98">
        <f t="shared" si="48"/>
        <v>0</v>
      </c>
      <c r="N448" s="98">
        <f t="shared" si="48"/>
        <v>8934</v>
      </c>
      <c r="O448" s="98">
        <f t="shared" si="48"/>
        <v>0</v>
      </c>
      <c r="P448" s="98">
        <f t="shared" si="49"/>
        <v>58045</v>
      </c>
    </row>
    <row r="449" spans="1:16" x14ac:dyDescent="0.15">
      <c r="A449" s="59">
        <v>36904</v>
      </c>
      <c r="B449" s="56">
        <f t="shared" si="45"/>
        <v>1</v>
      </c>
      <c r="C449" s="60">
        <f t="shared" si="46"/>
        <v>2001</v>
      </c>
      <c r="D449" s="56">
        <v>8995</v>
      </c>
      <c r="F449" s="56">
        <v>8934</v>
      </c>
      <c r="G449" s="92"/>
      <c r="H449" s="56">
        <v>40116</v>
      </c>
      <c r="L449" s="56">
        <f t="shared" si="48"/>
        <v>49111</v>
      </c>
      <c r="M449" s="98">
        <f t="shared" si="48"/>
        <v>0</v>
      </c>
      <c r="N449" s="98">
        <f t="shared" si="48"/>
        <v>8934</v>
      </c>
      <c r="O449" s="98">
        <f t="shared" si="48"/>
        <v>0</v>
      </c>
      <c r="P449" s="98">
        <f t="shared" si="49"/>
        <v>58045</v>
      </c>
    </row>
    <row r="450" spans="1:16" x14ac:dyDescent="0.15">
      <c r="A450" s="59">
        <v>36905</v>
      </c>
      <c r="B450" s="56">
        <f t="shared" si="45"/>
        <v>1</v>
      </c>
      <c r="C450" s="60">
        <f t="shared" si="46"/>
        <v>2001</v>
      </c>
      <c r="D450" s="56">
        <v>8995</v>
      </c>
      <c r="F450" s="56">
        <v>8934</v>
      </c>
      <c r="G450" s="92"/>
      <c r="H450" s="56">
        <v>40116</v>
      </c>
      <c r="L450" s="56">
        <f t="shared" si="48"/>
        <v>49111</v>
      </c>
      <c r="M450" s="98">
        <f t="shared" si="48"/>
        <v>0</v>
      </c>
      <c r="N450" s="98">
        <f t="shared" si="48"/>
        <v>8934</v>
      </c>
      <c r="O450" s="98">
        <f t="shared" si="48"/>
        <v>0</v>
      </c>
      <c r="P450" s="98">
        <f t="shared" si="49"/>
        <v>58045</v>
      </c>
    </row>
    <row r="451" spans="1:16" x14ac:dyDescent="0.15">
      <c r="A451" s="59">
        <v>36906</v>
      </c>
      <c r="B451" s="56">
        <f t="shared" si="45"/>
        <v>1</v>
      </c>
      <c r="C451" s="60">
        <f t="shared" si="46"/>
        <v>2001</v>
      </c>
      <c r="D451" s="56">
        <v>8995</v>
      </c>
      <c r="F451" s="56">
        <v>8934</v>
      </c>
      <c r="G451" s="92"/>
      <c r="H451" s="56">
        <v>40116</v>
      </c>
      <c r="L451" s="56">
        <f t="shared" si="48"/>
        <v>49111</v>
      </c>
      <c r="M451" s="98">
        <f t="shared" si="48"/>
        <v>0</v>
      </c>
      <c r="N451" s="98">
        <f t="shared" si="48"/>
        <v>8934</v>
      </c>
      <c r="O451" s="98">
        <f t="shared" si="48"/>
        <v>0</v>
      </c>
      <c r="P451" s="98">
        <f t="shared" si="49"/>
        <v>58045</v>
      </c>
    </row>
    <row r="452" spans="1:16" x14ac:dyDescent="0.15">
      <c r="A452" s="59">
        <v>36907</v>
      </c>
      <c r="B452" s="56">
        <f t="shared" si="45"/>
        <v>1</v>
      </c>
      <c r="C452" s="60">
        <f t="shared" si="46"/>
        <v>2001</v>
      </c>
      <c r="D452" s="56">
        <v>8995</v>
      </c>
      <c r="F452" s="56">
        <v>8934</v>
      </c>
      <c r="G452" s="92"/>
      <c r="H452" s="56">
        <v>40116</v>
      </c>
      <c r="L452" s="56">
        <f t="shared" si="48"/>
        <v>49111</v>
      </c>
      <c r="M452" s="98">
        <f t="shared" si="48"/>
        <v>0</v>
      </c>
      <c r="N452" s="98">
        <f t="shared" si="48"/>
        <v>8934</v>
      </c>
      <c r="O452" s="98">
        <f t="shared" si="48"/>
        <v>0</v>
      </c>
      <c r="P452" s="98">
        <f t="shared" si="49"/>
        <v>58045</v>
      </c>
    </row>
    <row r="453" spans="1:16" x14ac:dyDescent="0.15">
      <c r="A453" s="59">
        <v>36908</v>
      </c>
      <c r="B453" s="56">
        <f t="shared" si="45"/>
        <v>1</v>
      </c>
      <c r="C453" s="60">
        <f t="shared" si="46"/>
        <v>2001</v>
      </c>
      <c r="D453" s="56">
        <v>8995</v>
      </c>
      <c r="F453" s="56">
        <v>8934</v>
      </c>
      <c r="G453" s="92"/>
      <c r="H453" s="56">
        <v>40116</v>
      </c>
      <c r="L453" s="56">
        <f t="shared" si="48"/>
        <v>49111</v>
      </c>
      <c r="M453" s="98">
        <f t="shared" si="48"/>
        <v>0</v>
      </c>
      <c r="N453" s="98">
        <f t="shared" si="48"/>
        <v>8934</v>
      </c>
      <c r="O453" s="98">
        <f t="shared" si="48"/>
        <v>0</v>
      </c>
      <c r="P453" s="98">
        <f t="shared" si="49"/>
        <v>58045</v>
      </c>
    </row>
    <row r="454" spans="1:16" x14ac:dyDescent="0.15">
      <c r="A454" s="59">
        <v>36909</v>
      </c>
      <c r="B454" s="56">
        <f t="shared" si="45"/>
        <v>1</v>
      </c>
      <c r="C454" s="60">
        <f t="shared" si="46"/>
        <v>2001</v>
      </c>
      <c r="D454" s="56">
        <v>8995</v>
      </c>
      <c r="F454" s="56">
        <v>8934</v>
      </c>
      <c r="G454" s="92"/>
      <c r="H454" s="56">
        <v>40116</v>
      </c>
      <c r="L454" s="56">
        <f t="shared" si="48"/>
        <v>49111</v>
      </c>
      <c r="M454" s="98">
        <f t="shared" si="48"/>
        <v>0</v>
      </c>
      <c r="N454" s="98">
        <f t="shared" si="48"/>
        <v>8934</v>
      </c>
      <c r="O454" s="98">
        <f t="shared" si="48"/>
        <v>0</v>
      </c>
      <c r="P454" s="98">
        <f t="shared" si="49"/>
        <v>58045</v>
      </c>
    </row>
    <row r="455" spans="1:16" x14ac:dyDescent="0.15">
      <c r="A455" s="59">
        <v>36910</v>
      </c>
      <c r="B455" s="56">
        <f t="shared" si="45"/>
        <v>1</v>
      </c>
      <c r="C455" s="60">
        <f t="shared" si="46"/>
        <v>2001</v>
      </c>
      <c r="D455" s="56">
        <v>8995</v>
      </c>
      <c r="F455" s="56">
        <v>8934</v>
      </c>
      <c r="G455" s="92"/>
      <c r="H455" s="56">
        <v>40116</v>
      </c>
      <c r="L455" s="56">
        <f t="shared" si="48"/>
        <v>49111</v>
      </c>
      <c r="M455" s="98">
        <f t="shared" si="48"/>
        <v>0</v>
      </c>
      <c r="N455" s="98">
        <f t="shared" si="48"/>
        <v>8934</v>
      </c>
      <c r="O455" s="98">
        <f t="shared" si="48"/>
        <v>0</v>
      </c>
      <c r="P455" s="98">
        <f t="shared" si="49"/>
        <v>58045</v>
      </c>
    </row>
    <row r="456" spans="1:16" x14ac:dyDescent="0.15">
      <c r="A456" s="59">
        <v>36911</v>
      </c>
      <c r="B456" s="56">
        <f t="shared" si="45"/>
        <v>1</v>
      </c>
      <c r="C456" s="60">
        <f t="shared" si="46"/>
        <v>2001</v>
      </c>
      <c r="D456" s="56">
        <v>8995</v>
      </c>
      <c r="F456" s="56">
        <v>8934</v>
      </c>
      <c r="G456" s="92"/>
      <c r="H456" s="56">
        <v>40116</v>
      </c>
      <c r="L456" s="56">
        <f t="shared" si="48"/>
        <v>49111</v>
      </c>
      <c r="M456" s="98">
        <f t="shared" si="48"/>
        <v>0</v>
      </c>
      <c r="N456" s="98">
        <f t="shared" si="48"/>
        <v>8934</v>
      </c>
      <c r="O456" s="98">
        <f t="shared" si="48"/>
        <v>0</v>
      </c>
      <c r="P456" s="98">
        <f t="shared" si="49"/>
        <v>58045</v>
      </c>
    </row>
    <row r="457" spans="1:16" x14ac:dyDescent="0.15">
      <c r="A457" s="59">
        <v>36912</v>
      </c>
      <c r="B457" s="56">
        <f t="shared" si="45"/>
        <v>1</v>
      </c>
      <c r="C457" s="60">
        <f t="shared" si="46"/>
        <v>2001</v>
      </c>
      <c r="D457" s="56">
        <v>8995</v>
      </c>
      <c r="F457" s="56">
        <v>8934</v>
      </c>
      <c r="H457" s="56">
        <v>40116</v>
      </c>
      <c r="L457" s="56">
        <f t="shared" si="48"/>
        <v>49111</v>
      </c>
      <c r="M457" s="98">
        <f t="shared" si="48"/>
        <v>0</v>
      </c>
      <c r="N457" s="98">
        <f t="shared" si="48"/>
        <v>8934</v>
      </c>
      <c r="O457" s="98">
        <f t="shared" si="48"/>
        <v>0</v>
      </c>
      <c r="P457" s="98">
        <f t="shared" si="49"/>
        <v>58045</v>
      </c>
    </row>
    <row r="458" spans="1:16" x14ac:dyDescent="0.15">
      <c r="A458" s="59">
        <v>36913</v>
      </c>
      <c r="B458" s="56">
        <f t="shared" ref="B458:B495" si="50">MONTH(A458)</f>
        <v>1</v>
      </c>
      <c r="C458" s="60">
        <f t="shared" ref="C458:C495" si="51">YEAR(A458)</f>
        <v>2001</v>
      </c>
      <c r="D458" s="56">
        <v>8995</v>
      </c>
      <c r="F458" s="56">
        <v>8934</v>
      </c>
      <c r="H458" s="56">
        <v>40116</v>
      </c>
      <c r="L458" s="56">
        <f t="shared" si="48"/>
        <v>49111</v>
      </c>
      <c r="M458" s="98">
        <f t="shared" si="48"/>
        <v>0</v>
      </c>
      <c r="N458" s="98">
        <f t="shared" si="48"/>
        <v>8934</v>
      </c>
      <c r="O458" s="98">
        <f t="shared" si="48"/>
        <v>0</v>
      </c>
      <c r="P458" s="98">
        <f t="shared" si="49"/>
        <v>58045</v>
      </c>
    </row>
    <row r="459" spans="1:16" x14ac:dyDescent="0.15">
      <c r="A459" s="59">
        <v>36914</v>
      </c>
      <c r="B459" s="56">
        <f t="shared" si="50"/>
        <v>1</v>
      </c>
      <c r="C459" s="60">
        <f t="shared" si="51"/>
        <v>2001</v>
      </c>
      <c r="D459" s="56">
        <v>8995</v>
      </c>
      <c r="F459" s="56">
        <v>8934</v>
      </c>
      <c r="H459" s="56">
        <v>40116</v>
      </c>
      <c r="L459" s="56">
        <f t="shared" si="48"/>
        <v>49111</v>
      </c>
      <c r="M459" s="98">
        <f t="shared" si="48"/>
        <v>0</v>
      </c>
      <c r="N459" s="98">
        <f t="shared" si="48"/>
        <v>8934</v>
      </c>
      <c r="O459" s="98">
        <f t="shared" si="48"/>
        <v>0</v>
      </c>
      <c r="P459" s="98">
        <f t="shared" si="49"/>
        <v>58045</v>
      </c>
    </row>
    <row r="460" spans="1:16" x14ac:dyDescent="0.15">
      <c r="A460" s="59">
        <v>36915</v>
      </c>
      <c r="B460" s="56">
        <f t="shared" si="50"/>
        <v>1</v>
      </c>
      <c r="C460" s="60">
        <f t="shared" si="51"/>
        <v>2001</v>
      </c>
      <c r="D460" s="56">
        <v>8995</v>
      </c>
      <c r="F460" s="56">
        <v>8934</v>
      </c>
      <c r="H460" s="56">
        <v>40116</v>
      </c>
      <c r="L460" s="56">
        <f t="shared" si="48"/>
        <v>49111</v>
      </c>
      <c r="M460" s="98">
        <f t="shared" si="48"/>
        <v>0</v>
      </c>
      <c r="N460" s="98">
        <f t="shared" si="48"/>
        <v>8934</v>
      </c>
      <c r="O460" s="98">
        <f t="shared" si="48"/>
        <v>0</v>
      </c>
      <c r="P460" s="98">
        <f t="shared" si="49"/>
        <v>58045</v>
      </c>
    </row>
    <row r="461" spans="1:16" x14ac:dyDescent="0.15">
      <c r="A461" s="59">
        <v>36916</v>
      </c>
      <c r="B461" s="56">
        <f t="shared" si="50"/>
        <v>1</v>
      </c>
      <c r="C461" s="60">
        <f t="shared" si="51"/>
        <v>2001</v>
      </c>
      <c r="D461" s="56">
        <v>8995</v>
      </c>
      <c r="F461" s="56">
        <v>8934</v>
      </c>
      <c r="H461" s="56">
        <v>40116</v>
      </c>
      <c r="L461" s="56">
        <f t="shared" si="48"/>
        <v>49111</v>
      </c>
      <c r="M461" s="98">
        <f t="shared" si="48"/>
        <v>0</v>
      </c>
      <c r="N461" s="98">
        <f t="shared" si="48"/>
        <v>8934</v>
      </c>
      <c r="O461" s="98">
        <f t="shared" si="48"/>
        <v>0</v>
      </c>
      <c r="P461" s="98">
        <f t="shared" si="49"/>
        <v>58045</v>
      </c>
    </row>
    <row r="462" spans="1:16" x14ac:dyDescent="0.15">
      <c r="A462" s="59">
        <v>36917</v>
      </c>
      <c r="B462" s="56">
        <f t="shared" si="50"/>
        <v>1</v>
      </c>
      <c r="C462" s="60">
        <f t="shared" si="51"/>
        <v>2001</v>
      </c>
      <c r="D462" s="56">
        <v>8995</v>
      </c>
      <c r="F462" s="56">
        <v>8934</v>
      </c>
      <c r="H462" s="56">
        <v>40116</v>
      </c>
      <c r="L462" s="56">
        <f t="shared" si="48"/>
        <v>49111</v>
      </c>
      <c r="M462" s="98">
        <f t="shared" si="48"/>
        <v>0</v>
      </c>
      <c r="N462" s="98">
        <f t="shared" si="48"/>
        <v>8934</v>
      </c>
      <c r="O462" s="98">
        <f t="shared" si="48"/>
        <v>0</v>
      </c>
      <c r="P462" s="98">
        <f t="shared" si="49"/>
        <v>58045</v>
      </c>
    </row>
    <row r="463" spans="1:16" x14ac:dyDescent="0.15">
      <c r="A463" s="59">
        <v>36918</v>
      </c>
      <c r="B463" s="56">
        <f t="shared" si="50"/>
        <v>1</v>
      </c>
      <c r="C463" s="60">
        <f t="shared" si="51"/>
        <v>2001</v>
      </c>
      <c r="D463" s="56">
        <v>8995</v>
      </c>
      <c r="F463" s="56">
        <v>8934</v>
      </c>
      <c r="H463" s="56">
        <v>40116</v>
      </c>
      <c r="L463" s="56">
        <f t="shared" si="48"/>
        <v>49111</v>
      </c>
      <c r="M463" s="98">
        <f t="shared" si="48"/>
        <v>0</v>
      </c>
      <c r="N463" s="98">
        <f t="shared" si="48"/>
        <v>8934</v>
      </c>
      <c r="O463" s="98">
        <f t="shared" si="48"/>
        <v>0</v>
      </c>
      <c r="P463" s="98">
        <f t="shared" si="49"/>
        <v>58045</v>
      </c>
    </row>
    <row r="464" spans="1:16" x14ac:dyDescent="0.15">
      <c r="A464" s="59">
        <v>36919</v>
      </c>
      <c r="B464" s="56">
        <f t="shared" si="50"/>
        <v>1</v>
      </c>
      <c r="C464" s="60">
        <f t="shared" si="51"/>
        <v>2001</v>
      </c>
      <c r="D464" s="56">
        <v>8995</v>
      </c>
      <c r="F464" s="56">
        <v>8934</v>
      </c>
      <c r="H464" s="56">
        <v>40116</v>
      </c>
      <c r="L464" s="56">
        <f t="shared" si="48"/>
        <v>49111</v>
      </c>
      <c r="M464" s="98">
        <f t="shared" si="48"/>
        <v>0</v>
      </c>
      <c r="N464" s="98">
        <f t="shared" si="48"/>
        <v>8934</v>
      </c>
      <c r="O464" s="98">
        <f t="shared" si="48"/>
        <v>0</v>
      </c>
      <c r="P464" s="98">
        <f t="shared" si="49"/>
        <v>58045</v>
      </c>
    </row>
    <row r="465" spans="1:16" x14ac:dyDescent="0.15">
      <c r="A465" s="59">
        <v>36920</v>
      </c>
      <c r="B465" s="56">
        <f t="shared" si="50"/>
        <v>1</v>
      </c>
      <c r="C465" s="60">
        <f t="shared" si="51"/>
        <v>2001</v>
      </c>
      <c r="D465" s="56">
        <v>8995</v>
      </c>
      <c r="F465" s="56">
        <v>8934</v>
      </c>
      <c r="H465" s="56">
        <v>40116</v>
      </c>
      <c r="L465" s="56">
        <f t="shared" si="48"/>
        <v>49111</v>
      </c>
      <c r="M465" s="98">
        <f t="shared" si="48"/>
        <v>0</v>
      </c>
      <c r="N465" s="98">
        <f t="shared" si="48"/>
        <v>8934</v>
      </c>
      <c r="O465" s="98">
        <f t="shared" si="48"/>
        <v>0</v>
      </c>
      <c r="P465" s="98">
        <f t="shared" si="49"/>
        <v>58045</v>
      </c>
    </row>
    <row r="466" spans="1:16" x14ac:dyDescent="0.15">
      <c r="A466" s="59">
        <v>36921</v>
      </c>
      <c r="B466" s="56">
        <f t="shared" si="50"/>
        <v>1</v>
      </c>
      <c r="C466" s="60">
        <f t="shared" si="51"/>
        <v>2001</v>
      </c>
      <c r="D466" s="56">
        <v>8995</v>
      </c>
      <c r="F466" s="56">
        <v>8934</v>
      </c>
      <c r="H466" s="56">
        <v>40116</v>
      </c>
      <c r="L466" s="56">
        <f t="shared" si="48"/>
        <v>49111</v>
      </c>
      <c r="M466" s="98">
        <f t="shared" si="48"/>
        <v>0</v>
      </c>
      <c r="N466" s="98">
        <f t="shared" si="48"/>
        <v>8934</v>
      </c>
      <c r="O466" s="98">
        <f t="shared" si="48"/>
        <v>0</v>
      </c>
      <c r="P466" s="98">
        <f t="shared" si="49"/>
        <v>58045</v>
      </c>
    </row>
    <row r="467" spans="1:16" x14ac:dyDescent="0.15">
      <c r="A467" s="59">
        <v>36922</v>
      </c>
      <c r="B467" s="56">
        <f t="shared" si="50"/>
        <v>1</v>
      </c>
      <c r="C467" s="60">
        <f t="shared" si="51"/>
        <v>2001</v>
      </c>
      <c r="D467" s="56">
        <v>8995</v>
      </c>
      <c r="F467" s="56">
        <v>8934</v>
      </c>
      <c r="H467" s="56">
        <v>40116</v>
      </c>
      <c r="L467" s="56">
        <f t="shared" si="48"/>
        <v>49111</v>
      </c>
      <c r="M467" s="98">
        <f t="shared" si="48"/>
        <v>0</v>
      </c>
      <c r="N467" s="98">
        <f t="shared" si="48"/>
        <v>8934</v>
      </c>
      <c r="O467" s="98">
        <f t="shared" si="48"/>
        <v>0</v>
      </c>
      <c r="P467" s="98">
        <f t="shared" si="49"/>
        <v>58045</v>
      </c>
    </row>
    <row r="468" spans="1:16" x14ac:dyDescent="0.15">
      <c r="A468" s="59">
        <v>36923</v>
      </c>
      <c r="B468" s="56">
        <f t="shared" si="50"/>
        <v>2</v>
      </c>
      <c r="C468" s="60">
        <f t="shared" si="51"/>
        <v>2001</v>
      </c>
      <c r="D468" s="56">
        <v>8637</v>
      </c>
      <c r="F468" s="56">
        <v>9331</v>
      </c>
      <c r="H468" s="56">
        <v>40474</v>
      </c>
      <c r="L468" s="56">
        <f t="shared" si="48"/>
        <v>49111</v>
      </c>
      <c r="M468" s="98">
        <f t="shared" si="48"/>
        <v>0</v>
      </c>
      <c r="N468" s="98">
        <f t="shared" si="48"/>
        <v>9331</v>
      </c>
      <c r="O468" s="98">
        <f t="shared" si="48"/>
        <v>0</v>
      </c>
      <c r="P468" s="98">
        <f t="shared" si="49"/>
        <v>58442</v>
      </c>
    </row>
    <row r="469" spans="1:16" x14ac:dyDescent="0.15">
      <c r="A469" s="59">
        <v>36924</v>
      </c>
      <c r="B469" s="56">
        <f t="shared" si="50"/>
        <v>2</v>
      </c>
      <c r="C469" s="60">
        <f t="shared" si="51"/>
        <v>2001</v>
      </c>
      <c r="D469" s="56">
        <v>8637</v>
      </c>
      <c r="F469" s="56">
        <v>9331</v>
      </c>
      <c r="H469" s="56">
        <v>40474</v>
      </c>
      <c r="L469" s="56">
        <f t="shared" ref="L469:O495" si="52">D469+H469</f>
        <v>49111</v>
      </c>
      <c r="M469" s="98">
        <f t="shared" si="52"/>
        <v>0</v>
      </c>
      <c r="N469" s="98">
        <f t="shared" si="52"/>
        <v>9331</v>
      </c>
      <c r="O469" s="98">
        <f t="shared" si="52"/>
        <v>0</v>
      </c>
      <c r="P469" s="98">
        <f t="shared" si="49"/>
        <v>58442</v>
      </c>
    </row>
    <row r="470" spans="1:16" x14ac:dyDescent="0.15">
      <c r="A470" s="59">
        <v>36925</v>
      </c>
      <c r="B470" s="56">
        <f t="shared" si="50"/>
        <v>2</v>
      </c>
      <c r="C470" s="60">
        <f t="shared" si="51"/>
        <v>2001</v>
      </c>
      <c r="D470" s="56">
        <v>8637</v>
      </c>
      <c r="F470" s="56">
        <v>9331</v>
      </c>
      <c r="H470" s="56">
        <v>40474</v>
      </c>
      <c r="L470" s="56">
        <f t="shared" si="52"/>
        <v>49111</v>
      </c>
      <c r="M470" s="98">
        <f t="shared" si="52"/>
        <v>0</v>
      </c>
      <c r="N470" s="98">
        <f t="shared" si="52"/>
        <v>9331</v>
      </c>
      <c r="O470" s="98">
        <f t="shared" si="52"/>
        <v>0</v>
      </c>
      <c r="P470" s="98">
        <f t="shared" si="49"/>
        <v>58442</v>
      </c>
    </row>
    <row r="471" spans="1:16" x14ac:dyDescent="0.15">
      <c r="A471" s="59">
        <v>36926</v>
      </c>
      <c r="B471" s="56">
        <f t="shared" si="50"/>
        <v>2</v>
      </c>
      <c r="C471" s="60">
        <f t="shared" si="51"/>
        <v>2001</v>
      </c>
      <c r="D471" s="56">
        <v>8637</v>
      </c>
      <c r="F471" s="56">
        <v>9331</v>
      </c>
      <c r="H471" s="56">
        <v>40474</v>
      </c>
      <c r="L471" s="56">
        <f t="shared" si="52"/>
        <v>49111</v>
      </c>
      <c r="M471" s="98">
        <f t="shared" si="52"/>
        <v>0</v>
      </c>
      <c r="N471" s="98">
        <f t="shared" si="52"/>
        <v>9331</v>
      </c>
      <c r="O471" s="98">
        <f t="shared" si="52"/>
        <v>0</v>
      </c>
      <c r="P471" s="98">
        <f t="shared" si="49"/>
        <v>58442</v>
      </c>
    </row>
    <row r="472" spans="1:16" x14ac:dyDescent="0.15">
      <c r="A472" s="59">
        <v>36927</v>
      </c>
      <c r="B472" s="56">
        <f t="shared" si="50"/>
        <v>2</v>
      </c>
      <c r="C472" s="60">
        <f t="shared" si="51"/>
        <v>2001</v>
      </c>
      <c r="D472" s="56">
        <v>8637</v>
      </c>
      <c r="F472" s="56">
        <v>9331</v>
      </c>
      <c r="H472" s="56">
        <v>40474</v>
      </c>
      <c r="L472" s="56">
        <f t="shared" si="52"/>
        <v>49111</v>
      </c>
      <c r="M472" s="98">
        <f t="shared" si="52"/>
        <v>0</v>
      </c>
      <c r="N472" s="98">
        <f t="shared" si="52"/>
        <v>9331</v>
      </c>
      <c r="O472" s="98">
        <f t="shared" si="52"/>
        <v>0</v>
      </c>
      <c r="P472" s="98">
        <f t="shared" si="49"/>
        <v>58442</v>
      </c>
    </row>
    <row r="473" spans="1:16" x14ac:dyDescent="0.15">
      <c r="A473" s="59">
        <v>36928</v>
      </c>
      <c r="B473" s="56">
        <f t="shared" si="50"/>
        <v>2</v>
      </c>
      <c r="C473" s="60">
        <f t="shared" si="51"/>
        <v>2001</v>
      </c>
      <c r="D473" s="56">
        <v>8637</v>
      </c>
      <c r="F473" s="56">
        <v>0</v>
      </c>
      <c r="H473" s="56">
        <v>40474</v>
      </c>
      <c r="L473" s="56">
        <f t="shared" si="52"/>
        <v>49111</v>
      </c>
      <c r="M473" s="98">
        <f t="shared" si="52"/>
        <v>0</v>
      </c>
      <c r="N473" s="98">
        <f t="shared" si="52"/>
        <v>0</v>
      </c>
      <c r="O473" s="98">
        <f t="shared" si="52"/>
        <v>0</v>
      </c>
      <c r="P473" s="98">
        <f t="shared" si="49"/>
        <v>49111</v>
      </c>
    </row>
    <row r="474" spans="1:16" x14ac:dyDescent="0.15">
      <c r="A474" s="59">
        <v>36929</v>
      </c>
      <c r="B474" s="56">
        <f t="shared" si="50"/>
        <v>2</v>
      </c>
      <c r="C474" s="60">
        <f t="shared" si="51"/>
        <v>2001</v>
      </c>
      <c r="D474" s="56">
        <v>8637</v>
      </c>
      <c r="F474" s="56">
        <v>0</v>
      </c>
      <c r="H474" s="56">
        <v>40474</v>
      </c>
      <c r="L474" s="56">
        <f t="shared" si="52"/>
        <v>49111</v>
      </c>
      <c r="M474" s="98">
        <f t="shared" si="52"/>
        <v>0</v>
      </c>
      <c r="N474" s="98">
        <f t="shared" si="52"/>
        <v>0</v>
      </c>
      <c r="O474" s="98">
        <f t="shared" si="52"/>
        <v>0</v>
      </c>
      <c r="P474" s="98">
        <f t="shared" si="49"/>
        <v>49111</v>
      </c>
    </row>
    <row r="475" spans="1:16" x14ac:dyDescent="0.15">
      <c r="A475" s="59">
        <v>36930</v>
      </c>
      <c r="B475" s="56">
        <f t="shared" si="50"/>
        <v>2</v>
      </c>
      <c r="C475" s="60">
        <f t="shared" si="51"/>
        <v>2001</v>
      </c>
      <c r="D475" s="56">
        <v>8637</v>
      </c>
      <c r="F475" s="56">
        <v>0</v>
      </c>
      <c r="H475" s="56">
        <v>40474</v>
      </c>
      <c r="L475" s="56">
        <f t="shared" si="52"/>
        <v>49111</v>
      </c>
      <c r="M475" s="98">
        <f t="shared" si="52"/>
        <v>0</v>
      </c>
      <c r="N475" s="98">
        <f t="shared" si="52"/>
        <v>0</v>
      </c>
      <c r="O475" s="98">
        <f t="shared" si="52"/>
        <v>0</v>
      </c>
      <c r="P475" s="98">
        <f t="shared" si="49"/>
        <v>49111</v>
      </c>
    </row>
    <row r="476" spans="1:16" x14ac:dyDescent="0.15">
      <c r="A476" s="59">
        <v>36931</v>
      </c>
      <c r="B476" s="56">
        <f t="shared" si="50"/>
        <v>2</v>
      </c>
      <c r="C476" s="60">
        <f t="shared" si="51"/>
        <v>2001</v>
      </c>
      <c r="D476" s="56">
        <v>8637</v>
      </c>
      <c r="F476" s="56">
        <v>0</v>
      </c>
      <c r="H476" s="56">
        <v>40474</v>
      </c>
      <c r="L476" s="56">
        <f t="shared" si="52"/>
        <v>49111</v>
      </c>
      <c r="M476" s="98">
        <f t="shared" si="52"/>
        <v>0</v>
      </c>
      <c r="N476" s="98">
        <f t="shared" si="52"/>
        <v>0</v>
      </c>
      <c r="O476" s="98">
        <f t="shared" si="52"/>
        <v>0</v>
      </c>
      <c r="P476" s="98">
        <f t="shared" si="49"/>
        <v>49111</v>
      </c>
    </row>
    <row r="477" spans="1:16" x14ac:dyDescent="0.15">
      <c r="A477" s="59">
        <v>36932</v>
      </c>
      <c r="B477" s="56">
        <f t="shared" si="50"/>
        <v>2</v>
      </c>
      <c r="C477" s="60">
        <f t="shared" si="51"/>
        <v>2001</v>
      </c>
      <c r="D477" s="56">
        <v>8637</v>
      </c>
      <c r="F477" s="56">
        <v>9331</v>
      </c>
      <c r="H477" s="56">
        <v>40474</v>
      </c>
      <c r="L477" s="56">
        <f t="shared" si="52"/>
        <v>49111</v>
      </c>
      <c r="M477" s="98">
        <f t="shared" si="52"/>
        <v>0</v>
      </c>
      <c r="N477" s="98">
        <f t="shared" si="52"/>
        <v>9331</v>
      </c>
      <c r="O477" s="98">
        <f t="shared" si="52"/>
        <v>0</v>
      </c>
      <c r="P477" s="98">
        <f t="shared" si="49"/>
        <v>58442</v>
      </c>
    </row>
    <row r="478" spans="1:16" x14ac:dyDescent="0.15">
      <c r="A478" s="59">
        <v>36933</v>
      </c>
      <c r="B478" s="56">
        <f t="shared" si="50"/>
        <v>2</v>
      </c>
      <c r="C478" s="60">
        <f t="shared" si="51"/>
        <v>2001</v>
      </c>
      <c r="D478" s="56">
        <v>8637</v>
      </c>
      <c r="F478" s="56">
        <v>9331</v>
      </c>
      <c r="H478" s="56">
        <v>40474</v>
      </c>
      <c r="L478" s="56">
        <f t="shared" si="52"/>
        <v>49111</v>
      </c>
      <c r="M478" s="98">
        <f t="shared" si="52"/>
        <v>0</v>
      </c>
      <c r="N478" s="98">
        <f t="shared" si="52"/>
        <v>9331</v>
      </c>
      <c r="O478" s="98">
        <f t="shared" si="52"/>
        <v>0</v>
      </c>
      <c r="P478" s="98">
        <f t="shared" si="49"/>
        <v>58442</v>
      </c>
    </row>
    <row r="479" spans="1:16" x14ac:dyDescent="0.15">
      <c r="A479" s="59">
        <v>36934</v>
      </c>
      <c r="B479" s="56">
        <f t="shared" si="50"/>
        <v>2</v>
      </c>
      <c r="C479" s="60">
        <f t="shared" si="51"/>
        <v>2001</v>
      </c>
      <c r="D479" s="56">
        <v>8637</v>
      </c>
      <c r="F479" s="56">
        <v>9331</v>
      </c>
      <c r="H479" s="56">
        <v>40474</v>
      </c>
      <c r="L479" s="56">
        <f t="shared" si="52"/>
        <v>49111</v>
      </c>
      <c r="M479" s="98">
        <f t="shared" si="52"/>
        <v>0</v>
      </c>
      <c r="N479" s="98">
        <f t="shared" si="52"/>
        <v>9331</v>
      </c>
      <c r="O479" s="98">
        <f t="shared" si="52"/>
        <v>0</v>
      </c>
      <c r="P479" s="98">
        <f t="shared" si="49"/>
        <v>58442</v>
      </c>
    </row>
    <row r="480" spans="1:16" x14ac:dyDescent="0.15">
      <c r="A480" s="59">
        <v>36935</v>
      </c>
      <c r="B480" s="56">
        <f t="shared" si="50"/>
        <v>2</v>
      </c>
      <c r="C480" s="60">
        <f t="shared" si="51"/>
        <v>2001</v>
      </c>
      <c r="D480" s="56">
        <v>8637</v>
      </c>
      <c r="F480" s="56">
        <v>9331</v>
      </c>
      <c r="H480" s="56">
        <v>40474</v>
      </c>
      <c r="L480" s="56">
        <f t="shared" si="52"/>
        <v>49111</v>
      </c>
      <c r="M480" s="98">
        <f t="shared" si="52"/>
        <v>0</v>
      </c>
      <c r="N480" s="98">
        <f t="shared" si="52"/>
        <v>9331</v>
      </c>
      <c r="O480" s="98">
        <f t="shared" si="52"/>
        <v>0</v>
      </c>
      <c r="P480" s="98">
        <f t="shared" si="49"/>
        <v>58442</v>
      </c>
    </row>
    <row r="481" spans="1:16" x14ac:dyDescent="0.15">
      <c r="A481" s="59">
        <v>36936</v>
      </c>
      <c r="B481" s="56">
        <f t="shared" si="50"/>
        <v>2</v>
      </c>
      <c r="C481" s="60">
        <f t="shared" si="51"/>
        <v>2001</v>
      </c>
      <c r="D481" s="56">
        <v>8637</v>
      </c>
      <c r="F481" s="56">
        <v>0</v>
      </c>
      <c r="H481" s="56">
        <v>40474</v>
      </c>
      <c r="L481" s="56">
        <f t="shared" si="52"/>
        <v>49111</v>
      </c>
      <c r="M481" s="98">
        <f t="shared" si="52"/>
        <v>0</v>
      </c>
      <c r="N481" s="98">
        <f t="shared" si="52"/>
        <v>0</v>
      </c>
      <c r="O481" s="98">
        <f t="shared" si="52"/>
        <v>0</v>
      </c>
      <c r="P481" s="98">
        <f t="shared" si="49"/>
        <v>49111</v>
      </c>
    </row>
    <row r="482" spans="1:16" x14ac:dyDescent="0.15">
      <c r="A482" s="59">
        <v>36937</v>
      </c>
      <c r="B482" s="56">
        <f t="shared" si="50"/>
        <v>2</v>
      </c>
      <c r="C482" s="60">
        <f t="shared" si="51"/>
        <v>2001</v>
      </c>
      <c r="D482" s="56">
        <v>8637</v>
      </c>
      <c r="F482" s="56">
        <v>9331</v>
      </c>
      <c r="H482" s="56">
        <v>40474</v>
      </c>
      <c r="L482" s="56">
        <f t="shared" si="52"/>
        <v>49111</v>
      </c>
      <c r="M482" s="98">
        <f t="shared" si="52"/>
        <v>0</v>
      </c>
      <c r="N482" s="98">
        <f t="shared" si="52"/>
        <v>9331</v>
      </c>
      <c r="O482" s="98">
        <f t="shared" si="52"/>
        <v>0</v>
      </c>
      <c r="P482" s="98">
        <f t="shared" si="49"/>
        <v>58442</v>
      </c>
    </row>
    <row r="483" spans="1:16" x14ac:dyDescent="0.15">
      <c r="A483" s="59">
        <v>36938</v>
      </c>
      <c r="B483" s="56">
        <f t="shared" si="50"/>
        <v>2</v>
      </c>
      <c r="C483" s="60">
        <f t="shared" si="51"/>
        <v>2001</v>
      </c>
      <c r="D483" s="56">
        <v>8637</v>
      </c>
      <c r="F483" s="56">
        <v>9331</v>
      </c>
      <c r="H483" s="56">
        <v>40474</v>
      </c>
      <c r="L483" s="56">
        <f t="shared" si="52"/>
        <v>49111</v>
      </c>
      <c r="M483" s="98">
        <f t="shared" si="52"/>
        <v>0</v>
      </c>
      <c r="N483" s="98">
        <f t="shared" si="52"/>
        <v>9331</v>
      </c>
      <c r="O483" s="98">
        <f t="shared" si="52"/>
        <v>0</v>
      </c>
      <c r="P483" s="98">
        <f t="shared" si="49"/>
        <v>58442</v>
      </c>
    </row>
    <row r="484" spans="1:16" x14ac:dyDescent="0.15">
      <c r="A484" s="59">
        <v>36939</v>
      </c>
      <c r="B484" s="56">
        <f t="shared" si="50"/>
        <v>2</v>
      </c>
      <c r="C484" s="60">
        <f t="shared" si="51"/>
        <v>2001</v>
      </c>
      <c r="D484" s="56">
        <v>8637</v>
      </c>
      <c r="F484" s="56">
        <v>9331</v>
      </c>
      <c r="H484" s="56">
        <v>40474</v>
      </c>
      <c r="L484" s="56">
        <f t="shared" si="52"/>
        <v>49111</v>
      </c>
      <c r="M484" s="98">
        <f t="shared" si="52"/>
        <v>0</v>
      </c>
      <c r="N484" s="98">
        <f t="shared" si="52"/>
        <v>9331</v>
      </c>
      <c r="O484" s="98">
        <f t="shared" si="52"/>
        <v>0</v>
      </c>
      <c r="P484" s="98">
        <f t="shared" si="49"/>
        <v>58442</v>
      </c>
    </row>
    <row r="485" spans="1:16" x14ac:dyDescent="0.15">
      <c r="A485" s="59">
        <v>36940</v>
      </c>
      <c r="B485" s="56">
        <f t="shared" si="50"/>
        <v>2</v>
      </c>
      <c r="C485" s="60">
        <f t="shared" si="51"/>
        <v>2001</v>
      </c>
      <c r="D485" s="56">
        <v>8637</v>
      </c>
      <c r="F485" s="56">
        <v>9331</v>
      </c>
      <c r="H485" s="56">
        <v>40474</v>
      </c>
      <c r="L485" s="56">
        <f t="shared" si="52"/>
        <v>49111</v>
      </c>
      <c r="M485" s="98">
        <f t="shared" si="52"/>
        <v>0</v>
      </c>
      <c r="N485" s="98">
        <f t="shared" si="52"/>
        <v>9331</v>
      </c>
      <c r="O485" s="98">
        <f t="shared" si="52"/>
        <v>0</v>
      </c>
      <c r="P485" s="98">
        <f t="shared" si="49"/>
        <v>58442</v>
      </c>
    </row>
    <row r="486" spans="1:16" x14ac:dyDescent="0.15">
      <c r="A486" s="59">
        <v>36941</v>
      </c>
      <c r="B486" s="56">
        <f t="shared" si="50"/>
        <v>2</v>
      </c>
      <c r="C486" s="60">
        <f t="shared" si="51"/>
        <v>2001</v>
      </c>
      <c r="D486" s="56">
        <v>8637</v>
      </c>
      <c r="F486" s="56">
        <v>9331</v>
      </c>
      <c r="H486" s="56">
        <v>40474</v>
      </c>
      <c r="L486" s="56">
        <f t="shared" si="52"/>
        <v>49111</v>
      </c>
      <c r="M486" s="98">
        <f t="shared" si="52"/>
        <v>0</v>
      </c>
      <c r="N486" s="98">
        <f t="shared" si="52"/>
        <v>9331</v>
      </c>
      <c r="O486" s="98">
        <f t="shared" si="52"/>
        <v>0</v>
      </c>
      <c r="P486" s="98">
        <f t="shared" si="49"/>
        <v>58442</v>
      </c>
    </row>
    <row r="487" spans="1:16" x14ac:dyDescent="0.15">
      <c r="A487" s="59">
        <v>36942</v>
      </c>
      <c r="B487" s="56">
        <f t="shared" si="50"/>
        <v>2</v>
      </c>
      <c r="C487" s="60">
        <f t="shared" si="51"/>
        <v>2001</v>
      </c>
      <c r="D487" s="56">
        <v>8637</v>
      </c>
      <c r="F487" s="56">
        <v>9331</v>
      </c>
      <c r="H487" s="56">
        <v>40474</v>
      </c>
      <c r="L487" s="56">
        <f t="shared" si="52"/>
        <v>49111</v>
      </c>
      <c r="M487" s="98">
        <f t="shared" si="52"/>
        <v>0</v>
      </c>
      <c r="N487" s="98">
        <f t="shared" si="52"/>
        <v>9331</v>
      </c>
      <c r="O487" s="98">
        <f t="shared" si="52"/>
        <v>0</v>
      </c>
      <c r="P487" s="98">
        <f t="shared" si="49"/>
        <v>58442</v>
      </c>
    </row>
    <row r="488" spans="1:16" x14ac:dyDescent="0.15">
      <c r="A488" s="59">
        <v>36943</v>
      </c>
      <c r="B488" s="56">
        <f t="shared" si="50"/>
        <v>2</v>
      </c>
      <c r="C488" s="60">
        <f t="shared" si="51"/>
        <v>2001</v>
      </c>
      <c r="D488" s="56">
        <v>8637</v>
      </c>
      <c r="F488" s="56">
        <v>9331</v>
      </c>
      <c r="H488" s="56">
        <v>40474</v>
      </c>
      <c r="L488" s="56">
        <f t="shared" si="52"/>
        <v>49111</v>
      </c>
      <c r="M488" s="98">
        <f t="shared" si="52"/>
        <v>0</v>
      </c>
      <c r="N488" s="98">
        <f t="shared" si="52"/>
        <v>9331</v>
      </c>
      <c r="O488" s="98">
        <f t="shared" si="52"/>
        <v>0</v>
      </c>
      <c r="P488" s="98">
        <f t="shared" si="49"/>
        <v>58442</v>
      </c>
    </row>
    <row r="489" spans="1:16" x14ac:dyDescent="0.15">
      <c r="A489" s="59">
        <v>36944</v>
      </c>
      <c r="B489" s="56">
        <f t="shared" si="50"/>
        <v>2</v>
      </c>
      <c r="C489" s="60">
        <f t="shared" si="51"/>
        <v>2001</v>
      </c>
      <c r="D489" s="56">
        <v>8637</v>
      </c>
      <c r="H489" s="56">
        <v>40474</v>
      </c>
      <c r="L489" s="56">
        <f t="shared" si="52"/>
        <v>49111</v>
      </c>
      <c r="M489" s="98">
        <f t="shared" si="52"/>
        <v>0</v>
      </c>
      <c r="N489" s="98">
        <f t="shared" si="52"/>
        <v>0</v>
      </c>
      <c r="O489" s="98">
        <f t="shared" si="52"/>
        <v>0</v>
      </c>
      <c r="P489" s="98">
        <f t="shared" si="49"/>
        <v>49111</v>
      </c>
    </row>
    <row r="490" spans="1:16" x14ac:dyDescent="0.15">
      <c r="A490" s="59">
        <v>36945</v>
      </c>
      <c r="B490" s="56">
        <f t="shared" si="50"/>
        <v>2</v>
      </c>
      <c r="C490" s="60">
        <f t="shared" si="51"/>
        <v>2001</v>
      </c>
      <c r="D490" s="56">
        <v>8637</v>
      </c>
      <c r="H490" s="56">
        <v>40474</v>
      </c>
      <c r="L490" s="56">
        <f t="shared" si="52"/>
        <v>49111</v>
      </c>
      <c r="M490" s="98">
        <f t="shared" si="52"/>
        <v>0</v>
      </c>
      <c r="N490" s="98">
        <f t="shared" si="52"/>
        <v>0</v>
      </c>
      <c r="O490" s="98">
        <f t="shared" si="52"/>
        <v>0</v>
      </c>
      <c r="P490" s="98">
        <f t="shared" si="49"/>
        <v>49111</v>
      </c>
    </row>
    <row r="491" spans="1:16" x14ac:dyDescent="0.15">
      <c r="A491" s="59">
        <v>36946</v>
      </c>
      <c r="B491" s="56">
        <f t="shared" si="50"/>
        <v>2</v>
      </c>
      <c r="C491" s="60">
        <f t="shared" si="51"/>
        <v>2001</v>
      </c>
      <c r="D491" s="56">
        <v>8637</v>
      </c>
      <c r="H491" s="56">
        <v>40474</v>
      </c>
      <c r="L491" s="56">
        <f t="shared" si="52"/>
        <v>49111</v>
      </c>
      <c r="M491" s="98">
        <f t="shared" si="52"/>
        <v>0</v>
      </c>
      <c r="N491" s="98">
        <f t="shared" si="52"/>
        <v>0</v>
      </c>
      <c r="O491" s="98">
        <f t="shared" si="52"/>
        <v>0</v>
      </c>
      <c r="P491" s="98">
        <f t="shared" si="49"/>
        <v>49111</v>
      </c>
    </row>
    <row r="492" spans="1:16" x14ac:dyDescent="0.15">
      <c r="A492" s="59">
        <v>36947</v>
      </c>
      <c r="B492" s="56">
        <f t="shared" si="50"/>
        <v>2</v>
      </c>
      <c r="C492" s="60">
        <f t="shared" si="51"/>
        <v>2001</v>
      </c>
      <c r="D492" s="56">
        <v>8637</v>
      </c>
      <c r="H492" s="56">
        <v>40474</v>
      </c>
      <c r="L492" s="56">
        <f t="shared" si="52"/>
        <v>49111</v>
      </c>
      <c r="M492" s="98">
        <f t="shared" si="52"/>
        <v>0</v>
      </c>
      <c r="N492" s="98">
        <f t="shared" si="52"/>
        <v>0</v>
      </c>
      <c r="O492" s="98">
        <f t="shared" si="52"/>
        <v>0</v>
      </c>
      <c r="P492" s="98">
        <f t="shared" si="49"/>
        <v>49111</v>
      </c>
    </row>
    <row r="493" spans="1:16" x14ac:dyDescent="0.15">
      <c r="A493" s="59">
        <v>36948</v>
      </c>
      <c r="B493" s="56">
        <f t="shared" si="50"/>
        <v>2</v>
      </c>
      <c r="C493" s="60">
        <f t="shared" si="51"/>
        <v>2001</v>
      </c>
      <c r="D493" s="56">
        <v>8637</v>
      </c>
      <c r="H493" s="56">
        <v>40474</v>
      </c>
      <c r="L493" s="56">
        <f t="shared" si="52"/>
        <v>49111</v>
      </c>
      <c r="M493" s="98">
        <f t="shared" si="52"/>
        <v>0</v>
      </c>
      <c r="N493" s="98">
        <f t="shared" si="52"/>
        <v>0</v>
      </c>
      <c r="O493" s="98">
        <f t="shared" si="52"/>
        <v>0</v>
      </c>
      <c r="P493" s="98">
        <f t="shared" si="49"/>
        <v>49111</v>
      </c>
    </row>
    <row r="494" spans="1:16" x14ac:dyDescent="0.15">
      <c r="A494" s="59">
        <v>36949</v>
      </c>
      <c r="B494" s="56">
        <f t="shared" si="50"/>
        <v>2</v>
      </c>
      <c r="C494" s="60">
        <f t="shared" si="51"/>
        <v>2001</v>
      </c>
      <c r="D494" s="56">
        <v>8637</v>
      </c>
      <c r="H494" s="56">
        <v>40474</v>
      </c>
      <c r="L494" s="56">
        <f t="shared" si="52"/>
        <v>49111</v>
      </c>
      <c r="M494" s="98">
        <f t="shared" si="52"/>
        <v>0</v>
      </c>
      <c r="N494" s="98">
        <f t="shared" si="52"/>
        <v>0</v>
      </c>
      <c r="O494" s="98">
        <f t="shared" si="52"/>
        <v>0</v>
      </c>
      <c r="P494" s="98">
        <f t="shared" si="49"/>
        <v>49111</v>
      </c>
    </row>
    <row r="495" spans="1:16" x14ac:dyDescent="0.15">
      <c r="A495" s="59">
        <v>36950</v>
      </c>
      <c r="B495" s="56">
        <f t="shared" si="50"/>
        <v>2</v>
      </c>
      <c r="C495" s="60">
        <f t="shared" si="51"/>
        <v>2001</v>
      </c>
      <c r="D495" s="56">
        <v>8637</v>
      </c>
      <c r="H495" s="56">
        <v>40474</v>
      </c>
      <c r="L495" s="56">
        <f t="shared" si="52"/>
        <v>49111</v>
      </c>
      <c r="M495" s="98">
        <f t="shared" si="52"/>
        <v>0</v>
      </c>
      <c r="N495" s="98">
        <f t="shared" si="52"/>
        <v>0</v>
      </c>
      <c r="O495" s="98">
        <f t="shared" si="52"/>
        <v>0</v>
      </c>
      <c r="P495" s="98">
        <f t="shared" si="49"/>
        <v>49111</v>
      </c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37"/>
  <sheetViews>
    <sheetView topLeftCell="A306" workbookViewId="0">
      <selection activeCell="C325" sqref="C325"/>
    </sheetView>
  </sheetViews>
  <sheetFormatPr defaultColWidth="9.109375" defaultRowHeight="10.199999999999999" x14ac:dyDescent="0.2"/>
  <cols>
    <col min="1" max="16384" width="9.109375" style="95"/>
  </cols>
  <sheetData>
    <row r="2" spans="1:3" x14ac:dyDescent="0.2">
      <c r="B2" s="95" t="s">
        <v>31</v>
      </c>
      <c r="C2" s="95">
        <v>1500000</v>
      </c>
    </row>
    <row r="3" spans="1:3" x14ac:dyDescent="0.2">
      <c r="A3" s="94">
        <v>36465</v>
      </c>
      <c r="B3" s="95">
        <v>0</v>
      </c>
      <c r="C3" s="95">
        <f>C2-B3</f>
        <v>1500000</v>
      </c>
    </row>
    <row r="4" spans="1:3" x14ac:dyDescent="0.2">
      <c r="A4" s="94">
        <v>36466</v>
      </c>
      <c r="B4" s="95">
        <v>0</v>
      </c>
      <c r="C4" s="95">
        <f t="shared" ref="C4:C67" si="0">C3-B4</f>
        <v>1500000</v>
      </c>
    </row>
    <row r="5" spans="1:3" x14ac:dyDescent="0.2">
      <c r="A5" s="94">
        <v>36467</v>
      </c>
      <c r="B5" s="95">
        <v>0</v>
      </c>
      <c r="C5" s="95">
        <f t="shared" si="0"/>
        <v>1500000</v>
      </c>
    </row>
    <row r="6" spans="1:3" x14ac:dyDescent="0.2">
      <c r="A6" s="94">
        <v>36468</v>
      </c>
      <c r="B6" s="95">
        <v>0</v>
      </c>
      <c r="C6" s="95">
        <f t="shared" si="0"/>
        <v>1500000</v>
      </c>
    </row>
    <row r="7" spans="1:3" x14ac:dyDescent="0.2">
      <c r="A7" s="94">
        <v>36469</v>
      </c>
      <c r="B7" s="95">
        <v>0</v>
      </c>
      <c r="C7" s="95">
        <f t="shared" si="0"/>
        <v>1500000</v>
      </c>
    </row>
    <row r="8" spans="1:3" x14ac:dyDescent="0.2">
      <c r="A8" s="94">
        <v>36470</v>
      </c>
      <c r="B8" s="95">
        <v>0</v>
      </c>
      <c r="C8" s="95">
        <f t="shared" si="0"/>
        <v>1500000</v>
      </c>
    </row>
    <row r="9" spans="1:3" x14ac:dyDescent="0.2">
      <c r="A9" s="94">
        <v>36471</v>
      </c>
      <c r="B9" s="95">
        <v>0</v>
      </c>
      <c r="C9" s="95">
        <f t="shared" si="0"/>
        <v>1500000</v>
      </c>
    </row>
    <row r="10" spans="1:3" x14ac:dyDescent="0.2">
      <c r="A10" s="94">
        <v>36472</v>
      </c>
      <c r="B10" s="95">
        <v>0</v>
      </c>
      <c r="C10" s="95">
        <f t="shared" si="0"/>
        <v>1500000</v>
      </c>
    </row>
    <row r="11" spans="1:3" x14ac:dyDescent="0.2">
      <c r="A11" s="94">
        <v>36473</v>
      </c>
      <c r="B11" s="95">
        <v>21581</v>
      </c>
      <c r="C11" s="95">
        <f t="shared" si="0"/>
        <v>1478419</v>
      </c>
    </row>
    <row r="12" spans="1:3" x14ac:dyDescent="0.2">
      <c r="A12" s="94">
        <v>36474</v>
      </c>
      <c r="B12" s="95">
        <v>5000</v>
      </c>
      <c r="C12" s="95">
        <f t="shared" si="0"/>
        <v>1473419</v>
      </c>
    </row>
    <row r="13" spans="1:3" x14ac:dyDescent="0.2">
      <c r="A13" s="94">
        <v>36475</v>
      </c>
      <c r="B13" s="95">
        <v>15563</v>
      </c>
      <c r="C13" s="95">
        <f t="shared" si="0"/>
        <v>1457856</v>
      </c>
    </row>
    <row r="14" spans="1:3" x14ac:dyDescent="0.2">
      <c r="A14" s="94">
        <v>36476</v>
      </c>
      <c r="B14" s="95">
        <v>19550</v>
      </c>
      <c r="C14" s="95">
        <f t="shared" si="0"/>
        <v>1438306</v>
      </c>
    </row>
    <row r="15" spans="1:3" x14ac:dyDescent="0.2">
      <c r="A15" s="94">
        <v>36477</v>
      </c>
      <c r="B15" s="95">
        <v>0</v>
      </c>
      <c r="C15" s="95">
        <f t="shared" si="0"/>
        <v>1438306</v>
      </c>
    </row>
    <row r="16" spans="1:3" x14ac:dyDescent="0.2">
      <c r="A16" s="94">
        <v>36478</v>
      </c>
      <c r="B16" s="95">
        <v>0</v>
      </c>
      <c r="C16" s="95">
        <f t="shared" si="0"/>
        <v>1438306</v>
      </c>
    </row>
    <row r="17" spans="1:3" x14ac:dyDescent="0.2">
      <c r="A17" s="94">
        <v>36479</v>
      </c>
      <c r="B17" s="95">
        <v>0</v>
      </c>
      <c r="C17" s="95">
        <f t="shared" si="0"/>
        <v>1438306</v>
      </c>
    </row>
    <row r="18" spans="1:3" x14ac:dyDescent="0.2">
      <c r="A18" s="94">
        <v>36480</v>
      </c>
      <c r="B18" s="95">
        <v>0</v>
      </c>
      <c r="C18" s="95">
        <f t="shared" si="0"/>
        <v>1438306</v>
      </c>
    </row>
    <row r="19" spans="1:3" x14ac:dyDescent="0.2">
      <c r="A19" s="94">
        <v>36481</v>
      </c>
      <c r="B19" s="95">
        <v>0</v>
      </c>
      <c r="C19" s="95">
        <f t="shared" si="0"/>
        <v>1438306</v>
      </c>
    </row>
    <row r="20" spans="1:3" x14ac:dyDescent="0.2">
      <c r="A20" s="94">
        <v>36482</v>
      </c>
      <c r="B20" s="95">
        <v>0</v>
      </c>
      <c r="C20" s="95">
        <f t="shared" si="0"/>
        <v>1438306</v>
      </c>
    </row>
    <row r="21" spans="1:3" x14ac:dyDescent="0.2">
      <c r="A21" s="94">
        <v>36483</v>
      </c>
      <c r="B21" s="95">
        <v>0</v>
      </c>
      <c r="C21" s="95">
        <f t="shared" si="0"/>
        <v>1438306</v>
      </c>
    </row>
    <row r="22" spans="1:3" x14ac:dyDescent="0.2">
      <c r="A22" s="94">
        <v>36484</v>
      </c>
      <c r="B22" s="95">
        <v>0</v>
      </c>
      <c r="C22" s="95">
        <f t="shared" si="0"/>
        <v>1438306</v>
      </c>
    </row>
    <row r="23" spans="1:3" x14ac:dyDescent="0.2">
      <c r="A23" s="94">
        <v>36485</v>
      </c>
      <c r="B23" s="95">
        <v>0</v>
      </c>
      <c r="C23" s="95">
        <f t="shared" si="0"/>
        <v>1438306</v>
      </c>
    </row>
    <row r="24" spans="1:3" x14ac:dyDescent="0.2">
      <c r="A24" s="94">
        <v>36486</v>
      </c>
      <c r="B24" s="95">
        <v>0</v>
      </c>
      <c r="C24" s="95">
        <f t="shared" si="0"/>
        <v>1438306</v>
      </c>
    </row>
    <row r="25" spans="1:3" x14ac:dyDescent="0.2">
      <c r="A25" s="94">
        <v>36487</v>
      </c>
      <c r="B25" s="95">
        <v>0</v>
      </c>
      <c r="C25" s="95">
        <f t="shared" si="0"/>
        <v>1438306</v>
      </c>
    </row>
    <row r="26" spans="1:3" x14ac:dyDescent="0.2">
      <c r="A26" s="94">
        <v>36488</v>
      </c>
      <c r="B26" s="95">
        <v>0</v>
      </c>
      <c r="C26" s="95">
        <f t="shared" si="0"/>
        <v>1438306</v>
      </c>
    </row>
    <row r="27" spans="1:3" x14ac:dyDescent="0.2">
      <c r="A27" s="94">
        <v>36489</v>
      </c>
      <c r="B27" s="95">
        <v>0</v>
      </c>
      <c r="C27" s="95">
        <f t="shared" si="0"/>
        <v>1438306</v>
      </c>
    </row>
    <row r="28" spans="1:3" x14ac:dyDescent="0.2">
      <c r="A28" s="94">
        <v>36490</v>
      </c>
      <c r="B28" s="95">
        <v>0</v>
      </c>
      <c r="C28" s="95">
        <f t="shared" si="0"/>
        <v>1438306</v>
      </c>
    </row>
    <row r="29" spans="1:3" x14ac:dyDescent="0.2">
      <c r="A29" s="94">
        <v>36491</v>
      </c>
      <c r="B29" s="95">
        <v>0</v>
      </c>
      <c r="C29" s="95">
        <f t="shared" si="0"/>
        <v>1438306</v>
      </c>
    </row>
    <row r="30" spans="1:3" x14ac:dyDescent="0.2">
      <c r="A30" s="94">
        <v>36492</v>
      </c>
      <c r="B30" s="95">
        <v>0</v>
      </c>
      <c r="C30" s="95">
        <f t="shared" si="0"/>
        <v>1438306</v>
      </c>
    </row>
    <row r="31" spans="1:3" x14ac:dyDescent="0.2">
      <c r="A31" s="94">
        <v>36493</v>
      </c>
      <c r="B31" s="95">
        <v>0</v>
      </c>
      <c r="C31" s="95">
        <f t="shared" si="0"/>
        <v>1438306</v>
      </c>
    </row>
    <row r="32" spans="1:3" x14ac:dyDescent="0.2">
      <c r="A32" s="94">
        <v>36494</v>
      </c>
      <c r="B32" s="95">
        <v>0</v>
      </c>
      <c r="C32" s="95">
        <f t="shared" si="0"/>
        <v>1438306</v>
      </c>
    </row>
    <row r="33" spans="1:3" x14ac:dyDescent="0.2">
      <c r="A33" s="94">
        <v>36495</v>
      </c>
      <c r="B33" s="95">
        <v>0</v>
      </c>
      <c r="C33" s="95">
        <f t="shared" si="0"/>
        <v>1438306</v>
      </c>
    </row>
    <row r="34" spans="1:3" x14ac:dyDescent="0.2">
      <c r="A34" s="94">
        <v>36496</v>
      </c>
      <c r="B34" s="95">
        <v>0</v>
      </c>
      <c r="C34" s="95">
        <f t="shared" si="0"/>
        <v>1438306</v>
      </c>
    </row>
    <row r="35" spans="1:3" x14ac:dyDescent="0.2">
      <c r="A35" s="94">
        <v>36497</v>
      </c>
      <c r="B35" s="95">
        <v>0</v>
      </c>
      <c r="C35" s="95">
        <f t="shared" si="0"/>
        <v>1438306</v>
      </c>
    </row>
    <row r="36" spans="1:3" x14ac:dyDescent="0.2">
      <c r="A36" s="94">
        <v>36498</v>
      </c>
      <c r="B36" s="95">
        <v>0</v>
      </c>
      <c r="C36" s="95">
        <f t="shared" si="0"/>
        <v>1438306</v>
      </c>
    </row>
    <row r="37" spans="1:3" x14ac:dyDescent="0.2">
      <c r="A37" s="94">
        <v>36499</v>
      </c>
      <c r="B37" s="95">
        <v>0</v>
      </c>
      <c r="C37" s="95">
        <f t="shared" si="0"/>
        <v>1438306</v>
      </c>
    </row>
    <row r="38" spans="1:3" x14ac:dyDescent="0.2">
      <c r="A38" s="94">
        <v>36500</v>
      </c>
      <c r="B38" s="95">
        <v>0</v>
      </c>
      <c r="C38" s="95">
        <f t="shared" si="0"/>
        <v>1438306</v>
      </c>
    </row>
    <row r="39" spans="1:3" x14ac:dyDescent="0.2">
      <c r="A39" s="94">
        <v>36501</v>
      </c>
      <c r="B39" s="95">
        <v>0</v>
      </c>
      <c r="C39" s="95">
        <f t="shared" si="0"/>
        <v>1438306</v>
      </c>
    </row>
    <row r="40" spans="1:3" x14ac:dyDescent="0.2">
      <c r="A40" s="94">
        <v>36502</v>
      </c>
      <c r="B40" s="95">
        <v>0</v>
      </c>
      <c r="C40" s="95">
        <f t="shared" si="0"/>
        <v>1438306</v>
      </c>
    </row>
    <row r="41" spans="1:3" x14ac:dyDescent="0.2">
      <c r="A41" s="94">
        <v>36503</v>
      </c>
      <c r="B41" s="95">
        <v>0</v>
      </c>
      <c r="C41" s="95">
        <f t="shared" si="0"/>
        <v>1438306</v>
      </c>
    </row>
    <row r="42" spans="1:3" x14ac:dyDescent="0.2">
      <c r="A42" s="94">
        <v>36504</v>
      </c>
      <c r="B42" s="95">
        <v>0</v>
      </c>
      <c r="C42" s="95">
        <f t="shared" si="0"/>
        <v>1438306</v>
      </c>
    </row>
    <row r="43" spans="1:3" x14ac:dyDescent="0.2">
      <c r="A43" s="94">
        <v>36505</v>
      </c>
      <c r="B43" s="95">
        <v>0</v>
      </c>
      <c r="C43" s="95">
        <f t="shared" si="0"/>
        <v>1438306</v>
      </c>
    </row>
    <row r="44" spans="1:3" x14ac:dyDescent="0.2">
      <c r="A44" s="94">
        <v>36506</v>
      </c>
      <c r="B44" s="95">
        <v>0</v>
      </c>
      <c r="C44" s="95">
        <f t="shared" si="0"/>
        <v>1438306</v>
      </c>
    </row>
    <row r="45" spans="1:3" x14ac:dyDescent="0.2">
      <c r="A45" s="94">
        <v>36507</v>
      </c>
      <c r="B45" s="95">
        <v>0</v>
      </c>
      <c r="C45" s="95">
        <f t="shared" si="0"/>
        <v>1438306</v>
      </c>
    </row>
    <row r="46" spans="1:3" x14ac:dyDescent="0.2">
      <c r="A46" s="94">
        <v>36508</v>
      </c>
      <c r="B46" s="95">
        <v>0</v>
      </c>
      <c r="C46" s="95">
        <f t="shared" si="0"/>
        <v>1438306</v>
      </c>
    </row>
    <row r="47" spans="1:3" x14ac:dyDescent="0.2">
      <c r="A47" s="94">
        <v>36509</v>
      </c>
      <c r="B47" s="95">
        <v>0</v>
      </c>
      <c r="C47" s="95">
        <f t="shared" si="0"/>
        <v>1438306</v>
      </c>
    </row>
    <row r="48" spans="1:3" x14ac:dyDescent="0.2">
      <c r="A48" s="94">
        <v>36510</v>
      </c>
      <c r="B48" s="95">
        <v>0</v>
      </c>
      <c r="C48" s="95">
        <f t="shared" si="0"/>
        <v>1438306</v>
      </c>
    </row>
    <row r="49" spans="1:3" x14ac:dyDescent="0.2">
      <c r="A49" s="94">
        <v>36511</v>
      </c>
      <c r="B49" s="95">
        <v>0</v>
      </c>
      <c r="C49" s="95">
        <f t="shared" si="0"/>
        <v>1438306</v>
      </c>
    </row>
    <row r="50" spans="1:3" x14ac:dyDescent="0.2">
      <c r="A50" s="94">
        <v>36512</v>
      </c>
      <c r="B50" s="95">
        <v>0</v>
      </c>
      <c r="C50" s="95">
        <f t="shared" si="0"/>
        <v>1438306</v>
      </c>
    </row>
    <row r="51" spans="1:3" x14ac:dyDescent="0.2">
      <c r="A51" s="94">
        <v>36513</v>
      </c>
      <c r="B51" s="95">
        <v>0</v>
      </c>
      <c r="C51" s="95">
        <f t="shared" si="0"/>
        <v>1438306</v>
      </c>
    </row>
    <row r="52" spans="1:3" x14ac:dyDescent="0.2">
      <c r="A52" s="94">
        <v>36514</v>
      </c>
      <c r="B52" s="95">
        <v>0</v>
      </c>
      <c r="C52" s="95">
        <f t="shared" si="0"/>
        <v>1438306</v>
      </c>
    </row>
    <row r="53" spans="1:3" x14ac:dyDescent="0.2">
      <c r="A53" s="94">
        <v>36515</v>
      </c>
      <c r="B53" s="95">
        <v>0</v>
      </c>
      <c r="C53" s="95">
        <f t="shared" si="0"/>
        <v>1438306</v>
      </c>
    </row>
    <row r="54" spans="1:3" x14ac:dyDescent="0.2">
      <c r="A54" s="94">
        <v>36516</v>
      </c>
      <c r="B54" s="95">
        <v>0</v>
      </c>
      <c r="C54" s="95">
        <f t="shared" si="0"/>
        <v>1438306</v>
      </c>
    </row>
    <row r="55" spans="1:3" x14ac:dyDescent="0.2">
      <c r="A55" s="94">
        <v>36517</v>
      </c>
      <c r="B55" s="95">
        <v>0</v>
      </c>
      <c r="C55" s="95">
        <f t="shared" si="0"/>
        <v>1438306</v>
      </c>
    </row>
    <row r="56" spans="1:3" x14ac:dyDescent="0.2">
      <c r="A56" s="94">
        <v>36518</v>
      </c>
      <c r="B56" s="95">
        <v>0</v>
      </c>
      <c r="C56" s="95">
        <f t="shared" si="0"/>
        <v>1438306</v>
      </c>
    </row>
    <row r="57" spans="1:3" x14ac:dyDescent="0.2">
      <c r="A57" s="94">
        <v>36519</v>
      </c>
      <c r="B57" s="95">
        <v>0</v>
      </c>
      <c r="C57" s="95">
        <f t="shared" si="0"/>
        <v>1438306</v>
      </c>
    </row>
    <row r="58" spans="1:3" x14ac:dyDescent="0.2">
      <c r="A58" s="94">
        <v>36520</v>
      </c>
      <c r="B58" s="95">
        <v>0</v>
      </c>
      <c r="C58" s="95">
        <f t="shared" si="0"/>
        <v>1438306</v>
      </c>
    </row>
    <row r="59" spans="1:3" x14ac:dyDescent="0.2">
      <c r="A59" s="94">
        <v>36521</v>
      </c>
      <c r="B59" s="95">
        <v>0</v>
      </c>
      <c r="C59" s="95">
        <f t="shared" si="0"/>
        <v>1438306</v>
      </c>
    </row>
    <row r="60" spans="1:3" x14ac:dyDescent="0.2">
      <c r="A60" s="94">
        <v>36522</v>
      </c>
      <c r="B60" s="95">
        <v>0</v>
      </c>
      <c r="C60" s="95">
        <f t="shared" si="0"/>
        <v>1438306</v>
      </c>
    </row>
    <row r="61" spans="1:3" x14ac:dyDescent="0.2">
      <c r="A61" s="94">
        <v>36523</v>
      </c>
      <c r="B61" s="95">
        <v>0</v>
      </c>
      <c r="C61" s="95">
        <f t="shared" si="0"/>
        <v>1438306</v>
      </c>
    </row>
    <row r="62" spans="1:3" x14ac:dyDescent="0.2">
      <c r="A62" s="94">
        <v>36524</v>
      </c>
      <c r="B62" s="95">
        <v>0</v>
      </c>
      <c r="C62" s="95">
        <f t="shared" si="0"/>
        <v>1438306</v>
      </c>
    </row>
    <row r="63" spans="1:3" x14ac:dyDescent="0.2">
      <c r="A63" s="94">
        <v>36525</v>
      </c>
      <c r="B63" s="95">
        <v>0</v>
      </c>
      <c r="C63" s="95">
        <f t="shared" si="0"/>
        <v>1438306</v>
      </c>
    </row>
    <row r="64" spans="1:3" x14ac:dyDescent="0.2">
      <c r="A64" s="94">
        <v>36526</v>
      </c>
      <c r="B64" s="95">
        <v>0</v>
      </c>
      <c r="C64" s="95">
        <f t="shared" si="0"/>
        <v>1438306</v>
      </c>
    </row>
    <row r="65" spans="1:3" x14ac:dyDescent="0.2">
      <c r="A65" s="94">
        <v>36527</v>
      </c>
      <c r="B65" s="95">
        <v>0</v>
      </c>
      <c r="C65" s="95">
        <f t="shared" si="0"/>
        <v>1438306</v>
      </c>
    </row>
    <row r="66" spans="1:3" x14ac:dyDescent="0.2">
      <c r="A66" s="94">
        <v>36528</v>
      </c>
      <c r="B66" s="95">
        <v>0</v>
      </c>
      <c r="C66" s="95">
        <f t="shared" si="0"/>
        <v>1438306</v>
      </c>
    </row>
    <row r="67" spans="1:3" x14ac:dyDescent="0.2">
      <c r="A67" s="94">
        <v>36529</v>
      </c>
      <c r="B67" s="95">
        <v>0</v>
      </c>
      <c r="C67" s="95">
        <f t="shared" si="0"/>
        <v>1438306</v>
      </c>
    </row>
    <row r="68" spans="1:3" x14ac:dyDescent="0.2">
      <c r="A68" s="94">
        <v>36530</v>
      </c>
      <c r="B68" s="95">
        <v>0</v>
      </c>
      <c r="C68" s="95">
        <f t="shared" ref="C68:C131" si="1">C67-B68</f>
        <v>1438306</v>
      </c>
    </row>
    <row r="69" spans="1:3" x14ac:dyDescent="0.2">
      <c r="A69" s="94">
        <v>36531</v>
      </c>
      <c r="B69" s="95">
        <v>0</v>
      </c>
      <c r="C69" s="95">
        <f t="shared" si="1"/>
        <v>1438306</v>
      </c>
    </row>
    <row r="70" spans="1:3" x14ac:dyDescent="0.2">
      <c r="A70" s="94">
        <v>36532</v>
      </c>
      <c r="B70" s="95">
        <v>13238</v>
      </c>
      <c r="C70" s="95">
        <f t="shared" si="1"/>
        <v>1425068</v>
      </c>
    </row>
    <row r="71" spans="1:3" x14ac:dyDescent="0.2">
      <c r="A71" s="94">
        <v>36533</v>
      </c>
      <c r="B71" s="95">
        <v>0</v>
      </c>
      <c r="C71" s="95">
        <f t="shared" si="1"/>
        <v>1425068</v>
      </c>
    </row>
    <row r="72" spans="1:3" x14ac:dyDescent="0.2">
      <c r="A72" s="94">
        <v>36534</v>
      </c>
      <c r="B72" s="95">
        <v>0</v>
      </c>
      <c r="C72" s="95">
        <f t="shared" si="1"/>
        <v>1425068</v>
      </c>
    </row>
    <row r="73" spans="1:3" x14ac:dyDescent="0.2">
      <c r="A73" s="94">
        <v>36535</v>
      </c>
      <c r="B73" s="95">
        <v>0</v>
      </c>
      <c r="C73" s="95">
        <f t="shared" si="1"/>
        <v>1425068</v>
      </c>
    </row>
    <row r="74" spans="1:3" x14ac:dyDescent="0.2">
      <c r="A74" s="94">
        <v>36536</v>
      </c>
      <c r="B74" s="95">
        <v>4549</v>
      </c>
      <c r="C74" s="95">
        <f t="shared" si="1"/>
        <v>1420519</v>
      </c>
    </row>
    <row r="75" spans="1:3" x14ac:dyDescent="0.2">
      <c r="A75" s="94">
        <v>36537</v>
      </c>
      <c r="B75" s="95">
        <v>20473</v>
      </c>
      <c r="C75" s="95">
        <f t="shared" si="1"/>
        <v>1400046</v>
      </c>
    </row>
    <row r="76" spans="1:3" x14ac:dyDescent="0.2">
      <c r="A76" s="94">
        <v>36538</v>
      </c>
      <c r="B76" s="95">
        <v>32810</v>
      </c>
      <c r="C76" s="95">
        <f t="shared" si="1"/>
        <v>1367236</v>
      </c>
    </row>
    <row r="77" spans="1:3" x14ac:dyDescent="0.2">
      <c r="A77" s="94">
        <v>36539</v>
      </c>
      <c r="B77" s="95">
        <v>42958</v>
      </c>
      <c r="C77" s="95">
        <f t="shared" si="1"/>
        <v>1324278</v>
      </c>
    </row>
    <row r="78" spans="1:3" x14ac:dyDescent="0.2">
      <c r="A78" s="94">
        <v>36540</v>
      </c>
      <c r="B78" s="95">
        <v>34676</v>
      </c>
      <c r="C78" s="95">
        <f t="shared" si="1"/>
        <v>1289602</v>
      </c>
    </row>
    <row r="79" spans="1:3" x14ac:dyDescent="0.2">
      <c r="A79" s="94">
        <v>36541</v>
      </c>
      <c r="B79" s="95">
        <v>19469</v>
      </c>
      <c r="C79" s="95">
        <f t="shared" si="1"/>
        <v>1270133</v>
      </c>
    </row>
    <row r="80" spans="1:3" x14ac:dyDescent="0.2">
      <c r="A80" s="94">
        <v>36542</v>
      </c>
      <c r="B80" s="95">
        <v>52877</v>
      </c>
      <c r="C80" s="95">
        <f t="shared" si="1"/>
        <v>1217256</v>
      </c>
    </row>
    <row r="81" spans="1:3" x14ac:dyDescent="0.2">
      <c r="A81" s="94">
        <v>36543</v>
      </c>
      <c r="B81" s="95">
        <v>52877</v>
      </c>
      <c r="C81" s="95">
        <f t="shared" si="1"/>
        <v>1164379</v>
      </c>
    </row>
    <row r="82" spans="1:3" x14ac:dyDescent="0.2">
      <c r="A82" s="94">
        <v>36544</v>
      </c>
      <c r="B82" s="95">
        <v>19287</v>
      </c>
      <c r="C82" s="95">
        <f t="shared" si="1"/>
        <v>1145092</v>
      </c>
    </row>
    <row r="83" spans="1:3" x14ac:dyDescent="0.2">
      <c r="A83" s="94">
        <v>36545</v>
      </c>
      <c r="B83" s="95">
        <v>0</v>
      </c>
      <c r="C83" s="95">
        <f t="shared" si="1"/>
        <v>1145092</v>
      </c>
    </row>
    <row r="84" spans="1:3" x14ac:dyDescent="0.2">
      <c r="A84" s="94">
        <v>36546</v>
      </c>
      <c r="B84" s="95">
        <v>0</v>
      </c>
      <c r="C84" s="95">
        <f t="shared" si="1"/>
        <v>1145092</v>
      </c>
    </row>
    <row r="85" spans="1:3" x14ac:dyDescent="0.2">
      <c r="A85" s="94">
        <v>36547</v>
      </c>
      <c r="B85" s="95">
        <v>0</v>
      </c>
      <c r="C85" s="95">
        <f t="shared" si="1"/>
        <v>1145092</v>
      </c>
    </row>
    <row r="86" spans="1:3" x14ac:dyDescent="0.2">
      <c r="A86" s="94">
        <v>36548</v>
      </c>
      <c r="B86" s="95">
        <v>0</v>
      </c>
      <c r="C86" s="95">
        <f t="shared" si="1"/>
        <v>1145092</v>
      </c>
    </row>
    <row r="87" spans="1:3" x14ac:dyDescent="0.2">
      <c r="A87" s="94">
        <v>36549</v>
      </c>
      <c r="B87" s="95">
        <v>0</v>
      </c>
      <c r="C87" s="95">
        <f t="shared" si="1"/>
        <v>1145092</v>
      </c>
    </row>
    <row r="88" spans="1:3" x14ac:dyDescent="0.2">
      <c r="A88" s="94">
        <v>36550</v>
      </c>
      <c r="B88" s="95">
        <v>0</v>
      </c>
      <c r="C88" s="95">
        <f t="shared" si="1"/>
        <v>1145092</v>
      </c>
    </row>
    <row r="89" spans="1:3" x14ac:dyDescent="0.2">
      <c r="A89" s="94">
        <v>36551</v>
      </c>
      <c r="B89" s="95">
        <v>0</v>
      </c>
      <c r="C89" s="95">
        <f t="shared" si="1"/>
        <v>1145092</v>
      </c>
    </row>
    <row r="90" spans="1:3" x14ac:dyDescent="0.2">
      <c r="A90" s="94">
        <v>36552</v>
      </c>
      <c r="B90" s="95">
        <v>0</v>
      </c>
      <c r="C90" s="95">
        <f t="shared" si="1"/>
        <v>1145092</v>
      </c>
    </row>
    <row r="91" spans="1:3" x14ac:dyDescent="0.2">
      <c r="A91" s="94">
        <v>36553</v>
      </c>
      <c r="B91" s="95">
        <v>396</v>
      </c>
      <c r="C91" s="95">
        <f t="shared" si="1"/>
        <v>1144696</v>
      </c>
    </row>
    <row r="92" spans="1:3" x14ac:dyDescent="0.2">
      <c r="A92" s="94">
        <v>36554</v>
      </c>
      <c r="B92" s="95">
        <v>396</v>
      </c>
      <c r="C92" s="95">
        <f t="shared" si="1"/>
        <v>1144300</v>
      </c>
    </row>
    <row r="93" spans="1:3" x14ac:dyDescent="0.2">
      <c r="A93" s="94">
        <v>36555</v>
      </c>
      <c r="B93" s="95">
        <v>396</v>
      </c>
      <c r="C93" s="95">
        <f t="shared" si="1"/>
        <v>1143904</v>
      </c>
    </row>
    <row r="94" spans="1:3" x14ac:dyDescent="0.2">
      <c r="A94" s="94">
        <v>36556</v>
      </c>
      <c r="B94" s="95">
        <v>396</v>
      </c>
      <c r="C94" s="95">
        <f t="shared" si="1"/>
        <v>1143508</v>
      </c>
    </row>
    <row r="95" spans="1:3" x14ac:dyDescent="0.2">
      <c r="A95" s="94">
        <v>36557</v>
      </c>
      <c r="B95" s="95">
        <v>0</v>
      </c>
      <c r="C95" s="95">
        <f t="shared" si="1"/>
        <v>1143508</v>
      </c>
    </row>
    <row r="96" spans="1:3" x14ac:dyDescent="0.2">
      <c r="A96" s="94">
        <v>36558</v>
      </c>
      <c r="B96" s="95">
        <v>0</v>
      </c>
      <c r="C96" s="95">
        <f t="shared" si="1"/>
        <v>1143508</v>
      </c>
    </row>
    <row r="97" spans="1:3" x14ac:dyDescent="0.2">
      <c r="A97" s="94">
        <v>36559</v>
      </c>
      <c r="B97" s="95">
        <v>0</v>
      </c>
      <c r="C97" s="95">
        <f t="shared" si="1"/>
        <v>1143508</v>
      </c>
    </row>
    <row r="98" spans="1:3" x14ac:dyDescent="0.2">
      <c r="A98" s="94">
        <v>36560</v>
      </c>
      <c r="B98" s="95">
        <v>0</v>
      </c>
      <c r="C98" s="95">
        <f t="shared" si="1"/>
        <v>1143508</v>
      </c>
    </row>
    <row r="99" spans="1:3" x14ac:dyDescent="0.2">
      <c r="A99" s="94">
        <v>36561</v>
      </c>
      <c r="B99" s="95">
        <v>5200</v>
      </c>
      <c r="C99" s="95">
        <f t="shared" si="1"/>
        <v>1138308</v>
      </c>
    </row>
    <row r="100" spans="1:3" x14ac:dyDescent="0.2">
      <c r="A100" s="94">
        <v>36562</v>
      </c>
      <c r="B100" s="95">
        <v>5200</v>
      </c>
      <c r="C100" s="95">
        <f t="shared" si="1"/>
        <v>1133108</v>
      </c>
    </row>
    <row r="101" spans="1:3" x14ac:dyDescent="0.2">
      <c r="A101" s="94">
        <v>36563</v>
      </c>
      <c r="B101" s="95">
        <v>5200</v>
      </c>
      <c r="C101" s="95">
        <f t="shared" si="1"/>
        <v>1127908</v>
      </c>
    </row>
    <row r="102" spans="1:3" x14ac:dyDescent="0.2">
      <c r="A102" s="94">
        <v>36564</v>
      </c>
      <c r="B102" s="95">
        <v>0</v>
      </c>
      <c r="C102" s="95">
        <f t="shared" si="1"/>
        <v>1127908</v>
      </c>
    </row>
    <row r="103" spans="1:3" x14ac:dyDescent="0.2">
      <c r="A103" s="94">
        <v>36565</v>
      </c>
      <c r="B103" s="95">
        <v>0</v>
      </c>
      <c r="C103" s="95">
        <f t="shared" si="1"/>
        <v>1127908</v>
      </c>
    </row>
    <row r="104" spans="1:3" x14ac:dyDescent="0.2">
      <c r="A104" s="94">
        <v>36566</v>
      </c>
      <c r="B104" s="95">
        <v>0</v>
      </c>
      <c r="C104" s="95">
        <f t="shared" si="1"/>
        <v>1127908</v>
      </c>
    </row>
    <row r="105" spans="1:3" x14ac:dyDescent="0.2">
      <c r="A105" s="94">
        <v>36567</v>
      </c>
      <c r="B105" s="95">
        <v>0</v>
      </c>
      <c r="C105" s="95">
        <f t="shared" si="1"/>
        <v>1127908</v>
      </c>
    </row>
    <row r="106" spans="1:3" x14ac:dyDescent="0.2">
      <c r="A106" s="94">
        <v>36568</v>
      </c>
      <c r="B106" s="95">
        <v>12595</v>
      </c>
      <c r="C106" s="95">
        <f t="shared" si="1"/>
        <v>1115313</v>
      </c>
    </row>
    <row r="107" spans="1:3" x14ac:dyDescent="0.2">
      <c r="A107" s="94">
        <v>36569</v>
      </c>
      <c r="B107" s="95">
        <v>2186</v>
      </c>
      <c r="C107" s="95">
        <f t="shared" si="1"/>
        <v>1113127</v>
      </c>
    </row>
    <row r="108" spans="1:3" x14ac:dyDescent="0.2">
      <c r="A108" s="94">
        <v>36570</v>
      </c>
      <c r="B108" s="95">
        <v>0</v>
      </c>
      <c r="C108" s="95">
        <f t="shared" si="1"/>
        <v>1113127</v>
      </c>
    </row>
    <row r="109" spans="1:3" x14ac:dyDescent="0.2">
      <c r="A109" s="94">
        <v>36571</v>
      </c>
      <c r="B109" s="95">
        <v>0</v>
      </c>
      <c r="C109" s="95">
        <f t="shared" si="1"/>
        <v>1113127</v>
      </c>
    </row>
    <row r="110" spans="1:3" x14ac:dyDescent="0.2">
      <c r="A110" s="94">
        <v>36572</v>
      </c>
      <c r="B110" s="95">
        <v>0</v>
      </c>
      <c r="C110" s="95">
        <f t="shared" si="1"/>
        <v>1113127</v>
      </c>
    </row>
    <row r="111" spans="1:3" x14ac:dyDescent="0.2">
      <c r="A111" s="94">
        <v>36573</v>
      </c>
      <c r="B111" s="95">
        <v>0</v>
      </c>
      <c r="C111" s="95">
        <f t="shared" si="1"/>
        <v>1113127</v>
      </c>
    </row>
    <row r="112" spans="1:3" x14ac:dyDescent="0.2">
      <c r="A112" s="94">
        <v>36574</v>
      </c>
      <c r="B112" s="95">
        <v>0</v>
      </c>
      <c r="C112" s="95">
        <f t="shared" si="1"/>
        <v>1113127</v>
      </c>
    </row>
    <row r="113" spans="1:3" x14ac:dyDescent="0.2">
      <c r="A113" s="94">
        <v>36575</v>
      </c>
      <c r="B113" s="95">
        <v>9470</v>
      </c>
      <c r="C113" s="95">
        <f t="shared" si="1"/>
        <v>1103657</v>
      </c>
    </row>
    <row r="114" spans="1:3" x14ac:dyDescent="0.2">
      <c r="A114" s="94">
        <v>36576</v>
      </c>
      <c r="B114" s="95">
        <v>9470</v>
      </c>
      <c r="C114" s="95">
        <f t="shared" si="1"/>
        <v>1094187</v>
      </c>
    </row>
    <row r="115" spans="1:3" x14ac:dyDescent="0.2">
      <c r="A115" s="94">
        <v>36577</v>
      </c>
      <c r="B115" s="95">
        <v>9470</v>
      </c>
      <c r="C115" s="95">
        <f t="shared" si="1"/>
        <v>1084717</v>
      </c>
    </row>
    <row r="116" spans="1:3" x14ac:dyDescent="0.2">
      <c r="A116" s="94">
        <v>36578</v>
      </c>
      <c r="B116" s="95">
        <v>9470</v>
      </c>
      <c r="C116" s="95">
        <f t="shared" si="1"/>
        <v>1075247</v>
      </c>
    </row>
    <row r="117" spans="1:3" x14ac:dyDescent="0.2">
      <c r="A117" s="94">
        <v>36579</v>
      </c>
      <c r="B117" s="95">
        <v>1100</v>
      </c>
      <c r="C117" s="95">
        <f t="shared" si="1"/>
        <v>1074147</v>
      </c>
    </row>
    <row r="118" spans="1:3" x14ac:dyDescent="0.2">
      <c r="A118" s="94">
        <v>36580</v>
      </c>
      <c r="B118" s="95">
        <v>58677</v>
      </c>
      <c r="C118" s="95">
        <f t="shared" si="1"/>
        <v>1015470</v>
      </c>
    </row>
    <row r="119" spans="1:3" x14ac:dyDescent="0.2">
      <c r="A119" s="94">
        <v>36581</v>
      </c>
      <c r="B119" s="95">
        <v>68566</v>
      </c>
      <c r="C119" s="95">
        <f t="shared" si="1"/>
        <v>946904</v>
      </c>
    </row>
    <row r="120" spans="1:3" x14ac:dyDescent="0.2">
      <c r="A120" s="94">
        <v>36582</v>
      </c>
      <c r="B120" s="95">
        <v>42015</v>
      </c>
      <c r="C120" s="95">
        <f t="shared" si="1"/>
        <v>904889</v>
      </c>
    </row>
    <row r="121" spans="1:3" x14ac:dyDescent="0.2">
      <c r="A121" s="94">
        <v>36583</v>
      </c>
      <c r="B121" s="95">
        <v>42015</v>
      </c>
      <c r="C121" s="95">
        <f t="shared" si="1"/>
        <v>862874</v>
      </c>
    </row>
    <row r="122" spans="1:3" x14ac:dyDescent="0.2">
      <c r="A122" s="94">
        <v>36584</v>
      </c>
      <c r="B122" s="95">
        <v>42015</v>
      </c>
      <c r="C122" s="95">
        <f t="shared" si="1"/>
        <v>820859</v>
      </c>
    </row>
    <row r="123" spans="1:3" x14ac:dyDescent="0.2">
      <c r="A123" s="94">
        <v>36585</v>
      </c>
      <c r="B123" s="95">
        <v>52934</v>
      </c>
      <c r="C123" s="95">
        <f t="shared" si="1"/>
        <v>767925</v>
      </c>
    </row>
    <row r="124" spans="1:3" x14ac:dyDescent="0.2">
      <c r="A124" s="94">
        <v>36586</v>
      </c>
      <c r="B124" s="95">
        <v>0</v>
      </c>
      <c r="C124" s="95">
        <f t="shared" si="1"/>
        <v>767925</v>
      </c>
    </row>
    <row r="125" spans="1:3" x14ac:dyDescent="0.2">
      <c r="A125" s="94">
        <v>36587</v>
      </c>
      <c r="B125" s="95">
        <v>0</v>
      </c>
      <c r="C125" s="95">
        <f t="shared" si="1"/>
        <v>767925</v>
      </c>
    </row>
    <row r="126" spans="1:3" x14ac:dyDescent="0.2">
      <c r="A126" s="94">
        <v>36588</v>
      </c>
      <c r="B126" s="95">
        <v>0</v>
      </c>
      <c r="C126" s="95">
        <f t="shared" si="1"/>
        <v>767925</v>
      </c>
    </row>
    <row r="127" spans="1:3" x14ac:dyDescent="0.2">
      <c r="A127" s="94">
        <v>36589</v>
      </c>
      <c r="B127" s="95">
        <v>9000</v>
      </c>
      <c r="C127" s="95">
        <f t="shared" si="1"/>
        <v>758925</v>
      </c>
    </row>
    <row r="128" spans="1:3" x14ac:dyDescent="0.2">
      <c r="A128" s="94">
        <v>36590</v>
      </c>
      <c r="B128" s="95">
        <v>9000</v>
      </c>
      <c r="C128" s="95">
        <f t="shared" si="1"/>
        <v>749925</v>
      </c>
    </row>
    <row r="129" spans="1:3" x14ac:dyDescent="0.2">
      <c r="A129" s="94">
        <v>36591</v>
      </c>
      <c r="B129" s="95">
        <v>9000</v>
      </c>
      <c r="C129" s="95">
        <f t="shared" si="1"/>
        <v>740925</v>
      </c>
    </row>
    <row r="130" spans="1:3" x14ac:dyDescent="0.2">
      <c r="A130" s="94">
        <v>36592</v>
      </c>
      <c r="B130" s="95">
        <v>6355</v>
      </c>
      <c r="C130" s="95">
        <f t="shared" si="1"/>
        <v>734570</v>
      </c>
    </row>
    <row r="131" spans="1:3" x14ac:dyDescent="0.2">
      <c r="A131" s="94">
        <v>36593</v>
      </c>
      <c r="B131" s="95">
        <v>40107</v>
      </c>
      <c r="C131" s="95">
        <f t="shared" si="1"/>
        <v>694463</v>
      </c>
    </row>
    <row r="132" spans="1:3" x14ac:dyDescent="0.2">
      <c r="A132" s="94">
        <v>36594</v>
      </c>
      <c r="B132" s="95">
        <v>0</v>
      </c>
      <c r="C132" s="95">
        <f t="shared" ref="C132:C195" si="2">C131-B132</f>
        <v>694463</v>
      </c>
    </row>
    <row r="133" spans="1:3" x14ac:dyDescent="0.2">
      <c r="A133" s="94">
        <v>36595</v>
      </c>
      <c r="B133" s="95">
        <v>0</v>
      </c>
      <c r="C133" s="95">
        <f t="shared" si="2"/>
        <v>694463</v>
      </c>
    </row>
    <row r="134" spans="1:3" x14ac:dyDescent="0.2">
      <c r="A134" s="94">
        <v>36596</v>
      </c>
      <c r="B134" s="95">
        <v>0</v>
      </c>
      <c r="C134" s="95">
        <f t="shared" si="2"/>
        <v>694463</v>
      </c>
    </row>
    <row r="135" spans="1:3" x14ac:dyDescent="0.2">
      <c r="A135" s="94">
        <v>36597</v>
      </c>
      <c r="B135" s="95">
        <v>0</v>
      </c>
      <c r="C135" s="95">
        <f t="shared" si="2"/>
        <v>694463</v>
      </c>
    </row>
    <row r="136" spans="1:3" x14ac:dyDescent="0.2">
      <c r="A136" s="94">
        <v>36598</v>
      </c>
      <c r="B136" s="95">
        <v>0</v>
      </c>
      <c r="C136" s="95">
        <f t="shared" si="2"/>
        <v>694463</v>
      </c>
    </row>
    <row r="137" spans="1:3" x14ac:dyDescent="0.2">
      <c r="A137" s="94">
        <v>36599</v>
      </c>
      <c r="B137" s="95">
        <v>0</v>
      </c>
      <c r="C137" s="95">
        <f t="shared" si="2"/>
        <v>694463</v>
      </c>
    </row>
    <row r="138" spans="1:3" x14ac:dyDescent="0.2">
      <c r="A138" s="94">
        <v>36600</v>
      </c>
      <c r="B138" s="95">
        <v>35000</v>
      </c>
      <c r="C138" s="95">
        <f t="shared" si="2"/>
        <v>659463</v>
      </c>
    </row>
    <row r="139" spans="1:3" x14ac:dyDescent="0.2">
      <c r="A139" s="94">
        <v>36601</v>
      </c>
      <c r="B139" s="95">
        <v>10550</v>
      </c>
      <c r="C139" s="95">
        <f t="shared" si="2"/>
        <v>648913</v>
      </c>
    </row>
    <row r="140" spans="1:3" x14ac:dyDescent="0.2">
      <c r="A140" s="94">
        <v>36602</v>
      </c>
      <c r="B140" s="95">
        <v>8116</v>
      </c>
      <c r="C140" s="95">
        <f t="shared" si="2"/>
        <v>640797</v>
      </c>
    </row>
    <row r="141" spans="1:3" x14ac:dyDescent="0.2">
      <c r="A141" s="94">
        <v>36603</v>
      </c>
      <c r="B141" s="95">
        <v>22900</v>
      </c>
      <c r="C141" s="95">
        <f t="shared" si="2"/>
        <v>617897</v>
      </c>
    </row>
    <row r="142" spans="1:3" x14ac:dyDescent="0.2">
      <c r="A142" s="94">
        <v>36604</v>
      </c>
      <c r="B142" s="95">
        <v>22900</v>
      </c>
      <c r="C142" s="95">
        <f t="shared" si="2"/>
        <v>594997</v>
      </c>
    </row>
    <row r="143" spans="1:3" x14ac:dyDescent="0.2">
      <c r="A143" s="94">
        <v>36605</v>
      </c>
      <c r="B143" s="95">
        <v>22900</v>
      </c>
      <c r="C143" s="95">
        <f t="shared" si="2"/>
        <v>572097</v>
      </c>
    </row>
    <row r="144" spans="1:3" x14ac:dyDescent="0.2">
      <c r="A144" s="94">
        <v>36606</v>
      </c>
      <c r="B144" s="95">
        <v>32167</v>
      </c>
      <c r="C144" s="95">
        <f t="shared" si="2"/>
        <v>539930</v>
      </c>
    </row>
    <row r="145" spans="1:3" x14ac:dyDescent="0.2">
      <c r="A145" s="94">
        <v>36607</v>
      </c>
      <c r="B145" s="95">
        <v>37983</v>
      </c>
      <c r="C145" s="95">
        <f t="shared" si="2"/>
        <v>501947</v>
      </c>
    </row>
    <row r="146" spans="1:3" x14ac:dyDescent="0.2">
      <c r="A146" s="94">
        <v>36608</v>
      </c>
      <c r="B146" s="95">
        <v>38884</v>
      </c>
      <c r="C146" s="95">
        <f t="shared" si="2"/>
        <v>463063</v>
      </c>
    </row>
    <row r="147" spans="1:3" x14ac:dyDescent="0.2">
      <c r="A147" s="94">
        <v>36609</v>
      </c>
      <c r="B147" s="95">
        <v>37395</v>
      </c>
      <c r="C147" s="95">
        <f t="shared" si="2"/>
        <v>425668</v>
      </c>
    </row>
    <row r="148" spans="1:3" x14ac:dyDescent="0.2">
      <c r="A148" s="94">
        <v>36610</v>
      </c>
      <c r="B148" s="95">
        <v>30365</v>
      </c>
      <c r="C148" s="95">
        <f t="shared" si="2"/>
        <v>395303</v>
      </c>
    </row>
    <row r="149" spans="1:3" x14ac:dyDescent="0.2">
      <c r="A149" s="94">
        <v>36611</v>
      </c>
      <c r="B149" s="95">
        <v>30365</v>
      </c>
      <c r="C149" s="95">
        <f t="shared" si="2"/>
        <v>364938</v>
      </c>
    </row>
    <row r="150" spans="1:3" x14ac:dyDescent="0.2">
      <c r="A150" s="94">
        <v>36612</v>
      </c>
      <c r="B150" s="95">
        <v>30365</v>
      </c>
      <c r="C150" s="95">
        <f t="shared" si="2"/>
        <v>334573</v>
      </c>
    </row>
    <row r="151" spans="1:3" x14ac:dyDescent="0.2">
      <c r="A151" s="94">
        <v>36613</v>
      </c>
      <c r="B151" s="95">
        <v>11415</v>
      </c>
      <c r="C151" s="95">
        <f t="shared" si="2"/>
        <v>323158</v>
      </c>
    </row>
    <row r="152" spans="1:3" x14ac:dyDescent="0.2">
      <c r="A152" s="94">
        <v>36614</v>
      </c>
      <c r="B152" s="95">
        <v>51360</v>
      </c>
      <c r="C152" s="95">
        <f t="shared" si="2"/>
        <v>271798</v>
      </c>
    </row>
    <row r="153" spans="1:3" x14ac:dyDescent="0.2">
      <c r="A153" s="94">
        <v>36615</v>
      </c>
      <c r="B153" s="95">
        <v>65854</v>
      </c>
      <c r="C153" s="95">
        <f t="shared" si="2"/>
        <v>205944</v>
      </c>
    </row>
    <row r="154" spans="1:3" x14ac:dyDescent="0.2">
      <c r="A154" s="94">
        <v>36616</v>
      </c>
      <c r="B154" s="95">
        <v>39641</v>
      </c>
      <c r="C154" s="95">
        <f t="shared" si="2"/>
        <v>166303</v>
      </c>
    </row>
    <row r="155" spans="1:3" x14ac:dyDescent="0.2">
      <c r="A155" s="94">
        <v>36617</v>
      </c>
      <c r="B155" s="95">
        <v>0</v>
      </c>
      <c r="C155" s="95">
        <f t="shared" si="2"/>
        <v>166303</v>
      </c>
    </row>
    <row r="156" spans="1:3" x14ac:dyDescent="0.2">
      <c r="A156" s="94">
        <v>36618</v>
      </c>
      <c r="B156" s="95">
        <v>0</v>
      </c>
      <c r="C156" s="95">
        <f t="shared" si="2"/>
        <v>166303</v>
      </c>
    </row>
    <row r="157" spans="1:3" x14ac:dyDescent="0.2">
      <c r="A157" s="94">
        <v>36619</v>
      </c>
      <c r="B157" s="95">
        <v>0</v>
      </c>
      <c r="C157" s="95">
        <f t="shared" si="2"/>
        <v>166303</v>
      </c>
    </row>
    <row r="158" spans="1:3" x14ac:dyDescent="0.2">
      <c r="A158" s="94">
        <v>36620</v>
      </c>
      <c r="B158" s="95">
        <v>0</v>
      </c>
      <c r="C158" s="95">
        <f t="shared" si="2"/>
        <v>166303</v>
      </c>
    </row>
    <row r="159" spans="1:3" x14ac:dyDescent="0.2">
      <c r="A159" s="94">
        <v>36621</v>
      </c>
      <c r="B159" s="95">
        <v>0</v>
      </c>
      <c r="C159" s="95">
        <f t="shared" si="2"/>
        <v>166303</v>
      </c>
    </row>
    <row r="160" spans="1:3" x14ac:dyDescent="0.2">
      <c r="A160" s="94">
        <v>36622</v>
      </c>
      <c r="B160" s="95">
        <v>27525</v>
      </c>
      <c r="C160" s="95">
        <f t="shared" si="2"/>
        <v>138778</v>
      </c>
    </row>
    <row r="161" spans="1:3" x14ac:dyDescent="0.2">
      <c r="A161" s="94">
        <v>36623</v>
      </c>
      <c r="B161" s="95">
        <v>30346</v>
      </c>
      <c r="C161" s="95">
        <f t="shared" si="2"/>
        <v>108432</v>
      </c>
    </row>
    <row r="162" spans="1:3" x14ac:dyDescent="0.2">
      <c r="A162" s="94">
        <v>36624</v>
      </c>
      <c r="B162" s="95">
        <v>36342</v>
      </c>
      <c r="C162" s="95">
        <f t="shared" si="2"/>
        <v>72090</v>
      </c>
    </row>
    <row r="163" spans="1:3" x14ac:dyDescent="0.2">
      <c r="A163" s="94">
        <v>36625</v>
      </c>
      <c r="B163" s="95">
        <v>36342</v>
      </c>
      <c r="C163" s="95">
        <f t="shared" si="2"/>
        <v>35748</v>
      </c>
    </row>
    <row r="164" spans="1:3" x14ac:dyDescent="0.2">
      <c r="A164" s="94">
        <v>36626</v>
      </c>
      <c r="B164" s="95">
        <v>36342</v>
      </c>
      <c r="C164" s="95">
        <f t="shared" si="2"/>
        <v>-594</v>
      </c>
    </row>
    <row r="165" spans="1:3" x14ac:dyDescent="0.2">
      <c r="A165" s="94">
        <v>36627</v>
      </c>
      <c r="B165" s="95">
        <v>50000</v>
      </c>
      <c r="C165" s="95">
        <f t="shared" si="2"/>
        <v>-50594</v>
      </c>
    </row>
    <row r="166" spans="1:3" x14ac:dyDescent="0.2">
      <c r="A166" s="94">
        <v>36628</v>
      </c>
      <c r="B166" s="95">
        <v>49578</v>
      </c>
      <c r="C166" s="95">
        <f t="shared" si="2"/>
        <v>-100172</v>
      </c>
    </row>
    <row r="167" spans="1:3" x14ac:dyDescent="0.2">
      <c r="A167" s="94">
        <v>36629</v>
      </c>
      <c r="B167" s="95">
        <v>0</v>
      </c>
      <c r="C167" s="95">
        <f t="shared" si="2"/>
        <v>-100172</v>
      </c>
    </row>
    <row r="168" spans="1:3" x14ac:dyDescent="0.2">
      <c r="A168" s="94">
        <v>36630</v>
      </c>
      <c r="B168" s="95">
        <v>0</v>
      </c>
      <c r="C168" s="95">
        <f t="shared" si="2"/>
        <v>-100172</v>
      </c>
    </row>
    <row r="169" spans="1:3" x14ac:dyDescent="0.2">
      <c r="A169" s="94">
        <v>36631</v>
      </c>
      <c r="B169" s="95">
        <v>0</v>
      </c>
      <c r="C169" s="95">
        <f t="shared" si="2"/>
        <v>-100172</v>
      </c>
    </row>
    <row r="170" spans="1:3" x14ac:dyDescent="0.2">
      <c r="A170" s="94">
        <v>36632</v>
      </c>
      <c r="B170" s="95">
        <v>0</v>
      </c>
      <c r="C170" s="95">
        <f t="shared" si="2"/>
        <v>-100172</v>
      </c>
    </row>
    <row r="171" spans="1:3" x14ac:dyDescent="0.2">
      <c r="A171" s="94">
        <v>36633</v>
      </c>
      <c r="B171" s="95">
        <v>0</v>
      </c>
      <c r="C171" s="95">
        <f t="shared" si="2"/>
        <v>-100172</v>
      </c>
    </row>
    <row r="172" spans="1:3" x14ac:dyDescent="0.2">
      <c r="A172" s="94">
        <v>36634</v>
      </c>
      <c r="B172" s="95">
        <v>11846</v>
      </c>
      <c r="C172" s="95">
        <f t="shared" si="2"/>
        <v>-112018</v>
      </c>
    </row>
    <row r="173" spans="1:3" x14ac:dyDescent="0.2">
      <c r="A173" s="94">
        <v>36635</v>
      </c>
      <c r="B173" s="95">
        <v>0</v>
      </c>
      <c r="C173" s="95">
        <f t="shared" si="2"/>
        <v>-112018</v>
      </c>
    </row>
    <row r="174" spans="1:3" x14ac:dyDescent="0.2">
      <c r="A174" s="94">
        <v>36636</v>
      </c>
      <c r="B174" s="95">
        <v>0</v>
      </c>
      <c r="C174" s="95">
        <f t="shared" si="2"/>
        <v>-112018</v>
      </c>
    </row>
    <row r="175" spans="1:3" x14ac:dyDescent="0.2">
      <c r="A175" s="94">
        <v>36637</v>
      </c>
      <c r="B175" s="95">
        <v>0</v>
      </c>
      <c r="C175" s="95">
        <f t="shared" si="2"/>
        <v>-112018</v>
      </c>
    </row>
    <row r="176" spans="1:3" x14ac:dyDescent="0.2">
      <c r="A176" s="94">
        <v>36638</v>
      </c>
      <c r="B176" s="95">
        <v>0</v>
      </c>
      <c r="C176" s="95">
        <f t="shared" si="2"/>
        <v>-112018</v>
      </c>
    </row>
    <row r="177" spans="1:3" x14ac:dyDescent="0.2">
      <c r="A177" s="94">
        <v>36639</v>
      </c>
      <c r="B177" s="95">
        <v>0</v>
      </c>
      <c r="C177" s="95">
        <f t="shared" si="2"/>
        <v>-112018</v>
      </c>
    </row>
    <row r="178" spans="1:3" x14ac:dyDescent="0.2">
      <c r="A178" s="94">
        <v>36640</v>
      </c>
      <c r="B178" s="95">
        <v>0</v>
      </c>
      <c r="C178" s="95">
        <f t="shared" si="2"/>
        <v>-112018</v>
      </c>
    </row>
    <row r="179" spans="1:3" x14ac:dyDescent="0.2">
      <c r="A179" s="94">
        <v>36641</v>
      </c>
      <c r="B179" s="95">
        <v>0</v>
      </c>
      <c r="C179" s="95">
        <f t="shared" si="2"/>
        <v>-112018</v>
      </c>
    </row>
    <row r="180" spans="1:3" x14ac:dyDescent="0.2">
      <c r="A180" s="94">
        <v>36642</v>
      </c>
      <c r="B180" s="95">
        <v>0</v>
      </c>
      <c r="C180" s="95">
        <f t="shared" si="2"/>
        <v>-112018</v>
      </c>
    </row>
    <row r="181" spans="1:3" x14ac:dyDescent="0.2">
      <c r="A181" s="94">
        <v>36643</v>
      </c>
      <c r="B181" s="95">
        <v>0</v>
      </c>
      <c r="C181" s="95">
        <f t="shared" si="2"/>
        <v>-112018</v>
      </c>
    </row>
    <row r="182" spans="1:3" x14ac:dyDescent="0.2">
      <c r="A182" s="94">
        <v>36644</v>
      </c>
      <c r="B182" s="95">
        <v>0</v>
      </c>
      <c r="C182" s="95">
        <f t="shared" si="2"/>
        <v>-112018</v>
      </c>
    </row>
    <row r="183" spans="1:3" x14ac:dyDescent="0.2">
      <c r="A183" s="94">
        <v>36645</v>
      </c>
      <c r="B183" s="95">
        <v>0</v>
      </c>
      <c r="C183" s="95">
        <f t="shared" si="2"/>
        <v>-112018</v>
      </c>
    </row>
    <row r="184" spans="1:3" x14ac:dyDescent="0.2">
      <c r="A184" s="94">
        <v>36646</v>
      </c>
      <c r="B184" s="95">
        <v>0</v>
      </c>
      <c r="C184" s="95">
        <f t="shared" si="2"/>
        <v>-112018</v>
      </c>
    </row>
    <row r="185" spans="1:3" x14ac:dyDescent="0.2">
      <c r="A185" s="94">
        <v>36647</v>
      </c>
      <c r="B185" s="95">
        <v>0</v>
      </c>
      <c r="C185" s="95">
        <f t="shared" si="2"/>
        <v>-112018</v>
      </c>
    </row>
    <row r="186" spans="1:3" x14ac:dyDescent="0.2">
      <c r="A186" s="94">
        <v>36648</v>
      </c>
      <c r="B186" s="95">
        <v>0</v>
      </c>
      <c r="C186" s="95">
        <f t="shared" si="2"/>
        <v>-112018</v>
      </c>
    </row>
    <row r="187" spans="1:3" x14ac:dyDescent="0.2">
      <c r="A187" s="94">
        <v>36649</v>
      </c>
      <c r="B187" s="95">
        <v>0</v>
      </c>
      <c r="C187" s="95">
        <f t="shared" si="2"/>
        <v>-112018</v>
      </c>
    </row>
    <row r="188" spans="1:3" x14ac:dyDescent="0.2">
      <c r="A188" s="94">
        <v>36650</v>
      </c>
      <c r="B188" s="95">
        <v>0</v>
      </c>
      <c r="C188" s="95">
        <f t="shared" si="2"/>
        <v>-112018</v>
      </c>
    </row>
    <row r="189" spans="1:3" x14ac:dyDescent="0.2">
      <c r="A189" s="94">
        <v>36651</v>
      </c>
      <c r="B189" s="95">
        <v>0</v>
      </c>
      <c r="C189" s="95">
        <f t="shared" si="2"/>
        <v>-112018</v>
      </c>
    </row>
    <row r="190" spans="1:3" x14ac:dyDescent="0.2">
      <c r="A190" s="94">
        <v>36652</v>
      </c>
      <c r="B190" s="95">
        <v>0</v>
      </c>
      <c r="C190" s="95">
        <f t="shared" si="2"/>
        <v>-112018</v>
      </c>
    </row>
    <row r="191" spans="1:3" x14ac:dyDescent="0.2">
      <c r="A191" s="94">
        <v>36653</v>
      </c>
      <c r="B191" s="95">
        <v>0</v>
      </c>
      <c r="C191" s="95">
        <f t="shared" si="2"/>
        <v>-112018</v>
      </c>
    </row>
    <row r="192" spans="1:3" x14ac:dyDescent="0.2">
      <c r="A192" s="94">
        <v>36654</v>
      </c>
      <c r="B192" s="95">
        <v>0</v>
      </c>
      <c r="C192" s="95">
        <f t="shared" si="2"/>
        <v>-112018</v>
      </c>
    </row>
    <row r="193" spans="1:3" x14ac:dyDescent="0.2">
      <c r="A193" s="94">
        <v>36655</v>
      </c>
      <c r="B193" s="95">
        <v>0</v>
      </c>
      <c r="C193" s="95">
        <f t="shared" si="2"/>
        <v>-112018</v>
      </c>
    </row>
    <row r="194" spans="1:3" x14ac:dyDescent="0.2">
      <c r="A194" s="94">
        <v>36656</v>
      </c>
      <c r="B194" s="95">
        <v>0</v>
      </c>
      <c r="C194" s="95">
        <f t="shared" si="2"/>
        <v>-112018</v>
      </c>
    </row>
    <row r="195" spans="1:3" x14ac:dyDescent="0.2">
      <c r="A195" s="94">
        <v>36657</v>
      </c>
      <c r="B195" s="95">
        <v>0</v>
      </c>
      <c r="C195" s="95">
        <f t="shared" si="2"/>
        <v>-112018</v>
      </c>
    </row>
    <row r="196" spans="1:3" x14ac:dyDescent="0.2">
      <c r="A196" s="94">
        <v>36658</v>
      </c>
      <c r="B196" s="95">
        <v>0</v>
      </c>
      <c r="C196" s="95">
        <f>C195-B196</f>
        <v>-112018</v>
      </c>
    </row>
    <row r="197" spans="1:3" x14ac:dyDescent="0.2">
      <c r="A197" s="94">
        <v>36659</v>
      </c>
      <c r="B197" s="95">
        <v>0</v>
      </c>
      <c r="C197" s="95">
        <f>C196-B197</f>
        <v>-112018</v>
      </c>
    </row>
    <row r="198" spans="1:3" x14ac:dyDescent="0.2">
      <c r="A198" s="94">
        <v>36660</v>
      </c>
      <c r="B198" s="95">
        <v>0</v>
      </c>
      <c r="C198" s="95">
        <f>C197-B198</f>
        <v>-112018</v>
      </c>
    </row>
    <row r="199" spans="1:3" x14ac:dyDescent="0.2">
      <c r="A199" s="94">
        <v>36661</v>
      </c>
      <c r="B199" s="95">
        <v>0</v>
      </c>
      <c r="C199" s="95">
        <f>C198-B199</f>
        <v>-112018</v>
      </c>
    </row>
    <row r="200" spans="1:3" x14ac:dyDescent="0.2">
      <c r="A200" s="94">
        <v>36662</v>
      </c>
      <c r="B200" s="95">
        <v>0</v>
      </c>
      <c r="C200" s="95">
        <f>C199-B200</f>
        <v>-112018</v>
      </c>
    </row>
    <row r="201" spans="1:3" x14ac:dyDescent="0.2">
      <c r="A201" s="94">
        <v>36663</v>
      </c>
      <c r="B201" s="95">
        <v>0</v>
      </c>
      <c r="C201" s="95">
        <f t="shared" ref="C201:C264" si="3">C200-B201</f>
        <v>-112018</v>
      </c>
    </row>
    <row r="202" spans="1:3" x14ac:dyDescent="0.2">
      <c r="A202" s="94">
        <v>36664</v>
      </c>
      <c r="B202" s="95">
        <v>0</v>
      </c>
      <c r="C202" s="95">
        <f t="shared" si="3"/>
        <v>-112018</v>
      </c>
    </row>
    <row r="203" spans="1:3" x14ac:dyDescent="0.2">
      <c r="A203" s="94">
        <v>36665</v>
      </c>
      <c r="B203" s="95">
        <v>0</v>
      </c>
      <c r="C203" s="95">
        <f t="shared" si="3"/>
        <v>-112018</v>
      </c>
    </row>
    <row r="204" spans="1:3" x14ac:dyDescent="0.2">
      <c r="A204" s="94">
        <v>36666</v>
      </c>
      <c r="B204" s="95">
        <v>0</v>
      </c>
      <c r="C204" s="95">
        <f t="shared" si="3"/>
        <v>-112018</v>
      </c>
    </row>
    <row r="205" spans="1:3" x14ac:dyDescent="0.2">
      <c r="A205" s="94">
        <v>36667</v>
      </c>
      <c r="B205" s="95">
        <v>0</v>
      </c>
      <c r="C205" s="95">
        <f t="shared" si="3"/>
        <v>-112018</v>
      </c>
    </row>
    <row r="206" spans="1:3" x14ac:dyDescent="0.2">
      <c r="A206" s="94">
        <v>36668</v>
      </c>
      <c r="B206" s="95">
        <v>0</v>
      </c>
      <c r="C206" s="95">
        <f t="shared" si="3"/>
        <v>-112018</v>
      </c>
    </row>
    <row r="207" spans="1:3" x14ac:dyDescent="0.2">
      <c r="A207" s="94">
        <v>36669</v>
      </c>
      <c r="B207" s="95">
        <v>0</v>
      </c>
      <c r="C207" s="95">
        <f t="shared" si="3"/>
        <v>-112018</v>
      </c>
    </row>
    <row r="208" spans="1:3" x14ac:dyDescent="0.2">
      <c r="A208" s="94">
        <v>36670</v>
      </c>
      <c r="B208" s="95">
        <v>0</v>
      </c>
      <c r="C208" s="95">
        <f t="shared" si="3"/>
        <v>-112018</v>
      </c>
    </row>
    <row r="209" spans="1:3" x14ac:dyDescent="0.2">
      <c r="A209" s="94">
        <v>36671</v>
      </c>
      <c r="B209" s="95">
        <v>0</v>
      </c>
      <c r="C209" s="95">
        <f t="shared" si="3"/>
        <v>-112018</v>
      </c>
    </row>
    <row r="210" spans="1:3" x14ac:dyDescent="0.2">
      <c r="A210" s="94">
        <v>36672</v>
      </c>
      <c r="B210" s="95">
        <v>0</v>
      </c>
      <c r="C210" s="95">
        <f t="shared" si="3"/>
        <v>-112018</v>
      </c>
    </row>
    <row r="211" spans="1:3" x14ac:dyDescent="0.2">
      <c r="A211" s="94">
        <v>36673</v>
      </c>
      <c r="B211" s="95">
        <v>0</v>
      </c>
      <c r="C211" s="95">
        <f t="shared" si="3"/>
        <v>-112018</v>
      </c>
    </row>
    <row r="212" spans="1:3" x14ac:dyDescent="0.2">
      <c r="A212" s="94">
        <v>36674</v>
      </c>
      <c r="B212" s="95">
        <v>0</v>
      </c>
      <c r="C212" s="95">
        <f t="shared" si="3"/>
        <v>-112018</v>
      </c>
    </row>
    <row r="213" spans="1:3" x14ac:dyDescent="0.2">
      <c r="A213" s="94">
        <v>36675</v>
      </c>
      <c r="B213" s="95">
        <v>0</v>
      </c>
      <c r="C213" s="95">
        <f t="shared" si="3"/>
        <v>-112018</v>
      </c>
    </row>
    <row r="214" spans="1:3" x14ac:dyDescent="0.2">
      <c r="A214" s="94">
        <v>36676</v>
      </c>
      <c r="B214" s="95">
        <v>0</v>
      </c>
      <c r="C214" s="95">
        <f t="shared" si="3"/>
        <v>-112018</v>
      </c>
    </row>
    <row r="215" spans="1:3" x14ac:dyDescent="0.2">
      <c r="A215" s="94">
        <v>36677</v>
      </c>
      <c r="B215" s="95">
        <v>0</v>
      </c>
      <c r="C215" s="95">
        <f t="shared" si="3"/>
        <v>-112018</v>
      </c>
    </row>
    <row r="216" spans="1:3" x14ac:dyDescent="0.2">
      <c r="A216" s="94">
        <v>36678</v>
      </c>
      <c r="B216" s="95">
        <v>0</v>
      </c>
      <c r="C216" s="95">
        <f t="shared" si="3"/>
        <v>-112018</v>
      </c>
    </row>
    <row r="217" spans="1:3" x14ac:dyDescent="0.2">
      <c r="A217" s="94">
        <v>36679</v>
      </c>
      <c r="B217" s="95">
        <v>0</v>
      </c>
      <c r="C217" s="95">
        <f t="shared" si="3"/>
        <v>-112018</v>
      </c>
    </row>
    <row r="218" spans="1:3" x14ac:dyDescent="0.2">
      <c r="A218" s="94">
        <v>36680</v>
      </c>
      <c r="B218" s="95">
        <v>0</v>
      </c>
      <c r="C218" s="95">
        <f t="shared" si="3"/>
        <v>-112018</v>
      </c>
    </row>
    <row r="219" spans="1:3" x14ac:dyDescent="0.2">
      <c r="A219" s="94">
        <v>36681</v>
      </c>
      <c r="B219" s="95">
        <v>0</v>
      </c>
      <c r="C219" s="95">
        <f t="shared" si="3"/>
        <v>-112018</v>
      </c>
    </row>
    <row r="220" spans="1:3" x14ac:dyDescent="0.2">
      <c r="A220" s="94">
        <v>36682</v>
      </c>
      <c r="B220" s="95">
        <v>0</v>
      </c>
      <c r="C220" s="95">
        <f t="shared" si="3"/>
        <v>-112018</v>
      </c>
    </row>
    <row r="221" spans="1:3" x14ac:dyDescent="0.2">
      <c r="A221" s="94">
        <v>36683</v>
      </c>
      <c r="B221" s="95">
        <v>0</v>
      </c>
      <c r="C221" s="95">
        <f t="shared" si="3"/>
        <v>-112018</v>
      </c>
    </row>
    <row r="222" spans="1:3" x14ac:dyDescent="0.2">
      <c r="A222" s="94">
        <v>36684</v>
      </c>
      <c r="B222" s="95">
        <v>3500</v>
      </c>
      <c r="C222" s="95">
        <f t="shared" si="3"/>
        <v>-115518</v>
      </c>
    </row>
    <row r="223" spans="1:3" x14ac:dyDescent="0.2">
      <c r="A223" s="94">
        <v>36685</v>
      </c>
      <c r="B223" s="95">
        <v>0</v>
      </c>
      <c r="C223" s="95">
        <f t="shared" si="3"/>
        <v>-115518</v>
      </c>
    </row>
    <row r="224" spans="1:3" x14ac:dyDescent="0.2">
      <c r="A224" s="94">
        <v>36686</v>
      </c>
      <c r="B224" s="95">
        <v>0</v>
      </c>
      <c r="C224" s="95">
        <f t="shared" si="3"/>
        <v>-115518</v>
      </c>
    </row>
    <row r="225" spans="1:3" x14ac:dyDescent="0.2">
      <c r="A225" s="94">
        <v>36687</v>
      </c>
      <c r="B225" s="95">
        <v>0</v>
      </c>
      <c r="C225" s="95">
        <f t="shared" si="3"/>
        <v>-115518</v>
      </c>
    </row>
    <row r="226" spans="1:3" x14ac:dyDescent="0.2">
      <c r="A226" s="94">
        <v>36688</v>
      </c>
      <c r="B226" s="95">
        <v>0</v>
      </c>
      <c r="C226" s="95">
        <f t="shared" si="3"/>
        <v>-115518</v>
      </c>
    </row>
    <row r="227" spans="1:3" x14ac:dyDescent="0.2">
      <c r="A227" s="94">
        <v>36689</v>
      </c>
      <c r="B227" s="95">
        <v>0</v>
      </c>
      <c r="C227" s="95">
        <f t="shared" si="3"/>
        <v>-115518</v>
      </c>
    </row>
    <row r="228" spans="1:3" x14ac:dyDescent="0.2">
      <c r="A228" s="94">
        <v>36690</v>
      </c>
      <c r="B228" s="95">
        <v>0</v>
      </c>
      <c r="C228" s="95">
        <f t="shared" si="3"/>
        <v>-115518</v>
      </c>
    </row>
    <row r="229" spans="1:3" x14ac:dyDescent="0.2">
      <c r="A229" s="94">
        <v>36691</v>
      </c>
      <c r="B229" s="95">
        <v>0</v>
      </c>
      <c r="C229" s="95">
        <f t="shared" si="3"/>
        <v>-115518</v>
      </c>
    </row>
    <row r="230" spans="1:3" x14ac:dyDescent="0.2">
      <c r="A230" s="94">
        <v>36692</v>
      </c>
      <c r="B230" s="95">
        <v>0</v>
      </c>
      <c r="C230" s="95">
        <f t="shared" si="3"/>
        <v>-115518</v>
      </c>
    </row>
    <row r="231" spans="1:3" x14ac:dyDescent="0.2">
      <c r="A231" s="94">
        <v>36693</v>
      </c>
      <c r="B231" s="95">
        <v>0</v>
      </c>
      <c r="C231" s="95">
        <f t="shared" si="3"/>
        <v>-115518</v>
      </c>
    </row>
    <row r="232" spans="1:3" x14ac:dyDescent="0.2">
      <c r="A232" s="94">
        <v>36694</v>
      </c>
      <c r="B232" s="95">
        <v>10149</v>
      </c>
      <c r="C232" s="95">
        <f t="shared" si="3"/>
        <v>-125667</v>
      </c>
    </row>
    <row r="233" spans="1:3" x14ac:dyDescent="0.2">
      <c r="A233" s="94">
        <v>36695</v>
      </c>
      <c r="B233" s="95">
        <v>10149</v>
      </c>
      <c r="C233" s="95">
        <f t="shared" si="3"/>
        <v>-135816</v>
      </c>
    </row>
    <row r="234" spans="1:3" x14ac:dyDescent="0.2">
      <c r="A234" s="94">
        <v>36696</v>
      </c>
      <c r="B234" s="95">
        <v>10149</v>
      </c>
      <c r="C234" s="95">
        <f t="shared" si="3"/>
        <v>-145965</v>
      </c>
    </row>
    <row r="235" spans="1:3" x14ac:dyDescent="0.2">
      <c r="A235" s="94">
        <v>36697</v>
      </c>
      <c r="B235" s="95">
        <v>0</v>
      </c>
      <c r="C235" s="95">
        <f t="shared" si="3"/>
        <v>-145965</v>
      </c>
    </row>
    <row r="236" spans="1:3" x14ac:dyDescent="0.2">
      <c r="A236" s="94">
        <v>36698</v>
      </c>
      <c r="B236" s="95">
        <v>0</v>
      </c>
      <c r="C236" s="95">
        <f t="shared" si="3"/>
        <v>-145965</v>
      </c>
    </row>
    <row r="237" spans="1:3" x14ac:dyDescent="0.2">
      <c r="A237" s="94">
        <v>36699</v>
      </c>
      <c r="B237" s="95">
        <v>16635</v>
      </c>
      <c r="C237" s="95">
        <f t="shared" si="3"/>
        <v>-162600</v>
      </c>
    </row>
    <row r="238" spans="1:3" x14ac:dyDescent="0.2">
      <c r="A238" s="94">
        <v>36700</v>
      </c>
      <c r="B238" s="95">
        <v>0</v>
      </c>
      <c r="C238" s="95">
        <f t="shared" si="3"/>
        <v>-162600</v>
      </c>
    </row>
    <row r="239" spans="1:3" x14ac:dyDescent="0.2">
      <c r="A239" s="94">
        <v>36701</v>
      </c>
      <c r="B239" s="95">
        <v>0</v>
      </c>
      <c r="C239" s="95">
        <f t="shared" si="3"/>
        <v>-162600</v>
      </c>
    </row>
    <row r="240" spans="1:3" x14ac:dyDescent="0.2">
      <c r="A240" s="94">
        <v>36702</v>
      </c>
      <c r="B240" s="95">
        <v>0</v>
      </c>
      <c r="C240" s="95">
        <f t="shared" si="3"/>
        <v>-162600</v>
      </c>
    </row>
    <row r="241" spans="1:3" x14ac:dyDescent="0.2">
      <c r="A241" s="94">
        <v>36703</v>
      </c>
      <c r="B241" s="95">
        <v>0</v>
      </c>
      <c r="C241" s="95">
        <f t="shared" si="3"/>
        <v>-162600</v>
      </c>
    </row>
    <row r="242" spans="1:3" x14ac:dyDescent="0.2">
      <c r="A242" s="94">
        <v>36704</v>
      </c>
      <c r="B242" s="95">
        <v>0</v>
      </c>
      <c r="C242" s="95">
        <f t="shared" si="3"/>
        <v>-162600</v>
      </c>
    </row>
    <row r="243" spans="1:3" x14ac:dyDescent="0.2">
      <c r="A243" s="94">
        <v>36705</v>
      </c>
      <c r="B243" s="95">
        <v>29000</v>
      </c>
      <c r="C243" s="95">
        <f t="shared" si="3"/>
        <v>-191600</v>
      </c>
    </row>
    <row r="244" spans="1:3" x14ac:dyDescent="0.2">
      <c r="A244" s="94">
        <v>36706</v>
      </c>
      <c r="B244" s="95">
        <v>0</v>
      </c>
      <c r="C244" s="95">
        <f t="shared" si="3"/>
        <v>-191600</v>
      </c>
    </row>
    <row r="245" spans="1:3" x14ac:dyDescent="0.2">
      <c r="A245" s="94">
        <v>36707</v>
      </c>
      <c r="B245" s="95">
        <v>0</v>
      </c>
      <c r="C245" s="95">
        <f t="shared" si="3"/>
        <v>-191600</v>
      </c>
    </row>
    <row r="246" spans="1:3" x14ac:dyDescent="0.2">
      <c r="A246" s="94">
        <v>36708</v>
      </c>
      <c r="B246" s="95">
        <v>0</v>
      </c>
      <c r="C246" s="95">
        <f t="shared" si="3"/>
        <v>-191600</v>
      </c>
    </row>
    <row r="247" spans="1:3" x14ac:dyDescent="0.2">
      <c r="A247" s="94">
        <v>36709</v>
      </c>
      <c r="B247" s="95">
        <v>0</v>
      </c>
      <c r="C247" s="95">
        <f t="shared" si="3"/>
        <v>-191600</v>
      </c>
    </row>
    <row r="248" spans="1:3" x14ac:dyDescent="0.2">
      <c r="A248" s="94">
        <v>36710</v>
      </c>
      <c r="B248" s="95">
        <v>0</v>
      </c>
      <c r="C248" s="95">
        <f t="shared" si="3"/>
        <v>-191600</v>
      </c>
    </row>
    <row r="249" spans="1:3" x14ac:dyDescent="0.2">
      <c r="A249" s="94">
        <v>36711</v>
      </c>
      <c r="B249" s="95">
        <v>0</v>
      </c>
      <c r="C249" s="95">
        <f t="shared" si="3"/>
        <v>-191600</v>
      </c>
    </row>
    <row r="250" spans="1:3" x14ac:dyDescent="0.2">
      <c r="A250" s="94">
        <v>36712</v>
      </c>
      <c r="B250" s="95">
        <v>0</v>
      </c>
      <c r="C250" s="95">
        <f t="shared" si="3"/>
        <v>-191600</v>
      </c>
    </row>
    <row r="251" spans="1:3" x14ac:dyDescent="0.2">
      <c r="A251" s="94">
        <v>36713</v>
      </c>
      <c r="B251" s="95">
        <v>0</v>
      </c>
      <c r="C251" s="95">
        <f t="shared" si="3"/>
        <v>-191600</v>
      </c>
    </row>
    <row r="252" spans="1:3" x14ac:dyDescent="0.2">
      <c r="A252" s="94">
        <v>36714</v>
      </c>
      <c r="B252" s="95">
        <v>0</v>
      </c>
      <c r="C252" s="95">
        <f t="shared" si="3"/>
        <v>-191600</v>
      </c>
    </row>
    <row r="253" spans="1:3" x14ac:dyDescent="0.2">
      <c r="A253" s="94">
        <v>36715</v>
      </c>
      <c r="B253" s="95">
        <v>0</v>
      </c>
      <c r="C253" s="95">
        <f t="shared" si="3"/>
        <v>-191600</v>
      </c>
    </row>
    <row r="254" spans="1:3" x14ac:dyDescent="0.2">
      <c r="A254" s="94">
        <v>36716</v>
      </c>
      <c r="B254" s="95">
        <v>0</v>
      </c>
      <c r="C254" s="95">
        <f t="shared" si="3"/>
        <v>-191600</v>
      </c>
    </row>
    <row r="255" spans="1:3" x14ac:dyDescent="0.2">
      <c r="A255" s="94">
        <v>36717</v>
      </c>
      <c r="B255" s="95">
        <v>0</v>
      </c>
      <c r="C255" s="95">
        <f t="shared" si="3"/>
        <v>-191600</v>
      </c>
    </row>
    <row r="256" spans="1:3" x14ac:dyDescent="0.2">
      <c r="A256" s="94">
        <v>36718</v>
      </c>
      <c r="B256" s="95">
        <v>0</v>
      </c>
      <c r="C256" s="95">
        <f t="shared" si="3"/>
        <v>-191600</v>
      </c>
    </row>
    <row r="257" spans="1:3" x14ac:dyDescent="0.2">
      <c r="A257" s="94">
        <v>36719</v>
      </c>
      <c r="B257" s="95">
        <v>0</v>
      </c>
      <c r="C257" s="95">
        <f t="shared" si="3"/>
        <v>-191600</v>
      </c>
    </row>
    <row r="258" spans="1:3" x14ac:dyDescent="0.2">
      <c r="A258" s="94">
        <v>36720</v>
      </c>
      <c r="B258" s="95">
        <v>0</v>
      </c>
      <c r="C258" s="95">
        <f t="shared" si="3"/>
        <v>-191600</v>
      </c>
    </row>
    <row r="259" spans="1:3" x14ac:dyDescent="0.2">
      <c r="A259" s="94">
        <v>36721</v>
      </c>
      <c r="B259" s="95">
        <v>0</v>
      </c>
      <c r="C259" s="95">
        <f t="shared" si="3"/>
        <v>-191600</v>
      </c>
    </row>
    <row r="260" spans="1:3" x14ac:dyDescent="0.2">
      <c r="A260" s="94">
        <v>36722</v>
      </c>
      <c r="B260" s="95">
        <v>0</v>
      </c>
      <c r="C260" s="95">
        <f t="shared" si="3"/>
        <v>-191600</v>
      </c>
    </row>
    <row r="261" spans="1:3" x14ac:dyDescent="0.2">
      <c r="A261" s="94">
        <v>36723</v>
      </c>
      <c r="B261" s="95">
        <v>0</v>
      </c>
      <c r="C261" s="95">
        <f t="shared" si="3"/>
        <v>-191600</v>
      </c>
    </row>
    <row r="262" spans="1:3" x14ac:dyDescent="0.2">
      <c r="A262" s="94">
        <v>36724</v>
      </c>
      <c r="B262" s="95">
        <v>0</v>
      </c>
      <c r="C262" s="95">
        <f t="shared" si="3"/>
        <v>-191600</v>
      </c>
    </row>
    <row r="263" spans="1:3" x14ac:dyDescent="0.2">
      <c r="A263" s="94">
        <v>36725</v>
      </c>
      <c r="B263" s="95">
        <v>0</v>
      </c>
      <c r="C263" s="95">
        <f t="shared" si="3"/>
        <v>-191600</v>
      </c>
    </row>
    <row r="264" spans="1:3" x14ac:dyDescent="0.2">
      <c r="A264" s="94">
        <v>36726</v>
      </c>
      <c r="B264" s="95">
        <v>0</v>
      </c>
      <c r="C264" s="95">
        <f t="shared" si="3"/>
        <v>-191600</v>
      </c>
    </row>
    <row r="265" spans="1:3" x14ac:dyDescent="0.2">
      <c r="A265" s="94">
        <v>36727</v>
      </c>
      <c r="B265" s="95">
        <v>0</v>
      </c>
      <c r="C265" s="95">
        <f t="shared" ref="C265:C325" si="4">C264-B265</f>
        <v>-191600</v>
      </c>
    </row>
    <row r="266" spans="1:3" x14ac:dyDescent="0.2">
      <c r="A266" s="94">
        <v>36728</v>
      </c>
      <c r="B266" s="95">
        <v>0</v>
      </c>
      <c r="C266" s="95">
        <f t="shared" si="4"/>
        <v>-191600</v>
      </c>
    </row>
    <row r="267" spans="1:3" x14ac:dyDescent="0.2">
      <c r="A267" s="94">
        <v>36729</v>
      </c>
      <c r="B267" s="95">
        <v>0</v>
      </c>
      <c r="C267" s="95">
        <f t="shared" si="4"/>
        <v>-191600</v>
      </c>
    </row>
    <row r="268" spans="1:3" x14ac:dyDescent="0.2">
      <c r="A268" s="94">
        <v>36730</v>
      </c>
      <c r="B268" s="95">
        <v>0</v>
      </c>
      <c r="C268" s="95">
        <f t="shared" si="4"/>
        <v>-191600</v>
      </c>
    </row>
    <row r="269" spans="1:3" x14ac:dyDescent="0.2">
      <c r="A269" s="94">
        <v>36731</v>
      </c>
      <c r="B269" s="95">
        <v>0</v>
      </c>
      <c r="C269" s="95">
        <f t="shared" si="4"/>
        <v>-191600</v>
      </c>
    </row>
    <row r="270" spans="1:3" x14ac:dyDescent="0.2">
      <c r="A270" s="94">
        <v>36732</v>
      </c>
      <c r="B270" s="95">
        <v>0</v>
      </c>
      <c r="C270" s="95">
        <f t="shared" si="4"/>
        <v>-191600</v>
      </c>
    </row>
    <row r="271" spans="1:3" x14ac:dyDescent="0.2">
      <c r="A271" s="94">
        <v>36733</v>
      </c>
      <c r="B271" s="95">
        <v>0</v>
      </c>
      <c r="C271" s="95">
        <f t="shared" si="4"/>
        <v>-191600</v>
      </c>
    </row>
    <row r="272" spans="1:3" x14ac:dyDescent="0.2">
      <c r="A272" s="94">
        <v>36734</v>
      </c>
      <c r="B272" s="95">
        <v>0</v>
      </c>
      <c r="C272" s="95">
        <f t="shared" si="4"/>
        <v>-191600</v>
      </c>
    </row>
    <row r="273" spans="1:3" x14ac:dyDescent="0.2">
      <c r="A273" s="94">
        <v>36735</v>
      </c>
      <c r="B273" s="95">
        <v>0</v>
      </c>
      <c r="C273" s="95">
        <f t="shared" si="4"/>
        <v>-191600</v>
      </c>
    </row>
    <row r="274" spans="1:3" x14ac:dyDescent="0.2">
      <c r="A274" s="94">
        <v>36736</v>
      </c>
      <c r="B274" s="95">
        <v>0</v>
      </c>
      <c r="C274" s="95">
        <f t="shared" si="4"/>
        <v>-191600</v>
      </c>
    </row>
    <row r="275" spans="1:3" x14ac:dyDescent="0.2">
      <c r="A275" s="94">
        <v>36737</v>
      </c>
      <c r="B275" s="95">
        <v>0</v>
      </c>
      <c r="C275" s="95">
        <f t="shared" si="4"/>
        <v>-191600</v>
      </c>
    </row>
    <row r="276" spans="1:3" x14ac:dyDescent="0.2">
      <c r="A276" s="94">
        <v>36738</v>
      </c>
      <c r="B276" s="95">
        <v>0</v>
      </c>
      <c r="C276" s="95">
        <f t="shared" si="4"/>
        <v>-191600</v>
      </c>
    </row>
    <row r="277" spans="1:3" x14ac:dyDescent="0.2">
      <c r="A277" s="94">
        <v>36739</v>
      </c>
      <c r="B277" s="95">
        <v>27495</v>
      </c>
      <c r="C277" s="95">
        <f t="shared" si="4"/>
        <v>-219095</v>
      </c>
    </row>
    <row r="278" spans="1:3" x14ac:dyDescent="0.2">
      <c r="A278" s="94">
        <v>36740</v>
      </c>
      <c r="B278" s="95">
        <v>16431</v>
      </c>
      <c r="C278" s="95">
        <f t="shared" si="4"/>
        <v>-235526</v>
      </c>
    </row>
    <row r="279" spans="1:3" x14ac:dyDescent="0.2">
      <c r="A279" s="94">
        <v>36741</v>
      </c>
      <c r="B279" s="95">
        <v>627</v>
      </c>
      <c r="C279" s="95">
        <f t="shared" si="4"/>
        <v>-236153</v>
      </c>
    </row>
    <row r="280" spans="1:3" x14ac:dyDescent="0.2">
      <c r="A280" s="94">
        <v>36742</v>
      </c>
      <c r="B280" s="95">
        <v>31707</v>
      </c>
      <c r="C280" s="95">
        <f t="shared" si="4"/>
        <v>-267860</v>
      </c>
    </row>
    <row r="281" spans="1:3" x14ac:dyDescent="0.2">
      <c r="A281" s="94">
        <v>36743</v>
      </c>
      <c r="B281" s="95">
        <v>3182</v>
      </c>
      <c r="C281" s="95">
        <f t="shared" si="4"/>
        <v>-271042</v>
      </c>
    </row>
    <row r="282" spans="1:3" x14ac:dyDescent="0.2">
      <c r="A282" s="94">
        <v>36744</v>
      </c>
      <c r="B282" s="95">
        <v>3182</v>
      </c>
      <c r="C282" s="95">
        <f t="shared" si="4"/>
        <v>-274224</v>
      </c>
    </row>
    <row r="283" spans="1:3" x14ac:dyDescent="0.2">
      <c r="A283" s="94">
        <v>36745</v>
      </c>
      <c r="B283" s="95">
        <v>3182</v>
      </c>
      <c r="C283" s="95">
        <f t="shared" si="4"/>
        <v>-277406</v>
      </c>
    </row>
    <row r="284" spans="1:3" x14ac:dyDescent="0.2">
      <c r="A284" s="94">
        <v>36746</v>
      </c>
      <c r="B284" s="95">
        <v>6933</v>
      </c>
      <c r="C284" s="95">
        <f t="shared" si="4"/>
        <v>-284339</v>
      </c>
    </row>
    <row r="285" spans="1:3" x14ac:dyDescent="0.2">
      <c r="A285" s="94">
        <v>36747</v>
      </c>
      <c r="B285" s="95">
        <v>6808</v>
      </c>
      <c r="C285" s="95">
        <f t="shared" si="4"/>
        <v>-291147</v>
      </c>
    </row>
    <row r="286" spans="1:3" x14ac:dyDescent="0.2">
      <c r="A286" s="94">
        <v>36748</v>
      </c>
      <c r="B286" s="95">
        <v>50000</v>
      </c>
      <c r="C286" s="95">
        <f t="shared" si="4"/>
        <v>-341147</v>
      </c>
    </row>
    <row r="287" spans="1:3" x14ac:dyDescent="0.2">
      <c r="A287" s="94">
        <v>36749</v>
      </c>
      <c r="B287" s="95">
        <v>21404</v>
      </c>
      <c r="C287" s="95">
        <f t="shared" si="4"/>
        <v>-362551</v>
      </c>
    </row>
    <row r="288" spans="1:3" x14ac:dyDescent="0.2">
      <c r="A288" s="94">
        <v>36750</v>
      </c>
      <c r="B288" s="95">
        <v>29158</v>
      </c>
      <c r="C288" s="95">
        <f t="shared" si="4"/>
        <v>-391709</v>
      </c>
    </row>
    <row r="289" spans="1:3" x14ac:dyDescent="0.2">
      <c r="A289" s="94">
        <v>36751</v>
      </c>
      <c r="B289" s="95">
        <v>29158</v>
      </c>
      <c r="C289" s="95">
        <f t="shared" si="4"/>
        <v>-420867</v>
      </c>
    </row>
    <row r="290" spans="1:3" x14ac:dyDescent="0.2">
      <c r="A290" s="94">
        <v>36752</v>
      </c>
      <c r="B290" s="95">
        <v>29158</v>
      </c>
      <c r="C290" s="95">
        <f t="shared" si="4"/>
        <v>-450025</v>
      </c>
    </row>
    <row r="291" spans="1:3" x14ac:dyDescent="0.2">
      <c r="A291" s="94">
        <v>36753</v>
      </c>
      <c r="B291" s="95">
        <v>31904</v>
      </c>
      <c r="C291" s="95">
        <f t="shared" si="4"/>
        <v>-481929</v>
      </c>
    </row>
    <row r="292" spans="1:3" x14ac:dyDescent="0.2">
      <c r="A292" s="94">
        <v>36754</v>
      </c>
      <c r="B292" s="95">
        <v>43712</v>
      </c>
      <c r="C292" s="95">
        <f t="shared" si="4"/>
        <v>-525641</v>
      </c>
    </row>
    <row r="293" spans="1:3" x14ac:dyDescent="0.2">
      <c r="A293" s="94">
        <v>36755</v>
      </c>
      <c r="B293" s="95">
        <v>15614</v>
      </c>
      <c r="C293" s="95">
        <f t="shared" si="4"/>
        <v>-541255</v>
      </c>
    </row>
    <row r="294" spans="1:3" x14ac:dyDescent="0.2">
      <c r="A294" s="94">
        <v>36756</v>
      </c>
      <c r="B294" s="95">
        <v>14800</v>
      </c>
      <c r="C294" s="95">
        <f t="shared" si="4"/>
        <v>-556055</v>
      </c>
    </row>
    <row r="295" spans="1:3" x14ac:dyDescent="0.2">
      <c r="A295" s="94">
        <v>36757</v>
      </c>
      <c r="B295" s="95">
        <v>21167</v>
      </c>
      <c r="C295" s="95">
        <f t="shared" si="4"/>
        <v>-577222</v>
      </c>
    </row>
    <row r="296" spans="1:3" x14ac:dyDescent="0.2">
      <c r="A296" s="94">
        <v>36758</v>
      </c>
      <c r="B296" s="95">
        <v>21167</v>
      </c>
      <c r="C296" s="95">
        <f t="shared" si="4"/>
        <v>-598389</v>
      </c>
    </row>
    <row r="297" spans="1:3" x14ac:dyDescent="0.2">
      <c r="A297" s="94">
        <v>36759</v>
      </c>
      <c r="B297" s="95">
        <v>21167</v>
      </c>
      <c r="C297" s="95">
        <f t="shared" si="4"/>
        <v>-619556</v>
      </c>
    </row>
    <row r="298" spans="1:3" x14ac:dyDescent="0.2">
      <c r="A298" s="94">
        <v>36760</v>
      </c>
      <c r="B298" s="95">
        <v>10767</v>
      </c>
      <c r="C298" s="95">
        <f t="shared" si="4"/>
        <v>-630323</v>
      </c>
    </row>
    <row r="299" spans="1:3" x14ac:dyDescent="0.2">
      <c r="A299" s="94">
        <v>36761</v>
      </c>
      <c r="B299" s="95">
        <v>0</v>
      </c>
      <c r="C299" s="95">
        <f t="shared" si="4"/>
        <v>-630323</v>
      </c>
    </row>
    <row r="300" spans="1:3" x14ac:dyDescent="0.2">
      <c r="A300" s="94">
        <v>36762</v>
      </c>
      <c r="B300" s="95">
        <v>16167</v>
      </c>
      <c r="C300" s="95">
        <f t="shared" si="4"/>
        <v>-646490</v>
      </c>
    </row>
    <row r="301" spans="1:3" x14ac:dyDescent="0.2">
      <c r="A301" s="94">
        <v>36763</v>
      </c>
      <c r="B301" s="95">
        <v>5677</v>
      </c>
      <c r="C301" s="95">
        <f t="shared" si="4"/>
        <v>-652167</v>
      </c>
    </row>
    <row r="302" spans="1:3" x14ac:dyDescent="0.2">
      <c r="A302" s="94">
        <v>36764</v>
      </c>
      <c r="B302" s="95">
        <v>27341</v>
      </c>
      <c r="C302" s="95">
        <f t="shared" si="4"/>
        <v>-679508</v>
      </c>
    </row>
    <row r="303" spans="1:3" x14ac:dyDescent="0.2">
      <c r="A303" s="94">
        <v>36765</v>
      </c>
      <c r="B303" s="95">
        <v>25736</v>
      </c>
      <c r="C303" s="95">
        <f t="shared" si="4"/>
        <v>-705244</v>
      </c>
    </row>
    <row r="304" spans="1:3" x14ac:dyDescent="0.2">
      <c r="A304" s="94">
        <v>36766</v>
      </c>
      <c r="B304" s="95">
        <v>25736</v>
      </c>
      <c r="C304" s="95">
        <f t="shared" si="4"/>
        <v>-730980</v>
      </c>
    </row>
    <row r="305" spans="1:3" x14ac:dyDescent="0.2">
      <c r="A305" s="94">
        <v>36767</v>
      </c>
      <c r="B305" s="95">
        <v>48661</v>
      </c>
      <c r="C305" s="95">
        <f t="shared" si="4"/>
        <v>-779641</v>
      </c>
    </row>
    <row r="306" spans="1:3" x14ac:dyDescent="0.2">
      <c r="A306" s="94">
        <v>36768</v>
      </c>
      <c r="B306" s="95">
        <v>38482</v>
      </c>
      <c r="C306" s="95">
        <f t="shared" si="4"/>
        <v>-818123</v>
      </c>
    </row>
    <row r="307" spans="1:3" x14ac:dyDescent="0.2">
      <c r="A307" s="94">
        <v>36769</v>
      </c>
      <c r="B307" s="95">
        <v>20000</v>
      </c>
      <c r="C307" s="95">
        <f t="shared" si="4"/>
        <v>-838123</v>
      </c>
    </row>
    <row r="308" spans="1:3" x14ac:dyDescent="0.2">
      <c r="A308" s="94">
        <v>36770</v>
      </c>
      <c r="B308" s="95">
        <v>29000</v>
      </c>
      <c r="C308" s="95">
        <f t="shared" si="4"/>
        <v>-867123</v>
      </c>
    </row>
    <row r="309" spans="1:3" x14ac:dyDescent="0.2">
      <c r="A309" s="94">
        <v>36771</v>
      </c>
      <c r="B309" s="95">
        <v>10000</v>
      </c>
      <c r="C309" s="95">
        <f t="shared" si="4"/>
        <v>-877123</v>
      </c>
    </row>
    <row r="310" spans="1:3" x14ac:dyDescent="0.2">
      <c r="A310" s="94">
        <v>36772</v>
      </c>
      <c r="B310" s="95">
        <v>10000</v>
      </c>
      <c r="C310" s="95">
        <f t="shared" si="4"/>
        <v>-887123</v>
      </c>
    </row>
    <row r="311" spans="1:3" x14ac:dyDescent="0.2">
      <c r="A311" s="94">
        <v>36773</v>
      </c>
      <c r="B311" s="95">
        <v>10000</v>
      </c>
      <c r="C311" s="95">
        <f t="shared" si="4"/>
        <v>-897123</v>
      </c>
    </row>
    <row r="312" spans="1:3" x14ac:dyDescent="0.2">
      <c r="A312" s="94">
        <v>36774</v>
      </c>
      <c r="B312" s="95">
        <v>10000</v>
      </c>
      <c r="C312" s="95">
        <f t="shared" si="4"/>
        <v>-907123</v>
      </c>
    </row>
    <row r="313" spans="1:3" x14ac:dyDescent="0.2">
      <c r="A313" s="94">
        <v>36775</v>
      </c>
      <c r="B313" s="95">
        <v>22777</v>
      </c>
      <c r="C313" s="95">
        <f t="shared" si="4"/>
        <v>-929900</v>
      </c>
    </row>
    <row r="314" spans="1:3" x14ac:dyDescent="0.2">
      <c r="A314" s="94">
        <v>36776</v>
      </c>
      <c r="B314" s="95">
        <v>9418</v>
      </c>
      <c r="C314" s="95">
        <f t="shared" si="4"/>
        <v>-939318</v>
      </c>
    </row>
    <row r="315" spans="1:3" x14ac:dyDescent="0.2">
      <c r="A315" s="94">
        <v>36777</v>
      </c>
      <c r="B315" s="95">
        <v>29960</v>
      </c>
      <c r="C315" s="95">
        <f t="shared" si="4"/>
        <v>-969278</v>
      </c>
    </row>
    <row r="316" spans="1:3" x14ac:dyDescent="0.2">
      <c r="A316" s="94">
        <v>36778</v>
      </c>
      <c r="B316" s="95">
        <v>47877</v>
      </c>
      <c r="C316" s="95">
        <f t="shared" si="4"/>
        <v>-1017155</v>
      </c>
    </row>
    <row r="317" spans="1:3" x14ac:dyDescent="0.2">
      <c r="A317" s="94">
        <v>36779</v>
      </c>
      <c r="B317" s="95">
        <v>47877</v>
      </c>
      <c r="C317" s="95">
        <f t="shared" si="4"/>
        <v>-1065032</v>
      </c>
    </row>
    <row r="318" spans="1:3" x14ac:dyDescent="0.2">
      <c r="A318" s="94">
        <v>36780</v>
      </c>
      <c r="B318" s="95">
        <v>47877</v>
      </c>
      <c r="C318" s="95">
        <f t="shared" si="4"/>
        <v>-1112909</v>
      </c>
    </row>
    <row r="319" spans="1:3" x14ac:dyDescent="0.2">
      <c r="A319" s="94">
        <v>36781</v>
      </c>
      <c r="B319" s="95">
        <v>50000</v>
      </c>
      <c r="C319" s="95">
        <f t="shared" si="4"/>
        <v>-1162909</v>
      </c>
    </row>
    <row r="320" spans="1:3" x14ac:dyDescent="0.2">
      <c r="A320" s="94">
        <v>36782</v>
      </c>
      <c r="B320" s="95">
        <v>50000</v>
      </c>
      <c r="C320" s="95">
        <f t="shared" si="4"/>
        <v>-1212909</v>
      </c>
    </row>
    <row r="321" spans="1:3" x14ac:dyDescent="0.2">
      <c r="A321" s="94">
        <v>36783</v>
      </c>
      <c r="B321" s="95">
        <v>30000</v>
      </c>
      <c r="C321" s="95">
        <f t="shared" si="4"/>
        <v>-1242909</v>
      </c>
    </row>
    <row r="322" spans="1:3" x14ac:dyDescent="0.2">
      <c r="A322" s="94">
        <v>36784</v>
      </c>
      <c r="B322" s="95">
        <v>50000</v>
      </c>
      <c r="C322" s="95">
        <f t="shared" si="4"/>
        <v>-1292909</v>
      </c>
    </row>
    <row r="323" spans="1:3" x14ac:dyDescent="0.2">
      <c r="A323" s="94">
        <v>36785</v>
      </c>
      <c r="B323" s="95">
        <v>46752</v>
      </c>
      <c r="C323" s="95">
        <f t="shared" si="4"/>
        <v>-1339661</v>
      </c>
    </row>
    <row r="324" spans="1:3" x14ac:dyDescent="0.2">
      <c r="A324" s="94">
        <v>36786</v>
      </c>
      <c r="B324" s="95">
        <v>46752</v>
      </c>
      <c r="C324" s="95">
        <f t="shared" si="4"/>
        <v>-1386413</v>
      </c>
    </row>
    <row r="325" spans="1:3" x14ac:dyDescent="0.2">
      <c r="A325" s="94">
        <v>36787</v>
      </c>
      <c r="B325" s="95">
        <v>46752</v>
      </c>
      <c r="C325" s="95">
        <f t="shared" si="4"/>
        <v>-1433165</v>
      </c>
    </row>
    <row r="326" spans="1:3" x14ac:dyDescent="0.2">
      <c r="A326" s="94">
        <v>36788</v>
      </c>
    </row>
    <row r="327" spans="1:3" x14ac:dyDescent="0.2">
      <c r="A327" s="94">
        <v>36789</v>
      </c>
    </row>
    <row r="328" spans="1:3" x14ac:dyDescent="0.2">
      <c r="A328" s="94">
        <v>36790</v>
      </c>
    </row>
    <row r="329" spans="1:3" x14ac:dyDescent="0.2">
      <c r="A329" s="94">
        <v>36791</v>
      </c>
    </row>
    <row r="330" spans="1:3" x14ac:dyDescent="0.2">
      <c r="A330" s="94">
        <v>36792</v>
      </c>
    </row>
    <row r="331" spans="1:3" x14ac:dyDescent="0.2">
      <c r="A331" s="94">
        <v>36793</v>
      </c>
    </row>
    <row r="332" spans="1:3" x14ac:dyDescent="0.2">
      <c r="A332" s="94">
        <v>36794</v>
      </c>
    </row>
    <row r="333" spans="1:3" x14ac:dyDescent="0.2">
      <c r="A333" s="94">
        <v>36795</v>
      </c>
    </row>
    <row r="334" spans="1:3" x14ac:dyDescent="0.2">
      <c r="A334" s="94">
        <v>36796</v>
      </c>
    </row>
    <row r="335" spans="1:3" x14ac:dyDescent="0.2">
      <c r="A335" s="94">
        <v>36797</v>
      </c>
    </row>
    <row r="336" spans="1:3" x14ac:dyDescent="0.2">
      <c r="A336" s="94">
        <v>36798</v>
      </c>
    </row>
    <row r="337" spans="1:1" x14ac:dyDescent="0.2">
      <c r="A337" s="94">
        <v>36799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1" workbookViewId="0">
      <selection activeCell="H49" sqref="H49"/>
    </sheetView>
  </sheetViews>
  <sheetFormatPr defaultRowHeight="13.2" x14ac:dyDescent="0.25"/>
  <cols>
    <col min="1" max="1" width="4.5546875" customWidth="1"/>
    <col min="2" max="2" width="4.33203125" customWidth="1"/>
    <col min="3" max="3" width="6.109375" customWidth="1"/>
    <col min="4" max="4" width="8.109375" customWidth="1"/>
    <col min="7" max="7" width="12.109375" customWidth="1"/>
    <col min="8" max="8" width="8.44140625" customWidth="1"/>
    <col min="9" max="9" width="6.33203125" customWidth="1"/>
    <col min="10" max="10" width="9.5546875" customWidth="1"/>
    <col min="11" max="11" width="12" customWidth="1"/>
    <col min="12" max="12" width="13.109375" customWidth="1"/>
  </cols>
  <sheetData>
    <row r="1" spans="4:11" ht="17.399999999999999" x14ac:dyDescent="0.3">
      <c r="F1" s="86" t="s">
        <v>65</v>
      </c>
      <c r="G1" s="86"/>
    </row>
    <row r="2" spans="4:11" ht="17.399999999999999" x14ac:dyDescent="0.3">
      <c r="F2" s="86"/>
      <c r="G2" s="86"/>
    </row>
    <row r="3" spans="4:11" ht="17.399999999999999" x14ac:dyDescent="0.3">
      <c r="F3" s="86"/>
      <c r="G3" s="86"/>
    </row>
    <row r="4" spans="4:11" ht="17.399999999999999" x14ac:dyDescent="0.3">
      <c r="F4" s="86"/>
      <c r="G4" s="86"/>
    </row>
    <row r="5" spans="4:11" ht="18" thickBot="1" x14ac:dyDescent="0.35">
      <c r="F5" s="86"/>
      <c r="G5" s="86"/>
    </row>
    <row r="6" spans="4:11" ht="13.8" thickBot="1" x14ac:dyDescent="0.3">
      <c r="J6" s="62" t="s">
        <v>73</v>
      </c>
      <c r="K6" s="87" t="s">
        <v>74</v>
      </c>
    </row>
    <row r="7" spans="4:11" x14ac:dyDescent="0.25">
      <c r="D7" s="14" t="s">
        <v>69</v>
      </c>
      <c r="H7" s="14" t="s">
        <v>69</v>
      </c>
      <c r="J7" s="84" t="s">
        <v>16</v>
      </c>
      <c r="K7" s="85" t="e">
        <f>#REF!</f>
        <v>#REF!</v>
      </c>
    </row>
    <row r="8" spans="4:11" x14ac:dyDescent="0.25">
      <c r="J8" s="84" t="s">
        <v>85</v>
      </c>
      <c r="K8">
        <v>5000</v>
      </c>
    </row>
    <row r="9" spans="4:11" x14ac:dyDescent="0.25">
      <c r="E9" s="3"/>
      <c r="G9" s="77"/>
    </row>
    <row r="10" spans="4:11" x14ac:dyDescent="0.25">
      <c r="E10" s="3"/>
      <c r="G10" s="77"/>
    </row>
    <row r="11" spans="4:11" x14ac:dyDescent="0.25">
      <c r="E11" s="3"/>
      <c r="G11" s="77"/>
    </row>
    <row r="12" spans="4:11" x14ac:dyDescent="0.25">
      <c r="E12" s="78"/>
      <c r="F12" s="79"/>
      <c r="G12" s="80"/>
    </row>
    <row r="13" spans="4:11" x14ac:dyDescent="0.25">
      <c r="E13" s="3"/>
      <c r="F13" s="32" t="s">
        <v>66</v>
      </c>
      <c r="G13" s="77"/>
    </row>
    <row r="14" spans="4:11" x14ac:dyDescent="0.25">
      <c r="E14" s="3"/>
      <c r="G14" s="77"/>
    </row>
    <row r="15" spans="4:11" x14ac:dyDescent="0.25">
      <c r="E15" s="3"/>
      <c r="G15" s="77"/>
      <c r="J15" s="14">
        <v>0</v>
      </c>
      <c r="K15" s="14" t="s">
        <v>67</v>
      </c>
    </row>
    <row r="16" spans="4:11" x14ac:dyDescent="0.25">
      <c r="E16" s="3"/>
      <c r="G16" s="77"/>
    </row>
    <row r="17" spans="4:11" x14ac:dyDescent="0.25">
      <c r="E17" s="3"/>
      <c r="G17" s="77"/>
    </row>
    <row r="18" spans="4:11" x14ac:dyDescent="0.25">
      <c r="E18" s="3"/>
      <c r="G18" s="77"/>
    </row>
    <row r="19" spans="4:11" x14ac:dyDescent="0.25">
      <c r="E19" s="3"/>
      <c r="G19" s="77"/>
    </row>
    <row r="20" spans="4:11" x14ac:dyDescent="0.25">
      <c r="E20" s="3"/>
      <c r="G20" s="77"/>
      <c r="J20" s="14" t="e">
        <f>#REF!</f>
        <v>#REF!</v>
      </c>
      <c r="K20" s="14" t="s">
        <v>14</v>
      </c>
    </row>
    <row r="21" spans="4:11" x14ac:dyDescent="0.25">
      <c r="E21" s="3"/>
      <c r="G21" s="77"/>
    </row>
    <row r="22" spans="4:11" x14ac:dyDescent="0.25">
      <c r="E22" s="3"/>
      <c r="G22" s="77"/>
    </row>
    <row r="23" spans="4:11" x14ac:dyDescent="0.25">
      <c r="E23" s="3"/>
      <c r="G23" s="77"/>
    </row>
    <row r="24" spans="4:11" x14ac:dyDescent="0.25">
      <c r="E24" s="3"/>
      <c r="G24" s="77"/>
    </row>
    <row r="25" spans="4:11" x14ac:dyDescent="0.25">
      <c r="D25" s="2"/>
      <c r="E25" s="1" t="s">
        <v>68</v>
      </c>
      <c r="F25" s="2"/>
      <c r="G25" s="77"/>
      <c r="H25" s="2"/>
    </row>
    <row r="26" spans="4:11" x14ac:dyDescent="0.25">
      <c r="E26" s="3"/>
      <c r="G26" s="77"/>
    </row>
    <row r="27" spans="4:11" x14ac:dyDescent="0.25">
      <c r="E27" s="3"/>
      <c r="G27" s="77"/>
    </row>
    <row r="28" spans="4:11" x14ac:dyDescent="0.25">
      <c r="E28" s="3"/>
      <c r="G28" s="77"/>
    </row>
    <row r="29" spans="4:11" x14ac:dyDescent="0.25">
      <c r="E29" s="3"/>
      <c r="G29" s="77"/>
    </row>
    <row r="30" spans="4:11" x14ac:dyDescent="0.25">
      <c r="E30" s="3"/>
      <c r="G30" s="77"/>
    </row>
    <row r="31" spans="4:11" x14ac:dyDescent="0.25">
      <c r="E31" s="3"/>
      <c r="G31" s="77"/>
      <c r="J31" s="14" t="e">
        <f>#REF!</f>
        <v>#REF!</v>
      </c>
      <c r="K31" s="14" t="s">
        <v>16</v>
      </c>
    </row>
    <row r="32" spans="4:11" x14ac:dyDescent="0.25">
      <c r="E32" s="3"/>
      <c r="G32" s="77"/>
    </row>
    <row r="33" spans="1:12" x14ac:dyDescent="0.25">
      <c r="E33" s="3"/>
      <c r="G33" s="77"/>
    </row>
    <row r="34" spans="1:12" x14ac:dyDescent="0.25">
      <c r="E34" s="3"/>
      <c r="G34" s="77"/>
    </row>
    <row r="35" spans="1:12" x14ac:dyDescent="0.25">
      <c r="E35" s="3"/>
      <c r="G35" s="77"/>
    </row>
    <row r="36" spans="1:12" x14ac:dyDescent="0.25">
      <c r="B36" s="14"/>
      <c r="E36" s="3"/>
      <c r="G36" s="77"/>
    </row>
    <row r="37" spans="1:12" x14ac:dyDescent="0.25">
      <c r="A37" s="83" t="s">
        <v>44</v>
      </c>
      <c r="B37" s="14" t="e">
        <f>#REF!</f>
        <v>#REF!</v>
      </c>
      <c r="E37" s="3"/>
      <c r="G37" s="77"/>
    </row>
    <row r="38" spans="1:12" x14ac:dyDescent="0.25">
      <c r="E38" s="3"/>
      <c r="G38" s="77"/>
    </row>
    <row r="39" spans="1:12" x14ac:dyDescent="0.25">
      <c r="E39" s="3"/>
      <c r="G39" s="77"/>
    </row>
    <row r="40" spans="1:12" x14ac:dyDescent="0.25">
      <c r="E40" s="3"/>
      <c r="G40" s="77"/>
    </row>
    <row r="41" spans="1:12" x14ac:dyDescent="0.25">
      <c r="E41" s="3"/>
      <c r="G41" s="77"/>
    </row>
    <row r="42" spans="1:12" x14ac:dyDescent="0.25">
      <c r="E42" s="3"/>
      <c r="G42" s="77"/>
    </row>
    <row r="43" spans="1:12" x14ac:dyDescent="0.25">
      <c r="E43" s="3"/>
      <c r="G43" s="77"/>
    </row>
    <row r="44" spans="1:12" x14ac:dyDescent="0.25">
      <c r="C44" s="79"/>
      <c r="D44" s="80" t="s">
        <v>71</v>
      </c>
      <c r="E44" s="3"/>
      <c r="G44" s="77"/>
      <c r="H44" s="78" t="s">
        <v>70</v>
      </c>
      <c r="I44" s="79"/>
    </row>
    <row r="45" spans="1:12" x14ac:dyDescent="0.25">
      <c r="C45" s="81"/>
      <c r="I45" s="82"/>
    </row>
    <row r="46" spans="1:12" x14ac:dyDescent="0.25">
      <c r="C46" s="3"/>
      <c r="I46" s="77"/>
      <c r="K46" s="14" t="e">
        <f>#REF!</f>
        <v>#REF!</v>
      </c>
      <c r="L46" s="14" t="s">
        <v>15</v>
      </c>
    </row>
    <row r="47" spans="1:12" ht="15.6" x14ac:dyDescent="0.3">
      <c r="C47" s="3"/>
      <c r="E47" s="14" t="s">
        <v>72</v>
      </c>
      <c r="F47" s="14"/>
      <c r="G47" s="14"/>
      <c r="I47" s="77"/>
    </row>
    <row r="48" spans="1:12" x14ac:dyDescent="0.25">
      <c r="C48" s="78"/>
      <c r="D48" s="79"/>
      <c r="E48" s="79"/>
      <c r="F48" s="79"/>
      <c r="G48" s="79"/>
      <c r="H48" s="79"/>
      <c r="I48" s="80"/>
    </row>
    <row r="51" spans="5:5" ht="34.200000000000003" x14ac:dyDescent="0.25">
      <c r="E51" s="90" t="e">
        <f>#REF!-50000</f>
        <v>#REF!</v>
      </c>
    </row>
    <row r="52" spans="5:5" ht="33" x14ac:dyDescent="0.25">
      <c r="E52" s="89" t="s">
        <v>17</v>
      </c>
    </row>
  </sheetData>
  <pageMargins left="0" right="0" top="0" bottom="0" header="0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abSelected="1" topLeftCell="A104" workbookViewId="0">
      <selection activeCell="G121" sqref="G121"/>
    </sheetView>
  </sheetViews>
  <sheetFormatPr defaultRowHeight="13.2" x14ac:dyDescent="0.25"/>
  <cols>
    <col min="1" max="1" width="10.5546875" customWidth="1"/>
    <col min="2" max="2" width="10.44140625" customWidth="1"/>
    <col min="4" max="4" width="16.109375" customWidth="1"/>
    <col min="7" max="7" width="18.33203125" customWidth="1"/>
    <col min="8" max="8" width="7.44140625" customWidth="1"/>
    <col min="10" max="10" width="13.44140625" customWidth="1"/>
    <col min="11" max="11" width="7.109375" customWidth="1"/>
  </cols>
  <sheetData>
    <row r="1" spans="1:11" x14ac:dyDescent="0.25">
      <c r="A1" s="14" t="s">
        <v>51</v>
      </c>
      <c r="B1" s="14" t="s">
        <v>47</v>
      </c>
      <c r="C1" s="14" t="s">
        <v>48</v>
      </c>
      <c r="D1" s="14" t="s">
        <v>49</v>
      </c>
      <c r="E1" s="14" t="s">
        <v>50</v>
      </c>
      <c r="F1" s="14" t="s">
        <v>52</v>
      </c>
      <c r="G1" s="14" t="s">
        <v>49</v>
      </c>
      <c r="H1" s="14" t="s">
        <v>50</v>
      </c>
      <c r="I1" s="14" t="s">
        <v>52</v>
      </c>
      <c r="J1" s="14" t="s">
        <v>49</v>
      </c>
      <c r="K1" s="14" t="s">
        <v>50</v>
      </c>
    </row>
    <row r="2" spans="1:11" ht="13.8" thickBot="1" x14ac:dyDescent="0.3"/>
    <row r="3" spans="1:11" ht="13.8" thickBot="1" x14ac:dyDescent="0.3">
      <c r="A3" s="65" t="s">
        <v>15</v>
      </c>
      <c r="B3" s="66">
        <v>13965</v>
      </c>
      <c r="C3" s="67">
        <v>16263</v>
      </c>
      <c r="D3" s="66" t="s">
        <v>54</v>
      </c>
      <c r="E3" s="68">
        <v>108000</v>
      </c>
      <c r="F3" s="69">
        <v>16264</v>
      </c>
      <c r="G3" s="66" t="s">
        <v>55</v>
      </c>
      <c r="H3" s="68">
        <v>118000</v>
      </c>
      <c r="I3" s="72">
        <v>16265</v>
      </c>
      <c r="J3" s="66" t="s">
        <v>53</v>
      </c>
      <c r="K3" s="68">
        <v>50000</v>
      </c>
    </row>
    <row r="4" spans="1:11" ht="13.8" thickBot="1" x14ac:dyDescent="0.3">
      <c r="A4" s="65" t="s">
        <v>17</v>
      </c>
      <c r="B4" s="66">
        <v>113418</v>
      </c>
      <c r="C4" s="67">
        <v>115937</v>
      </c>
      <c r="D4" s="66" t="s">
        <v>54</v>
      </c>
      <c r="E4" s="68">
        <v>59071</v>
      </c>
      <c r="F4" s="69">
        <v>115938</v>
      </c>
      <c r="G4" s="66" t="s">
        <v>56</v>
      </c>
      <c r="H4" s="68">
        <v>105071</v>
      </c>
      <c r="I4" s="64"/>
    </row>
    <row r="5" spans="1:11" ht="13.8" thickBot="1" x14ac:dyDescent="0.3">
      <c r="A5" s="65" t="s">
        <v>61</v>
      </c>
      <c r="B5" s="66">
        <v>113421</v>
      </c>
      <c r="C5" s="70">
        <v>115939</v>
      </c>
      <c r="D5" s="66" t="s">
        <v>57</v>
      </c>
      <c r="E5" s="68">
        <v>8929</v>
      </c>
      <c r="I5" s="64"/>
    </row>
    <row r="6" spans="1:11" ht="13.8" thickBot="1" x14ac:dyDescent="0.3">
      <c r="A6" s="65" t="s">
        <v>14</v>
      </c>
      <c r="B6" s="66">
        <v>24350</v>
      </c>
      <c r="C6" s="67">
        <v>103886</v>
      </c>
      <c r="D6" s="66" t="s">
        <v>58</v>
      </c>
      <c r="E6" s="68">
        <v>22500</v>
      </c>
      <c r="F6" s="69">
        <v>103887</v>
      </c>
      <c r="G6" s="66" t="s">
        <v>59</v>
      </c>
      <c r="H6" s="68">
        <v>22500</v>
      </c>
      <c r="I6" s="64"/>
    </row>
    <row r="7" spans="1:11" ht="13.8" thickBot="1" x14ac:dyDescent="0.3">
      <c r="A7" s="65" t="s">
        <v>60</v>
      </c>
      <c r="B7" s="66">
        <v>24950</v>
      </c>
      <c r="C7" s="70">
        <v>103888</v>
      </c>
      <c r="D7" s="66" t="s">
        <v>58</v>
      </c>
      <c r="E7" s="68">
        <v>37500</v>
      </c>
      <c r="F7" s="71">
        <v>103889</v>
      </c>
      <c r="G7" s="66" t="s">
        <v>59</v>
      </c>
      <c r="H7" s="68">
        <v>37500</v>
      </c>
      <c r="I7" s="64"/>
    </row>
    <row r="8" spans="1:11" ht="13.8" thickBot="1" x14ac:dyDescent="0.3">
      <c r="A8" s="65" t="s">
        <v>44</v>
      </c>
      <c r="B8" s="66">
        <v>24346</v>
      </c>
      <c r="C8" s="67">
        <v>30766</v>
      </c>
      <c r="D8" s="66" t="s">
        <v>62</v>
      </c>
      <c r="E8" s="68">
        <v>17400</v>
      </c>
      <c r="F8" s="69">
        <v>30768</v>
      </c>
      <c r="G8" s="66" t="s">
        <v>64</v>
      </c>
      <c r="H8" s="68">
        <v>17400</v>
      </c>
    </row>
    <row r="9" spans="1:11" ht="13.8" thickBot="1" x14ac:dyDescent="0.3">
      <c r="A9" s="65" t="s">
        <v>44</v>
      </c>
      <c r="B9" s="66">
        <v>25115</v>
      </c>
      <c r="C9" s="67">
        <v>30767</v>
      </c>
      <c r="D9" s="66" t="s">
        <v>62</v>
      </c>
      <c r="E9" s="68">
        <v>28600</v>
      </c>
      <c r="F9" s="69">
        <v>30769</v>
      </c>
      <c r="G9" s="66" t="s">
        <v>64</v>
      </c>
      <c r="H9" s="68">
        <v>28600</v>
      </c>
    </row>
    <row r="10" spans="1:11" ht="13.8" thickBot="1" x14ac:dyDescent="0.3">
      <c r="A10" s="65" t="s">
        <v>63</v>
      </c>
      <c r="B10" s="66">
        <v>25116</v>
      </c>
      <c r="C10" s="70">
        <v>30770</v>
      </c>
      <c r="D10" s="66" t="s">
        <v>62</v>
      </c>
      <c r="E10" s="68">
        <v>9000</v>
      </c>
      <c r="F10" s="71">
        <v>30771</v>
      </c>
      <c r="G10" s="66" t="s">
        <v>64</v>
      </c>
      <c r="H10" s="68">
        <v>9000</v>
      </c>
    </row>
    <row r="11" spans="1:11" x14ac:dyDescent="0.25">
      <c r="A11" t="s">
        <v>16</v>
      </c>
      <c r="B11" t="s">
        <v>33</v>
      </c>
      <c r="C11" s="88" t="s">
        <v>75</v>
      </c>
      <c r="D11" s="93">
        <v>36465</v>
      </c>
    </row>
    <row r="12" spans="1:11" x14ac:dyDescent="0.25">
      <c r="A12" t="s">
        <v>16</v>
      </c>
      <c r="B12" t="s">
        <v>76</v>
      </c>
      <c r="C12" s="88" t="s">
        <v>81</v>
      </c>
      <c r="D12" s="93">
        <v>36465</v>
      </c>
    </row>
    <row r="13" spans="1:11" x14ac:dyDescent="0.25">
      <c r="A13" t="s">
        <v>16</v>
      </c>
      <c r="B13" t="s">
        <v>77</v>
      </c>
      <c r="C13" s="88" t="s">
        <v>82</v>
      </c>
      <c r="D13" s="93">
        <v>36465</v>
      </c>
    </row>
    <row r="14" spans="1:11" x14ac:dyDescent="0.25">
      <c r="A14" t="s">
        <v>16</v>
      </c>
      <c r="B14" t="s">
        <v>78</v>
      </c>
      <c r="C14" s="88" t="s">
        <v>83</v>
      </c>
      <c r="D14" s="93">
        <v>36465</v>
      </c>
    </row>
    <row r="15" spans="1:11" x14ac:dyDescent="0.25">
      <c r="A15" t="s">
        <v>79</v>
      </c>
      <c r="B15" t="s">
        <v>80</v>
      </c>
      <c r="C15" s="63" t="s">
        <v>84</v>
      </c>
      <c r="D15" s="93">
        <v>36465</v>
      </c>
    </row>
    <row r="19" spans="1:8" x14ac:dyDescent="0.25">
      <c r="C19" t="s">
        <v>50</v>
      </c>
      <c r="D19" t="s">
        <v>116</v>
      </c>
      <c r="E19" t="s">
        <v>117</v>
      </c>
      <c r="F19" t="s">
        <v>118</v>
      </c>
    </row>
    <row r="20" spans="1:8" x14ac:dyDescent="0.25">
      <c r="A20" t="s">
        <v>108</v>
      </c>
      <c r="B20" s="93">
        <v>36465</v>
      </c>
      <c r="C20">
        <v>110000</v>
      </c>
      <c r="D20">
        <f>C20*1.021</f>
        <v>112309.99999999999</v>
      </c>
      <c r="E20">
        <v>0.6</v>
      </c>
      <c r="F20" s="85">
        <f>D20*(1-0.006)</f>
        <v>111636.13999999998</v>
      </c>
      <c r="G20" t="s">
        <v>113</v>
      </c>
    </row>
    <row r="21" spans="1:8" x14ac:dyDescent="0.25">
      <c r="A21" t="s">
        <v>109</v>
      </c>
      <c r="B21" s="93">
        <v>36465</v>
      </c>
      <c r="C21">
        <v>40000</v>
      </c>
      <c r="D21">
        <f>C21*1.021</f>
        <v>40839.999999999993</v>
      </c>
      <c r="E21">
        <v>0.6</v>
      </c>
      <c r="F21" s="85">
        <f>D21*(1-0.006)</f>
        <v>40594.959999999992</v>
      </c>
      <c r="G21" t="s">
        <v>113</v>
      </c>
    </row>
    <row r="22" spans="1:8" x14ac:dyDescent="0.25">
      <c r="A22" t="s">
        <v>110</v>
      </c>
      <c r="B22" s="93">
        <v>36465</v>
      </c>
      <c r="C22">
        <v>5000</v>
      </c>
      <c r="D22">
        <f>C22*1.021</f>
        <v>5104.9999999999991</v>
      </c>
      <c r="E22">
        <v>0.9</v>
      </c>
      <c r="F22" s="85">
        <f>D22*(1-0.009)</f>
        <v>5059.0549999999994</v>
      </c>
      <c r="G22" t="s">
        <v>114</v>
      </c>
    </row>
    <row r="23" spans="1:8" x14ac:dyDescent="0.25">
      <c r="A23" t="s">
        <v>111</v>
      </c>
      <c r="B23" s="93">
        <v>36465</v>
      </c>
      <c r="C23">
        <v>5000</v>
      </c>
      <c r="D23">
        <f>C23*1.021</f>
        <v>5104.9999999999991</v>
      </c>
      <c r="E23">
        <v>0.3</v>
      </c>
      <c r="F23" s="85">
        <f>D23*(1-0.003)</f>
        <v>5089.6849999999995</v>
      </c>
      <c r="G23" t="s">
        <v>115</v>
      </c>
    </row>
    <row r="24" spans="1:8" x14ac:dyDescent="0.25">
      <c r="A24" t="s">
        <v>112</v>
      </c>
      <c r="B24" s="93">
        <v>36465</v>
      </c>
      <c r="C24">
        <v>15000</v>
      </c>
      <c r="D24">
        <f>C24*1.021</f>
        <v>15314.999999999998</v>
      </c>
      <c r="E24">
        <v>0.3</v>
      </c>
      <c r="F24" s="85">
        <f>D24*(1-0.003)</f>
        <v>15269.054999999998</v>
      </c>
      <c r="G24" t="s">
        <v>115</v>
      </c>
    </row>
    <row r="26" spans="1:8" x14ac:dyDescent="0.25">
      <c r="C26" t="s">
        <v>50</v>
      </c>
      <c r="D26" t="s">
        <v>132</v>
      </c>
      <c r="E26" t="s">
        <v>131</v>
      </c>
      <c r="F26" t="s">
        <v>117</v>
      </c>
      <c r="G26" t="s">
        <v>118</v>
      </c>
    </row>
    <row r="27" spans="1:8" x14ac:dyDescent="0.25">
      <c r="A27" t="s">
        <v>127</v>
      </c>
      <c r="B27" s="93">
        <v>36161</v>
      </c>
      <c r="C27">
        <v>200000</v>
      </c>
      <c r="D27">
        <v>1.022</v>
      </c>
      <c r="E27">
        <f>C27*1.022</f>
        <v>204400</v>
      </c>
      <c r="F27">
        <v>0.8</v>
      </c>
      <c r="G27" s="85">
        <f>E27*(1-0.008)</f>
        <v>202764.79999999999</v>
      </c>
      <c r="H27" t="s">
        <v>113</v>
      </c>
    </row>
    <row r="28" spans="1:8" x14ac:dyDescent="0.25">
      <c r="A28" t="s">
        <v>128</v>
      </c>
      <c r="B28" s="93">
        <v>36161</v>
      </c>
      <c r="C28">
        <v>40000</v>
      </c>
      <c r="D28">
        <v>1.022</v>
      </c>
      <c r="E28">
        <f>C28*1.022</f>
        <v>40880</v>
      </c>
      <c r="F28">
        <v>0.8</v>
      </c>
      <c r="G28" s="85">
        <f>E28*(1-0.008)</f>
        <v>40552.959999999999</v>
      </c>
      <c r="H28" t="s">
        <v>113</v>
      </c>
    </row>
    <row r="29" spans="1:8" x14ac:dyDescent="0.25">
      <c r="A29" t="s">
        <v>130</v>
      </c>
      <c r="B29" s="93">
        <v>36161</v>
      </c>
      <c r="C29">
        <v>15000</v>
      </c>
      <c r="D29">
        <v>1.022</v>
      </c>
      <c r="E29">
        <f>C29*1.022</f>
        <v>15330</v>
      </c>
      <c r="F29">
        <v>1.3</v>
      </c>
      <c r="G29" s="85">
        <f>E29*(1-0.013)</f>
        <v>15130.71</v>
      </c>
      <c r="H29" t="s">
        <v>114</v>
      </c>
    </row>
    <row r="30" spans="1:8" x14ac:dyDescent="0.25">
      <c r="A30" t="s">
        <v>129</v>
      </c>
      <c r="B30" s="93">
        <v>36161</v>
      </c>
      <c r="C30">
        <v>5000</v>
      </c>
      <c r="D30">
        <v>1.022</v>
      </c>
      <c r="E30">
        <f>C30*1.022</f>
        <v>5110</v>
      </c>
      <c r="F30">
        <v>0.5</v>
      </c>
      <c r="G30" s="85">
        <f>E30*(1-0.005)</f>
        <v>5084.45</v>
      </c>
      <c r="H30" t="s">
        <v>115</v>
      </c>
    </row>
    <row r="31" spans="1:8" x14ac:dyDescent="0.25">
      <c r="A31" t="s">
        <v>112</v>
      </c>
      <c r="B31" s="93">
        <v>36161</v>
      </c>
      <c r="C31">
        <v>15000</v>
      </c>
      <c r="D31">
        <v>1.022</v>
      </c>
      <c r="E31">
        <f>C31*1.022</f>
        <v>15330</v>
      </c>
      <c r="F31">
        <v>0.5</v>
      </c>
      <c r="G31" s="85">
        <f>E31*(1-0.005)</f>
        <v>15253.35</v>
      </c>
      <c r="H31" t="s">
        <v>115</v>
      </c>
    </row>
    <row r="34" spans="1:8" x14ac:dyDescent="0.25">
      <c r="A34" t="s">
        <v>127</v>
      </c>
      <c r="B34" s="93">
        <v>36192</v>
      </c>
      <c r="C34">
        <v>200000</v>
      </c>
      <c r="D34">
        <v>1.0209999999999999</v>
      </c>
      <c r="E34">
        <f>C34*1.021</f>
        <v>204199.99999999997</v>
      </c>
      <c r="F34">
        <v>0.8</v>
      </c>
      <c r="G34" s="85">
        <f>E34*(1-0.008)</f>
        <v>202566.39999999997</v>
      </c>
      <c r="H34" t="s">
        <v>113</v>
      </c>
    </row>
    <row r="35" spans="1:8" x14ac:dyDescent="0.25">
      <c r="A35" t="s">
        <v>128</v>
      </c>
      <c r="B35" s="93">
        <v>36192</v>
      </c>
      <c r="C35">
        <v>40000</v>
      </c>
      <c r="D35">
        <v>1.0209999999999999</v>
      </c>
      <c r="E35">
        <f>C35*1.021</f>
        <v>40839.999999999993</v>
      </c>
      <c r="F35">
        <v>0.8</v>
      </c>
      <c r="G35" s="85">
        <f>E35*(1-0.008)</f>
        <v>40513.279999999992</v>
      </c>
      <c r="H35" t="s">
        <v>113</v>
      </c>
    </row>
    <row r="36" spans="1:8" x14ac:dyDescent="0.25">
      <c r="A36" t="s">
        <v>130</v>
      </c>
      <c r="B36" s="93">
        <v>36192</v>
      </c>
      <c r="C36">
        <v>15000</v>
      </c>
      <c r="D36">
        <v>1.0209999999999999</v>
      </c>
      <c r="E36">
        <f>C36*1.021</f>
        <v>15314.999999999998</v>
      </c>
      <c r="F36">
        <v>1.3</v>
      </c>
      <c r="G36" s="85">
        <f>E36*(1-0.013)</f>
        <v>15115.904999999999</v>
      </c>
      <c r="H36" t="s">
        <v>114</v>
      </c>
    </row>
    <row r="37" spans="1:8" x14ac:dyDescent="0.25">
      <c r="A37" t="s">
        <v>129</v>
      </c>
      <c r="B37" s="93">
        <v>36192</v>
      </c>
      <c r="C37">
        <v>5000</v>
      </c>
      <c r="D37">
        <v>1.0209999999999999</v>
      </c>
      <c r="E37">
        <f>C37*1.021</f>
        <v>5104.9999999999991</v>
      </c>
      <c r="F37">
        <v>0.5</v>
      </c>
      <c r="G37" s="85">
        <f>E37*(1-0.005)</f>
        <v>5079.4749999999995</v>
      </c>
      <c r="H37" t="s">
        <v>115</v>
      </c>
    </row>
    <row r="38" spans="1:8" x14ac:dyDescent="0.25">
      <c r="A38" t="s">
        <v>112</v>
      </c>
      <c r="B38" s="93">
        <v>36192</v>
      </c>
      <c r="C38">
        <v>15000</v>
      </c>
      <c r="D38">
        <v>1.0209999999999999</v>
      </c>
      <c r="E38">
        <f>C38*1.021</f>
        <v>15314.999999999998</v>
      </c>
      <c r="F38">
        <v>0.5</v>
      </c>
      <c r="G38" s="85">
        <f>E38*(1-0.005)</f>
        <v>15238.424999999997</v>
      </c>
      <c r="H38" t="s">
        <v>115</v>
      </c>
    </row>
    <row r="40" spans="1:8" x14ac:dyDescent="0.25">
      <c r="C40" t="s">
        <v>50</v>
      </c>
      <c r="D40" t="s">
        <v>132</v>
      </c>
      <c r="E40" t="s">
        <v>131</v>
      </c>
      <c r="F40" t="s">
        <v>117</v>
      </c>
      <c r="G40" t="s">
        <v>118</v>
      </c>
    </row>
    <row r="41" spans="1:8" x14ac:dyDescent="0.25">
      <c r="A41" t="s">
        <v>127</v>
      </c>
      <c r="B41" s="93">
        <v>36251</v>
      </c>
      <c r="C41">
        <v>200000</v>
      </c>
      <c r="D41">
        <v>1.022</v>
      </c>
      <c r="E41">
        <f>C41*1.022</f>
        <v>204400</v>
      </c>
      <c r="F41">
        <v>0.9</v>
      </c>
      <c r="G41" s="114">
        <f>E41*(1-0.009)</f>
        <v>202560.4</v>
      </c>
      <c r="H41" t="s">
        <v>113</v>
      </c>
    </row>
    <row r="42" spans="1:8" x14ac:dyDescent="0.25">
      <c r="A42" t="s">
        <v>128</v>
      </c>
      <c r="B42" s="93">
        <v>36251</v>
      </c>
      <c r="C42">
        <v>40000</v>
      </c>
      <c r="D42">
        <v>1.022</v>
      </c>
      <c r="E42">
        <f>C42*1.022</f>
        <v>40880</v>
      </c>
      <c r="F42">
        <v>0.8</v>
      </c>
      <c r="G42" s="114">
        <f>E42*(1-0.008)</f>
        <v>40552.959999999999</v>
      </c>
      <c r="H42" t="s">
        <v>113</v>
      </c>
    </row>
    <row r="43" spans="1:8" x14ac:dyDescent="0.25">
      <c r="A43" t="s">
        <v>130</v>
      </c>
      <c r="B43" s="93">
        <v>36251</v>
      </c>
      <c r="C43">
        <v>15000</v>
      </c>
      <c r="D43">
        <v>1.022</v>
      </c>
      <c r="E43">
        <f>C43*1.022</f>
        <v>15330</v>
      </c>
      <c r="F43">
        <v>1.4</v>
      </c>
      <c r="G43" s="114">
        <f>E43*(1-0.014)</f>
        <v>15115.38</v>
      </c>
      <c r="H43" t="s">
        <v>114</v>
      </c>
    </row>
    <row r="44" spans="1:8" x14ac:dyDescent="0.25">
      <c r="A44" t="s">
        <v>129</v>
      </c>
      <c r="B44" s="93">
        <v>36251</v>
      </c>
      <c r="C44">
        <v>5000</v>
      </c>
      <c r="D44">
        <v>1.022</v>
      </c>
      <c r="E44">
        <f>C44*1.022</f>
        <v>5110</v>
      </c>
      <c r="F44">
        <v>0.5</v>
      </c>
      <c r="G44" s="114">
        <f>E44*(1-0.005)</f>
        <v>5084.45</v>
      </c>
      <c r="H44" t="s">
        <v>115</v>
      </c>
    </row>
    <row r="45" spans="1:8" x14ac:dyDescent="0.25">
      <c r="A45" t="s">
        <v>112</v>
      </c>
      <c r="B45" s="93">
        <v>36251</v>
      </c>
      <c r="C45">
        <v>15000</v>
      </c>
      <c r="D45">
        <v>1.022</v>
      </c>
      <c r="E45">
        <f>C45*1.022</f>
        <v>15330</v>
      </c>
      <c r="F45">
        <v>0.5</v>
      </c>
      <c r="G45" s="114">
        <f>E45*(1-0.005)</f>
        <v>15253.35</v>
      </c>
      <c r="H45" t="s">
        <v>115</v>
      </c>
    </row>
    <row r="48" spans="1:8" x14ac:dyDescent="0.25">
      <c r="C48" t="s">
        <v>50</v>
      </c>
      <c r="D48" t="s">
        <v>135</v>
      </c>
      <c r="E48" t="s">
        <v>131</v>
      </c>
      <c r="F48" t="s">
        <v>117</v>
      </c>
      <c r="G48" t="s">
        <v>118</v>
      </c>
    </row>
    <row r="49" spans="1:8" x14ac:dyDescent="0.25">
      <c r="A49" t="s">
        <v>127</v>
      </c>
      <c r="B49" s="93">
        <v>36281</v>
      </c>
      <c r="C49">
        <v>200000</v>
      </c>
      <c r="D49">
        <v>1.022</v>
      </c>
      <c r="E49">
        <f>C49*1.022</f>
        <v>204400</v>
      </c>
      <c r="F49">
        <v>0.9</v>
      </c>
      <c r="G49" s="114">
        <f>E49*(1-0.009)</f>
        <v>202560.4</v>
      </c>
      <c r="H49" t="s">
        <v>113</v>
      </c>
    </row>
    <row r="50" spans="1:8" x14ac:dyDescent="0.25">
      <c r="A50" t="s">
        <v>128</v>
      </c>
      <c r="B50" s="93">
        <v>36281</v>
      </c>
      <c r="C50">
        <v>40000</v>
      </c>
      <c r="D50">
        <v>1.022</v>
      </c>
      <c r="E50">
        <f>C50*1.022</f>
        <v>40880</v>
      </c>
      <c r="F50">
        <v>0.8</v>
      </c>
      <c r="G50" s="114">
        <f>E50*(1-0.008)</f>
        <v>40552.959999999999</v>
      </c>
      <c r="H50" t="s">
        <v>113</v>
      </c>
    </row>
    <row r="51" spans="1:8" x14ac:dyDescent="0.25">
      <c r="A51" t="s">
        <v>130</v>
      </c>
      <c r="B51" s="93">
        <v>36281</v>
      </c>
      <c r="C51">
        <v>15000</v>
      </c>
      <c r="D51">
        <v>1.022</v>
      </c>
      <c r="E51">
        <f>C51*1.022</f>
        <v>15330</v>
      </c>
      <c r="F51">
        <v>1.4</v>
      </c>
      <c r="G51" s="114">
        <f>E51*(1-0.014)</f>
        <v>15115.38</v>
      </c>
      <c r="H51" t="s">
        <v>114</v>
      </c>
    </row>
    <row r="52" spans="1:8" x14ac:dyDescent="0.25">
      <c r="A52" t="s">
        <v>129</v>
      </c>
      <c r="B52" s="93">
        <v>36281</v>
      </c>
      <c r="C52">
        <v>5000</v>
      </c>
      <c r="D52">
        <v>1.022</v>
      </c>
      <c r="E52">
        <f>C52*1.022</f>
        <v>5110</v>
      </c>
      <c r="F52">
        <v>0.5</v>
      </c>
      <c r="G52" s="114">
        <f>E52*(1-0.005)</f>
        <v>5084.45</v>
      </c>
      <c r="H52" t="s">
        <v>115</v>
      </c>
    </row>
    <row r="53" spans="1:8" x14ac:dyDescent="0.25">
      <c r="A53" t="s">
        <v>112</v>
      </c>
      <c r="B53" s="93">
        <v>36281</v>
      </c>
      <c r="C53">
        <v>15000</v>
      </c>
      <c r="D53">
        <v>1.022</v>
      </c>
      <c r="E53">
        <f>C53*1.022</f>
        <v>15330</v>
      </c>
      <c r="F53">
        <v>0.5</v>
      </c>
      <c r="G53" s="114">
        <f>E53*(1-0.005)</f>
        <v>15253.35</v>
      </c>
      <c r="H53" t="s">
        <v>115</v>
      </c>
    </row>
    <row r="56" spans="1:8" x14ac:dyDescent="0.25">
      <c r="C56" t="s">
        <v>50</v>
      </c>
      <c r="D56" t="s">
        <v>132</v>
      </c>
      <c r="E56" t="s">
        <v>133</v>
      </c>
      <c r="F56" t="s">
        <v>117</v>
      </c>
      <c r="G56" t="s">
        <v>118</v>
      </c>
    </row>
    <row r="57" spans="1:8" x14ac:dyDescent="0.25">
      <c r="A57" t="s">
        <v>127</v>
      </c>
      <c r="B57" s="93">
        <v>36312</v>
      </c>
      <c r="C57">
        <v>200000</v>
      </c>
      <c r="D57">
        <v>1.014</v>
      </c>
      <c r="E57">
        <f>C57*1.014</f>
        <v>202800</v>
      </c>
      <c r="F57">
        <v>0.7</v>
      </c>
      <c r="G57" s="114">
        <f>E57*(1-0.007)</f>
        <v>201380.4</v>
      </c>
      <c r="H57" t="s">
        <v>113</v>
      </c>
    </row>
    <row r="58" spans="1:8" x14ac:dyDescent="0.25">
      <c r="A58" t="s">
        <v>128</v>
      </c>
      <c r="B58" s="93">
        <v>36313</v>
      </c>
      <c r="C58">
        <v>40000</v>
      </c>
      <c r="D58">
        <v>1.014</v>
      </c>
      <c r="E58">
        <f>C58*1.014</f>
        <v>40560</v>
      </c>
      <c r="F58">
        <v>0.6</v>
      </c>
      <c r="G58" s="114">
        <f>E58*(1-0.006)</f>
        <v>40316.639999999999</v>
      </c>
      <c r="H58" t="s">
        <v>113</v>
      </c>
    </row>
    <row r="59" spans="1:8" x14ac:dyDescent="0.25">
      <c r="A59" t="s">
        <v>130</v>
      </c>
      <c r="B59" s="93">
        <v>36314</v>
      </c>
      <c r="C59">
        <v>15000</v>
      </c>
      <c r="D59">
        <v>1.014</v>
      </c>
      <c r="E59">
        <f>C59*1.014</f>
        <v>15210</v>
      </c>
      <c r="F59">
        <v>1.1000000000000001</v>
      </c>
      <c r="G59" s="114">
        <f>E59*(1-0.011)</f>
        <v>15042.69</v>
      </c>
      <c r="H59" t="s">
        <v>114</v>
      </c>
    </row>
    <row r="60" spans="1:8" x14ac:dyDescent="0.25">
      <c r="A60" t="s">
        <v>129</v>
      </c>
      <c r="B60" s="93">
        <v>36315</v>
      </c>
      <c r="C60">
        <v>5000</v>
      </c>
      <c r="D60">
        <v>1.014</v>
      </c>
      <c r="E60">
        <f>C60*1.014</f>
        <v>5070</v>
      </c>
      <c r="F60">
        <v>0.4</v>
      </c>
      <c r="G60" s="114">
        <f>E60*(1-0.004)</f>
        <v>5049.72</v>
      </c>
      <c r="H60" t="s">
        <v>115</v>
      </c>
    </row>
    <row r="61" spans="1:8" x14ac:dyDescent="0.25">
      <c r="A61" t="s">
        <v>112</v>
      </c>
      <c r="B61" s="93">
        <v>36316</v>
      </c>
      <c r="C61">
        <v>15000</v>
      </c>
      <c r="D61">
        <v>1.014</v>
      </c>
      <c r="E61">
        <f>C61*1.014</f>
        <v>15210</v>
      </c>
      <c r="F61">
        <v>0.4</v>
      </c>
      <c r="G61" s="114">
        <f>E61*(1-0.004)</f>
        <v>15149.16</v>
      </c>
      <c r="H61" t="s">
        <v>115</v>
      </c>
    </row>
    <row r="67" spans="1:10" x14ac:dyDescent="0.25">
      <c r="A67" t="s">
        <v>137</v>
      </c>
      <c r="C67" s="115" t="s">
        <v>50</v>
      </c>
      <c r="D67" s="117" t="s">
        <v>136</v>
      </c>
      <c r="E67" s="117"/>
      <c r="F67" s="115" t="s">
        <v>117</v>
      </c>
      <c r="G67" s="115" t="s">
        <v>118</v>
      </c>
      <c r="H67" s="115"/>
      <c r="I67" s="115"/>
      <c r="J67" s="115" t="s">
        <v>134</v>
      </c>
    </row>
    <row r="68" spans="1:10" x14ac:dyDescent="0.25">
      <c r="A68" t="s">
        <v>127</v>
      </c>
      <c r="B68" s="93">
        <v>36739</v>
      </c>
      <c r="C68">
        <v>200000</v>
      </c>
      <c r="D68">
        <v>1.0169999999999999</v>
      </c>
      <c r="E68">
        <f>C68*D68</f>
        <v>203399.99999999997</v>
      </c>
      <c r="F68">
        <v>0.6</v>
      </c>
      <c r="G68" s="114">
        <f>E68*(1-(F68/100))</f>
        <v>202179.59999999998</v>
      </c>
      <c r="H68" t="s">
        <v>113</v>
      </c>
      <c r="J68">
        <v>141010</v>
      </c>
    </row>
    <row r="69" spans="1:10" x14ac:dyDescent="0.25">
      <c r="A69" t="s">
        <v>128</v>
      </c>
      <c r="B69" s="93">
        <v>36739</v>
      </c>
      <c r="C69">
        <v>40000</v>
      </c>
      <c r="D69">
        <v>1.0169999999999999</v>
      </c>
      <c r="E69">
        <f>C69*D69</f>
        <v>40679.999999999993</v>
      </c>
      <c r="F69">
        <v>0.6</v>
      </c>
      <c r="G69" s="114">
        <f>E69*(1-(F69/100))</f>
        <v>40435.919999999991</v>
      </c>
      <c r="H69" t="s">
        <v>113</v>
      </c>
      <c r="J69">
        <v>124560</v>
      </c>
    </row>
    <row r="70" spans="1:10" x14ac:dyDescent="0.25">
      <c r="A70" t="s">
        <v>130</v>
      </c>
      <c r="B70" s="93">
        <v>36739</v>
      </c>
      <c r="C70">
        <v>15000</v>
      </c>
      <c r="D70">
        <v>1.0169999999999999</v>
      </c>
      <c r="E70">
        <f>C70*D70</f>
        <v>15254.999999999998</v>
      </c>
      <c r="F70">
        <v>1</v>
      </c>
      <c r="G70" s="114">
        <f>E70*(1-(F70/100))</f>
        <v>15102.449999999999</v>
      </c>
      <c r="H70" t="s">
        <v>114</v>
      </c>
      <c r="J70">
        <v>141005</v>
      </c>
    </row>
    <row r="71" spans="1:10" x14ac:dyDescent="0.25">
      <c r="A71" t="s">
        <v>129</v>
      </c>
      <c r="B71" s="93">
        <v>36739</v>
      </c>
      <c r="C71">
        <v>5000</v>
      </c>
      <c r="D71">
        <v>1.0169999999999999</v>
      </c>
      <c r="E71">
        <f>C71*D71</f>
        <v>5084.9999999999991</v>
      </c>
      <c r="F71">
        <v>0.4</v>
      </c>
      <c r="G71" s="114">
        <f>E71*(1-(F71/100))</f>
        <v>5064.6599999999989</v>
      </c>
      <c r="H71" t="s">
        <v>115</v>
      </c>
      <c r="J71">
        <v>116689</v>
      </c>
    </row>
    <row r="72" spans="1:10" x14ac:dyDescent="0.25">
      <c r="A72" t="s">
        <v>112</v>
      </c>
      <c r="B72" s="93">
        <v>36739</v>
      </c>
      <c r="C72">
        <v>15000</v>
      </c>
      <c r="D72">
        <v>1.0169999999999999</v>
      </c>
      <c r="E72">
        <f>C72*D72</f>
        <v>15254.999999999998</v>
      </c>
      <c r="F72">
        <v>0.4</v>
      </c>
      <c r="G72" s="114">
        <f>E72*(1-(F72/100))</f>
        <v>15193.979999999998</v>
      </c>
      <c r="H72" t="s">
        <v>115</v>
      </c>
      <c r="J72">
        <v>116694</v>
      </c>
    </row>
    <row r="75" spans="1:10" x14ac:dyDescent="0.25">
      <c r="A75" t="s">
        <v>137</v>
      </c>
      <c r="C75" s="115" t="s">
        <v>50</v>
      </c>
      <c r="D75" s="117" t="s">
        <v>136</v>
      </c>
      <c r="E75" s="117"/>
      <c r="F75" s="115" t="s">
        <v>117</v>
      </c>
      <c r="G75" s="115" t="s">
        <v>118</v>
      </c>
      <c r="H75" s="115"/>
      <c r="I75" s="115"/>
      <c r="J75" s="115" t="s">
        <v>134</v>
      </c>
    </row>
    <row r="76" spans="1:10" x14ac:dyDescent="0.25">
      <c r="A76" t="s">
        <v>127</v>
      </c>
      <c r="B76" s="93">
        <v>36770</v>
      </c>
      <c r="C76">
        <v>200000</v>
      </c>
      <c r="D76">
        <v>1.018</v>
      </c>
      <c r="E76">
        <f>C76*D76</f>
        <v>203600</v>
      </c>
      <c r="F76">
        <v>0.7</v>
      </c>
      <c r="G76" s="114">
        <f>E76*(1-(F76/100))</f>
        <v>202174.8</v>
      </c>
      <c r="H76" t="s">
        <v>113</v>
      </c>
      <c r="J76">
        <v>141010</v>
      </c>
    </row>
    <row r="77" spans="1:10" x14ac:dyDescent="0.25">
      <c r="A77" t="s">
        <v>128</v>
      </c>
      <c r="B77" s="93">
        <v>36770</v>
      </c>
      <c r="C77">
        <v>40000</v>
      </c>
      <c r="D77">
        <v>1.018</v>
      </c>
      <c r="E77">
        <f>C77*D77</f>
        <v>40720</v>
      </c>
      <c r="F77">
        <v>0.7</v>
      </c>
      <c r="G77" s="114">
        <f>E77*(1-(F77/100))</f>
        <v>40434.959999999999</v>
      </c>
      <c r="H77" t="s">
        <v>113</v>
      </c>
      <c r="J77">
        <v>124560</v>
      </c>
    </row>
    <row r="78" spans="1:10" x14ac:dyDescent="0.25">
      <c r="A78" t="s">
        <v>130</v>
      </c>
      <c r="B78" s="93">
        <v>36770</v>
      </c>
      <c r="C78">
        <v>15000</v>
      </c>
      <c r="D78">
        <v>1.018</v>
      </c>
      <c r="E78">
        <f>C78*D78</f>
        <v>15270</v>
      </c>
      <c r="F78">
        <v>1.2</v>
      </c>
      <c r="G78" s="114">
        <f>E78*(1-(F78/100))</f>
        <v>15086.76</v>
      </c>
      <c r="H78" t="s">
        <v>114</v>
      </c>
      <c r="J78">
        <v>141005</v>
      </c>
    </row>
    <row r="79" spans="1:10" x14ac:dyDescent="0.25">
      <c r="A79" t="s">
        <v>129</v>
      </c>
      <c r="B79" s="93">
        <v>36770</v>
      </c>
      <c r="C79">
        <v>5000</v>
      </c>
      <c r="D79">
        <v>1.018</v>
      </c>
      <c r="E79">
        <f>C79*D79</f>
        <v>5090</v>
      </c>
      <c r="F79">
        <v>0.4</v>
      </c>
      <c r="G79" s="114">
        <f>E79*(1-(F79/100))</f>
        <v>5069.6400000000003</v>
      </c>
      <c r="H79" t="s">
        <v>115</v>
      </c>
      <c r="J79">
        <v>116689</v>
      </c>
    </row>
    <row r="80" spans="1:10" x14ac:dyDescent="0.25">
      <c r="A80" t="s">
        <v>112</v>
      </c>
      <c r="B80" s="93">
        <v>36770</v>
      </c>
      <c r="C80">
        <v>15000</v>
      </c>
      <c r="D80">
        <v>1.018</v>
      </c>
      <c r="E80">
        <f>C80*D80</f>
        <v>15270</v>
      </c>
      <c r="F80">
        <v>0.4</v>
      </c>
      <c r="G80" s="114">
        <f>E80*(1-(F80/100))</f>
        <v>15208.92</v>
      </c>
      <c r="H80" t="s">
        <v>115</v>
      </c>
      <c r="J80">
        <v>116694</v>
      </c>
    </row>
    <row r="82" spans="1:10" x14ac:dyDescent="0.25">
      <c r="A82" t="s">
        <v>138</v>
      </c>
      <c r="C82" s="115" t="s">
        <v>50</v>
      </c>
      <c r="D82" s="117" t="s">
        <v>136</v>
      </c>
      <c r="E82" s="117"/>
      <c r="F82" s="115" t="s">
        <v>117</v>
      </c>
      <c r="G82" s="115" t="s">
        <v>118</v>
      </c>
      <c r="H82" s="115"/>
      <c r="I82" s="115"/>
      <c r="J82" s="115" t="s">
        <v>134</v>
      </c>
    </row>
    <row r="83" spans="1:10" x14ac:dyDescent="0.25">
      <c r="A83" t="s">
        <v>127</v>
      </c>
      <c r="B83" s="93">
        <v>36770</v>
      </c>
      <c r="C83">
        <v>200000</v>
      </c>
      <c r="D83">
        <v>1.0129999999999999</v>
      </c>
      <c r="E83">
        <f>C83*D83</f>
        <v>202599.99999999997</v>
      </c>
      <c r="F83">
        <v>0.7</v>
      </c>
      <c r="G83" s="114">
        <f>E83*(1-(F83/100))</f>
        <v>201181.79999999996</v>
      </c>
      <c r="H83" t="s">
        <v>113</v>
      </c>
      <c r="J83">
        <v>141010</v>
      </c>
    </row>
    <row r="84" spans="1:10" x14ac:dyDescent="0.25">
      <c r="A84" t="s">
        <v>128</v>
      </c>
      <c r="B84" s="93">
        <v>36770</v>
      </c>
      <c r="C84">
        <v>40000</v>
      </c>
      <c r="D84">
        <v>1.0129999999999999</v>
      </c>
      <c r="E84">
        <f>C84*D84</f>
        <v>40519.999999999993</v>
      </c>
      <c r="F84">
        <v>0.7</v>
      </c>
      <c r="G84" s="114">
        <f>E84*(1-(F84/100))</f>
        <v>40236.359999999993</v>
      </c>
      <c r="H84" t="s">
        <v>113</v>
      </c>
      <c r="J84">
        <v>124560</v>
      </c>
    </row>
    <row r="85" spans="1:10" x14ac:dyDescent="0.25">
      <c r="A85" t="s">
        <v>130</v>
      </c>
      <c r="B85" s="93">
        <v>36770</v>
      </c>
      <c r="C85">
        <v>15000</v>
      </c>
      <c r="D85">
        <v>1.0129999999999999</v>
      </c>
      <c r="E85">
        <f>C85*D85</f>
        <v>15194.999999999998</v>
      </c>
      <c r="F85">
        <v>1.2</v>
      </c>
      <c r="G85" s="114">
        <f>E85*(1-(F85/100))</f>
        <v>15012.659999999998</v>
      </c>
      <c r="H85" t="s">
        <v>114</v>
      </c>
      <c r="J85">
        <v>141005</v>
      </c>
    </row>
    <row r="86" spans="1:10" x14ac:dyDescent="0.25">
      <c r="A86" t="s">
        <v>129</v>
      </c>
      <c r="B86" s="93">
        <v>36770</v>
      </c>
      <c r="C86">
        <v>5000</v>
      </c>
      <c r="D86">
        <v>1.0129999999999999</v>
      </c>
      <c r="E86">
        <f>C86*D86</f>
        <v>5064.9999999999991</v>
      </c>
      <c r="F86">
        <v>0.4</v>
      </c>
      <c r="G86" s="114">
        <f>E86*(1-(F86/100))</f>
        <v>5044.7399999999989</v>
      </c>
      <c r="H86" t="s">
        <v>115</v>
      </c>
      <c r="J86">
        <v>116689</v>
      </c>
    </row>
    <row r="87" spans="1:10" x14ac:dyDescent="0.25">
      <c r="A87" t="s">
        <v>112</v>
      </c>
      <c r="B87" s="93">
        <v>36770</v>
      </c>
      <c r="C87">
        <v>15000</v>
      </c>
      <c r="D87">
        <v>1.0129999999999999</v>
      </c>
      <c r="E87">
        <f>C87*D87</f>
        <v>15194.999999999998</v>
      </c>
      <c r="F87">
        <v>0.4</v>
      </c>
      <c r="G87" s="114">
        <f>E87*(1-(F87/100))</f>
        <v>15134.219999999998</v>
      </c>
      <c r="H87" t="s">
        <v>115</v>
      </c>
      <c r="J87">
        <v>116694</v>
      </c>
    </row>
    <row r="89" spans="1:10" x14ac:dyDescent="0.25">
      <c r="A89" t="s">
        <v>138</v>
      </c>
      <c r="C89" s="115" t="s">
        <v>50</v>
      </c>
      <c r="D89" s="117" t="s">
        <v>136</v>
      </c>
      <c r="E89" s="117"/>
      <c r="F89" s="115" t="s">
        <v>117</v>
      </c>
      <c r="G89" s="115" t="s">
        <v>118</v>
      </c>
      <c r="H89" s="115"/>
      <c r="I89" s="115"/>
      <c r="J89" s="115" t="s">
        <v>134</v>
      </c>
    </row>
    <row r="90" spans="1:10" x14ac:dyDescent="0.25">
      <c r="A90" t="s">
        <v>127</v>
      </c>
      <c r="B90" s="93">
        <v>36770</v>
      </c>
      <c r="C90">
        <v>200000</v>
      </c>
      <c r="D90">
        <v>1.014</v>
      </c>
      <c r="E90">
        <f>C90*D90</f>
        <v>202800</v>
      </c>
      <c r="F90">
        <v>0.6</v>
      </c>
      <c r="G90" s="114">
        <f>E90*(1-(F90/100))</f>
        <v>201583.2</v>
      </c>
      <c r="H90" t="s">
        <v>113</v>
      </c>
      <c r="J90">
        <v>141010</v>
      </c>
    </row>
    <row r="91" spans="1:10" x14ac:dyDescent="0.25">
      <c r="A91" t="s">
        <v>128</v>
      </c>
      <c r="B91" s="93">
        <v>36770</v>
      </c>
      <c r="C91">
        <v>40000</v>
      </c>
      <c r="D91">
        <v>1.014</v>
      </c>
      <c r="E91">
        <f>C91*D91</f>
        <v>40560</v>
      </c>
      <c r="F91">
        <v>0.6</v>
      </c>
      <c r="G91" s="114">
        <f>E91*(1-(F91/100))</f>
        <v>40316.639999999999</v>
      </c>
      <c r="H91" t="s">
        <v>113</v>
      </c>
      <c r="J91">
        <v>124560</v>
      </c>
    </row>
    <row r="92" spans="1:10" x14ac:dyDescent="0.25">
      <c r="A92" t="s">
        <v>130</v>
      </c>
      <c r="B92" s="93">
        <v>36770</v>
      </c>
      <c r="C92">
        <v>15000</v>
      </c>
      <c r="D92">
        <v>1.014</v>
      </c>
      <c r="E92">
        <f>C92*D92</f>
        <v>15210</v>
      </c>
      <c r="F92">
        <v>1</v>
      </c>
      <c r="G92" s="114">
        <f>E92*(1-(F92/100))</f>
        <v>15057.9</v>
      </c>
      <c r="H92" t="s">
        <v>114</v>
      </c>
      <c r="J92">
        <v>141005</v>
      </c>
    </row>
    <row r="93" spans="1:10" x14ac:dyDescent="0.25">
      <c r="A93" t="s">
        <v>129</v>
      </c>
      <c r="B93" s="93">
        <v>36770</v>
      </c>
      <c r="C93">
        <v>5000</v>
      </c>
      <c r="D93">
        <v>1.014</v>
      </c>
      <c r="E93">
        <f>C93*D93</f>
        <v>5070</v>
      </c>
      <c r="F93">
        <v>0.4</v>
      </c>
      <c r="G93" s="114">
        <f>E93*(1-(F93/100))</f>
        <v>5049.72</v>
      </c>
      <c r="H93" t="s">
        <v>115</v>
      </c>
      <c r="J93">
        <v>116689</v>
      </c>
    </row>
    <row r="94" spans="1:10" x14ac:dyDescent="0.25">
      <c r="A94" t="s">
        <v>112</v>
      </c>
      <c r="B94" s="93">
        <v>36770</v>
      </c>
      <c r="C94">
        <v>15000</v>
      </c>
      <c r="D94">
        <v>1.014</v>
      </c>
      <c r="E94">
        <f>C94*D94</f>
        <v>15210</v>
      </c>
      <c r="F94">
        <v>0.4</v>
      </c>
      <c r="G94" s="114">
        <f>E94*(1-(F94/100))</f>
        <v>15149.16</v>
      </c>
      <c r="H94" t="s">
        <v>115</v>
      </c>
      <c r="J94">
        <v>116694</v>
      </c>
    </row>
    <row r="96" spans="1:10" x14ac:dyDescent="0.25">
      <c r="A96" t="s">
        <v>138</v>
      </c>
      <c r="C96" s="115" t="s">
        <v>50</v>
      </c>
      <c r="D96" s="117" t="s">
        <v>136</v>
      </c>
      <c r="E96" s="117"/>
      <c r="F96" s="115" t="s">
        <v>117</v>
      </c>
      <c r="G96" s="115" t="s">
        <v>118</v>
      </c>
      <c r="H96" s="115"/>
      <c r="I96" s="115"/>
      <c r="J96" s="115" t="s">
        <v>134</v>
      </c>
    </row>
    <row r="97" spans="1:11" x14ac:dyDescent="0.25">
      <c r="A97" t="s">
        <v>127</v>
      </c>
      <c r="B97" s="93">
        <v>36861</v>
      </c>
      <c r="C97">
        <v>200000</v>
      </c>
      <c r="D97">
        <v>1.0129999999999999</v>
      </c>
      <c r="E97">
        <f>C97*D97</f>
        <v>202599.99999999997</v>
      </c>
      <c r="F97">
        <v>1.1000000000000001</v>
      </c>
      <c r="G97" s="114">
        <f>E97*(1-(F97/100))</f>
        <v>200371.39999999997</v>
      </c>
      <c r="H97" t="s">
        <v>113</v>
      </c>
      <c r="J97">
        <v>141010</v>
      </c>
    </row>
    <row r="98" spans="1:11" x14ac:dyDescent="0.25">
      <c r="A98" t="s">
        <v>128</v>
      </c>
      <c r="B98" s="93">
        <v>36861</v>
      </c>
      <c r="C98">
        <v>40000</v>
      </c>
      <c r="D98">
        <v>1.0129999999999999</v>
      </c>
      <c r="E98">
        <f>C98*D98</f>
        <v>40519.999999999993</v>
      </c>
      <c r="F98">
        <v>1.1000000000000001</v>
      </c>
      <c r="G98" s="114">
        <f>E98*(1-(F98/100))</f>
        <v>40074.279999999992</v>
      </c>
      <c r="H98" t="s">
        <v>113</v>
      </c>
      <c r="J98">
        <v>124560</v>
      </c>
    </row>
    <row r="99" spans="1:11" x14ac:dyDescent="0.25">
      <c r="A99" t="s">
        <v>130</v>
      </c>
      <c r="B99" s="93">
        <v>36861</v>
      </c>
      <c r="C99">
        <v>15000</v>
      </c>
      <c r="D99">
        <v>1.0129999999999999</v>
      </c>
      <c r="E99">
        <f>C99*D99</f>
        <v>15194.999999999998</v>
      </c>
      <c r="F99">
        <v>1.7</v>
      </c>
      <c r="G99" s="114">
        <f>E99*(1-(F99/100))</f>
        <v>14936.684999999998</v>
      </c>
      <c r="H99" t="s">
        <v>114</v>
      </c>
      <c r="J99">
        <v>141005</v>
      </c>
    </row>
    <row r="100" spans="1:11" x14ac:dyDescent="0.25">
      <c r="A100" t="s">
        <v>129</v>
      </c>
      <c r="B100" s="93">
        <v>36861</v>
      </c>
      <c r="C100">
        <v>5000</v>
      </c>
      <c r="D100">
        <v>1.0129999999999999</v>
      </c>
      <c r="E100">
        <f>C100*D100</f>
        <v>5064.9999999999991</v>
      </c>
      <c r="F100">
        <v>0.6</v>
      </c>
      <c r="G100" s="114">
        <f>E100*(1-(F100/100))</f>
        <v>5034.6099999999988</v>
      </c>
      <c r="H100" t="s">
        <v>115</v>
      </c>
      <c r="J100">
        <v>116689</v>
      </c>
    </row>
    <row r="101" spans="1:11" x14ac:dyDescent="0.25">
      <c r="A101" t="s">
        <v>112</v>
      </c>
      <c r="B101" s="93">
        <v>36861</v>
      </c>
      <c r="C101">
        <v>15000</v>
      </c>
      <c r="D101">
        <v>1.0129999999999999</v>
      </c>
      <c r="E101">
        <f>C101*D101</f>
        <v>15194.999999999998</v>
      </c>
      <c r="F101">
        <v>0.6</v>
      </c>
      <c r="G101" s="114">
        <f>E101*(1-(F101/100))</f>
        <v>15103.829999999998</v>
      </c>
      <c r="H101" t="s">
        <v>115</v>
      </c>
      <c r="J101">
        <v>116694</v>
      </c>
    </row>
    <row r="104" spans="1:11" x14ac:dyDescent="0.25">
      <c r="A104" t="s">
        <v>138</v>
      </c>
      <c r="C104" s="115" t="s">
        <v>50</v>
      </c>
      <c r="D104" s="117" t="s">
        <v>136</v>
      </c>
      <c r="E104" s="117"/>
      <c r="F104" s="115" t="s">
        <v>117</v>
      </c>
      <c r="G104" s="115" t="s">
        <v>118</v>
      </c>
      <c r="H104" s="115"/>
      <c r="I104" s="115"/>
      <c r="J104" s="115" t="s">
        <v>134</v>
      </c>
    </row>
    <row r="105" spans="1:11" x14ac:dyDescent="0.25">
      <c r="A105" t="s">
        <v>127</v>
      </c>
      <c r="B105" s="93">
        <v>36892</v>
      </c>
      <c r="C105">
        <v>200000</v>
      </c>
      <c r="D105">
        <v>1.0109999999999999</v>
      </c>
      <c r="E105">
        <f>C105*D105</f>
        <v>202199.99999999997</v>
      </c>
      <c r="F105">
        <v>0.9</v>
      </c>
      <c r="G105" s="114">
        <f>E105*(1-(F105/100))</f>
        <v>200380.19999999998</v>
      </c>
      <c r="H105" t="s">
        <v>113</v>
      </c>
      <c r="J105">
        <v>141010</v>
      </c>
    </row>
    <row r="106" spans="1:11" x14ac:dyDescent="0.25">
      <c r="A106" t="s">
        <v>128</v>
      </c>
      <c r="B106" s="93">
        <v>36892</v>
      </c>
      <c r="C106">
        <v>40000</v>
      </c>
      <c r="D106">
        <v>1.0109999999999999</v>
      </c>
      <c r="E106">
        <f>C106*D106</f>
        <v>40439.999999999993</v>
      </c>
      <c r="F106">
        <v>0.8</v>
      </c>
      <c r="G106" s="114">
        <f>E106*(1-(F106/100))</f>
        <v>40116.479999999996</v>
      </c>
      <c r="H106" t="s">
        <v>113</v>
      </c>
      <c r="J106">
        <v>124560</v>
      </c>
    </row>
    <row r="107" spans="1:11" x14ac:dyDescent="0.25">
      <c r="A107" t="s">
        <v>130</v>
      </c>
      <c r="B107" s="93">
        <v>36892</v>
      </c>
      <c r="C107">
        <v>15000</v>
      </c>
      <c r="D107">
        <v>1.0109999999999999</v>
      </c>
      <c r="E107">
        <f>C107*D107</f>
        <v>15164.999999999998</v>
      </c>
      <c r="F107">
        <v>1.5</v>
      </c>
      <c r="G107" s="114">
        <f>E107*(1-(F107/100))</f>
        <v>14937.524999999998</v>
      </c>
      <c r="H107" t="s">
        <v>114</v>
      </c>
      <c r="J107">
        <v>141005</v>
      </c>
    </row>
    <row r="108" spans="1:11" x14ac:dyDescent="0.25">
      <c r="A108" t="s">
        <v>129</v>
      </c>
      <c r="B108" s="93">
        <v>36892</v>
      </c>
      <c r="C108">
        <v>5000</v>
      </c>
      <c r="D108">
        <v>1.0109999999999999</v>
      </c>
      <c r="E108">
        <f>C108*D108</f>
        <v>5054.9999999999991</v>
      </c>
      <c r="F108">
        <v>0.5</v>
      </c>
      <c r="G108" s="114">
        <f>E108*(1-(F108/100))</f>
        <v>5029.7249999999995</v>
      </c>
      <c r="H108" t="s">
        <v>115</v>
      </c>
      <c r="J108">
        <v>116689</v>
      </c>
    </row>
    <row r="109" spans="1:11" x14ac:dyDescent="0.25">
      <c r="A109" t="s">
        <v>112</v>
      </c>
      <c r="B109" s="93">
        <v>36892</v>
      </c>
      <c r="C109">
        <v>15000</v>
      </c>
      <c r="D109">
        <v>1.0109999999999999</v>
      </c>
      <c r="E109">
        <f>C109*D109</f>
        <v>15164.999999999998</v>
      </c>
      <c r="F109">
        <v>0.5</v>
      </c>
      <c r="G109" s="114">
        <f>E109*(1-(F109/100))</f>
        <v>15089.174999999997</v>
      </c>
      <c r="H109" t="s">
        <v>115</v>
      </c>
      <c r="J109">
        <v>116694</v>
      </c>
    </row>
    <row r="111" spans="1:11" x14ac:dyDescent="0.25">
      <c r="A111" t="s">
        <v>138</v>
      </c>
      <c r="C111" s="115" t="s">
        <v>50</v>
      </c>
      <c r="D111" s="117" t="s">
        <v>136</v>
      </c>
      <c r="E111" s="117"/>
      <c r="F111" s="115" t="s">
        <v>117</v>
      </c>
      <c r="G111" s="115" t="s">
        <v>118</v>
      </c>
      <c r="H111" s="115"/>
      <c r="I111" s="115"/>
      <c r="J111" s="115" t="s">
        <v>134</v>
      </c>
    </row>
    <row r="112" spans="1:11" x14ac:dyDescent="0.25">
      <c r="A112" t="s">
        <v>127</v>
      </c>
      <c r="B112" s="93">
        <v>36923</v>
      </c>
      <c r="C112">
        <v>200000</v>
      </c>
      <c r="D112">
        <v>1.0209999999999999</v>
      </c>
      <c r="E112">
        <f>C112*D112</f>
        <v>204199.99999999997</v>
      </c>
      <c r="F112">
        <v>0.9</v>
      </c>
      <c r="G112" s="114">
        <f>E112*(1-(F112/100))</f>
        <v>202362.19999999998</v>
      </c>
      <c r="H112" t="s">
        <v>113</v>
      </c>
      <c r="J112">
        <v>141010</v>
      </c>
      <c r="K112" t="s">
        <v>140</v>
      </c>
    </row>
    <row r="113" spans="1:11" x14ac:dyDescent="0.25">
      <c r="A113" t="s">
        <v>128</v>
      </c>
      <c r="B113" s="93">
        <v>36923</v>
      </c>
      <c r="C113">
        <v>40000</v>
      </c>
      <c r="D113">
        <v>1.0209999999999999</v>
      </c>
      <c r="E113">
        <f>C113*D113</f>
        <v>40839.999999999993</v>
      </c>
      <c r="F113">
        <v>0.8</v>
      </c>
      <c r="G113" s="114">
        <f>E113*(1-(F113/100))</f>
        <v>40513.279999999992</v>
      </c>
      <c r="H113" t="s">
        <v>113</v>
      </c>
      <c r="J113">
        <v>124560</v>
      </c>
      <c r="K113" t="s">
        <v>140</v>
      </c>
    </row>
    <row r="114" spans="1:11" x14ac:dyDescent="0.25">
      <c r="A114" t="s">
        <v>130</v>
      </c>
      <c r="B114" s="93">
        <v>36923</v>
      </c>
      <c r="C114">
        <v>15000</v>
      </c>
      <c r="D114">
        <v>1.0209999999999999</v>
      </c>
      <c r="E114">
        <f>C114*D114</f>
        <v>15314.999999999998</v>
      </c>
      <c r="F114">
        <v>1.4</v>
      </c>
      <c r="G114" s="114">
        <f>E114*(1-(F114/100))</f>
        <v>15100.589999999998</v>
      </c>
      <c r="H114" t="s">
        <v>114</v>
      </c>
      <c r="J114">
        <v>141005</v>
      </c>
      <c r="K114" t="s">
        <v>140</v>
      </c>
    </row>
    <row r="115" spans="1:11" x14ac:dyDescent="0.25">
      <c r="A115" t="s">
        <v>129</v>
      </c>
      <c r="B115" s="93">
        <v>36923</v>
      </c>
      <c r="C115">
        <v>5000</v>
      </c>
      <c r="D115">
        <v>1.0209999999999999</v>
      </c>
      <c r="E115">
        <f>C115*D115</f>
        <v>5104.9999999999991</v>
      </c>
      <c r="F115">
        <v>0.5</v>
      </c>
      <c r="G115" s="114">
        <f>E115*(1-(F115/100))</f>
        <v>5079.4749999999995</v>
      </c>
      <c r="H115" t="s">
        <v>115</v>
      </c>
      <c r="J115">
        <v>116689</v>
      </c>
      <c r="K115" t="s">
        <v>140</v>
      </c>
    </row>
    <row r="116" spans="1:11" x14ac:dyDescent="0.25">
      <c r="A116" t="s">
        <v>112</v>
      </c>
      <c r="B116" s="93">
        <v>36923</v>
      </c>
      <c r="C116">
        <v>15000</v>
      </c>
      <c r="D116">
        <v>1.0209999999999999</v>
      </c>
      <c r="E116">
        <f>C116*D116</f>
        <v>15314.999999999998</v>
      </c>
      <c r="F116">
        <v>0.5</v>
      </c>
      <c r="G116" s="114">
        <f>E116*(1-(F116/100))</f>
        <v>15238.424999999997</v>
      </c>
      <c r="H116" t="s">
        <v>115</v>
      </c>
      <c r="J116">
        <v>116694</v>
      </c>
      <c r="K116" t="s">
        <v>140</v>
      </c>
    </row>
    <row r="118" spans="1:11" x14ac:dyDescent="0.25">
      <c r="A118" t="s">
        <v>138</v>
      </c>
      <c r="C118" s="115" t="s">
        <v>50</v>
      </c>
      <c r="D118" s="117" t="s">
        <v>136</v>
      </c>
      <c r="E118" s="117"/>
      <c r="F118" s="115" t="s">
        <v>117</v>
      </c>
      <c r="G118" s="115" t="s">
        <v>118</v>
      </c>
      <c r="H118" s="115"/>
      <c r="I118" s="115"/>
      <c r="J118" s="115" t="s">
        <v>134</v>
      </c>
    </row>
    <row r="119" spans="1:11" x14ac:dyDescent="0.25">
      <c r="A119" t="s">
        <v>127</v>
      </c>
      <c r="B119" s="93">
        <v>36951</v>
      </c>
      <c r="C119">
        <v>200000</v>
      </c>
      <c r="D119">
        <v>1.0209999999999999</v>
      </c>
      <c r="E119">
        <f>C119*D119</f>
        <v>204199.99999999997</v>
      </c>
      <c r="F119">
        <v>0.8</v>
      </c>
      <c r="G119" s="114">
        <f>E119*(1-(F119/100))</f>
        <v>202566.39999999997</v>
      </c>
      <c r="H119" t="s">
        <v>113</v>
      </c>
      <c r="J119">
        <v>141010</v>
      </c>
    </row>
    <row r="120" spans="1:11" x14ac:dyDescent="0.25">
      <c r="A120" t="s">
        <v>128</v>
      </c>
      <c r="B120" s="93">
        <v>36951</v>
      </c>
      <c r="C120">
        <v>40000</v>
      </c>
      <c r="D120">
        <v>1.0209999999999999</v>
      </c>
      <c r="E120">
        <f>C120*D120</f>
        <v>40839.999999999993</v>
      </c>
      <c r="F120">
        <v>0.7</v>
      </c>
      <c r="G120" s="114">
        <f>E120*(1-(F120/100))</f>
        <v>40554.119999999995</v>
      </c>
      <c r="H120" t="s">
        <v>113</v>
      </c>
      <c r="J120">
        <v>124560</v>
      </c>
    </row>
    <row r="121" spans="1:11" x14ac:dyDescent="0.25">
      <c r="A121" t="s">
        <v>130</v>
      </c>
      <c r="B121" s="93">
        <v>36951</v>
      </c>
      <c r="C121">
        <v>15000</v>
      </c>
      <c r="D121">
        <v>1.0209999999999999</v>
      </c>
      <c r="E121">
        <f>C121*D121</f>
        <v>15314.999999999998</v>
      </c>
      <c r="F121">
        <v>1.3</v>
      </c>
      <c r="G121" s="114">
        <f>E121*(1-(F121/100))</f>
        <v>15115.904999999999</v>
      </c>
      <c r="H121" t="s">
        <v>114</v>
      </c>
      <c r="J121">
        <v>141005</v>
      </c>
    </row>
    <row r="122" spans="1:11" x14ac:dyDescent="0.25">
      <c r="A122" t="s">
        <v>129</v>
      </c>
      <c r="B122" s="93">
        <v>36951</v>
      </c>
      <c r="C122">
        <v>5000</v>
      </c>
      <c r="D122">
        <v>1.0209999999999999</v>
      </c>
      <c r="E122">
        <f>C122*D122</f>
        <v>5104.9999999999991</v>
      </c>
      <c r="F122">
        <v>0.5</v>
      </c>
      <c r="G122" s="114">
        <f>E122*(1-(F122/100))</f>
        <v>5079.4749999999995</v>
      </c>
      <c r="H122" t="s">
        <v>115</v>
      </c>
      <c r="J122">
        <v>116689</v>
      </c>
    </row>
    <row r="123" spans="1:11" x14ac:dyDescent="0.25">
      <c r="A123" t="s">
        <v>112</v>
      </c>
      <c r="B123" s="93">
        <v>36951</v>
      </c>
      <c r="C123">
        <v>15000</v>
      </c>
      <c r="D123">
        <v>1.0209999999999999</v>
      </c>
      <c r="E123">
        <f>C123*D123</f>
        <v>15314.999999999998</v>
      </c>
      <c r="F123">
        <v>0.5</v>
      </c>
      <c r="G123" s="114">
        <f>E123*(1-(F123/100))</f>
        <v>15238.424999999997</v>
      </c>
      <c r="H123" t="s">
        <v>115</v>
      </c>
      <c r="J123">
        <v>116694</v>
      </c>
    </row>
  </sheetData>
  <mergeCells count="8">
    <mergeCell ref="D118:E118"/>
    <mergeCell ref="D111:E111"/>
    <mergeCell ref="D104:E104"/>
    <mergeCell ref="D96:E96"/>
    <mergeCell ref="D67:E67"/>
    <mergeCell ref="D75:E75"/>
    <mergeCell ref="D82:E82"/>
    <mergeCell ref="D89:E89"/>
  </mergeCells>
  <pageMargins left="0.59" right="0.56000000000000005" top="1" bottom="1" header="0.5" footer="0.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Transport</vt:lpstr>
      <vt:lpstr>Totals</vt:lpstr>
      <vt:lpstr>Peoples Daily</vt:lpstr>
      <vt:lpstr>NS Daily</vt:lpstr>
      <vt:lpstr>Consumers</vt:lpstr>
      <vt:lpstr>Sheet2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esmith</dc:creator>
  <cp:lastModifiedBy>Havlíček Jan</cp:lastModifiedBy>
  <cp:lastPrinted>2000-12-27T22:20:33Z</cp:lastPrinted>
  <dcterms:created xsi:type="dcterms:W3CDTF">1999-07-06T15:30:39Z</dcterms:created>
  <dcterms:modified xsi:type="dcterms:W3CDTF">2023-09-10T11:14:25Z</dcterms:modified>
</cp:coreProperties>
</file>