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G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<sst xmlns="http://schemas.openxmlformats.org/spreadsheetml/2006/main" count="283" uniqueCount="77">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</sst>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E40-A4A8-8C45BB92C24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A-4E40-A4A8-8C45BB9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672"/>
        <c:axId val="1"/>
      </c:lineChart>
      <c:catAx>
        <c:axId val="190970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706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49-444F-9537-18DF0979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3312"/>
        <c:axId val="1"/>
      </c:lineChart>
      <c:catAx>
        <c:axId val="1914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33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65-49D3-AD52-C7E5FFCE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3640"/>
        <c:axId val="1"/>
      </c:lineChart>
      <c:catAx>
        <c:axId val="19149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3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9B-450B-9CD8-05F7A73E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7408"/>
        <c:axId val="1"/>
      </c:lineChart>
      <c:catAx>
        <c:axId val="1914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87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B-48B4-BF80-F296FBE6E8B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B-48B4-BF80-F296FBE6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5232"/>
        <c:axId val="1"/>
      </c:lineChart>
      <c:catAx>
        <c:axId val="191835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52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B7B-B6F7-FB160238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6872"/>
        <c:axId val="1"/>
      </c:lineChart>
      <c:dateAx>
        <c:axId val="191836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68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2-405A-AE57-F9A6EA22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6544"/>
        <c:axId val="1"/>
      </c:lineChart>
      <c:catAx>
        <c:axId val="191836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65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F2-4462-B0B1-8CEB869F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7528"/>
        <c:axId val="1"/>
      </c:lineChart>
      <c:catAx>
        <c:axId val="19183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75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FA-4A0B-947A-DC3F0373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8184"/>
        <c:axId val="1"/>
      </c:lineChart>
      <c:catAx>
        <c:axId val="1918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8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C1-4311-9E44-B54F1A66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2520"/>
        <c:axId val="1"/>
      </c:lineChart>
      <c:catAx>
        <c:axId val="19211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2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A-4E38-B3D7-450BE299AD7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A-4E38-B3D7-450BE299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2848"/>
        <c:axId val="1"/>
      </c:lineChart>
      <c:catAx>
        <c:axId val="19211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28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6-4E33-98F0-A117E3E2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63696"/>
        <c:axId val="1"/>
      </c:lineChart>
      <c:dateAx>
        <c:axId val="191163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63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F-4C0E-B147-C06ACD7A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7768"/>
        <c:axId val="1"/>
      </c:lineChart>
      <c:dateAx>
        <c:axId val="192117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77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2-447D-B0B6-BE34D9A3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3504"/>
        <c:axId val="1"/>
      </c:lineChart>
      <c:catAx>
        <c:axId val="192113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35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14-44FE-8B47-75AEFD15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6128"/>
        <c:axId val="1"/>
      </c:lineChart>
      <c:catAx>
        <c:axId val="1921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61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4E-46C1-98E2-F5785AB0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4176"/>
        <c:axId val="1"/>
      </c:lineChart>
      <c:catAx>
        <c:axId val="19236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41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E1-4A24-BFEA-6B85C2A3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0240"/>
        <c:axId val="1"/>
      </c:lineChart>
      <c:catAx>
        <c:axId val="1923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0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4-4F2F-AABB-E2FCA979103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4-4F2F-AABB-E2FCA979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4504"/>
        <c:axId val="1"/>
      </c:lineChart>
      <c:catAx>
        <c:axId val="192364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45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C-4004-9FF3-00F7A15F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6800"/>
        <c:axId val="1"/>
      </c:lineChart>
      <c:dateAx>
        <c:axId val="192366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6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D5-983E-839ACA33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3520"/>
        <c:axId val="1"/>
      </c:lineChart>
      <c:catAx>
        <c:axId val="192363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35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03-4724-BD98-772D6CE2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280"/>
        <c:axId val="1"/>
      </c:lineChart>
      <c:catAx>
        <c:axId val="1926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52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FF-4573-A13F-D8002EBC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3312"/>
        <c:axId val="1"/>
      </c:lineChart>
      <c:catAx>
        <c:axId val="1926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3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2E6-9DC2-259A34F7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6480"/>
        <c:axId val="1"/>
      </c:lineChart>
      <c:catAx>
        <c:axId val="191216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164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D9-4FB0-839C-2E99DF46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936"/>
        <c:axId val="1"/>
      </c:lineChart>
      <c:catAx>
        <c:axId val="19268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5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252000</c:v>
                </c:pt>
                <c:pt idx="8">
                  <c:v>234000</c:v>
                </c:pt>
                <c:pt idx="9">
                  <c:v>237000</c:v>
                </c:pt>
                <c:pt idx="10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847-9039-A84EF74A69F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411594</c:v>
                </c:pt>
                <c:pt idx="5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847-9039-A84EF74A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7904"/>
        <c:axId val="1"/>
      </c:lineChart>
      <c:catAx>
        <c:axId val="1926879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7904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111</c:v>
                </c:pt>
                <c:pt idx="5">
                  <c:v>1600</c:v>
                </c:pt>
                <c:pt idx="6">
                  <c:v>9900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1-49C5-A339-BF766B97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7720"/>
        <c:axId val="1"/>
      </c:lineChart>
      <c:dateAx>
        <c:axId val="192837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377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  <c:pt idx="5">
                  <c:v>137353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D-4613-AB5A-7BEB8345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5096"/>
        <c:axId val="1"/>
      </c:lineChart>
      <c:catAx>
        <c:axId val="1928350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350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6733185529422830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421097.10119999998</c:v>
                </c:pt>
                <c:pt idx="5">
                  <c:v>421897.10119999998</c:v>
                </c:pt>
                <c:pt idx="6">
                  <c:v>413197.10119999998</c:v>
                </c:pt>
                <c:pt idx="7">
                  <c:v>413197.10119999998</c:v>
                </c:pt>
                <c:pt idx="8">
                  <c:v>413197.10119999998</c:v>
                </c:pt>
                <c:pt idx="9">
                  <c:v>413197.10119999998</c:v>
                </c:pt>
                <c:pt idx="10">
                  <c:v>413197.10119999998</c:v>
                </c:pt>
                <c:pt idx="11">
                  <c:v>413197.10119999998</c:v>
                </c:pt>
                <c:pt idx="12">
                  <c:v>413197.10119999998</c:v>
                </c:pt>
                <c:pt idx="13">
                  <c:v>413197.10119999998</c:v>
                </c:pt>
                <c:pt idx="14">
                  <c:v>413197.10119999998</c:v>
                </c:pt>
                <c:pt idx="15">
                  <c:v>413197.10119999998</c:v>
                </c:pt>
                <c:pt idx="16">
                  <c:v>413197.10119999998</c:v>
                </c:pt>
                <c:pt idx="17">
                  <c:v>413197.10119999998</c:v>
                </c:pt>
                <c:pt idx="18">
                  <c:v>413197.10119999998</c:v>
                </c:pt>
                <c:pt idx="19">
                  <c:v>413197.10119999998</c:v>
                </c:pt>
                <c:pt idx="20">
                  <c:v>413197.10119999998</c:v>
                </c:pt>
                <c:pt idx="21">
                  <c:v>413197.10119999998</c:v>
                </c:pt>
                <c:pt idx="22">
                  <c:v>413197.10119999998</c:v>
                </c:pt>
                <c:pt idx="23">
                  <c:v>413197.10119999998</c:v>
                </c:pt>
                <c:pt idx="24">
                  <c:v>413197.10119999998</c:v>
                </c:pt>
                <c:pt idx="25">
                  <c:v>413197.10119999998</c:v>
                </c:pt>
                <c:pt idx="26">
                  <c:v>413197.10119999998</c:v>
                </c:pt>
                <c:pt idx="27">
                  <c:v>413197.10119999998</c:v>
                </c:pt>
                <c:pt idx="28">
                  <c:v>413197.10119999998</c:v>
                </c:pt>
                <c:pt idx="29">
                  <c:v>413197.10119999998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09-4078-88DC-2D6E83C2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5752"/>
        <c:axId val="1"/>
      </c:lineChart>
      <c:catAx>
        <c:axId val="192835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35752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05-45B8-8479-0700444F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9360"/>
        <c:axId val="1"/>
      </c:lineChart>
      <c:catAx>
        <c:axId val="19283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39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A7-45EC-A255-4C92D882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2472"/>
        <c:axId val="1"/>
      </c:lineChart>
      <c:catAx>
        <c:axId val="192832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32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BE-4411-B07B-F8014AFF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7528"/>
        <c:axId val="1"/>
      </c:lineChart>
      <c:catAx>
        <c:axId val="16465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575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A9-42AE-83FB-53F103A1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6872"/>
        <c:axId val="1"/>
      </c:lineChart>
      <c:catAx>
        <c:axId val="16465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568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4A-4BDA-9CD2-E0A3A50B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1792"/>
        <c:axId val="1"/>
      </c:lineChart>
      <c:catAx>
        <c:axId val="1646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61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F-47B8-93E9-B63AE765E3C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F-47B8-93E9-B63AE765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0808"/>
        <c:axId val="1"/>
      </c:lineChart>
      <c:catAx>
        <c:axId val="164660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608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0-4248-AAA6-B62DE064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7856"/>
        <c:axId val="1"/>
      </c:lineChart>
      <c:dateAx>
        <c:axId val="164657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57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6-4D9B-BF33-86299DC7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032"/>
        <c:axId val="1"/>
      </c:lineChart>
      <c:catAx>
        <c:axId val="19149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00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37049</v>
      </c>
      <c r="G1" s="2" t="s">
        <v>0</v>
      </c>
      <c r="H1" s="3">
        <f ca="1">TODAY()</f>
        <v>37049</v>
      </c>
    </row>
    <row r="2" spans="1:12" ht="13.8" thickBot="1" x14ac:dyDescent="0.3">
      <c r="A2" s="44" t="s">
        <v>10</v>
      </c>
      <c r="B2" s="45">
        <f ca="1">TODAY()+2</f>
        <v>37051</v>
      </c>
      <c r="G2" s="2" t="s">
        <v>10</v>
      </c>
      <c r="H2" s="3">
        <f ca="1">TODAY()+3</f>
        <v>37052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5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5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5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5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5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5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5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5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5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5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8" thickBot="1" x14ac:dyDescent="0.3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E21" sqref="E21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37049</v>
      </c>
      <c r="F1" s="4" t="s">
        <v>1</v>
      </c>
      <c r="G1" s="5">
        <v>250000</v>
      </c>
      <c r="H1" s="6"/>
      <c r="I1" s="7" t="s">
        <v>2</v>
      </c>
      <c r="J1" s="8">
        <v>44000</v>
      </c>
      <c r="O1" s="43" t="s">
        <v>3</v>
      </c>
      <c r="P1" s="11">
        <f ca="1">TODAY()+2</f>
        <v>37051</v>
      </c>
      <c r="Q1" s="12">
        <v>200000</v>
      </c>
      <c r="S1" s="43" t="s">
        <v>4</v>
      </c>
      <c r="T1" s="11">
        <f ca="1">TODAY()+2</f>
        <v>37051</v>
      </c>
      <c r="U1" s="12">
        <v>34000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37050</v>
      </c>
      <c r="D2" s="14"/>
      <c r="P2" s="11">
        <f ca="1">TODAY()+3</f>
        <v>37052</v>
      </c>
      <c r="Q2" s="12">
        <v>200000</v>
      </c>
      <c r="T2" s="11">
        <f ca="1">TODAY()+3</f>
        <v>37052</v>
      </c>
      <c r="U2" s="12">
        <v>37000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37048</v>
      </c>
      <c r="L3" s="23">
        <f ca="1">TODAY()</f>
        <v>37049</v>
      </c>
      <c r="M3" s="24" t="s">
        <v>18</v>
      </c>
      <c r="P3" s="11">
        <f ca="1">TODAY()+4</f>
        <v>37053</v>
      </c>
      <c r="Q3" s="12">
        <v>230000</v>
      </c>
      <c r="T3" s="11">
        <f ca="1">TODAY()+4</f>
        <v>37053</v>
      </c>
      <c r="U3" s="12">
        <v>40000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8" thickBot="1" x14ac:dyDescent="0.3">
      <c r="A4" s="2" t="s">
        <v>14</v>
      </c>
      <c r="B4" s="16">
        <v>73</v>
      </c>
      <c r="C4" s="17">
        <v>54</v>
      </c>
      <c r="D4" s="18">
        <f>AVERAGE(B4,C4)</f>
        <v>63.5</v>
      </c>
      <c r="J4" s="25" t="s">
        <v>21</v>
      </c>
      <c r="K4" s="37">
        <v>1600</v>
      </c>
      <c r="L4" s="9">
        <v>9900</v>
      </c>
      <c r="M4" s="28">
        <f>+L4-K4</f>
        <v>8300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2400</v>
      </c>
      <c r="L5" s="9">
        <v>1200</v>
      </c>
      <c r="M5" s="29">
        <f>+L5-K5</f>
        <v>-1200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8" thickBot="1" x14ac:dyDescent="0.3">
      <c r="A6" s="25" t="s">
        <v>19</v>
      </c>
      <c r="B6" s="26">
        <v>-215000</v>
      </c>
      <c r="C6" s="12">
        <v>-230000</v>
      </c>
      <c r="D6" s="25" t="s">
        <v>20</v>
      </c>
      <c r="E6" s="26">
        <v>-37000</v>
      </c>
      <c r="F6" s="12">
        <v>-44000</v>
      </c>
      <c r="H6" s="12"/>
      <c r="J6" s="30" t="s">
        <v>25</v>
      </c>
      <c r="K6" s="39">
        <f>(+K4-K5)/2</f>
        <v>-400</v>
      </c>
      <c r="L6" s="31">
        <f>(+L4-L5)/2</f>
        <v>4350</v>
      </c>
      <c r="M6" s="32">
        <f>+L6-K6</f>
        <v>4750</v>
      </c>
      <c r="W6" s="11">
        <v>37047</v>
      </c>
      <c r="X6" s="14">
        <v>111</v>
      </c>
      <c r="Y6" s="14">
        <v>2400</v>
      </c>
      <c r="Z6" s="13">
        <f t="shared" si="1"/>
        <v>421097.10119999998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344137+67457</f>
        <v>411594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1600</v>
      </c>
      <c r="Y7" s="14">
        <v>2400</v>
      </c>
      <c r="Z7" s="13">
        <f t="shared" si="1"/>
        <v>421897.10119999998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>
        <f>300000+60000</f>
        <v>360000</v>
      </c>
      <c r="AJ7" s="15">
        <f t="shared" si="0"/>
        <v>37048</v>
      </c>
      <c r="AK7" s="12">
        <f>120029+17324</f>
        <v>137353</v>
      </c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9900</v>
      </c>
      <c r="Y8" s="14">
        <v>1200</v>
      </c>
      <c r="Z8" s="13">
        <f t="shared" si="1"/>
        <v>413197.10119999998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/>
      <c r="AJ8" s="15">
        <f t="shared" si="0"/>
        <v>37049</v>
      </c>
      <c r="AK8" s="12"/>
      <c r="AL8" s="12"/>
      <c r="AM8" s="12"/>
    </row>
    <row r="9" spans="1:39" x14ac:dyDescent="0.25">
      <c r="A9" s="25" t="s">
        <v>64</v>
      </c>
      <c r="B9" s="26">
        <v>-40000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413197.10119999998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215000+37000</f>
        <v>252000</v>
      </c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413197.10119999998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200000+34000</f>
        <v>234000</v>
      </c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413197.10119999998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200000+37000</f>
        <v>237000</v>
      </c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413197.10119999998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>
        <f>230000+40000</f>
        <v>270000</v>
      </c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413197.10119999998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-10000</v>
      </c>
      <c r="C14" s="14"/>
      <c r="D14" s="33" t="s">
        <v>30</v>
      </c>
      <c r="E14" s="34">
        <f>SUM(E6:E13)</f>
        <v>-70340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413197.10119999998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413197.10119999998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413197.10119999998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413197.10119999998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17781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413197.10119999998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16974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413197.10119999998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413197.10119999998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413197.10119999998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413197.10119999998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413197.10119999998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413197.10119999998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413197.10119999998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413197.10119999998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413197.10119999998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62</v>
      </c>
      <c r="B28" s="26">
        <v>-25015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413197.10119999998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-520651</v>
      </c>
      <c r="C29" s="14"/>
      <c r="D29" s="33" t="s">
        <v>40</v>
      </c>
      <c r="E29" s="34">
        <f>SUM(E16:E28)</f>
        <v>70340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413197.10119999998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413197.10119999998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413197.10119999998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125000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131274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76</v>
      </c>
      <c r="B36" s="40">
        <v>10000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5000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48007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42049</v>
      </c>
      <c r="C56" s="14"/>
      <c r="E56" s="12"/>
    </row>
    <row r="57" spans="1:5" x14ac:dyDescent="0.25">
      <c r="A57" s="25" t="s">
        <v>75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0</v>
      </c>
      <c r="C58" s="14"/>
    </row>
    <row r="59" spans="1:5" ht="13.8" thickBot="1" x14ac:dyDescent="0.3">
      <c r="A59" s="33" t="s">
        <v>40</v>
      </c>
      <c r="B59" s="34">
        <f>SUM(B31:B58)</f>
        <v>520651</v>
      </c>
      <c r="C59" s="14"/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2023-09-10T11:14:46Z</dcterms:modified>
</cp:coreProperties>
</file>