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328" activeTab="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L5" i="1" l="1"/>
  <c r="N5" i="1"/>
  <c r="A6" i="1"/>
  <c r="L6" i="1"/>
  <c r="N6" i="1"/>
  <c r="A7" i="1"/>
  <c r="L7" i="1"/>
  <c r="N7" i="1"/>
  <c r="A8" i="1"/>
  <c r="L8" i="1"/>
  <c r="N8" i="1"/>
  <c r="A9" i="1"/>
  <c r="L9" i="1"/>
  <c r="N9" i="1"/>
  <c r="A10" i="1"/>
  <c r="L10" i="1"/>
  <c r="N10" i="1"/>
  <c r="A11" i="1"/>
  <c r="L11" i="1"/>
  <c r="N11" i="1"/>
  <c r="A12" i="1"/>
  <c r="L12" i="1"/>
  <c r="N12" i="1"/>
  <c r="A13" i="1"/>
  <c r="L13" i="1"/>
  <c r="N13" i="1"/>
  <c r="A14" i="1"/>
  <c r="L14" i="1"/>
  <c r="N14" i="1"/>
  <c r="A15" i="1"/>
  <c r="L15" i="1"/>
  <c r="N15" i="1"/>
  <c r="A16" i="1"/>
  <c r="L16" i="1"/>
  <c r="N16" i="1"/>
  <c r="A17" i="1"/>
  <c r="L17" i="1"/>
  <c r="N17" i="1"/>
  <c r="A18" i="1"/>
  <c r="L18" i="1"/>
  <c r="N18" i="1"/>
  <c r="A19" i="1"/>
  <c r="L19" i="1"/>
  <c r="N19" i="1"/>
  <c r="A20" i="1"/>
  <c r="L20" i="1"/>
  <c r="N20" i="1"/>
  <c r="A21" i="1"/>
  <c r="L21" i="1"/>
  <c r="N21" i="1"/>
  <c r="A22" i="1"/>
  <c r="L22" i="1"/>
  <c r="N22" i="1"/>
  <c r="A23" i="1"/>
  <c r="L23" i="1"/>
  <c r="N23" i="1"/>
  <c r="A24" i="1"/>
  <c r="L24" i="1"/>
  <c r="N24" i="1"/>
  <c r="A25" i="1"/>
  <c r="L25" i="1"/>
  <c r="N25" i="1"/>
  <c r="A26" i="1"/>
  <c r="L26" i="1"/>
  <c r="N26" i="1"/>
  <c r="A27" i="1"/>
  <c r="L27" i="1"/>
  <c r="N27" i="1"/>
  <c r="A28" i="1"/>
  <c r="L28" i="1"/>
  <c r="N28" i="1"/>
  <c r="A29" i="1"/>
  <c r="L29" i="1"/>
  <c r="N29" i="1"/>
  <c r="A30" i="1"/>
  <c r="L30" i="1"/>
  <c r="N30" i="1"/>
  <c r="A31" i="1"/>
  <c r="L31" i="1"/>
  <c r="N31" i="1"/>
  <c r="A32" i="1"/>
  <c r="L32" i="1"/>
  <c r="N32" i="1"/>
  <c r="A33" i="1"/>
  <c r="L33" i="1"/>
  <c r="N33" i="1"/>
  <c r="A34" i="1"/>
  <c r="L34" i="1"/>
  <c r="N34" i="1"/>
  <c r="A35" i="1"/>
  <c r="L35" i="1"/>
  <c r="N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L10" i="2"/>
  <c r="T10" i="2"/>
  <c r="U10" i="2"/>
  <c r="Y10" i="2"/>
  <c r="AA10" i="2"/>
  <c r="AB10" i="2"/>
  <c r="AC10" i="2"/>
  <c r="AE10" i="2"/>
  <c r="AH10" i="2"/>
  <c r="AL10" i="2"/>
  <c r="AT10" i="2"/>
  <c r="AU10" i="2"/>
  <c r="AW10" i="2"/>
  <c r="A11" i="2"/>
  <c r="L11" i="2"/>
  <c r="T11" i="2"/>
  <c r="U11" i="2"/>
  <c r="Y11" i="2"/>
  <c r="AA11" i="2"/>
  <c r="AB11" i="2"/>
  <c r="AC11" i="2"/>
  <c r="AE11" i="2"/>
  <c r="AH11" i="2"/>
  <c r="AL11" i="2"/>
  <c r="AT11" i="2"/>
  <c r="AU11" i="2"/>
  <c r="AW11" i="2"/>
  <c r="A12" i="2"/>
  <c r="L12" i="2"/>
  <c r="T12" i="2"/>
  <c r="U12" i="2"/>
  <c r="Y12" i="2"/>
  <c r="AA12" i="2"/>
  <c r="AB12" i="2"/>
  <c r="AC12" i="2"/>
  <c r="AE12" i="2"/>
  <c r="AH12" i="2"/>
  <c r="AL12" i="2"/>
  <c r="AT12" i="2"/>
  <c r="AU12" i="2"/>
  <c r="AW12" i="2"/>
  <c r="A13" i="2"/>
  <c r="L13" i="2"/>
  <c r="T13" i="2"/>
  <c r="U13" i="2"/>
  <c r="Y13" i="2"/>
  <c r="AA13" i="2"/>
  <c r="AB13" i="2"/>
  <c r="AC13" i="2"/>
  <c r="AE13" i="2"/>
  <c r="AH13" i="2"/>
  <c r="AL13" i="2"/>
  <c r="AT13" i="2"/>
  <c r="AU13" i="2"/>
  <c r="AW13" i="2"/>
  <c r="A14" i="2"/>
  <c r="L14" i="2"/>
  <c r="T14" i="2"/>
  <c r="U14" i="2"/>
  <c r="Y14" i="2"/>
  <c r="AA14" i="2"/>
  <c r="AB14" i="2"/>
  <c r="AC14" i="2"/>
  <c r="AE14" i="2"/>
  <c r="AH14" i="2"/>
  <c r="AL14" i="2"/>
  <c r="AT14" i="2"/>
  <c r="AU14" i="2"/>
  <c r="AW14" i="2"/>
  <c r="A15" i="2"/>
  <c r="L15" i="2"/>
  <c r="T15" i="2"/>
  <c r="U15" i="2"/>
  <c r="Y15" i="2"/>
  <c r="AA15" i="2"/>
  <c r="AB15" i="2"/>
  <c r="AC15" i="2"/>
  <c r="AE15" i="2"/>
  <c r="AH15" i="2"/>
  <c r="AL15" i="2"/>
  <c r="AT15" i="2"/>
  <c r="AU15" i="2"/>
  <c r="AW15" i="2"/>
  <c r="A16" i="2"/>
  <c r="L16" i="2"/>
  <c r="T16" i="2"/>
  <c r="U16" i="2"/>
  <c r="Y16" i="2"/>
  <c r="AA16" i="2"/>
  <c r="AB16" i="2"/>
  <c r="AC16" i="2"/>
  <c r="AE16" i="2"/>
  <c r="AH16" i="2"/>
  <c r="AL16" i="2"/>
  <c r="AT16" i="2"/>
  <c r="AU16" i="2"/>
  <c r="AW16" i="2"/>
  <c r="A17" i="2"/>
  <c r="L17" i="2"/>
  <c r="T17" i="2"/>
  <c r="U17" i="2"/>
  <c r="Y17" i="2"/>
  <c r="AA17" i="2"/>
  <c r="AB17" i="2"/>
  <c r="AC17" i="2"/>
  <c r="AE17" i="2"/>
  <c r="AH17" i="2"/>
  <c r="AL17" i="2"/>
  <c r="AT17" i="2"/>
  <c r="AU17" i="2"/>
  <c r="AW17" i="2"/>
  <c r="A18" i="2"/>
  <c r="L18" i="2"/>
  <c r="T18" i="2"/>
  <c r="U18" i="2"/>
  <c r="Y18" i="2"/>
  <c r="AA18" i="2"/>
  <c r="AB18" i="2"/>
  <c r="AC18" i="2"/>
  <c r="AE18" i="2"/>
  <c r="AH18" i="2"/>
  <c r="AL18" i="2"/>
  <c r="AT18" i="2"/>
  <c r="AU18" i="2"/>
  <c r="AW18" i="2"/>
  <c r="A19" i="2"/>
  <c r="L19" i="2"/>
  <c r="T19" i="2"/>
  <c r="U19" i="2"/>
  <c r="Y19" i="2"/>
  <c r="AA19" i="2"/>
  <c r="AB19" i="2"/>
  <c r="AC19" i="2"/>
  <c r="AE19" i="2"/>
  <c r="AH19" i="2"/>
  <c r="AL19" i="2"/>
  <c r="AT19" i="2"/>
  <c r="AU19" i="2"/>
  <c r="AW19" i="2"/>
  <c r="A20" i="2"/>
  <c r="L20" i="2"/>
  <c r="T20" i="2"/>
  <c r="U20" i="2"/>
  <c r="Y20" i="2"/>
  <c r="AA20" i="2"/>
  <c r="AB20" i="2"/>
  <c r="AC20" i="2"/>
  <c r="AE20" i="2"/>
  <c r="AH20" i="2"/>
  <c r="AL20" i="2"/>
  <c r="AT20" i="2"/>
  <c r="AU20" i="2"/>
  <c r="AW20" i="2"/>
  <c r="A21" i="2"/>
  <c r="L21" i="2"/>
  <c r="T21" i="2"/>
  <c r="U21" i="2"/>
  <c r="Y21" i="2"/>
  <c r="AA21" i="2"/>
  <c r="AB21" i="2"/>
  <c r="AC21" i="2"/>
  <c r="AE21" i="2"/>
  <c r="AH21" i="2"/>
  <c r="AL21" i="2"/>
  <c r="AT21" i="2"/>
  <c r="AU21" i="2"/>
  <c r="AW21" i="2"/>
  <c r="A22" i="2"/>
  <c r="L22" i="2"/>
  <c r="T22" i="2"/>
  <c r="U22" i="2"/>
  <c r="Y22" i="2"/>
  <c r="AA22" i="2"/>
  <c r="AB22" i="2"/>
  <c r="AC22" i="2"/>
  <c r="AE22" i="2"/>
  <c r="AH22" i="2"/>
  <c r="AL22" i="2"/>
  <c r="AT22" i="2"/>
  <c r="AU22" i="2"/>
  <c r="AW22" i="2"/>
  <c r="A23" i="2"/>
  <c r="L23" i="2"/>
  <c r="T23" i="2"/>
  <c r="U23" i="2"/>
  <c r="Y23" i="2"/>
  <c r="AA23" i="2"/>
  <c r="AB23" i="2"/>
  <c r="AC23" i="2"/>
  <c r="AE23" i="2"/>
  <c r="AH23" i="2"/>
  <c r="AL23" i="2"/>
  <c r="AT23" i="2"/>
  <c r="AU23" i="2"/>
  <c r="AW23" i="2"/>
  <c r="A24" i="2"/>
  <c r="L24" i="2"/>
  <c r="T24" i="2"/>
  <c r="U24" i="2"/>
  <c r="Y24" i="2"/>
  <c r="AA24" i="2"/>
  <c r="AB24" i="2"/>
  <c r="AC24" i="2"/>
  <c r="AE24" i="2"/>
  <c r="AH24" i="2"/>
  <c r="AL24" i="2"/>
  <c r="AT24" i="2"/>
  <c r="AU24" i="2"/>
  <c r="AW24" i="2"/>
  <c r="A25" i="2"/>
  <c r="L25" i="2"/>
  <c r="T25" i="2"/>
  <c r="U25" i="2"/>
  <c r="Y25" i="2"/>
  <c r="AA25" i="2"/>
  <c r="AB25" i="2"/>
  <c r="AC25" i="2"/>
  <c r="AE25" i="2"/>
  <c r="AH25" i="2"/>
  <c r="AL25" i="2"/>
  <c r="AT25" i="2"/>
  <c r="AU25" i="2"/>
  <c r="AW25" i="2"/>
  <c r="A26" i="2"/>
  <c r="L26" i="2"/>
  <c r="T26" i="2"/>
  <c r="U26" i="2"/>
  <c r="Y26" i="2"/>
  <c r="AA26" i="2"/>
  <c r="AB26" i="2"/>
  <c r="AC26" i="2"/>
  <c r="AE26" i="2"/>
  <c r="AH26" i="2"/>
  <c r="AL26" i="2"/>
  <c r="AT26" i="2"/>
  <c r="AU26" i="2"/>
  <c r="AW26" i="2"/>
  <c r="A27" i="2"/>
  <c r="L27" i="2"/>
  <c r="T27" i="2"/>
  <c r="U27" i="2"/>
  <c r="Y27" i="2"/>
  <c r="AA27" i="2"/>
  <c r="AB27" i="2"/>
  <c r="AC27" i="2"/>
  <c r="AE27" i="2"/>
  <c r="AH27" i="2"/>
  <c r="AL27" i="2"/>
  <c r="AT27" i="2"/>
  <c r="AU27" i="2"/>
  <c r="AW27" i="2"/>
  <c r="A28" i="2"/>
  <c r="L28" i="2"/>
  <c r="T28" i="2"/>
  <c r="U28" i="2"/>
  <c r="Y28" i="2"/>
  <c r="AA28" i="2"/>
  <c r="AB28" i="2"/>
  <c r="AC28" i="2"/>
  <c r="AE28" i="2"/>
  <c r="AH28" i="2"/>
  <c r="AL28" i="2"/>
  <c r="AT28" i="2"/>
  <c r="AU28" i="2"/>
  <c r="AW28" i="2"/>
  <c r="A29" i="2"/>
  <c r="L29" i="2"/>
  <c r="T29" i="2"/>
  <c r="U29" i="2"/>
  <c r="Y29" i="2"/>
  <c r="AA29" i="2"/>
  <c r="AB29" i="2"/>
  <c r="AC29" i="2"/>
  <c r="AE29" i="2"/>
  <c r="AH29" i="2"/>
  <c r="AL29" i="2"/>
  <c r="AT29" i="2"/>
  <c r="AU29" i="2"/>
  <c r="AW29" i="2"/>
  <c r="A30" i="2"/>
  <c r="L30" i="2"/>
  <c r="T30" i="2"/>
  <c r="U30" i="2"/>
  <c r="Y30" i="2"/>
  <c r="AA30" i="2"/>
  <c r="AB30" i="2"/>
  <c r="AC30" i="2"/>
  <c r="AE30" i="2"/>
  <c r="AH30" i="2"/>
  <c r="AL30" i="2"/>
  <c r="AT30" i="2"/>
  <c r="AU30" i="2"/>
  <c r="AW30" i="2"/>
  <c r="A31" i="2"/>
  <c r="L31" i="2"/>
  <c r="T31" i="2"/>
  <c r="U31" i="2"/>
  <c r="Y31" i="2"/>
  <c r="AA31" i="2"/>
  <c r="AB31" i="2"/>
  <c r="AC31" i="2"/>
  <c r="AE31" i="2"/>
  <c r="AH31" i="2"/>
  <c r="AL31" i="2"/>
  <c r="AT31" i="2"/>
  <c r="AU31" i="2"/>
  <c r="AW31" i="2"/>
  <c r="A32" i="2"/>
  <c r="L32" i="2"/>
  <c r="T32" i="2"/>
  <c r="U32" i="2"/>
  <c r="Y32" i="2"/>
  <c r="AA32" i="2"/>
  <c r="AB32" i="2"/>
  <c r="AC32" i="2"/>
  <c r="AE32" i="2"/>
  <c r="AH32" i="2"/>
  <c r="AL32" i="2"/>
  <c r="AT32" i="2"/>
  <c r="AU32" i="2"/>
  <c r="A33" i="2"/>
  <c r="L33" i="2"/>
  <c r="T33" i="2"/>
  <c r="U33" i="2"/>
  <c r="Y33" i="2"/>
  <c r="AA33" i="2"/>
  <c r="AB33" i="2"/>
  <c r="AC33" i="2"/>
  <c r="AE33" i="2"/>
  <c r="AH33" i="2"/>
  <c r="AL33" i="2"/>
  <c r="AT33" i="2"/>
  <c r="AU33" i="2"/>
  <c r="A34" i="2"/>
  <c r="L34" i="2"/>
  <c r="U34" i="2"/>
  <c r="Y34" i="2"/>
  <c r="AA34" i="2"/>
  <c r="AB34" i="2"/>
  <c r="AC34" i="2"/>
  <c r="AE34" i="2"/>
  <c r="AH34" i="2"/>
  <c r="AL34" i="2"/>
  <c r="AT34" i="2"/>
  <c r="AU34" i="2"/>
  <c r="A35" i="2"/>
  <c r="L35" i="2"/>
  <c r="U35" i="2"/>
  <c r="Y35" i="2"/>
  <c r="AA35" i="2"/>
  <c r="AB35" i="2"/>
  <c r="AC35" i="2"/>
  <c r="AE35" i="2"/>
  <c r="AH35" i="2"/>
  <c r="AL35" i="2"/>
  <c r="AT35" i="2"/>
  <c r="AU35" i="2"/>
  <c r="A36" i="2"/>
  <c r="L36" i="2"/>
  <c r="U36" i="2"/>
  <c r="Y36" i="2"/>
  <c r="AA36" i="2"/>
  <c r="AB36" i="2"/>
  <c r="AC36" i="2"/>
  <c r="AE36" i="2"/>
  <c r="AH36" i="2"/>
  <c r="AL36" i="2"/>
  <c r="AT36" i="2"/>
  <c r="AU36" i="2"/>
  <c r="A37" i="2"/>
  <c r="L37" i="2"/>
  <c r="U37" i="2"/>
  <c r="Y37" i="2"/>
  <c r="AA37" i="2"/>
  <c r="AB37" i="2"/>
  <c r="AC37" i="2"/>
  <c r="AE37" i="2"/>
  <c r="AH37" i="2"/>
  <c r="AL37" i="2"/>
  <c r="AT37" i="2"/>
  <c r="AU37" i="2"/>
  <c r="A38" i="2"/>
  <c r="L38" i="2"/>
  <c r="U38" i="2"/>
  <c r="Y38" i="2"/>
  <c r="AA38" i="2"/>
  <c r="AB38" i="2"/>
  <c r="AC38" i="2"/>
  <c r="AE38" i="2"/>
  <c r="AH38" i="2"/>
  <c r="AL38" i="2"/>
  <c r="AT38" i="2"/>
  <c r="AU38" i="2"/>
  <c r="A39" i="2"/>
  <c r="L39" i="2"/>
  <c r="U39" i="2"/>
  <c r="Y39" i="2"/>
  <c r="AA39" i="2"/>
  <c r="AB39" i="2"/>
  <c r="AC39" i="2"/>
  <c r="AE39" i="2"/>
  <c r="AH39" i="2"/>
  <c r="AL39" i="2"/>
  <c r="AT39" i="2"/>
  <c r="AU39" i="2"/>
  <c r="A40" i="2"/>
  <c r="L40" i="2"/>
  <c r="U40" i="2"/>
  <c r="Y40" i="2"/>
  <c r="AA40" i="2"/>
  <c r="AB40" i="2"/>
  <c r="AC40" i="2"/>
  <c r="AE40" i="2"/>
  <c r="AH40" i="2"/>
  <c r="AL40" i="2"/>
  <c r="AT40" i="2"/>
  <c r="AU40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P42" i="2"/>
  <c r="T42" i="2"/>
  <c r="U42" i="2"/>
  <c r="W42" i="2"/>
  <c r="X42" i="2"/>
  <c r="Y42" i="2"/>
  <c r="AA42" i="2"/>
  <c r="AB42" i="2"/>
  <c r="AC42" i="2"/>
  <c r="AD42" i="2"/>
  <c r="AE42" i="2"/>
  <c r="AF42" i="2"/>
  <c r="AG42" i="2"/>
  <c r="AH42" i="2"/>
  <c r="AJ42" i="2"/>
  <c r="AK42" i="2"/>
  <c r="AL42" i="2"/>
  <c r="AN42" i="2"/>
  <c r="AO42" i="2"/>
  <c r="AP42" i="2"/>
  <c r="AQ42" i="2"/>
  <c r="AR42" i="2"/>
  <c r="AS42" i="2"/>
  <c r="AT42" i="2"/>
  <c r="AU42" i="2"/>
  <c r="AV42" i="2"/>
  <c r="A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P43" i="2"/>
  <c r="T43" i="2"/>
  <c r="U43" i="2"/>
  <c r="B10" i="3"/>
  <c r="C10" i="3"/>
  <c r="E10" i="3"/>
  <c r="J10" i="3"/>
  <c r="L10" i="3"/>
  <c r="Q10" i="3"/>
  <c r="A11" i="3"/>
  <c r="E11" i="3"/>
  <c r="J11" i="3"/>
  <c r="L11" i="3"/>
  <c r="Q11" i="3"/>
  <c r="A12" i="3"/>
  <c r="E12" i="3"/>
  <c r="J12" i="3"/>
  <c r="L12" i="3"/>
  <c r="Q12" i="3"/>
  <c r="A13" i="3"/>
  <c r="E13" i="3"/>
  <c r="J13" i="3"/>
  <c r="L13" i="3"/>
  <c r="Q13" i="3"/>
  <c r="A14" i="3"/>
  <c r="E14" i="3"/>
  <c r="J14" i="3"/>
  <c r="L14" i="3"/>
  <c r="Q14" i="3"/>
  <c r="A15" i="3"/>
  <c r="E15" i="3"/>
  <c r="J15" i="3"/>
  <c r="L15" i="3"/>
  <c r="Q15" i="3"/>
  <c r="A16" i="3"/>
  <c r="E16" i="3"/>
  <c r="J16" i="3"/>
  <c r="L16" i="3"/>
  <c r="Q16" i="3"/>
  <c r="A17" i="3"/>
  <c r="E17" i="3"/>
  <c r="J17" i="3"/>
  <c r="L17" i="3"/>
  <c r="Q17" i="3"/>
  <c r="A18" i="3"/>
  <c r="E18" i="3"/>
  <c r="J18" i="3"/>
  <c r="L18" i="3"/>
  <c r="Q18" i="3"/>
  <c r="A19" i="3"/>
  <c r="E19" i="3"/>
  <c r="J19" i="3"/>
  <c r="L19" i="3"/>
  <c r="Q19" i="3"/>
  <c r="A20" i="3"/>
  <c r="E20" i="3"/>
  <c r="J20" i="3"/>
  <c r="L20" i="3"/>
  <c r="Q20" i="3"/>
  <c r="A21" i="3"/>
  <c r="E21" i="3"/>
  <c r="J21" i="3"/>
  <c r="L21" i="3"/>
  <c r="Q21" i="3"/>
  <c r="A22" i="3"/>
  <c r="E22" i="3"/>
  <c r="J22" i="3"/>
  <c r="L22" i="3"/>
  <c r="Q22" i="3"/>
  <c r="A23" i="3"/>
  <c r="E23" i="3"/>
  <c r="J23" i="3"/>
  <c r="L23" i="3"/>
  <c r="Q23" i="3"/>
  <c r="A24" i="3"/>
  <c r="E24" i="3"/>
  <c r="J24" i="3"/>
  <c r="L24" i="3"/>
  <c r="Q24" i="3"/>
  <c r="A25" i="3"/>
  <c r="E25" i="3"/>
  <c r="J25" i="3"/>
  <c r="L25" i="3"/>
  <c r="Q25" i="3"/>
  <c r="A26" i="3"/>
  <c r="E26" i="3"/>
  <c r="J26" i="3"/>
  <c r="L26" i="3"/>
  <c r="Q26" i="3"/>
  <c r="A27" i="3"/>
  <c r="E27" i="3"/>
  <c r="J27" i="3"/>
  <c r="L27" i="3"/>
  <c r="Q27" i="3"/>
  <c r="A28" i="3"/>
  <c r="E28" i="3"/>
  <c r="J28" i="3"/>
  <c r="L28" i="3"/>
  <c r="Q28" i="3"/>
  <c r="A29" i="3"/>
  <c r="E29" i="3"/>
  <c r="J29" i="3"/>
  <c r="L29" i="3"/>
  <c r="Q29" i="3"/>
  <c r="A30" i="3"/>
  <c r="E30" i="3"/>
  <c r="J30" i="3"/>
  <c r="L30" i="3"/>
  <c r="Q30" i="3"/>
  <c r="A31" i="3"/>
  <c r="E31" i="3"/>
  <c r="J31" i="3"/>
  <c r="L31" i="3"/>
  <c r="Q31" i="3"/>
  <c r="A32" i="3"/>
  <c r="E32" i="3"/>
  <c r="J32" i="3"/>
  <c r="L32" i="3"/>
  <c r="Q32" i="3"/>
  <c r="A33" i="3"/>
  <c r="E33" i="3"/>
  <c r="J33" i="3"/>
  <c r="L33" i="3"/>
  <c r="A34" i="3"/>
  <c r="A35" i="3"/>
  <c r="A36" i="3"/>
  <c r="A37" i="3"/>
  <c r="A38" i="3"/>
  <c r="A39" i="3"/>
  <c r="A40" i="3"/>
</calcChain>
</file>

<file path=xl/sharedStrings.xml><?xml version="1.0" encoding="utf-8"?>
<sst xmlns="http://schemas.openxmlformats.org/spreadsheetml/2006/main" count="205" uniqueCount="65">
  <si>
    <t>PSNC</t>
  </si>
  <si>
    <t>Production</t>
  </si>
  <si>
    <t>US</t>
  </si>
  <si>
    <t>Gypsum</t>
  </si>
  <si>
    <t>Ford</t>
  </si>
  <si>
    <t>Motor</t>
  </si>
  <si>
    <t>Nabisco</t>
  </si>
  <si>
    <t>Tiger</t>
  </si>
  <si>
    <t>Natural</t>
  </si>
  <si>
    <t>BGE</t>
  </si>
  <si>
    <t>PEPCO</t>
  </si>
  <si>
    <t>Services</t>
  </si>
  <si>
    <t>Subtotal</t>
  </si>
  <si>
    <t>VNG</t>
  </si>
  <si>
    <t>Total</t>
  </si>
  <si>
    <t>MAY 2001 DELIVERIES TO VNG ON TCO</t>
  </si>
  <si>
    <t>VPEM</t>
  </si>
  <si>
    <t>VNG for</t>
  </si>
  <si>
    <t>Scana</t>
  </si>
  <si>
    <t>?</t>
  </si>
  <si>
    <t>Avg/Day</t>
  </si>
  <si>
    <t>Shipper</t>
  </si>
  <si>
    <t>Contract</t>
  </si>
  <si>
    <t>Upstream</t>
  </si>
  <si>
    <t>Marketer</t>
  </si>
  <si>
    <t>FS</t>
  </si>
  <si>
    <t>Transco LH</t>
  </si>
  <si>
    <t>DELIVERIES TO HOPEWELL</t>
  </si>
  <si>
    <t>P1037147</t>
  </si>
  <si>
    <t>Scheduled</t>
  </si>
  <si>
    <t>Allocated</t>
  </si>
  <si>
    <t>Sequence</t>
  </si>
  <si>
    <t>B9</t>
  </si>
  <si>
    <t>DELIVERIES TO TCO LNG</t>
  </si>
  <si>
    <t>DELIVERIES TO VNG ON DOMINION</t>
  </si>
  <si>
    <t>End</t>
  </si>
  <si>
    <t>Users</t>
  </si>
  <si>
    <t>From</t>
  </si>
  <si>
    <t>TCO</t>
  </si>
  <si>
    <t>TOTAL DELIVERIES TO VNG</t>
  </si>
  <si>
    <t>Dominion</t>
  </si>
  <si>
    <t>Sendout</t>
  </si>
  <si>
    <t>Difference</t>
  </si>
  <si>
    <t>Storage</t>
  </si>
  <si>
    <t>Injections/</t>
  </si>
  <si>
    <t>Withdrawals</t>
  </si>
  <si>
    <t>from TCO</t>
  </si>
  <si>
    <t>from Dom</t>
  </si>
  <si>
    <t>Metered</t>
  </si>
  <si>
    <t>Volume</t>
  </si>
  <si>
    <t>FSS</t>
  </si>
  <si>
    <t>Injection</t>
  </si>
  <si>
    <t>Withdrawal</t>
  </si>
  <si>
    <t>Danna</t>
  </si>
  <si>
    <t>Setup</t>
  </si>
  <si>
    <t>ENA</t>
  </si>
  <si>
    <t>Deliveries</t>
  </si>
  <si>
    <t>for VNG</t>
  </si>
  <si>
    <t>Needs</t>
  </si>
  <si>
    <t>for Storage</t>
  </si>
  <si>
    <t>for End</t>
  </si>
  <si>
    <t>Forecast</t>
  </si>
  <si>
    <t>to Gate</t>
  </si>
  <si>
    <t>Actual</t>
  </si>
  <si>
    <t>to VNG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</si>
</sst>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1" applyNumberFormat="1" applyFont="1" applyAlignment="1"/>
    <xf numFmtId="0" fontId="0" fillId="0" borderId="0" xfId="0" applyAlignment="1">
      <alignment horizontal="center"/>
    </xf>
    <xf numFmtId="165" fontId="0" fillId="2" borderId="0" xfId="1" applyNumberFormat="1" applyFont="1" applyFill="1"/>
    <xf numFmtId="165" fontId="0" fillId="0" borderId="0" xfId="0" applyNumberFormat="1"/>
    <xf numFmtId="165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85" workbookViewId="0">
      <selection activeCell="B28" sqref="B28"/>
    </sheetView>
  </sheetViews>
  <sheetFormatPr defaultRowHeight="13.2" x14ac:dyDescent="0.25"/>
  <cols>
    <col min="2" max="14" width="10.6640625" style="1" customWidth="1"/>
  </cols>
  <sheetData>
    <row r="1" spans="1:14" ht="15.6" x14ac:dyDescent="0.3">
      <c r="A1" s="3" t="s">
        <v>15</v>
      </c>
    </row>
    <row r="3" spans="1:14" x14ac:dyDescent="0.25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/>
      <c r="M3" s="2"/>
      <c r="N3" s="2"/>
    </row>
    <row r="4" spans="1:14" x14ac:dyDescent="0.25"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13</v>
      </c>
      <c r="N4" s="2" t="s">
        <v>14</v>
      </c>
    </row>
    <row r="5" spans="1:14" x14ac:dyDescent="0.25">
      <c r="A5">
        <v>1</v>
      </c>
      <c r="B5" s="1">
        <v>1223</v>
      </c>
      <c r="C5" s="1">
        <v>2500</v>
      </c>
      <c r="D5" s="1">
        <v>1800</v>
      </c>
      <c r="E5" s="1">
        <v>2301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SUM(B5:K5)</f>
        <v>7824</v>
      </c>
      <c r="M5" s="1">
        <v>47305</v>
      </c>
      <c r="N5" s="1">
        <f>SUM(L5:M5)</f>
        <v>55129</v>
      </c>
    </row>
    <row r="6" spans="1:14" x14ac:dyDescent="0.25">
      <c r="A6">
        <f>A5+1</f>
        <v>2</v>
      </c>
      <c r="B6" s="1">
        <v>9223</v>
      </c>
      <c r="C6" s="1">
        <v>3300</v>
      </c>
      <c r="D6" s="1">
        <v>1800</v>
      </c>
      <c r="E6" s="1">
        <v>4960</v>
      </c>
      <c r="F6" s="1">
        <v>700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ref="L6:L35" si="0">SUM(B6:K6)</f>
        <v>19983</v>
      </c>
      <c r="M6" s="1">
        <v>39650</v>
      </c>
      <c r="N6" s="1">
        <f t="shared" ref="N6:N35" si="1">SUM(L6:M6)</f>
        <v>59633</v>
      </c>
    </row>
    <row r="7" spans="1:14" x14ac:dyDescent="0.25">
      <c r="A7">
        <f t="shared" ref="A7:A35" si="2">A6+1</f>
        <v>3</v>
      </c>
      <c r="B7" s="1">
        <v>0</v>
      </c>
      <c r="C7" s="1">
        <v>0</v>
      </c>
      <c r="D7" s="1">
        <v>1800</v>
      </c>
      <c r="E7" s="1">
        <v>5000</v>
      </c>
      <c r="F7" s="1">
        <v>700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7500</v>
      </c>
      <c r="M7" s="1">
        <v>47304</v>
      </c>
      <c r="N7" s="1">
        <f t="shared" si="1"/>
        <v>54804</v>
      </c>
    </row>
    <row r="8" spans="1:14" x14ac:dyDescent="0.25">
      <c r="A8">
        <f t="shared" si="2"/>
        <v>4</v>
      </c>
      <c r="B8" s="1">
        <v>0</v>
      </c>
      <c r="C8" s="1">
        <v>0</v>
      </c>
      <c r="D8" s="1">
        <v>1800</v>
      </c>
      <c r="E8" s="1">
        <v>4298</v>
      </c>
      <c r="F8" s="1">
        <v>700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6798</v>
      </c>
      <c r="M8" s="1">
        <v>44821</v>
      </c>
      <c r="N8" s="1">
        <f t="shared" si="1"/>
        <v>51619</v>
      </c>
    </row>
    <row r="9" spans="1:14" x14ac:dyDescent="0.25">
      <c r="A9">
        <f t="shared" si="2"/>
        <v>5</v>
      </c>
      <c r="B9" s="1">
        <v>0</v>
      </c>
      <c r="C9" s="1">
        <v>3300</v>
      </c>
      <c r="D9" s="1">
        <v>1800</v>
      </c>
      <c r="E9" s="1">
        <v>4298</v>
      </c>
      <c r="F9" s="1">
        <v>700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10098</v>
      </c>
      <c r="M9" s="1">
        <v>42647</v>
      </c>
      <c r="N9" s="1">
        <f t="shared" si="1"/>
        <v>52745</v>
      </c>
    </row>
    <row r="10" spans="1:14" x14ac:dyDescent="0.25">
      <c r="A10">
        <f t="shared" si="2"/>
        <v>6</v>
      </c>
      <c r="B10" s="1">
        <v>9223</v>
      </c>
      <c r="C10" s="1">
        <v>3300</v>
      </c>
      <c r="D10" s="1">
        <v>1800</v>
      </c>
      <c r="E10" s="1">
        <v>4298</v>
      </c>
      <c r="F10" s="1">
        <v>700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19321</v>
      </c>
      <c r="M10" s="1">
        <v>42647</v>
      </c>
      <c r="N10" s="1">
        <f t="shared" si="1"/>
        <v>61968</v>
      </c>
    </row>
    <row r="11" spans="1:14" x14ac:dyDescent="0.25">
      <c r="A11">
        <f t="shared" si="2"/>
        <v>7</v>
      </c>
      <c r="B11" s="1">
        <v>9223</v>
      </c>
      <c r="C11" s="1">
        <v>3300</v>
      </c>
      <c r="D11" s="1">
        <v>1800</v>
      </c>
      <c r="E11" s="1">
        <v>3365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18388</v>
      </c>
      <c r="M11" s="1">
        <v>42647</v>
      </c>
      <c r="N11" s="1">
        <f t="shared" si="1"/>
        <v>61035</v>
      </c>
    </row>
    <row r="12" spans="1:14" x14ac:dyDescent="0.25">
      <c r="A12">
        <f t="shared" si="2"/>
        <v>8</v>
      </c>
      <c r="B12" s="1">
        <v>6904</v>
      </c>
      <c r="C12" s="1">
        <v>3300</v>
      </c>
      <c r="D12" s="1">
        <v>1800</v>
      </c>
      <c r="E12" s="1">
        <v>3325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16029</v>
      </c>
      <c r="M12" s="1">
        <v>44000</v>
      </c>
      <c r="N12" s="1">
        <f t="shared" si="1"/>
        <v>60029</v>
      </c>
    </row>
    <row r="13" spans="1:14" x14ac:dyDescent="0.25">
      <c r="A13">
        <f t="shared" si="2"/>
        <v>9</v>
      </c>
      <c r="B13" s="1">
        <v>2102</v>
      </c>
      <c r="C13" s="1">
        <v>6600</v>
      </c>
      <c r="D13" s="1">
        <v>1800</v>
      </c>
      <c r="E13" s="1">
        <v>3325</v>
      </c>
      <c r="F13" s="1">
        <v>700</v>
      </c>
      <c r="G13" s="1">
        <v>0</v>
      </c>
      <c r="H13" s="1">
        <v>0</v>
      </c>
      <c r="I13" s="1">
        <v>350</v>
      </c>
      <c r="J13" s="1">
        <v>0</v>
      </c>
      <c r="K13" s="1">
        <v>0</v>
      </c>
      <c r="L13" s="1">
        <f t="shared" si="0"/>
        <v>14877</v>
      </c>
      <c r="M13" s="1">
        <v>59768</v>
      </c>
      <c r="N13" s="1">
        <f t="shared" si="1"/>
        <v>74645</v>
      </c>
    </row>
    <row r="14" spans="1:14" x14ac:dyDescent="0.25">
      <c r="A14">
        <f t="shared" si="2"/>
        <v>10</v>
      </c>
      <c r="B14" s="1">
        <v>0</v>
      </c>
      <c r="C14" s="1">
        <v>3300</v>
      </c>
      <c r="D14" s="1">
        <v>1800</v>
      </c>
      <c r="E14" s="1">
        <v>3795</v>
      </c>
      <c r="F14" s="1">
        <v>700</v>
      </c>
      <c r="G14" s="1">
        <v>470</v>
      </c>
      <c r="H14" s="1">
        <v>3300</v>
      </c>
      <c r="I14" s="1">
        <v>350</v>
      </c>
      <c r="J14" s="1">
        <v>0</v>
      </c>
      <c r="K14" s="1">
        <v>0</v>
      </c>
      <c r="L14" s="1">
        <f t="shared" si="0"/>
        <v>13715</v>
      </c>
      <c r="M14" s="1">
        <v>44734</v>
      </c>
      <c r="N14" s="1">
        <f t="shared" si="1"/>
        <v>58449</v>
      </c>
    </row>
    <row r="15" spans="1:14" x14ac:dyDescent="0.25">
      <c r="A15">
        <f t="shared" si="2"/>
        <v>11</v>
      </c>
      <c r="B15" s="1">
        <v>0</v>
      </c>
      <c r="C15" s="1">
        <v>6600</v>
      </c>
      <c r="D15" s="1">
        <v>1800</v>
      </c>
      <c r="E15" s="1">
        <v>4082</v>
      </c>
      <c r="F15" s="1">
        <v>700</v>
      </c>
      <c r="G15" s="1">
        <v>0</v>
      </c>
      <c r="H15" s="1">
        <v>0</v>
      </c>
      <c r="I15" s="1">
        <v>250</v>
      </c>
      <c r="J15" s="1">
        <v>0</v>
      </c>
      <c r="K15" s="1">
        <v>0</v>
      </c>
      <c r="L15" s="1">
        <f t="shared" si="0"/>
        <v>13432</v>
      </c>
      <c r="M15" s="1">
        <v>44734</v>
      </c>
      <c r="N15" s="1">
        <f t="shared" si="1"/>
        <v>58166</v>
      </c>
    </row>
    <row r="16" spans="1:14" x14ac:dyDescent="0.25">
      <c r="A16">
        <f t="shared" si="2"/>
        <v>12</v>
      </c>
      <c r="B16" s="1">
        <v>0</v>
      </c>
      <c r="C16" s="1">
        <v>6556</v>
      </c>
      <c r="D16" s="1">
        <v>1800</v>
      </c>
      <c r="E16" s="1">
        <v>4082</v>
      </c>
      <c r="F16" s="1">
        <v>700</v>
      </c>
      <c r="G16" s="1">
        <v>0</v>
      </c>
      <c r="H16" s="1">
        <v>0</v>
      </c>
      <c r="I16" s="1">
        <v>250</v>
      </c>
      <c r="J16" s="1">
        <v>0</v>
      </c>
      <c r="K16" s="1">
        <v>0</v>
      </c>
      <c r="L16" s="1">
        <f t="shared" si="0"/>
        <v>13388</v>
      </c>
      <c r="M16" s="1">
        <v>54734</v>
      </c>
      <c r="N16" s="1">
        <f t="shared" si="1"/>
        <v>68122</v>
      </c>
    </row>
    <row r="17" spans="1:14" x14ac:dyDescent="0.25">
      <c r="A17">
        <f t="shared" si="2"/>
        <v>13</v>
      </c>
      <c r="B17" s="1">
        <v>0</v>
      </c>
      <c r="C17" s="1">
        <v>6556</v>
      </c>
      <c r="D17" s="1">
        <v>1800</v>
      </c>
      <c r="E17" s="1">
        <v>4082</v>
      </c>
      <c r="F17" s="1">
        <v>700</v>
      </c>
      <c r="G17" s="1">
        <v>0</v>
      </c>
      <c r="H17" s="1">
        <v>0</v>
      </c>
      <c r="I17" s="1">
        <v>250</v>
      </c>
      <c r="J17" s="1">
        <v>0</v>
      </c>
      <c r="K17" s="1">
        <v>0</v>
      </c>
      <c r="L17" s="1">
        <f t="shared" si="0"/>
        <v>13388</v>
      </c>
      <c r="M17" s="1">
        <v>54734</v>
      </c>
      <c r="N17" s="1">
        <f t="shared" si="1"/>
        <v>68122</v>
      </c>
    </row>
    <row r="18" spans="1:14" x14ac:dyDescent="0.25">
      <c r="A18">
        <f t="shared" si="2"/>
        <v>14</v>
      </c>
      <c r="B18" s="1">
        <v>0</v>
      </c>
      <c r="C18" s="1">
        <v>6556</v>
      </c>
      <c r="D18" s="1">
        <v>1800</v>
      </c>
      <c r="E18" s="1">
        <v>4082</v>
      </c>
      <c r="F18" s="1">
        <v>700</v>
      </c>
      <c r="G18" s="1">
        <v>0</v>
      </c>
      <c r="H18" s="1">
        <v>0</v>
      </c>
      <c r="I18" s="1">
        <v>250</v>
      </c>
      <c r="J18" s="1">
        <v>0</v>
      </c>
      <c r="K18" s="1">
        <v>0</v>
      </c>
      <c r="L18" s="1">
        <f t="shared" si="0"/>
        <v>13388</v>
      </c>
      <c r="M18" s="1">
        <v>54734</v>
      </c>
      <c r="N18" s="1">
        <f t="shared" si="1"/>
        <v>68122</v>
      </c>
    </row>
    <row r="19" spans="1:14" x14ac:dyDescent="0.25">
      <c r="A19">
        <f t="shared" si="2"/>
        <v>15</v>
      </c>
      <c r="B19" s="1">
        <v>0</v>
      </c>
      <c r="C19" s="1">
        <v>4272</v>
      </c>
      <c r="D19" s="1">
        <v>1800</v>
      </c>
      <c r="E19" s="1">
        <v>4082</v>
      </c>
      <c r="F19" s="1">
        <v>700</v>
      </c>
      <c r="G19" s="1">
        <v>0</v>
      </c>
      <c r="H19" s="1">
        <v>0</v>
      </c>
      <c r="I19" s="1">
        <v>250</v>
      </c>
      <c r="J19" s="1">
        <v>0</v>
      </c>
      <c r="K19" s="1">
        <v>0</v>
      </c>
      <c r="L19" s="1">
        <f t="shared" si="0"/>
        <v>11104</v>
      </c>
      <c r="M19" s="1">
        <v>44734</v>
      </c>
      <c r="N19" s="1">
        <f t="shared" si="1"/>
        <v>55838</v>
      </c>
    </row>
    <row r="20" spans="1:14" x14ac:dyDescent="0.25">
      <c r="A20">
        <f t="shared" si="2"/>
        <v>16</v>
      </c>
      <c r="B20" s="1">
        <v>0</v>
      </c>
      <c r="C20" s="1">
        <v>3300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750</v>
      </c>
      <c r="K20" s="1">
        <v>0</v>
      </c>
      <c r="L20" s="1">
        <f t="shared" si="0"/>
        <v>10882</v>
      </c>
      <c r="M20" s="1">
        <v>44734</v>
      </c>
      <c r="N20" s="1">
        <f t="shared" si="1"/>
        <v>55616</v>
      </c>
    </row>
    <row r="21" spans="1:14" x14ac:dyDescent="0.25">
      <c r="A21">
        <f t="shared" si="2"/>
        <v>17</v>
      </c>
      <c r="B21" s="1">
        <v>0</v>
      </c>
      <c r="C21" s="1">
        <v>3300</v>
      </c>
      <c r="D21" s="1">
        <v>1800</v>
      </c>
      <c r="E21" s="1">
        <v>4079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517</v>
      </c>
      <c r="L21" s="1">
        <f t="shared" si="0"/>
        <v>10646</v>
      </c>
      <c r="M21" s="1">
        <v>45484</v>
      </c>
      <c r="N21" s="1">
        <f t="shared" si="1"/>
        <v>56130</v>
      </c>
    </row>
    <row r="22" spans="1:14" x14ac:dyDescent="0.25">
      <c r="A22">
        <f t="shared" si="2"/>
        <v>18</v>
      </c>
      <c r="B22" s="1">
        <v>0</v>
      </c>
      <c r="C22" s="1">
        <v>3300</v>
      </c>
      <c r="D22" s="1">
        <v>1800</v>
      </c>
      <c r="E22" s="1">
        <v>4085</v>
      </c>
      <c r="F22" s="1">
        <v>700</v>
      </c>
      <c r="G22" s="1">
        <v>0</v>
      </c>
      <c r="H22" s="1">
        <v>0</v>
      </c>
      <c r="I22" s="1">
        <v>250</v>
      </c>
      <c r="J22" s="1">
        <v>138</v>
      </c>
      <c r="K22" s="1">
        <v>517</v>
      </c>
      <c r="L22" s="1">
        <f>SUM(B22:K22)</f>
        <v>10790</v>
      </c>
      <c r="M22" s="1">
        <v>40484</v>
      </c>
      <c r="N22" s="1">
        <f>SUM(L22:M22)</f>
        <v>51274</v>
      </c>
    </row>
    <row r="23" spans="1:14" x14ac:dyDescent="0.25">
      <c r="A23">
        <f t="shared" si="2"/>
        <v>19</v>
      </c>
      <c r="B23" s="1">
        <v>0</v>
      </c>
      <c r="C23" s="1">
        <v>3300</v>
      </c>
      <c r="D23" s="1">
        <v>1800</v>
      </c>
      <c r="E23" s="1">
        <v>4997</v>
      </c>
      <c r="F23" s="1">
        <v>700</v>
      </c>
      <c r="G23" s="1">
        <v>0</v>
      </c>
      <c r="H23" s="1">
        <v>0</v>
      </c>
      <c r="I23" s="1">
        <v>275</v>
      </c>
      <c r="J23" s="1">
        <v>0</v>
      </c>
      <c r="K23" s="1">
        <v>517</v>
      </c>
      <c r="L23" s="1">
        <f>SUM(B23:K23)</f>
        <v>11589</v>
      </c>
      <c r="M23" s="1">
        <v>45484</v>
      </c>
      <c r="N23" s="1">
        <f>SUM(L23:M23)</f>
        <v>57073</v>
      </c>
    </row>
    <row r="24" spans="1:14" x14ac:dyDescent="0.25">
      <c r="A24">
        <f t="shared" si="2"/>
        <v>20</v>
      </c>
      <c r="B24" s="1">
        <v>0</v>
      </c>
      <c r="C24" s="1">
        <v>3300</v>
      </c>
      <c r="D24" s="1">
        <v>1800</v>
      </c>
      <c r="E24" s="1">
        <v>4997</v>
      </c>
      <c r="F24" s="1">
        <v>700</v>
      </c>
      <c r="G24" s="1">
        <v>0</v>
      </c>
      <c r="H24" s="1">
        <v>0</v>
      </c>
      <c r="I24" s="1">
        <v>275</v>
      </c>
      <c r="J24" s="1">
        <v>0</v>
      </c>
      <c r="K24" s="1">
        <v>517</v>
      </c>
      <c r="L24" s="1">
        <f>SUM(B24:K24)</f>
        <v>11589</v>
      </c>
      <c r="M24" s="1">
        <v>45484</v>
      </c>
      <c r="N24" s="1">
        <f>SUM(L24:M24)</f>
        <v>57073</v>
      </c>
    </row>
    <row r="25" spans="1:14" x14ac:dyDescent="0.25">
      <c r="A25">
        <f t="shared" si="2"/>
        <v>21</v>
      </c>
      <c r="B25" s="1">
        <v>0</v>
      </c>
      <c r="C25" s="1">
        <v>3300</v>
      </c>
      <c r="D25" s="1">
        <v>1800</v>
      </c>
      <c r="E25" s="1">
        <v>4990</v>
      </c>
      <c r="F25" s="1">
        <v>700</v>
      </c>
      <c r="G25" s="1">
        <v>0</v>
      </c>
      <c r="H25" s="1">
        <v>0</v>
      </c>
      <c r="I25" s="1">
        <v>275</v>
      </c>
      <c r="J25" s="1">
        <v>0</v>
      </c>
      <c r="K25" s="1">
        <v>517</v>
      </c>
      <c r="L25" s="1">
        <f>SUM(B25:K25)</f>
        <v>11582</v>
      </c>
      <c r="M25" s="1">
        <v>45484</v>
      </c>
      <c r="N25" s="1">
        <f>SUM(L25:M25)</f>
        <v>57066</v>
      </c>
    </row>
    <row r="26" spans="1:14" x14ac:dyDescent="0.25">
      <c r="A26">
        <f t="shared" si="2"/>
        <v>22</v>
      </c>
      <c r="B26" s="1">
        <v>0</v>
      </c>
      <c r="C26" s="1">
        <v>3300</v>
      </c>
      <c r="D26" s="1">
        <v>1800</v>
      </c>
      <c r="E26" s="1">
        <v>5000</v>
      </c>
      <c r="F26" s="1">
        <v>700</v>
      </c>
      <c r="G26" s="1">
        <v>28</v>
      </c>
      <c r="H26" s="1">
        <v>0</v>
      </c>
      <c r="I26" s="1">
        <v>275</v>
      </c>
      <c r="J26" s="1">
        <v>0</v>
      </c>
      <c r="K26" s="1">
        <v>517</v>
      </c>
      <c r="L26" s="1">
        <f t="shared" si="0"/>
        <v>11620</v>
      </c>
      <c r="M26" s="1">
        <v>45484</v>
      </c>
      <c r="N26" s="1">
        <f t="shared" si="1"/>
        <v>57104</v>
      </c>
    </row>
    <row r="27" spans="1:14" x14ac:dyDescent="0.25">
      <c r="A27">
        <f t="shared" si="2"/>
        <v>23</v>
      </c>
      <c r="B27" s="1">
        <v>0</v>
      </c>
      <c r="C27" s="1">
        <v>3300</v>
      </c>
      <c r="D27" s="1">
        <v>1800</v>
      </c>
      <c r="E27" s="1">
        <v>5000</v>
      </c>
      <c r="F27" s="1">
        <v>700</v>
      </c>
      <c r="G27" s="1">
        <v>28</v>
      </c>
      <c r="H27" s="1">
        <v>0</v>
      </c>
      <c r="I27" s="1">
        <v>275</v>
      </c>
      <c r="J27" s="1">
        <v>0</v>
      </c>
      <c r="K27" s="1">
        <v>517</v>
      </c>
      <c r="L27" s="1">
        <f>SUM(B27:K27)</f>
        <v>11620</v>
      </c>
      <c r="M27" s="1">
        <v>45484</v>
      </c>
      <c r="N27" s="1">
        <f>SUM(L27:M27)</f>
        <v>57104</v>
      </c>
    </row>
    <row r="28" spans="1:14" x14ac:dyDescent="0.25">
      <c r="A28">
        <f t="shared" si="2"/>
        <v>24</v>
      </c>
      <c r="L28" s="1">
        <f t="shared" si="0"/>
        <v>0</v>
      </c>
      <c r="N28" s="1">
        <f t="shared" si="1"/>
        <v>0</v>
      </c>
    </row>
    <row r="29" spans="1:14" x14ac:dyDescent="0.25">
      <c r="A29">
        <f t="shared" si="2"/>
        <v>25</v>
      </c>
      <c r="L29" s="1">
        <f t="shared" si="0"/>
        <v>0</v>
      </c>
      <c r="N29" s="1">
        <f t="shared" si="1"/>
        <v>0</v>
      </c>
    </row>
    <row r="30" spans="1:14" x14ac:dyDescent="0.25">
      <c r="A30">
        <f t="shared" si="2"/>
        <v>26</v>
      </c>
      <c r="L30" s="1">
        <f t="shared" si="0"/>
        <v>0</v>
      </c>
      <c r="N30" s="1">
        <f t="shared" si="1"/>
        <v>0</v>
      </c>
    </row>
    <row r="31" spans="1:14" x14ac:dyDescent="0.25">
      <c r="A31">
        <f>A30+1</f>
        <v>27</v>
      </c>
      <c r="L31" s="1">
        <f t="shared" si="0"/>
        <v>0</v>
      </c>
      <c r="N31" s="1">
        <f t="shared" si="1"/>
        <v>0</v>
      </c>
    </row>
    <row r="32" spans="1:14" x14ac:dyDescent="0.25">
      <c r="A32">
        <f t="shared" si="2"/>
        <v>28</v>
      </c>
      <c r="L32" s="1">
        <f t="shared" si="0"/>
        <v>0</v>
      </c>
      <c r="N32" s="1">
        <f t="shared" si="1"/>
        <v>0</v>
      </c>
    </row>
    <row r="33" spans="1:14" x14ac:dyDescent="0.25">
      <c r="A33">
        <f t="shared" si="2"/>
        <v>29</v>
      </c>
      <c r="L33" s="1">
        <f t="shared" si="0"/>
        <v>0</v>
      </c>
      <c r="N33" s="1">
        <f t="shared" si="1"/>
        <v>0</v>
      </c>
    </row>
    <row r="34" spans="1:14" x14ac:dyDescent="0.25">
      <c r="A34">
        <f t="shared" si="2"/>
        <v>30</v>
      </c>
      <c r="L34" s="1">
        <f t="shared" si="0"/>
        <v>0</v>
      </c>
      <c r="N34" s="1">
        <f t="shared" si="1"/>
        <v>0</v>
      </c>
    </row>
    <row r="35" spans="1:14" x14ac:dyDescent="0.25">
      <c r="A35">
        <f t="shared" si="2"/>
        <v>31</v>
      </c>
      <c r="L35" s="1">
        <f t="shared" si="0"/>
        <v>0</v>
      </c>
      <c r="N35" s="1">
        <f t="shared" si="1"/>
        <v>0</v>
      </c>
    </row>
    <row r="37" spans="1:14" x14ac:dyDescent="0.25">
      <c r="A37" t="s">
        <v>14</v>
      </c>
      <c r="B37" s="1">
        <f>SUM(B5:B35)</f>
        <v>37898</v>
      </c>
      <c r="C37" s="1">
        <f t="shared" ref="C37:N37" si="3">SUM(C5:C35)</f>
        <v>85840</v>
      </c>
      <c r="D37" s="1">
        <f t="shared" si="3"/>
        <v>41400</v>
      </c>
      <c r="E37" s="1">
        <f t="shared" si="3"/>
        <v>96605</v>
      </c>
      <c r="F37" s="1">
        <f t="shared" si="3"/>
        <v>15400</v>
      </c>
      <c r="G37" s="1">
        <f t="shared" si="3"/>
        <v>526</v>
      </c>
      <c r="H37" s="1">
        <f t="shared" si="3"/>
        <v>3300</v>
      </c>
      <c r="I37" s="1">
        <f t="shared" si="3"/>
        <v>4075</v>
      </c>
      <c r="J37" s="1">
        <f t="shared" si="3"/>
        <v>888</v>
      </c>
      <c r="K37" s="1">
        <f t="shared" si="3"/>
        <v>3619</v>
      </c>
      <c r="L37" s="1">
        <f t="shared" si="3"/>
        <v>289551</v>
      </c>
      <c r="M37" s="1">
        <f t="shared" si="3"/>
        <v>1067315</v>
      </c>
      <c r="N37" s="1">
        <f t="shared" si="3"/>
        <v>1356866</v>
      </c>
    </row>
    <row r="38" spans="1:14" x14ac:dyDescent="0.25">
      <c r="A38" t="s">
        <v>20</v>
      </c>
      <c r="B38" s="1">
        <f>B37/17</f>
        <v>2229.294117647059</v>
      </c>
      <c r="C38" s="1">
        <f t="shared" ref="C38:N38" si="4">C37/17</f>
        <v>5049.411764705882</v>
      </c>
      <c r="D38" s="1">
        <f t="shared" si="4"/>
        <v>2435.294117647059</v>
      </c>
      <c r="E38" s="1">
        <f t="shared" si="4"/>
        <v>5682.6470588235297</v>
      </c>
      <c r="F38" s="1">
        <f t="shared" si="4"/>
        <v>905.88235294117646</v>
      </c>
      <c r="G38" s="1">
        <f t="shared" si="4"/>
        <v>30.941176470588236</v>
      </c>
      <c r="H38" s="1">
        <f t="shared" si="4"/>
        <v>194.11764705882354</v>
      </c>
      <c r="I38" s="1">
        <f t="shared" si="4"/>
        <v>239.70588235294119</v>
      </c>
      <c r="J38" s="1">
        <f t="shared" si="4"/>
        <v>52.235294117647058</v>
      </c>
      <c r="K38" s="1">
        <f t="shared" si="4"/>
        <v>212.88235294117646</v>
      </c>
      <c r="L38" s="1">
        <f t="shared" si="4"/>
        <v>17032.411764705881</v>
      </c>
      <c r="M38" s="1">
        <f t="shared" si="4"/>
        <v>62783.23529411765</v>
      </c>
      <c r="N38" s="1">
        <f t="shared" si="4"/>
        <v>79815.647058823524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3"/>
  <sheetViews>
    <sheetView zoomScale="70" workbookViewId="0">
      <pane xSplit="1" ySplit="9" topLeftCell="O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3.2" x14ac:dyDescent="0.25"/>
  <cols>
    <col min="2" max="21" width="10.6640625" style="1" customWidth="1"/>
    <col min="23" max="25" width="10.6640625" customWidth="1"/>
    <col min="27" max="35" width="10.6640625" customWidth="1"/>
    <col min="40" max="49" width="10.6640625" customWidth="1"/>
  </cols>
  <sheetData>
    <row r="1" spans="1:49" ht="15.6" x14ac:dyDescent="0.3">
      <c r="A1" s="3" t="s">
        <v>15</v>
      </c>
      <c r="W1" s="3" t="s">
        <v>34</v>
      </c>
      <c r="AA1" s="3" t="s">
        <v>39</v>
      </c>
      <c r="AB1" s="3"/>
      <c r="AJ1" s="3" t="s">
        <v>33</v>
      </c>
      <c r="AN1" s="3" t="s">
        <v>27</v>
      </c>
    </row>
    <row r="3" spans="1:49" x14ac:dyDescent="0.25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 t="s">
        <v>24</v>
      </c>
      <c r="M3" s="2" t="s">
        <v>24</v>
      </c>
      <c r="N3" s="2" t="s">
        <v>24</v>
      </c>
      <c r="O3" s="2"/>
      <c r="P3" s="2"/>
      <c r="Q3" s="2"/>
      <c r="R3" s="2"/>
      <c r="S3" s="2"/>
      <c r="T3" s="2" t="s">
        <v>13</v>
      </c>
      <c r="U3" s="2"/>
      <c r="W3" s="8" t="s">
        <v>35</v>
      </c>
      <c r="AA3" s="8" t="s">
        <v>38</v>
      </c>
      <c r="AB3" s="8" t="s">
        <v>40</v>
      </c>
      <c r="AC3" s="8" t="s">
        <v>14</v>
      </c>
      <c r="AD3" s="8" t="s">
        <v>41</v>
      </c>
      <c r="AE3" s="8" t="s">
        <v>42</v>
      </c>
      <c r="AF3" s="8" t="s">
        <v>38</v>
      </c>
      <c r="AG3" s="8" t="s">
        <v>40</v>
      </c>
      <c r="AH3" s="8" t="s">
        <v>14</v>
      </c>
    </row>
    <row r="4" spans="1:49" x14ac:dyDescent="0.25">
      <c r="A4" s="8" t="s">
        <v>21</v>
      </c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12</v>
      </c>
      <c r="N4" s="2" t="s">
        <v>12</v>
      </c>
      <c r="O4" s="2"/>
      <c r="P4" s="2" t="s">
        <v>13</v>
      </c>
      <c r="Q4" s="2" t="s">
        <v>13</v>
      </c>
      <c r="R4" s="2" t="s">
        <v>13</v>
      </c>
      <c r="S4" s="2" t="s">
        <v>13</v>
      </c>
      <c r="T4" s="2" t="s">
        <v>12</v>
      </c>
      <c r="U4" s="2" t="s">
        <v>14</v>
      </c>
      <c r="W4" s="2" t="s">
        <v>36</v>
      </c>
      <c r="X4" s="2" t="s">
        <v>13</v>
      </c>
      <c r="Y4" s="2" t="s">
        <v>14</v>
      </c>
      <c r="AA4" s="2" t="s">
        <v>37</v>
      </c>
      <c r="AF4" s="8" t="s">
        <v>43</v>
      </c>
      <c r="AG4" s="8" t="s">
        <v>43</v>
      </c>
      <c r="AH4" s="8"/>
      <c r="AJ4" s="2" t="s">
        <v>13</v>
      </c>
      <c r="AK4" s="2" t="s">
        <v>13</v>
      </c>
      <c r="AL4" s="2" t="s">
        <v>14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2" t="s">
        <v>13</v>
      </c>
    </row>
    <row r="5" spans="1:49" s="5" customFormat="1" x14ac:dyDescent="0.25">
      <c r="A5" s="5" t="s">
        <v>22</v>
      </c>
      <c r="B5" s="4"/>
      <c r="C5" s="4"/>
      <c r="D5" s="4"/>
      <c r="E5" s="4"/>
      <c r="F5" s="4"/>
      <c r="G5" s="4"/>
      <c r="H5" s="4">
        <v>38115</v>
      </c>
      <c r="I5" s="4"/>
      <c r="J5" s="4"/>
      <c r="K5" s="4"/>
      <c r="L5" s="4" t="s">
        <v>37</v>
      </c>
      <c r="M5" s="4" t="s">
        <v>37</v>
      </c>
      <c r="N5" s="4" t="s">
        <v>37</v>
      </c>
      <c r="O5" s="4"/>
      <c r="P5" s="4">
        <v>38115</v>
      </c>
      <c r="Q5" s="4">
        <v>38115</v>
      </c>
      <c r="R5" s="4">
        <v>65066</v>
      </c>
      <c r="S5" s="4">
        <v>65066</v>
      </c>
      <c r="T5" s="4" t="s">
        <v>37</v>
      </c>
      <c r="U5" s="4" t="s">
        <v>37</v>
      </c>
      <c r="W5" s="5" t="s">
        <v>37</v>
      </c>
      <c r="AA5" s="5" t="s">
        <v>38</v>
      </c>
      <c r="AF5" s="5" t="s">
        <v>44</v>
      </c>
      <c r="AG5" s="5" t="s">
        <v>44</v>
      </c>
      <c r="AJ5" s="5">
        <v>38115</v>
      </c>
      <c r="AK5" s="5">
        <v>38115</v>
      </c>
      <c r="AN5" s="5">
        <v>38115</v>
      </c>
      <c r="AO5" s="5">
        <v>38115</v>
      </c>
      <c r="AP5" s="5">
        <v>38115</v>
      </c>
      <c r="AQ5" s="5">
        <v>38115</v>
      </c>
      <c r="AR5" s="5">
        <v>38115</v>
      </c>
      <c r="AS5" s="5">
        <v>38115</v>
      </c>
    </row>
    <row r="6" spans="1:49" s="5" customFormat="1" x14ac:dyDescent="0.25">
      <c r="A6" s="5" t="s">
        <v>31</v>
      </c>
      <c r="B6" s="4"/>
      <c r="C6" s="4"/>
      <c r="D6" s="4"/>
      <c r="E6" s="4"/>
      <c r="F6" s="4"/>
      <c r="G6" s="4"/>
      <c r="H6" s="4">
        <v>276</v>
      </c>
      <c r="I6" s="4"/>
      <c r="J6" s="4"/>
      <c r="K6" s="4"/>
      <c r="L6" s="4" t="s">
        <v>38</v>
      </c>
      <c r="M6" s="4" t="s">
        <v>13</v>
      </c>
      <c r="N6" s="4" t="s">
        <v>13</v>
      </c>
      <c r="O6" s="4"/>
      <c r="P6" s="4">
        <v>254</v>
      </c>
      <c r="Q6" s="4">
        <v>234</v>
      </c>
      <c r="R6" s="4">
        <v>13</v>
      </c>
      <c r="S6" s="4">
        <v>14</v>
      </c>
      <c r="T6" s="4" t="s">
        <v>38</v>
      </c>
      <c r="U6" s="4" t="s">
        <v>38</v>
      </c>
      <c r="W6" s="5" t="s">
        <v>13</v>
      </c>
      <c r="AF6" s="5" t="s">
        <v>45</v>
      </c>
      <c r="AG6" s="5" t="s">
        <v>45</v>
      </c>
      <c r="AJ6" s="5">
        <v>226</v>
      </c>
      <c r="AK6" s="5">
        <v>275</v>
      </c>
      <c r="AN6" s="5">
        <v>264</v>
      </c>
      <c r="AO6" s="5">
        <v>264</v>
      </c>
      <c r="AP6" s="5">
        <v>259</v>
      </c>
      <c r="AQ6" s="5">
        <v>259</v>
      </c>
      <c r="AR6" s="5">
        <v>265</v>
      </c>
      <c r="AS6" s="5">
        <v>265</v>
      </c>
      <c r="AW6" s="5" t="s">
        <v>50</v>
      </c>
    </row>
    <row r="7" spans="1:49" s="8" customFormat="1" x14ac:dyDescent="0.25">
      <c r="A7" s="8" t="s">
        <v>23</v>
      </c>
      <c r="B7" s="2"/>
      <c r="C7" s="2"/>
      <c r="D7" s="2"/>
      <c r="E7" s="2"/>
      <c r="F7" s="2"/>
      <c r="G7" s="2"/>
      <c r="H7" s="8">
        <v>801</v>
      </c>
      <c r="I7" s="2"/>
      <c r="J7" s="2"/>
      <c r="K7" s="2"/>
      <c r="L7" s="2"/>
      <c r="M7" s="2" t="s">
        <v>54</v>
      </c>
      <c r="N7" s="2" t="s">
        <v>53</v>
      </c>
      <c r="O7" s="2"/>
      <c r="P7" s="8">
        <v>801</v>
      </c>
      <c r="Q7" s="8" t="s">
        <v>28</v>
      </c>
      <c r="R7" s="2" t="s">
        <v>25</v>
      </c>
      <c r="S7" s="2" t="s">
        <v>26</v>
      </c>
      <c r="T7" s="2"/>
      <c r="U7" s="2"/>
      <c r="AF7" s="8" t="s">
        <v>46</v>
      </c>
      <c r="AG7" s="8" t="s">
        <v>47</v>
      </c>
      <c r="AJ7" s="8" t="s">
        <v>28</v>
      </c>
      <c r="AK7" s="8">
        <v>801</v>
      </c>
      <c r="AN7" s="8" t="s">
        <v>28</v>
      </c>
      <c r="AO7" s="8" t="s">
        <v>28</v>
      </c>
      <c r="AP7" s="8" t="s">
        <v>32</v>
      </c>
      <c r="AQ7" s="8" t="s">
        <v>32</v>
      </c>
      <c r="AR7" s="8">
        <v>801</v>
      </c>
      <c r="AS7" s="8">
        <v>801</v>
      </c>
      <c r="AT7" s="8" t="s">
        <v>14</v>
      </c>
      <c r="AU7" s="8" t="s">
        <v>14</v>
      </c>
      <c r="AV7" s="8" t="s">
        <v>48</v>
      </c>
      <c r="AW7" s="8" t="s">
        <v>51</v>
      </c>
    </row>
    <row r="8" spans="1:49" s="6" customForma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AN8" s="8" t="s">
        <v>29</v>
      </c>
      <c r="AO8" s="8" t="s">
        <v>30</v>
      </c>
      <c r="AP8" s="8" t="s">
        <v>29</v>
      </c>
      <c r="AQ8" s="8" t="s">
        <v>30</v>
      </c>
      <c r="AR8" s="8" t="s">
        <v>29</v>
      </c>
      <c r="AS8" s="8" t="s">
        <v>30</v>
      </c>
      <c r="AT8" s="8" t="s">
        <v>29</v>
      </c>
      <c r="AU8" s="8" t="s">
        <v>30</v>
      </c>
      <c r="AV8" s="8" t="s">
        <v>49</v>
      </c>
      <c r="AW8" s="8" t="s">
        <v>52</v>
      </c>
    </row>
    <row r="9" spans="1:49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9" x14ac:dyDescent="0.25">
      <c r="A10">
        <v>1</v>
      </c>
      <c r="B10" s="1">
        <v>1223</v>
      </c>
      <c r="C10" s="1">
        <v>2500</v>
      </c>
      <c r="D10" s="1">
        <v>1800</v>
      </c>
      <c r="E10" s="1">
        <v>2301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>SUM(B10:K10)</f>
        <v>7824</v>
      </c>
      <c r="M10" s="1">
        <v>10374</v>
      </c>
      <c r="N10" s="1">
        <v>7824</v>
      </c>
      <c r="P10" s="1">
        <v>11789</v>
      </c>
      <c r="R10" s="1">
        <v>15771</v>
      </c>
      <c r="S10" s="1">
        <v>19745</v>
      </c>
      <c r="T10" s="1">
        <f>SUM(P10:S10)</f>
        <v>47305</v>
      </c>
      <c r="U10" s="1">
        <f>L10+T10</f>
        <v>55129</v>
      </c>
      <c r="W10" s="1">
        <v>6047</v>
      </c>
      <c r="X10" s="1">
        <v>10935</v>
      </c>
      <c r="Y10" s="1">
        <f>SUM(W10:X10)</f>
        <v>16982</v>
      </c>
      <c r="AA10" s="1">
        <f>U10</f>
        <v>55129</v>
      </c>
      <c r="AB10" s="1">
        <f>Y10</f>
        <v>16982</v>
      </c>
      <c r="AC10" s="1">
        <f>SUM(AA10:AB10)</f>
        <v>72111</v>
      </c>
      <c r="AD10" s="1">
        <v>46029</v>
      </c>
      <c r="AE10" s="1">
        <f>AC10-AD10</f>
        <v>26082</v>
      </c>
      <c r="AF10" s="1">
        <v>16239</v>
      </c>
      <c r="AG10" s="1">
        <v>13408</v>
      </c>
      <c r="AH10" s="1">
        <f>SUM(AF10:AG10)</f>
        <v>29647</v>
      </c>
      <c r="AJ10" s="1"/>
      <c r="AK10" s="1"/>
      <c r="AL10" s="1">
        <f t="shared" ref="AL10:AL40" si="0">SUM(AJ10:AK10)</f>
        <v>0</v>
      </c>
      <c r="AN10" s="1">
        <v>4000</v>
      </c>
      <c r="AO10" s="1">
        <v>1128</v>
      </c>
      <c r="AP10" s="1"/>
      <c r="AQ10" s="1"/>
      <c r="AR10" s="1"/>
      <c r="AS10" s="1"/>
      <c r="AT10" s="10">
        <f>AN10+AP10+AR10</f>
        <v>4000</v>
      </c>
      <c r="AU10" s="10">
        <f>AO10+AQ10+AS10</f>
        <v>1128</v>
      </c>
      <c r="AV10">
        <v>3128</v>
      </c>
      <c r="AW10" s="10">
        <f>AT10-AU10</f>
        <v>2872</v>
      </c>
    </row>
    <row r="11" spans="1:49" x14ac:dyDescent="0.25">
      <c r="A11">
        <f>A10+1</f>
        <v>2</v>
      </c>
      <c r="B11" s="1">
        <v>9223</v>
      </c>
      <c r="C11" s="1">
        <v>3300</v>
      </c>
      <c r="D11" s="1">
        <v>1800</v>
      </c>
      <c r="E11" s="1">
        <v>4960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ref="L11:L40" si="1">SUM(B11:K11)</f>
        <v>19983</v>
      </c>
      <c r="M11" s="1">
        <v>9423</v>
      </c>
      <c r="N11" s="1">
        <v>19983</v>
      </c>
      <c r="P11" s="1">
        <v>4134</v>
      </c>
      <c r="R11" s="1">
        <v>15771</v>
      </c>
      <c r="S11" s="1">
        <v>19745</v>
      </c>
      <c r="T11" s="1">
        <f>SUM(P11:S11)</f>
        <v>39650</v>
      </c>
      <c r="U11" s="1">
        <f t="shared" ref="U11:U40" si="2">L11+T11</f>
        <v>59633</v>
      </c>
      <c r="W11" s="1">
        <v>6129</v>
      </c>
      <c r="X11" s="1">
        <v>10935</v>
      </c>
      <c r="Y11" s="1">
        <f t="shared" ref="Y11:Y40" si="3">SUM(W11:X11)</f>
        <v>17064</v>
      </c>
      <c r="AA11" s="1">
        <f t="shared" ref="AA11:AA40" si="4">U11</f>
        <v>59633</v>
      </c>
      <c r="AB11" s="1">
        <f t="shared" ref="AB11:AB40" si="5">Y11</f>
        <v>17064</v>
      </c>
      <c r="AC11" s="1">
        <f t="shared" ref="AC11:AC40" si="6">SUM(AA11:AB11)</f>
        <v>76697</v>
      </c>
      <c r="AD11" s="1">
        <v>50570</v>
      </c>
      <c r="AE11" s="1">
        <f t="shared" ref="AE11:AE40" si="7">AC11-AD11</f>
        <v>26127</v>
      </c>
      <c r="AF11" s="1">
        <v>11669</v>
      </c>
      <c r="AG11" s="1">
        <v>-554</v>
      </c>
      <c r="AH11" s="1">
        <f t="shared" ref="AH11:AH40" si="8">SUM(AF11:AG11)</f>
        <v>11115</v>
      </c>
      <c r="AJ11" s="1"/>
      <c r="AK11" s="1"/>
      <c r="AL11" s="1">
        <f t="shared" si="0"/>
        <v>0</v>
      </c>
      <c r="AN11" s="1">
        <v>4000</v>
      </c>
      <c r="AO11" s="1">
        <v>8958</v>
      </c>
      <c r="AP11" s="1">
        <v>5833</v>
      </c>
      <c r="AQ11" s="1">
        <v>5833</v>
      </c>
      <c r="AR11" s="1"/>
      <c r="AS11" s="1"/>
      <c r="AT11" s="10">
        <f t="shared" ref="AT11:AT40" si="9">AN11+AP11+AR11</f>
        <v>9833</v>
      </c>
      <c r="AU11" s="10">
        <f t="shared" ref="AU11:AU40" si="10">AO11+AQ11+AS11</f>
        <v>14791</v>
      </c>
      <c r="AV11">
        <v>14791</v>
      </c>
      <c r="AW11" s="10">
        <f t="shared" ref="AW11:AW31" si="11">AT11-AU11</f>
        <v>-4958</v>
      </c>
    </row>
    <row r="12" spans="1:49" x14ac:dyDescent="0.25">
      <c r="A12">
        <f t="shared" ref="A12:A40" si="12">A11+1</f>
        <v>3</v>
      </c>
      <c r="B12" s="1">
        <v>0</v>
      </c>
      <c r="C12" s="1">
        <v>0</v>
      </c>
      <c r="D12" s="1">
        <v>1800</v>
      </c>
      <c r="E12" s="1">
        <v>5000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1"/>
        <v>7500</v>
      </c>
      <c r="M12" s="1">
        <v>9423</v>
      </c>
      <c r="N12" s="1">
        <v>7500</v>
      </c>
      <c r="P12" s="1">
        <v>16450</v>
      </c>
      <c r="R12" s="1">
        <v>15771</v>
      </c>
      <c r="S12" s="1">
        <v>15083</v>
      </c>
      <c r="T12" s="1">
        <f>SUM(P12:S12)</f>
        <v>47304</v>
      </c>
      <c r="U12" s="1">
        <f t="shared" si="2"/>
        <v>54804</v>
      </c>
      <c r="W12" s="1">
        <v>6129</v>
      </c>
      <c r="X12" s="1">
        <v>11135</v>
      </c>
      <c r="Y12" s="1">
        <f t="shared" si="3"/>
        <v>17264</v>
      </c>
      <c r="AA12" s="1">
        <f t="shared" si="4"/>
        <v>54804</v>
      </c>
      <c r="AB12" s="1">
        <f t="shared" si="5"/>
        <v>17264</v>
      </c>
      <c r="AC12" s="1">
        <f t="shared" si="6"/>
        <v>72068</v>
      </c>
      <c r="AD12" s="1">
        <v>39296</v>
      </c>
      <c r="AE12" s="1">
        <f t="shared" si="7"/>
        <v>32772</v>
      </c>
      <c r="AF12" s="1">
        <v>22838</v>
      </c>
      <c r="AG12" s="1">
        <v>10887</v>
      </c>
      <c r="AH12" s="1">
        <f t="shared" si="8"/>
        <v>33725</v>
      </c>
      <c r="AJ12" s="1"/>
      <c r="AK12" s="1"/>
      <c r="AL12" s="1">
        <f t="shared" si="0"/>
        <v>0</v>
      </c>
      <c r="AN12" s="1">
        <v>4000</v>
      </c>
      <c r="AO12" s="1">
        <v>3526</v>
      </c>
      <c r="AP12" s="1"/>
      <c r="AQ12" s="1"/>
      <c r="AR12" s="1">
        <v>11000</v>
      </c>
      <c r="AS12" s="1">
        <v>11000</v>
      </c>
      <c r="AT12" s="10">
        <f t="shared" si="9"/>
        <v>15000</v>
      </c>
      <c r="AU12" s="10">
        <f t="shared" si="10"/>
        <v>14526</v>
      </c>
      <c r="AV12">
        <v>14526</v>
      </c>
      <c r="AW12" s="10">
        <f t="shared" si="11"/>
        <v>474</v>
      </c>
    </row>
    <row r="13" spans="1:49" x14ac:dyDescent="0.25">
      <c r="A13">
        <f t="shared" si="12"/>
        <v>4</v>
      </c>
      <c r="B13" s="1">
        <v>0</v>
      </c>
      <c r="C13" s="1">
        <v>0</v>
      </c>
      <c r="D13" s="1">
        <v>1800</v>
      </c>
      <c r="E13" s="1">
        <v>4298</v>
      </c>
      <c r="F13" s="1">
        <v>700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1"/>
        <v>6798</v>
      </c>
      <c r="M13" s="1">
        <v>9423</v>
      </c>
      <c r="N13" s="1">
        <v>6798</v>
      </c>
      <c r="P13" s="1">
        <v>9305</v>
      </c>
      <c r="R13" s="1">
        <v>15771</v>
      </c>
      <c r="S13" s="1">
        <v>19745</v>
      </c>
      <c r="T13" s="1">
        <f>SUM(P13:S13)</f>
        <v>44821</v>
      </c>
      <c r="U13" s="1">
        <f t="shared" si="2"/>
        <v>51619</v>
      </c>
      <c r="W13" s="1">
        <v>6129</v>
      </c>
      <c r="X13" s="1">
        <v>15935</v>
      </c>
      <c r="Y13" s="1">
        <f t="shared" si="3"/>
        <v>22064</v>
      </c>
      <c r="AA13" s="1">
        <f t="shared" si="4"/>
        <v>51619</v>
      </c>
      <c r="AB13" s="1">
        <f t="shared" si="5"/>
        <v>22064</v>
      </c>
      <c r="AC13" s="1">
        <f t="shared" si="6"/>
        <v>73683</v>
      </c>
      <c r="AD13" s="1">
        <v>45510</v>
      </c>
      <c r="AE13" s="1">
        <f t="shared" si="7"/>
        <v>28173</v>
      </c>
      <c r="AF13" s="1">
        <v>16472</v>
      </c>
      <c r="AG13" s="1">
        <v>16456</v>
      </c>
      <c r="AH13" s="1">
        <f t="shared" si="8"/>
        <v>32928</v>
      </c>
      <c r="AJ13" s="1">
        <v>397</v>
      </c>
      <c r="AK13" s="1">
        <v>2174</v>
      </c>
      <c r="AL13" s="1">
        <f>SUM(AJ13:AK13)</f>
        <v>2571</v>
      </c>
      <c r="AN13" s="1">
        <v>4000</v>
      </c>
      <c r="AO13" s="1">
        <v>786</v>
      </c>
      <c r="AP13" s="1"/>
      <c r="AQ13" s="1"/>
      <c r="AR13" s="1">
        <v>10000</v>
      </c>
      <c r="AS13" s="1">
        <v>10000</v>
      </c>
      <c r="AT13" s="10">
        <f t="shared" si="9"/>
        <v>14000</v>
      </c>
      <c r="AU13" s="10">
        <f t="shared" si="10"/>
        <v>10786</v>
      </c>
      <c r="AV13">
        <v>10786</v>
      </c>
      <c r="AW13" s="10">
        <f t="shared" si="11"/>
        <v>3214</v>
      </c>
    </row>
    <row r="14" spans="1:49" x14ac:dyDescent="0.25">
      <c r="A14">
        <f t="shared" si="12"/>
        <v>5</v>
      </c>
      <c r="B14" s="1">
        <v>0</v>
      </c>
      <c r="C14" s="1">
        <v>3300</v>
      </c>
      <c r="D14" s="1">
        <v>1800</v>
      </c>
      <c r="E14" s="1">
        <v>4298</v>
      </c>
      <c r="F14" s="1">
        <v>700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1"/>
        <v>10098</v>
      </c>
      <c r="M14" s="1">
        <v>9423</v>
      </c>
      <c r="N14" s="1">
        <v>10098</v>
      </c>
      <c r="P14" s="1">
        <v>7131</v>
      </c>
      <c r="R14" s="1">
        <v>15771</v>
      </c>
      <c r="S14" s="1">
        <v>19745</v>
      </c>
      <c r="T14" s="1">
        <f>SUM(P14:S14)</f>
        <v>42647</v>
      </c>
      <c r="U14" s="1">
        <f t="shared" si="2"/>
        <v>52745</v>
      </c>
      <c r="W14" s="1">
        <v>6129</v>
      </c>
      <c r="X14" s="1">
        <v>15935</v>
      </c>
      <c r="Y14" s="1">
        <f t="shared" si="3"/>
        <v>22064</v>
      </c>
      <c r="AA14" s="1">
        <f t="shared" si="4"/>
        <v>52745</v>
      </c>
      <c r="AB14" s="1">
        <f t="shared" si="5"/>
        <v>22064</v>
      </c>
      <c r="AC14" s="1">
        <f t="shared" si="6"/>
        <v>74809</v>
      </c>
      <c r="AD14" s="1">
        <v>43760</v>
      </c>
      <c r="AE14" s="1">
        <f t="shared" si="7"/>
        <v>31049</v>
      </c>
      <c r="AF14" s="1">
        <v>16450</v>
      </c>
      <c r="AG14" s="1">
        <v>16898</v>
      </c>
      <c r="AH14" s="1">
        <f t="shared" si="8"/>
        <v>33348</v>
      </c>
      <c r="AJ14" s="1">
        <v>2571</v>
      </c>
      <c r="AK14" s="1"/>
      <c r="AL14" s="1">
        <f t="shared" si="0"/>
        <v>2571</v>
      </c>
      <c r="AN14" s="1">
        <v>4000</v>
      </c>
      <c r="AO14" s="1">
        <v>3113</v>
      </c>
      <c r="AP14" s="1"/>
      <c r="AQ14" s="1"/>
      <c r="AR14" s="1"/>
      <c r="AS14" s="1"/>
      <c r="AT14" s="10">
        <f t="shared" si="9"/>
        <v>4000</v>
      </c>
      <c r="AU14" s="10">
        <f t="shared" si="10"/>
        <v>3113</v>
      </c>
      <c r="AV14">
        <v>3113</v>
      </c>
      <c r="AW14" s="10">
        <f t="shared" si="11"/>
        <v>887</v>
      </c>
    </row>
    <row r="15" spans="1:49" x14ac:dyDescent="0.25">
      <c r="A15">
        <f t="shared" si="12"/>
        <v>6</v>
      </c>
      <c r="B15" s="1">
        <v>9223</v>
      </c>
      <c r="C15" s="1">
        <v>3300</v>
      </c>
      <c r="D15" s="1">
        <v>1800</v>
      </c>
      <c r="E15" s="1">
        <v>4298</v>
      </c>
      <c r="F15" s="1">
        <v>700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1"/>
        <v>19321</v>
      </c>
      <c r="M15" s="1">
        <v>9423</v>
      </c>
      <c r="N15" s="1">
        <v>19321</v>
      </c>
      <c r="P15" s="1">
        <v>7131</v>
      </c>
      <c r="R15" s="1">
        <v>15771</v>
      </c>
      <c r="S15" s="1">
        <v>19745</v>
      </c>
      <c r="T15" s="1">
        <f t="shared" ref="T15:T33" si="13">SUM(P15:S15)</f>
        <v>42647</v>
      </c>
      <c r="U15" s="1">
        <f t="shared" si="2"/>
        <v>61968</v>
      </c>
      <c r="W15" s="1">
        <v>6129</v>
      </c>
      <c r="X15" s="1">
        <v>15935</v>
      </c>
      <c r="Y15" s="1">
        <f t="shared" si="3"/>
        <v>22064</v>
      </c>
      <c r="AA15" s="1">
        <f t="shared" si="4"/>
        <v>61968</v>
      </c>
      <c r="AB15" s="1">
        <f t="shared" si="5"/>
        <v>22064</v>
      </c>
      <c r="AC15" s="1">
        <f t="shared" si="6"/>
        <v>84032</v>
      </c>
      <c r="AD15" s="1">
        <v>51525</v>
      </c>
      <c r="AE15" s="1">
        <f t="shared" si="7"/>
        <v>32507</v>
      </c>
      <c r="AF15" s="1">
        <v>19352</v>
      </c>
      <c r="AG15" s="1">
        <v>17090</v>
      </c>
      <c r="AH15" s="1">
        <f t="shared" si="8"/>
        <v>36442</v>
      </c>
      <c r="AJ15" s="1">
        <v>2571</v>
      </c>
      <c r="AK15" s="1"/>
      <c r="AL15" s="1">
        <f t="shared" si="0"/>
        <v>2571</v>
      </c>
      <c r="AN15" s="1">
        <v>4000</v>
      </c>
      <c r="AO15" s="1">
        <v>1338</v>
      </c>
      <c r="AP15" s="1">
        <v>2000</v>
      </c>
      <c r="AQ15" s="1">
        <v>2000</v>
      </c>
      <c r="AR15" s="1"/>
      <c r="AS15" s="1"/>
      <c r="AT15" s="10">
        <f t="shared" si="9"/>
        <v>6000</v>
      </c>
      <c r="AU15" s="10">
        <f t="shared" si="10"/>
        <v>3338</v>
      </c>
      <c r="AV15">
        <v>3338</v>
      </c>
      <c r="AW15" s="10">
        <f t="shared" si="11"/>
        <v>2662</v>
      </c>
    </row>
    <row r="16" spans="1:49" x14ac:dyDescent="0.25">
      <c r="A16">
        <f t="shared" si="12"/>
        <v>7</v>
      </c>
      <c r="B16" s="1">
        <v>9223</v>
      </c>
      <c r="C16" s="1">
        <v>3300</v>
      </c>
      <c r="D16" s="1">
        <v>1800</v>
      </c>
      <c r="E16" s="1">
        <v>3365</v>
      </c>
      <c r="F16" s="1">
        <v>700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1"/>
        <v>18388</v>
      </c>
      <c r="M16" s="1">
        <v>9423</v>
      </c>
      <c r="N16" s="1">
        <v>18388</v>
      </c>
      <c r="P16" s="1">
        <v>7131</v>
      </c>
      <c r="R16" s="1">
        <v>15771</v>
      </c>
      <c r="S16" s="1">
        <v>19745</v>
      </c>
      <c r="T16" s="1">
        <f t="shared" si="13"/>
        <v>42647</v>
      </c>
      <c r="U16" s="1">
        <f t="shared" si="2"/>
        <v>61035</v>
      </c>
      <c r="W16" s="1">
        <v>6129</v>
      </c>
      <c r="X16" s="1">
        <v>15935</v>
      </c>
      <c r="Y16" s="1">
        <f t="shared" si="3"/>
        <v>22064</v>
      </c>
      <c r="AA16" s="1">
        <f t="shared" si="4"/>
        <v>61035</v>
      </c>
      <c r="AB16" s="1">
        <f t="shared" si="5"/>
        <v>22064</v>
      </c>
      <c r="AC16" s="1">
        <f t="shared" si="6"/>
        <v>83099</v>
      </c>
      <c r="AD16" s="1">
        <v>57210</v>
      </c>
      <c r="AE16" s="1">
        <f t="shared" si="7"/>
        <v>25889</v>
      </c>
      <c r="AF16" s="1">
        <v>15013</v>
      </c>
      <c r="AG16" s="1">
        <v>12712</v>
      </c>
      <c r="AH16" s="1">
        <f t="shared" si="8"/>
        <v>27725</v>
      </c>
      <c r="AJ16" s="1">
        <v>2571</v>
      </c>
      <c r="AK16" s="1"/>
      <c r="AL16" s="1">
        <f t="shared" si="0"/>
        <v>2571</v>
      </c>
      <c r="AN16" s="1">
        <v>4000</v>
      </c>
      <c r="AO16" s="1">
        <v>3202</v>
      </c>
      <c r="AP16" s="1"/>
      <c r="AQ16" s="1"/>
      <c r="AR16" s="1"/>
      <c r="AS16" s="1"/>
      <c r="AT16" s="10">
        <f t="shared" si="9"/>
        <v>4000</v>
      </c>
      <c r="AU16" s="10">
        <f t="shared" si="10"/>
        <v>3202</v>
      </c>
      <c r="AV16">
        <v>3202</v>
      </c>
      <c r="AW16" s="10">
        <f t="shared" si="11"/>
        <v>798</v>
      </c>
    </row>
    <row r="17" spans="1:49" x14ac:dyDescent="0.25">
      <c r="A17">
        <f t="shared" si="12"/>
        <v>8</v>
      </c>
      <c r="B17" s="1">
        <v>6904</v>
      </c>
      <c r="C17" s="1">
        <v>3300</v>
      </c>
      <c r="D17" s="1">
        <v>1800</v>
      </c>
      <c r="E17" s="1">
        <v>3325</v>
      </c>
      <c r="F17" s="1">
        <v>700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1"/>
        <v>16029</v>
      </c>
      <c r="M17" s="1">
        <v>9423</v>
      </c>
      <c r="N17" s="1">
        <v>18131</v>
      </c>
      <c r="P17" s="1">
        <v>8484</v>
      </c>
      <c r="R17" s="1">
        <v>15771</v>
      </c>
      <c r="S17" s="1">
        <v>19745</v>
      </c>
      <c r="T17" s="1">
        <f t="shared" si="13"/>
        <v>44000</v>
      </c>
      <c r="U17" s="1">
        <f t="shared" si="2"/>
        <v>60029</v>
      </c>
      <c r="W17" s="1">
        <v>6129</v>
      </c>
      <c r="X17" s="1">
        <v>14235</v>
      </c>
      <c r="Y17" s="1">
        <f t="shared" si="3"/>
        <v>20364</v>
      </c>
      <c r="AA17" s="1">
        <f t="shared" si="4"/>
        <v>60029</v>
      </c>
      <c r="AB17" s="1">
        <f t="shared" si="5"/>
        <v>20364</v>
      </c>
      <c r="AC17" s="1">
        <f t="shared" si="6"/>
        <v>80393</v>
      </c>
      <c r="AD17" s="1">
        <v>51272</v>
      </c>
      <c r="AE17" s="1">
        <f t="shared" si="7"/>
        <v>29121</v>
      </c>
      <c r="AF17" s="1">
        <v>16209</v>
      </c>
      <c r="AG17" s="1">
        <v>14544</v>
      </c>
      <c r="AH17" s="1">
        <f t="shared" si="8"/>
        <v>30753</v>
      </c>
      <c r="AJ17" s="1">
        <v>2571</v>
      </c>
      <c r="AK17" s="1"/>
      <c r="AL17" s="1">
        <f t="shared" si="0"/>
        <v>2571</v>
      </c>
      <c r="AN17" s="1">
        <v>4000</v>
      </c>
      <c r="AO17" s="1">
        <v>3241</v>
      </c>
      <c r="AP17" s="1"/>
      <c r="AQ17" s="1"/>
      <c r="AR17" s="1"/>
      <c r="AS17" s="1"/>
      <c r="AT17" s="10">
        <f t="shared" si="9"/>
        <v>4000</v>
      </c>
      <c r="AU17" s="10">
        <f t="shared" si="10"/>
        <v>3241</v>
      </c>
      <c r="AV17">
        <v>3241</v>
      </c>
      <c r="AW17" s="10">
        <f t="shared" si="11"/>
        <v>759</v>
      </c>
    </row>
    <row r="18" spans="1:49" x14ac:dyDescent="0.25">
      <c r="A18">
        <f t="shared" si="12"/>
        <v>9</v>
      </c>
      <c r="B18" s="1">
        <v>2102</v>
      </c>
      <c r="C18" s="1">
        <v>6600</v>
      </c>
      <c r="D18" s="1">
        <v>1800</v>
      </c>
      <c r="E18" s="1">
        <v>3325</v>
      </c>
      <c r="F18" s="1">
        <v>700</v>
      </c>
      <c r="G18" s="1">
        <v>0</v>
      </c>
      <c r="H18" s="1">
        <v>0</v>
      </c>
      <c r="I18" s="1">
        <v>350</v>
      </c>
      <c r="J18" s="1">
        <v>0</v>
      </c>
      <c r="K18" s="1">
        <v>0</v>
      </c>
      <c r="L18" s="1">
        <f t="shared" si="1"/>
        <v>14877</v>
      </c>
      <c r="M18" s="1">
        <v>7325</v>
      </c>
      <c r="N18" s="1">
        <v>9125</v>
      </c>
      <c r="P18" s="1">
        <v>24252</v>
      </c>
      <c r="R18" s="1">
        <v>15771</v>
      </c>
      <c r="S18" s="1">
        <v>19745</v>
      </c>
      <c r="T18" s="1">
        <f t="shared" si="13"/>
        <v>59768</v>
      </c>
      <c r="U18" s="1">
        <f t="shared" si="2"/>
        <v>74645</v>
      </c>
      <c r="W18" s="1">
        <v>6351</v>
      </c>
      <c r="X18" s="1">
        <v>15574</v>
      </c>
      <c r="Y18" s="1">
        <f t="shared" si="3"/>
        <v>21925</v>
      </c>
      <c r="AA18" s="1">
        <f t="shared" si="4"/>
        <v>74645</v>
      </c>
      <c r="AB18" s="1">
        <f t="shared" si="5"/>
        <v>21925</v>
      </c>
      <c r="AC18" s="1">
        <f t="shared" si="6"/>
        <v>96570</v>
      </c>
      <c r="AD18" s="1">
        <v>51783</v>
      </c>
      <c r="AE18" s="1">
        <f t="shared" si="7"/>
        <v>44787</v>
      </c>
      <c r="AF18" s="1">
        <v>30466</v>
      </c>
      <c r="AG18" s="1">
        <v>16502</v>
      </c>
      <c r="AH18" s="1">
        <f t="shared" si="8"/>
        <v>46968</v>
      </c>
      <c r="AJ18" s="1">
        <v>2571</v>
      </c>
      <c r="AK18" s="1"/>
      <c r="AL18" s="1">
        <f t="shared" si="0"/>
        <v>2571</v>
      </c>
      <c r="AN18" s="1">
        <v>4000</v>
      </c>
      <c r="AO18" s="1">
        <v>3272</v>
      </c>
      <c r="AP18" s="1"/>
      <c r="AQ18" s="1"/>
      <c r="AR18" s="1"/>
      <c r="AS18" s="1"/>
      <c r="AT18" s="10">
        <f t="shared" si="9"/>
        <v>4000</v>
      </c>
      <c r="AU18" s="10">
        <f t="shared" si="10"/>
        <v>3272</v>
      </c>
      <c r="AV18">
        <v>3272</v>
      </c>
      <c r="AW18" s="10">
        <f t="shared" si="11"/>
        <v>728</v>
      </c>
    </row>
    <row r="19" spans="1:49" x14ac:dyDescent="0.25">
      <c r="A19">
        <f t="shared" si="12"/>
        <v>10</v>
      </c>
      <c r="B19" s="1">
        <v>0</v>
      </c>
      <c r="C19" s="1">
        <v>3300</v>
      </c>
      <c r="D19" s="1">
        <v>1800</v>
      </c>
      <c r="E19" s="1">
        <v>3795</v>
      </c>
      <c r="F19" s="1">
        <v>700</v>
      </c>
      <c r="G19" s="1">
        <v>470</v>
      </c>
      <c r="H19" s="1">
        <v>3300</v>
      </c>
      <c r="I19" s="1">
        <v>350</v>
      </c>
      <c r="J19" s="1">
        <v>0</v>
      </c>
      <c r="K19" s="1">
        <v>0</v>
      </c>
      <c r="L19" s="1">
        <f t="shared" si="1"/>
        <v>13715</v>
      </c>
      <c r="M19" s="1">
        <v>7325</v>
      </c>
      <c r="N19" s="1">
        <v>9595</v>
      </c>
      <c r="P19" s="1">
        <v>9218</v>
      </c>
      <c r="R19" s="1">
        <v>15771</v>
      </c>
      <c r="S19" s="1">
        <v>19745</v>
      </c>
      <c r="T19" s="1">
        <f t="shared" si="13"/>
        <v>44734</v>
      </c>
      <c r="U19" s="1">
        <f t="shared" si="2"/>
        <v>58449</v>
      </c>
      <c r="W19" s="1">
        <v>6326</v>
      </c>
      <c r="X19" s="1">
        <v>15933</v>
      </c>
      <c r="Y19" s="1">
        <f t="shared" si="3"/>
        <v>22259</v>
      </c>
      <c r="AA19" s="1">
        <f t="shared" si="4"/>
        <v>58449</v>
      </c>
      <c r="AB19" s="1">
        <f t="shared" si="5"/>
        <v>22259</v>
      </c>
      <c r="AC19" s="1">
        <f t="shared" si="6"/>
        <v>80708</v>
      </c>
      <c r="AD19" s="1">
        <v>47314</v>
      </c>
      <c r="AE19" s="1">
        <f t="shared" si="7"/>
        <v>33394</v>
      </c>
      <c r="AF19" s="1">
        <v>18727</v>
      </c>
      <c r="AG19" s="1">
        <v>22200</v>
      </c>
      <c r="AH19" s="1">
        <f t="shared" si="8"/>
        <v>40927</v>
      </c>
      <c r="AJ19" s="1">
        <v>2571</v>
      </c>
      <c r="AK19" s="1"/>
      <c r="AL19" s="1">
        <f t="shared" si="0"/>
        <v>2571</v>
      </c>
      <c r="AN19" s="1">
        <v>4000</v>
      </c>
      <c r="AO19" s="1">
        <v>3054</v>
      </c>
      <c r="AP19" s="1"/>
      <c r="AQ19" s="1"/>
      <c r="AR19" s="1"/>
      <c r="AS19" s="1"/>
      <c r="AT19" s="10">
        <f t="shared" si="9"/>
        <v>4000</v>
      </c>
      <c r="AU19" s="10">
        <f t="shared" si="10"/>
        <v>3054</v>
      </c>
      <c r="AV19">
        <v>3054</v>
      </c>
      <c r="AW19" s="10">
        <f t="shared" si="11"/>
        <v>946</v>
      </c>
    </row>
    <row r="20" spans="1:49" x14ac:dyDescent="0.25">
      <c r="A20">
        <f t="shared" si="12"/>
        <v>11</v>
      </c>
      <c r="B20" s="1">
        <v>0</v>
      </c>
      <c r="C20" s="1">
        <v>6600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0</v>
      </c>
      <c r="K20" s="1">
        <v>0</v>
      </c>
      <c r="L20" s="1">
        <f t="shared" si="1"/>
        <v>13432</v>
      </c>
      <c r="M20" s="1">
        <v>7325</v>
      </c>
      <c r="N20" s="1">
        <v>9882</v>
      </c>
      <c r="P20" s="1">
        <v>9218</v>
      </c>
      <c r="R20" s="1">
        <v>15771</v>
      </c>
      <c r="S20" s="1">
        <v>19745</v>
      </c>
      <c r="T20" s="1">
        <f t="shared" si="13"/>
        <v>44734</v>
      </c>
      <c r="U20" s="1">
        <f t="shared" si="2"/>
        <v>58166</v>
      </c>
      <c r="W20" s="1">
        <v>6326</v>
      </c>
      <c r="X20" s="1">
        <v>15933</v>
      </c>
      <c r="Y20" s="1">
        <f t="shared" si="3"/>
        <v>22259</v>
      </c>
      <c r="AA20" s="1">
        <f t="shared" si="4"/>
        <v>58166</v>
      </c>
      <c r="AB20" s="1">
        <f t="shared" si="5"/>
        <v>22259</v>
      </c>
      <c r="AC20" s="1">
        <f t="shared" si="6"/>
        <v>80425</v>
      </c>
      <c r="AD20" s="1">
        <v>42790</v>
      </c>
      <c r="AE20" s="1">
        <f t="shared" si="7"/>
        <v>37635</v>
      </c>
      <c r="AF20" s="1">
        <v>35023</v>
      </c>
      <c r="AG20" s="1">
        <v>16317</v>
      </c>
      <c r="AH20" s="1">
        <f t="shared" si="8"/>
        <v>51340</v>
      </c>
      <c r="AJ20" s="1">
        <v>2571</v>
      </c>
      <c r="AK20" s="1"/>
      <c r="AL20" s="1">
        <f t="shared" si="0"/>
        <v>2571</v>
      </c>
      <c r="AN20" s="1">
        <v>4000</v>
      </c>
      <c r="AO20" s="1">
        <v>4069</v>
      </c>
      <c r="AP20" s="1"/>
      <c r="AQ20" s="1"/>
      <c r="AR20" s="1">
        <v>16000</v>
      </c>
      <c r="AS20" s="1">
        <v>16000</v>
      </c>
      <c r="AT20" s="10">
        <f t="shared" si="9"/>
        <v>20000</v>
      </c>
      <c r="AU20" s="10">
        <f t="shared" si="10"/>
        <v>20069</v>
      </c>
      <c r="AV20">
        <v>20069</v>
      </c>
      <c r="AW20" s="10">
        <f t="shared" si="11"/>
        <v>-69</v>
      </c>
    </row>
    <row r="21" spans="1:49" x14ac:dyDescent="0.25">
      <c r="A21">
        <f t="shared" si="12"/>
        <v>12</v>
      </c>
      <c r="B21" s="1">
        <v>0</v>
      </c>
      <c r="C21" s="1">
        <v>6556</v>
      </c>
      <c r="D21" s="1">
        <v>1800</v>
      </c>
      <c r="E21" s="1">
        <v>4082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0</v>
      </c>
      <c r="L21" s="1">
        <f t="shared" si="1"/>
        <v>13388</v>
      </c>
      <c r="M21" s="1">
        <v>7325</v>
      </c>
      <c r="N21" s="1">
        <v>9882</v>
      </c>
      <c r="P21" s="1">
        <v>19218</v>
      </c>
      <c r="R21" s="1">
        <v>15771</v>
      </c>
      <c r="S21" s="1">
        <v>19745</v>
      </c>
      <c r="T21" s="1">
        <f t="shared" si="13"/>
        <v>54734</v>
      </c>
      <c r="U21" s="1">
        <f t="shared" si="2"/>
        <v>68122</v>
      </c>
      <c r="W21" s="1">
        <v>6351</v>
      </c>
      <c r="X21" s="1">
        <v>18865</v>
      </c>
      <c r="Y21" s="1">
        <f t="shared" si="3"/>
        <v>25216</v>
      </c>
      <c r="AA21" s="1">
        <f t="shared" si="4"/>
        <v>68122</v>
      </c>
      <c r="AB21" s="1">
        <f t="shared" si="5"/>
        <v>25216</v>
      </c>
      <c r="AC21" s="1">
        <f t="shared" si="6"/>
        <v>93338</v>
      </c>
      <c r="AD21" s="1">
        <v>40487</v>
      </c>
      <c r="AE21" s="1">
        <f t="shared" si="7"/>
        <v>52851</v>
      </c>
      <c r="AF21" s="1">
        <v>36705</v>
      </c>
      <c r="AG21" s="1">
        <v>18153</v>
      </c>
      <c r="AH21" s="1">
        <f t="shared" si="8"/>
        <v>54858</v>
      </c>
      <c r="AJ21" s="1">
        <v>2571</v>
      </c>
      <c r="AK21" s="1"/>
      <c r="AL21" s="1">
        <f t="shared" si="0"/>
        <v>2571</v>
      </c>
      <c r="AN21" s="1">
        <v>4000</v>
      </c>
      <c r="AO21" s="1">
        <v>2968</v>
      </c>
      <c r="AP21" s="1"/>
      <c r="AQ21" s="1"/>
      <c r="AR21" s="1"/>
      <c r="AS21" s="1"/>
      <c r="AT21" s="10">
        <f t="shared" si="9"/>
        <v>4000</v>
      </c>
      <c r="AU21" s="10">
        <f t="shared" si="10"/>
        <v>2968</v>
      </c>
      <c r="AV21">
        <v>2968</v>
      </c>
      <c r="AW21" s="10">
        <f t="shared" si="11"/>
        <v>1032</v>
      </c>
    </row>
    <row r="22" spans="1:49" x14ac:dyDescent="0.25">
      <c r="A22">
        <f t="shared" si="12"/>
        <v>13</v>
      </c>
      <c r="B22" s="1">
        <v>0</v>
      </c>
      <c r="C22" s="1">
        <v>6556</v>
      </c>
      <c r="D22" s="1">
        <v>1800</v>
      </c>
      <c r="E22" s="1">
        <v>4082</v>
      </c>
      <c r="F22" s="1">
        <v>700</v>
      </c>
      <c r="G22" s="1">
        <v>0</v>
      </c>
      <c r="H22" s="1">
        <v>0</v>
      </c>
      <c r="I22" s="1">
        <v>250</v>
      </c>
      <c r="J22" s="1">
        <v>0</v>
      </c>
      <c r="K22" s="1">
        <v>0</v>
      </c>
      <c r="L22" s="1">
        <f t="shared" si="1"/>
        <v>13388</v>
      </c>
      <c r="M22" s="1">
        <v>7325</v>
      </c>
      <c r="N22" s="1">
        <v>9882</v>
      </c>
      <c r="P22" s="1">
        <v>19218</v>
      </c>
      <c r="R22" s="1">
        <v>15771</v>
      </c>
      <c r="S22" s="1">
        <v>19745</v>
      </c>
      <c r="T22" s="1">
        <f t="shared" si="13"/>
        <v>54734</v>
      </c>
      <c r="U22" s="1">
        <f t="shared" si="2"/>
        <v>68122</v>
      </c>
      <c r="W22" s="1">
        <v>6351</v>
      </c>
      <c r="X22" s="1">
        <v>18843</v>
      </c>
      <c r="Y22" s="1">
        <f t="shared" si="3"/>
        <v>25194</v>
      </c>
      <c r="AA22" s="1">
        <f t="shared" si="4"/>
        <v>68122</v>
      </c>
      <c r="AB22" s="1">
        <f t="shared" si="5"/>
        <v>25194</v>
      </c>
      <c r="AC22" s="1">
        <f t="shared" si="6"/>
        <v>93316</v>
      </c>
      <c r="AD22" s="1">
        <v>42278</v>
      </c>
      <c r="AE22" s="1">
        <f t="shared" si="7"/>
        <v>51038</v>
      </c>
      <c r="AF22" s="1">
        <v>33369</v>
      </c>
      <c r="AG22" s="1">
        <v>19735</v>
      </c>
      <c r="AH22" s="1">
        <f t="shared" si="8"/>
        <v>53104</v>
      </c>
      <c r="AJ22" s="1">
        <v>2571</v>
      </c>
      <c r="AK22" s="1"/>
      <c r="AL22" s="1">
        <f t="shared" si="0"/>
        <v>2571</v>
      </c>
      <c r="AN22" s="1">
        <v>4000</v>
      </c>
      <c r="AO22" s="1">
        <v>2791</v>
      </c>
      <c r="AP22" s="1"/>
      <c r="AQ22" s="1"/>
      <c r="AR22" s="1"/>
      <c r="AS22" s="1"/>
      <c r="AT22" s="10">
        <f t="shared" si="9"/>
        <v>4000</v>
      </c>
      <c r="AU22" s="10">
        <f t="shared" si="10"/>
        <v>2791</v>
      </c>
      <c r="AV22">
        <v>2791</v>
      </c>
      <c r="AW22" s="10">
        <f t="shared" si="11"/>
        <v>1209</v>
      </c>
    </row>
    <row r="23" spans="1:49" x14ac:dyDescent="0.25">
      <c r="A23">
        <f t="shared" si="12"/>
        <v>14</v>
      </c>
      <c r="B23" s="1">
        <v>0</v>
      </c>
      <c r="C23" s="1">
        <v>6556</v>
      </c>
      <c r="D23" s="1">
        <v>1800</v>
      </c>
      <c r="E23" s="1">
        <v>4082</v>
      </c>
      <c r="F23" s="1">
        <v>700</v>
      </c>
      <c r="G23" s="1">
        <v>0</v>
      </c>
      <c r="H23" s="1">
        <v>0</v>
      </c>
      <c r="I23" s="1">
        <v>250</v>
      </c>
      <c r="J23" s="1">
        <v>0</v>
      </c>
      <c r="K23" s="1">
        <v>0</v>
      </c>
      <c r="L23" s="1">
        <f t="shared" si="1"/>
        <v>13388</v>
      </c>
      <c r="M23" s="1">
        <v>7892</v>
      </c>
      <c r="N23" s="1">
        <v>10854</v>
      </c>
      <c r="P23" s="1">
        <v>19218</v>
      </c>
      <c r="R23" s="1">
        <v>15771</v>
      </c>
      <c r="S23" s="1">
        <v>19745</v>
      </c>
      <c r="T23" s="1">
        <f t="shared" si="13"/>
        <v>54734</v>
      </c>
      <c r="U23" s="1">
        <f t="shared" si="2"/>
        <v>68122</v>
      </c>
      <c r="W23" s="1">
        <v>6326</v>
      </c>
      <c r="X23" s="1">
        <v>18817</v>
      </c>
      <c r="Y23" s="1">
        <f t="shared" si="3"/>
        <v>25143</v>
      </c>
      <c r="AA23" s="1">
        <f t="shared" si="4"/>
        <v>68122</v>
      </c>
      <c r="AB23" s="1">
        <f t="shared" si="5"/>
        <v>25143</v>
      </c>
      <c r="AC23" s="1">
        <f t="shared" si="6"/>
        <v>93265</v>
      </c>
      <c r="AD23" s="1">
        <v>48775</v>
      </c>
      <c r="AE23" s="1">
        <f t="shared" si="7"/>
        <v>44490</v>
      </c>
      <c r="AF23" s="1">
        <v>28185</v>
      </c>
      <c r="AG23" s="1">
        <v>17923</v>
      </c>
      <c r="AH23" s="1">
        <f t="shared" si="8"/>
        <v>46108</v>
      </c>
      <c r="AJ23" s="1">
        <v>2571</v>
      </c>
      <c r="AK23" s="1"/>
      <c r="AL23" s="1">
        <f t="shared" si="0"/>
        <v>2571</v>
      </c>
      <c r="AN23" s="1">
        <v>4000</v>
      </c>
      <c r="AO23" s="1">
        <v>3031</v>
      </c>
      <c r="AP23" s="1"/>
      <c r="AQ23" s="1"/>
      <c r="AR23" s="1"/>
      <c r="AS23" s="1"/>
      <c r="AT23" s="10">
        <f t="shared" si="9"/>
        <v>4000</v>
      </c>
      <c r="AU23" s="10">
        <f t="shared" si="10"/>
        <v>3031</v>
      </c>
      <c r="AV23">
        <v>3031</v>
      </c>
      <c r="AW23" s="10">
        <f t="shared" si="11"/>
        <v>969</v>
      </c>
    </row>
    <row r="24" spans="1:49" x14ac:dyDescent="0.25">
      <c r="A24">
        <f t="shared" si="12"/>
        <v>15</v>
      </c>
      <c r="B24" s="1">
        <v>0</v>
      </c>
      <c r="C24" s="1">
        <v>4272</v>
      </c>
      <c r="D24" s="1">
        <v>1800</v>
      </c>
      <c r="E24" s="1">
        <v>4082</v>
      </c>
      <c r="F24" s="1">
        <v>700</v>
      </c>
      <c r="G24" s="1">
        <v>0</v>
      </c>
      <c r="H24" s="1">
        <v>0</v>
      </c>
      <c r="I24" s="1">
        <v>250</v>
      </c>
      <c r="J24" s="1">
        <v>0</v>
      </c>
      <c r="K24" s="1">
        <v>0</v>
      </c>
      <c r="L24" s="1">
        <f t="shared" si="1"/>
        <v>11104</v>
      </c>
      <c r="M24" s="1">
        <v>7892</v>
      </c>
      <c r="N24" s="1">
        <v>9882</v>
      </c>
      <c r="P24" s="1">
        <v>9218</v>
      </c>
      <c r="R24" s="1">
        <v>15771</v>
      </c>
      <c r="S24" s="1">
        <v>19745</v>
      </c>
      <c r="T24" s="1">
        <f t="shared" si="13"/>
        <v>44734</v>
      </c>
      <c r="U24" s="1">
        <f t="shared" si="2"/>
        <v>55838</v>
      </c>
      <c r="W24" s="1">
        <v>6326</v>
      </c>
      <c r="X24" s="1">
        <v>9933</v>
      </c>
      <c r="Y24" s="1">
        <f t="shared" si="3"/>
        <v>16259</v>
      </c>
      <c r="AA24" s="1">
        <f t="shared" si="4"/>
        <v>55838</v>
      </c>
      <c r="AB24" s="1">
        <f t="shared" si="5"/>
        <v>16259</v>
      </c>
      <c r="AC24" s="1">
        <f t="shared" si="6"/>
        <v>72097</v>
      </c>
      <c r="AD24" s="1">
        <v>49781</v>
      </c>
      <c r="AE24" s="1">
        <f t="shared" si="7"/>
        <v>22316</v>
      </c>
      <c r="AF24" s="1">
        <v>15045</v>
      </c>
      <c r="AG24" s="1">
        <v>8956</v>
      </c>
      <c r="AH24" s="1">
        <f t="shared" si="8"/>
        <v>24001</v>
      </c>
      <c r="AJ24" s="1">
        <v>2571</v>
      </c>
      <c r="AK24" s="1"/>
      <c r="AL24" s="1">
        <f t="shared" si="0"/>
        <v>2571</v>
      </c>
      <c r="AN24" s="1">
        <v>4000</v>
      </c>
      <c r="AO24" s="1">
        <v>2772</v>
      </c>
      <c r="AP24" s="1"/>
      <c r="AQ24" s="1"/>
      <c r="AR24" s="1"/>
      <c r="AS24" s="1"/>
      <c r="AT24" s="10">
        <f t="shared" si="9"/>
        <v>4000</v>
      </c>
      <c r="AU24" s="10">
        <f t="shared" si="10"/>
        <v>2772</v>
      </c>
      <c r="AV24">
        <v>2772</v>
      </c>
      <c r="AW24" s="10">
        <f t="shared" si="11"/>
        <v>1228</v>
      </c>
    </row>
    <row r="25" spans="1:49" x14ac:dyDescent="0.25">
      <c r="A25">
        <f t="shared" si="12"/>
        <v>16</v>
      </c>
      <c r="B25" s="1">
        <v>0</v>
      </c>
      <c r="C25" s="1">
        <v>3300</v>
      </c>
      <c r="D25" s="1">
        <v>1800</v>
      </c>
      <c r="E25" s="1">
        <v>4082</v>
      </c>
      <c r="F25" s="1">
        <v>700</v>
      </c>
      <c r="G25" s="1">
        <v>0</v>
      </c>
      <c r="H25" s="1">
        <v>0</v>
      </c>
      <c r="I25" s="1">
        <v>250</v>
      </c>
      <c r="J25" s="1">
        <v>750</v>
      </c>
      <c r="K25" s="1">
        <v>0</v>
      </c>
      <c r="L25" s="1">
        <f t="shared" si="1"/>
        <v>10882</v>
      </c>
      <c r="M25" s="1">
        <v>7892</v>
      </c>
      <c r="N25" s="1">
        <v>10399</v>
      </c>
      <c r="P25" s="1">
        <v>9218</v>
      </c>
      <c r="Q25" s="1">
        <v>750</v>
      </c>
      <c r="R25" s="1">
        <v>15771</v>
      </c>
      <c r="S25" s="1">
        <v>19745</v>
      </c>
      <c r="T25" s="1">
        <f t="shared" si="13"/>
        <v>45484</v>
      </c>
      <c r="U25" s="1">
        <f t="shared" si="2"/>
        <v>56366</v>
      </c>
      <c r="W25" s="1">
        <v>6326</v>
      </c>
      <c r="X25" s="1">
        <v>11010</v>
      </c>
      <c r="Y25" s="1">
        <f t="shared" si="3"/>
        <v>17336</v>
      </c>
      <c r="AA25" s="1">
        <f t="shared" si="4"/>
        <v>56366</v>
      </c>
      <c r="AB25" s="1">
        <f t="shared" si="5"/>
        <v>17336</v>
      </c>
      <c r="AC25" s="1">
        <f t="shared" si="6"/>
        <v>73702</v>
      </c>
      <c r="AD25" s="1">
        <v>53841</v>
      </c>
      <c r="AE25" s="1">
        <f t="shared" si="7"/>
        <v>19861</v>
      </c>
      <c r="AF25" s="1">
        <v>9286</v>
      </c>
      <c r="AG25" s="1">
        <v>10208</v>
      </c>
      <c r="AH25" s="1">
        <f t="shared" si="8"/>
        <v>19494</v>
      </c>
      <c r="AJ25" s="1">
        <v>2571</v>
      </c>
      <c r="AK25" s="1"/>
      <c r="AL25" s="1">
        <f t="shared" si="0"/>
        <v>2571</v>
      </c>
      <c r="AN25" s="1">
        <v>3250</v>
      </c>
      <c r="AO25" s="1">
        <v>3059</v>
      </c>
      <c r="AP25" s="1"/>
      <c r="AQ25" s="1"/>
      <c r="AR25" s="1"/>
      <c r="AS25" s="1"/>
      <c r="AT25" s="10">
        <f t="shared" si="9"/>
        <v>3250</v>
      </c>
      <c r="AU25" s="10">
        <f t="shared" si="10"/>
        <v>3059</v>
      </c>
      <c r="AV25">
        <v>3059</v>
      </c>
      <c r="AW25" s="10">
        <f t="shared" si="11"/>
        <v>191</v>
      </c>
    </row>
    <row r="26" spans="1:49" x14ac:dyDescent="0.25">
      <c r="A26">
        <f t="shared" si="12"/>
        <v>17</v>
      </c>
      <c r="B26" s="1">
        <v>0</v>
      </c>
      <c r="C26" s="1">
        <v>3300</v>
      </c>
      <c r="D26" s="1">
        <v>1800</v>
      </c>
      <c r="E26" s="1">
        <v>4079</v>
      </c>
      <c r="F26" s="1">
        <v>700</v>
      </c>
      <c r="G26" s="1">
        <v>0</v>
      </c>
      <c r="H26" s="1">
        <v>0</v>
      </c>
      <c r="I26" s="1">
        <v>250</v>
      </c>
      <c r="J26" s="1">
        <v>0</v>
      </c>
      <c r="K26" s="1">
        <v>517</v>
      </c>
      <c r="L26" s="1">
        <f t="shared" si="1"/>
        <v>10646</v>
      </c>
      <c r="M26" s="1">
        <v>7892</v>
      </c>
      <c r="N26" s="1">
        <v>10399</v>
      </c>
      <c r="P26" s="1">
        <v>9968</v>
      </c>
      <c r="R26" s="1">
        <v>15771</v>
      </c>
      <c r="S26" s="1">
        <v>19745</v>
      </c>
      <c r="T26" s="1">
        <f t="shared" si="13"/>
        <v>45484</v>
      </c>
      <c r="U26" s="1">
        <f t="shared" si="2"/>
        <v>56130</v>
      </c>
      <c r="W26" s="1">
        <v>6326</v>
      </c>
      <c r="X26" s="1">
        <v>8308</v>
      </c>
      <c r="Y26" s="1">
        <f t="shared" si="3"/>
        <v>14634</v>
      </c>
      <c r="AA26" s="1">
        <f t="shared" si="4"/>
        <v>56130</v>
      </c>
      <c r="AB26" s="1">
        <f t="shared" si="5"/>
        <v>14634</v>
      </c>
      <c r="AC26" s="1">
        <f t="shared" si="6"/>
        <v>70764</v>
      </c>
      <c r="AD26" s="1">
        <v>50517</v>
      </c>
      <c r="AE26" s="1">
        <f t="shared" si="7"/>
        <v>20247</v>
      </c>
      <c r="AF26" s="1">
        <v>11586</v>
      </c>
      <c r="AG26" s="1">
        <v>15584</v>
      </c>
      <c r="AH26" s="1">
        <f t="shared" si="8"/>
        <v>27170</v>
      </c>
      <c r="AJ26" s="1">
        <v>2571</v>
      </c>
      <c r="AK26" s="1"/>
      <c r="AL26" s="1">
        <f t="shared" si="0"/>
        <v>2571</v>
      </c>
      <c r="AN26" s="1">
        <v>3250</v>
      </c>
      <c r="AO26" s="1">
        <v>0</v>
      </c>
      <c r="AP26" s="1"/>
      <c r="AQ26" s="1"/>
      <c r="AR26" s="1"/>
      <c r="AS26" s="1"/>
      <c r="AT26" s="10">
        <f t="shared" si="9"/>
        <v>3250</v>
      </c>
      <c r="AU26" s="10">
        <f t="shared" si="10"/>
        <v>0</v>
      </c>
      <c r="AV26">
        <v>3226</v>
      </c>
      <c r="AW26" s="10">
        <f t="shared" si="11"/>
        <v>3250</v>
      </c>
    </row>
    <row r="27" spans="1:49" x14ac:dyDescent="0.25">
      <c r="A27">
        <f>A26+1</f>
        <v>18</v>
      </c>
      <c r="B27" s="1">
        <v>0</v>
      </c>
      <c r="C27" s="1">
        <v>3300</v>
      </c>
      <c r="D27" s="1">
        <v>1800</v>
      </c>
      <c r="E27" s="1">
        <v>4085</v>
      </c>
      <c r="F27" s="1">
        <v>700</v>
      </c>
      <c r="G27" s="1">
        <v>0</v>
      </c>
      <c r="H27" s="1">
        <v>0</v>
      </c>
      <c r="I27" s="1">
        <v>250</v>
      </c>
      <c r="J27" s="1">
        <v>138</v>
      </c>
      <c r="K27" s="1">
        <v>517</v>
      </c>
      <c r="L27" s="1">
        <f>SUM(B27:K27)</f>
        <v>10790</v>
      </c>
      <c r="M27" s="1">
        <v>7892</v>
      </c>
      <c r="N27" s="1">
        <v>10399</v>
      </c>
      <c r="P27" s="1">
        <v>4968</v>
      </c>
      <c r="Q27" s="9">
        <v>138</v>
      </c>
      <c r="R27" s="1">
        <v>15771</v>
      </c>
      <c r="S27" s="1">
        <v>19745</v>
      </c>
      <c r="T27" s="9">
        <f t="shared" si="13"/>
        <v>40622</v>
      </c>
      <c r="U27" s="1">
        <f t="shared" si="2"/>
        <v>51412</v>
      </c>
      <c r="W27" s="1">
        <v>6326</v>
      </c>
      <c r="X27" s="1">
        <v>11135</v>
      </c>
      <c r="Y27" s="1">
        <f t="shared" si="3"/>
        <v>17461</v>
      </c>
      <c r="AA27" s="1">
        <f t="shared" si="4"/>
        <v>51412</v>
      </c>
      <c r="AB27" s="1">
        <f t="shared" si="5"/>
        <v>17461</v>
      </c>
      <c r="AC27" s="1">
        <f t="shared" si="6"/>
        <v>68873</v>
      </c>
      <c r="AD27" s="1">
        <v>45145</v>
      </c>
      <c r="AE27" s="1">
        <f t="shared" si="7"/>
        <v>23728</v>
      </c>
      <c r="AF27" s="1">
        <v>12460</v>
      </c>
      <c r="AG27" s="1">
        <v>18397</v>
      </c>
      <c r="AH27" s="1">
        <f t="shared" si="8"/>
        <v>30857</v>
      </c>
      <c r="AJ27" s="1">
        <v>2571</v>
      </c>
      <c r="AK27" s="1"/>
      <c r="AL27" s="1">
        <f t="shared" si="0"/>
        <v>2571</v>
      </c>
      <c r="AN27" s="1">
        <v>3250</v>
      </c>
      <c r="AO27" s="1">
        <v>3066</v>
      </c>
      <c r="AP27" s="1"/>
      <c r="AQ27" s="1"/>
      <c r="AR27" s="1"/>
      <c r="AS27" s="1"/>
      <c r="AT27" s="10">
        <f t="shared" si="9"/>
        <v>3250</v>
      </c>
      <c r="AU27" s="10">
        <f t="shared" si="10"/>
        <v>3066</v>
      </c>
      <c r="AV27">
        <v>3066</v>
      </c>
      <c r="AW27" s="10">
        <f t="shared" si="11"/>
        <v>184</v>
      </c>
    </row>
    <row r="28" spans="1:49" x14ac:dyDescent="0.25">
      <c r="A28">
        <f t="shared" si="12"/>
        <v>19</v>
      </c>
      <c r="B28" s="1">
        <v>0</v>
      </c>
      <c r="C28" s="1">
        <v>3300</v>
      </c>
      <c r="D28" s="1">
        <v>1800</v>
      </c>
      <c r="E28" s="1">
        <v>4997</v>
      </c>
      <c r="F28" s="1">
        <v>700</v>
      </c>
      <c r="G28" s="1">
        <v>0</v>
      </c>
      <c r="H28" s="1">
        <v>0</v>
      </c>
      <c r="I28" s="1">
        <v>275</v>
      </c>
      <c r="J28" s="1">
        <v>0</v>
      </c>
      <c r="K28" s="1">
        <v>517</v>
      </c>
      <c r="L28" s="1">
        <f>SUM(B28:K28)</f>
        <v>11589</v>
      </c>
      <c r="M28" s="1">
        <v>7892</v>
      </c>
      <c r="N28" s="1">
        <v>10399</v>
      </c>
      <c r="P28" s="1">
        <v>9968</v>
      </c>
      <c r="R28" s="1">
        <v>15771</v>
      </c>
      <c r="S28" s="1">
        <v>19745</v>
      </c>
      <c r="T28" s="1">
        <f t="shared" si="13"/>
        <v>45484</v>
      </c>
      <c r="U28" s="1">
        <f t="shared" si="2"/>
        <v>57073</v>
      </c>
      <c r="W28" s="1">
        <v>6326</v>
      </c>
      <c r="X28" s="1">
        <v>11135</v>
      </c>
      <c r="Y28" s="1">
        <f t="shared" si="3"/>
        <v>17461</v>
      </c>
      <c r="AA28" s="1">
        <f t="shared" si="4"/>
        <v>57073</v>
      </c>
      <c r="AB28" s="1">
        <f t="shared" si="5"/>
        <v>17461</v>
      </c>
      <c r="AC28" s="1">
        <f t="shared" si="6"/>
        <v>74534</v>
      </c>
      <c r="AD28" s="1">
        <v>41934</v>
      </c>
      <c r="AE28" s="1">
        <f t="shared" si="7"/>
        <v>32600</v>
      </c>
      <c r="AF28" s="1">
        <v>21495</v>
      </c>
      <c r="AG28" s="1">
        <v>18397</v>
      </c>
      <c r="AH28" s="1">
        <f t="shared" si="8"/>
        <v>39892</v>
      </c>
      <c r="AJ28" s="1">
        <v>2571</v>
      </c>
      <c r="AK28" s="1"/>
      <c r="AL28" s="1">
        <f t="shared" si="0"/>
        <v>2571</v>
      </c>
      <c r="AN28" s="1">
        <v>3250</v>
      </c>
      <c r="AO28" s="1">
        <v>3198</v>
      </c>
      <c r="AP28" s="1"/>
      <c r="AQ28" s="1"/>
      <c r="AR28" s="1"/>
      <c r="AS28" s="1"/>
      <c r="AT28" s="10">
        <f t="shared" si="9"/>
        <v>3250</v>
      </c>
      <c r="AU28" s="10">
        <f t="shared" si="10"/>
        <v>3198</v>
      </c>
      <c r="AV28">
        <v>3198</v>
      </c>
      <c r="AW28" s="10">
        <f t="shared" si="11"/>
        <v>52</v>
      </c>
    </row>
    <row r="29" spans="1:49" x14ac:dyDescent="0.25">
      <c r="A29">
        <f t="shared" si="12"/>
        <v>20</v>
      </c>
      <c r="B29" s="1">
        <v>0</v>
      </c>
      <c r="C29" s="1">
        <v>3300</v>
      </c>
      <c r="D29" s="1">
        <v>1800</v>
      </c>
      <c r="E29" s="1">
        <v>4997</v>
      </c>
      <c r="F29" s="1">
        <v>700</v>
      </c>
      <c r="G29" s="1">
        <v>0</v>
      </c>
      <c r="H29" s="1">
        <v>0</v>
      </c>
      <c r="I29" s="1">
        <v>275</v>
      </c>
      <c r="J29" s="1">
        <v>0</v>
      </c>
      <c r="K29" s="1">
        <v>517</v>
      </c>
      <c r="L29" s="1">
        <f>SUM(B29:K29)</f>
        <v>11589</v>
      </c>
      <c r="M29" s="1">
        <v>7892</v>
      </c>
      <c r="N29" s="1">
        <v>10399</v>
      </c>
      <c r="P29" s="1">
        <v>9968</v>
      </c>
      <c r="R29" s="1">
        <v>15771</v>
      </c>
      <c r="S29" s="1">
        <v>19745</v>
      </c>
      <c r="T29" s="1">
        <f t="shared" si="13"/>
        <v>45484</v>
      </c>
      <c r="U29" s="1">
        <f t="shared" si="2"/>
        <v>57073</v>
      </c>
      <c r="W29" s="1">
        <v>6326</v>
      </c>
      <c r="X29" s="1">
        <v>11135</v>
      </c>
      <c r="Y29" s="1">
        <f t="shared" si="3"/>
        <v>17461</v>
      </c>
      <c r="AA29" s="1">
        <f t="shared" si="4"/>
        <v>57073</v>
      </c>
      <c r="AB29" s="1">
        <f t="shared" si="5"/>
        <v>17461</v>
      </c>
      <c r="AC29" s="1">
        <f t="shared" si="6"/>
        <v>74534</v>
      </c>
      <c r="AD29" s="1">
        <v>43676</v>
      </c>
      <c r="AE29" s="1">
        <f t="shared" si="7"/>
        <v>30858</v>
      </c>
      <c r="AF29" s="1">
        <v>19426</v>
      </c>
      <c r="AG29" s="1">
        <v>11056</v>
      </c>
      <c r="AH29" s="1">
        <f t="shared" si="8"/>
        <v>30482</v>
      </c>
      <c r="AJ29" s="1">
        <v>2571</v>
      </c>
      <c r="AK29" s="1"/>
      <c r="AL29" s="1">
        <f t="shared" si="0"/>
        <v>2571</v>
      </c>
      <c r="AN29" s="1">
        <v>3250</v>
      </c>
      <c r="AO29" s="1">
        <v>3267</v>
      </c>
      <c r="AP29" s="1"/>
      <c r="AQ29" s="1"/>
      <c r="AR29" s="1"/>
      <c r="AS29" s="1"/>
      <c r="AT29" s="10">
        <f t="shared" si="9"/>
        <v>3250</v>
      </c>
      <c r="AU29" s="10">
        <f t="shared" si="10"/>
        <v>3267</v>
      </c>
      <c r="AV29">
        <v>3267</v>
      </c>
      <c r="AW29" s="10">
        <f t="shared" si="11"/>
        <v>-17</v>
      </c>
    </row>
    <row r="30" spans="1:49" x14ac:dyDescent="0.25">
      <c r="A30">
        <f t="shared" si="12"/>
        <v>21</v>
      </c>
      <c r="B30" s="1">
        <v>0</v>
      </c>
      <c r="C30" s="1">
        <v>3300</v>
      </c>
      <c r="D30" s="1">
        <v>1800</v>
      </c>
      <c r="E30" s="1">
        <v>4990</v>
      </c>
      <c r="F30" s="1">
        <v>700</v>
      </c>
      <c r="G30" s="1">
        <v>0</v>
      </c>
      <c r="H30" s="1">
        <v>0</v>
      </c>
      <c r="I30" s="1">
        <v>275</v>
      </c>
      <c r="J30" s="1">
        <v>0</v>
      </c>
      <c r="K30" s="1">
        <v>517</v>
      </c>
      <c r="L30" s="1">
        <f>SUM(B30:K30)</f>
        <v>11582</v>
      </c>
      <c r="M30" s="1">
        <v>9692</v>
      </c>
      <c r="N30" s="1">
        <v>10399</v>
      </c>
      <c r="P30" s="1">
        <v>9968</v>
      </c>
      <c r="R30" s="1">
        <v>15771</v>
      </c>
      <c r="S30" s="1">
        <v>19745</v>
      </c>
      <c r="T30" s="1">
        <f t="shared" si="13"/>
        <v>45484</v>
      </c>
      <c r="U30" s="1">
        <f t="shared" si="2"/>
        <v>57066</v>
      </c>
      <c r="W30" s="1">
        <v>6326</v>
      </c>
      <c r="X30" s="1">
        <v>11135</v>
      </c>
      <c r="Y30" s="1">
        <f t="shared" si="3"/>
        <v>17461</v>
      </c>
      <c r="AA30" s="1">
        <f t="shared" si="4"/>
        <v>57066</v>
      </c>
      <c r="AB30" s="1">
        <f t="shared" si="5"/>
        <v>17461</v>
      </c>
      <c r="AC30" s="1">
        <f t="shared" si="6"/>
        <v>74527</v>
      </c>
      <c r="AD30" s="1">
        <v>44417</v>
      </c>
      <c r="AE30" s="1">
        <f t="shared" si="7"/>
        <v>30110</v>
      </c>
      <c r="AF30" s="1">
        <v>18741</v>
      </c>
      <c r="AG30" s="1">
        <v>11169</v>
      </c>
      <c r="AH30" s="1">
        <f t="shared" si="8"/>
        <v>29910</v>
      </c>
      <c r="AJ30" s="1">
        <v>2571</v>
      </c>
      <c r="AK30" s="1"/>
      <c r="AL30" s="1">
        <f t="shared" si="0"/>
        <v>2571</v>
      </c>
      <c r="AN30" s="1">
        <v>3250</v>
      </c>
      <c r="AO30" s="1">
        <v>3006</v>
      </c>
      <c r="AP30" s="1"/>
      <c r="AQ30" s="1"/>
      <c r="AR30" s="1"/>
      <c r="AS30" s="1"/>
      <c r="AT30" s="10">
        <f t="shared" si="9"/>
        <v>3250</v>
      </c>
      <c r="AU30" s="10">
        <f t="shared" si="10"/>
        <v>3006</v>
      </c>
      <c r="AV30">
        <v>3006</v>
      </c>
      <c r="AW30" s="10">
        <f t="shared" si="11"/>
        <v>244</v>
      </c>
    </row>
    <row r="31" spans="1:49" x14ac:dyDescent="0.25">
      <c r="A31">
        <f t="shared" si="12"/>
        <v>22</v>
      </c>
      <c r="B31" s="1">
        <v>0</v>
      </c>
      <c r="C31" s="1">
        <v>3300</v>
      </c>
      <c r="D31" s="1">
        <v>1800</v>
      </c>
      <c r="E31" s="1">
        <v>5000</v>
      </c>
      <c r="F31" s="1">
        <v>700</v>
      </c>
      <c r="G31" s="1">
        <v>28</v>
      </c>
      <c r="H31" s="1">
        <v>0</v>
      </c>
      <c r="I31" s="1">
        <v>275</v>
      </c>
      <c r="J31" s="1">
        <v>0</v>
      </c>
      <c r="K31" s="1">
        <v>517</v>
      </c>
      <c r="L31" s="1">
        <f t="shared" si="1"/>
        <v>11620</v>
      </c>
      <c r="M31" s="1">
        <v>10399</v>
      </c>
      <c r="N31" s="1">
        <v>10399</v>
      </c>
      <c r="P31" s="1">
        <v>9968</v>
      </c>
      <c r="R31" s="1">
        <v>15771</v>
      </c>
      <c r="S31" s="1">
        <v>19745</v>
      </c>
      <c r="T31" s="1">
        <f t="shared" si="13"/>
        <v>45484</v>
      </c>
      <c r="U31" s="1">
        <f t="shared" si="2"/>
        <v>57104</v>
      </c>
      <c r="W31" s="1">
        <v>6326</v>
      </c>
      <c r="X31" s="1">
        <v>11135</v>
      </c>
      <c r="Y31" s="1">
        <f t="shared" si="3"/>
        <v>17461</v>
      </c>
      <c r="AA31" s="1">
        <f t="shared" si="4"/>
        <v>57104</v>
      </c>
      <c r="AB31" s="1">
        <f t="shared" si="5"/>
        <v>17461</v>
      </c>
      <c r="AC31" s="1">
        <f t="shared" si="6"/>
        <v>74565</v>
      </c>
      <c r="AD31" s="1">
        <v>43884</v>
      </c>
      <c r="AE31" s="1">
        <f t="shared" si="7"/>
        <v>30681</v>
      </c>
      <c r="AF31" s="1">
        <v>20128</v>
      </c>
      <c r="AG31" s="1">
        <v>10523</v>
      </c>
      <c r="AH31" s="1">
        <f t="shared" si="8"/>
        <v>30651</v>
      </c>
      <c r="AJ31" s="1">
        <v>2571</v>
      </c>
      <c r="AK31" s="1"/>
      <c r="AL31" s="1">
        <f t="shared" si="0"/>
        <v>2571</v>
      </c>
      <c r="AN31" s="1">
        <v>3250</v>
      </c>
      <c r="AO31" s="1">
        <v>3096</v>
      </c>
      <c r="AP31" s="1"/>
      <c r="AQ31" s="1"/>
      <c r="AR31" s="1"/>
      <c r="AS31" s="1"/>
      <c r="AT31" s="10">
        <f t="shared" si="9"/>
        <v>3250</v>
      </c>
      <c r="AU31" s="10">
        <f t="shared" si="10"/>
        <v>3096</v>
      </c>
      <c r="AV31">
        <v>3096</v>
      </c>
      <c r="AW31" s="10">
        <f t="shared" si="11"/>
        <v>154</v>
      </c>
    </row>
    <row r="32" spans="1:49" x14ac:dyDescent="0.25">
      <c r="A32">
        <f t="shared" si="12"/>
        <v>23</v>
      </c>
      <c r="B32" s="1">
        <v>0</v>
      </c>
      <c r="C32" s="1">
        <v>3300</v>
      </c>
      <c r="D32" s="1">
        <v>1800</v>
      </c>
      <c r="E32" s="1">
        <v>5000</v>
      </c>
      <c r="F32" s="1">
        <v>700</v>
      </c>
      <c r="G32" s="1">
        <v>28</v>
      </c>
      <c r="H32" s="1">
        <v>0</v>
      </c>
      <c r="I32" s="1">
        <v>275</v>
      </c>
      <c r="J32" s="1">
        <v>0</v>
      </c>
      <c r="K32" s="1">
        <v>517</v>
      </c>
      <c r="L32" s="1">
        <f>SUM(B32:K32)</f>
        <v>11620</v>
      </c>
      <c r="M32" s="1">
        <v>10399</v>
      </c>
      <c r="N32" s="1">
        <v>10399</v>
      </c>
      <c r="P32" s="1">
        <v>9968</v>
      </c>
      <c r="R32" s="1">
        <v>15771</v>
      </c>
      <c r="S32" s="1">
        <v>19745</v>
      </c>
      <c r="T32" s="1">
        <f t="shared" si="13"/>
        <v>45484</v>
      </c>
      <c r="U32" s="1">
        <f t="shared" si="2"/>
        <v>57104</v>
      </c>
      <c r="W32" s="1">
        <v>6326</v>
      </c>
      <c r="X32" s="1">
        <v>10974</v>
      </c>
      <c r="Y32" s="1">
        <f t="shared" si="3"/>
        <v>17300</v>
      </c>
      <c r="AA32" s="1">
        <f t="shared" si="4"/>
        <v>57104</v>
      </c>
      <c r="AB32" s="1">
        <f t="shared" si="5"/>
        <v>17300</v>
      </c>
      <c r="AC32" s="1">
        <f t="shared" si="6"/>
        <v>74404</v>
      </c>
      <c r="AD32" s="1">
        <v>45313</v>
      </c>
      <c r="AE32" s="1">
        <f t="shared" si="7"/>
        <v>29091</v>
      </c>
      <c r="AF32" s="1">
        <v>18147</v>
      </c>
      <c r="AG32" s="1">
        <v>10005</v>
      </c>
      <c r="AH32" s="1">
        <f t="shared" si="8"/>
        <v>28152</v>
      </c>
      <c r="AJ32" s="1">
        <v>2571</v>
      </c>
      <c r="AK32" s="1"/>
      <c r="AL32" s="1">
        <f t="shared" si="0"/>
        <v>2571</v>
      </c>
      <c r="AN32" s="1"/>
      <c r="AO32" s="1"/>
      <c r="AP32" s="1"/>
      <c r="AQ32" s="1"/>
      <c r="AR32" s="1"/>
      <c r="AS32" s="1"/>
      <c r="AT32" s="10">
        <f>AN32+AP32+AR32</f>
        <v>0</v>
      </c>
      <c r="AU32" s="10">
        <f>AO32+AQ32+AS32</f>
        <v>0</v>
      </c>
    </row>
    <row r="33" spans="1:49" x14ac:dyDescent="0.25">
      <c r="A33">
        <f t="shared" si="12"/>
        <v>24</v>
      </c>
      <c r="B33" s="1">
        <v>375</v>
      </c>
      <c r="C33" s="1">
        <v>3300</v>
      </c>
      <c r="D33" s="1">
        <v>1800</v>
      </c>
      <c r="E33" s="1">
        <v>5000</v>
      </c>
      <c r="F33" s="1">
        <v>700</v>
      </c>
      <c r="G33" s="1">
        <v>28</v>
      </c>
      <c r="H33" s="1">
        <v>0</v>
      </c>
      <c r="I33" s="1">
        <v>275</v>
      </c>
      <c r="J33" s="1">
        <v>0</v>
      </c>
      <c r="K33" s="1">
        <v>517</v>
      </c>
      <c r="L33" s="1">
        <f t="shared" si="1"/>
        <v>11995</v>
      </c>
      <c r="M33" s="1">
        <v>10399</v>
      </c>
      <c r="N33" s="1">
        <v>10399</v>
      </c>
      <c r="P33" s="1">
        <v>1178</v>
      </c>
      <c r="R33" s="1">
        <v>15771</v>
      </c>
      <c r="S33" s="1">
        <v>19745</v>
      </c>
      <c r="T33" s="1">
        <f t="shared" si="13"/>
        <v>36694</v>
      </c>
      <c r="U33" s="1">
        <f t="shared" si="2"/>
        <v>48689</v>
      </c>
      <c r="W33" s="1">
        <v>6326</v>
      </c>
      <c r="X33" s="1">
        <v>11135</v>
      </c>
      <c r="Y33" s="1">
        <f t="shared" si="3"/>
        <v>17461</v>
      </c>
      <c r="AA33" s="1">
        <f t="shared" si="4"/>
        <v>48689</v>
      </c>
      <c r="AB33" s="1">
        <f t="shared" si="5"/>
        <v>17461</v>
      </c>
      <c r="AC33" s="1">
        <f t="shared" si="6"/>
        <v>66150</v>
      </c>
      <c r="AD33" s="1"/>
      <c r="AE33" s="1">
        <f t="shared" si="7"/>
        <v>66150</v>
      </c>
      <c r="AF33" s="1"/>
      <c r="AG33" s="1"/>
      <c r="AH33" s="1">
        <f t="shared" si="8"/>
        <v>0</v>
      </c>
      <c r="AJ33" s="1">
        <v>2571</v>
      </c>
      <c r="AK33" s="1"/>
      <c r="AL33" s="1">
        <f t="shared" si="0"/>
        <v>2571</v>
      </c>
      <c r="AN33" s="1"/>
      <c r="AO33" s="1"/>
      <c r="AP33" s="1"/>
      <c r="AQ33" s="1"/>
      <c r="AR33" s="1"/>
      <c r="AS33" s="1"/>
      <c r="AT33" s="10">
        <f>AN33+AP33+AR33</f>
        <v>0</v>
      </c>
      <c r="AU33" s="10">
        <f>AO33+AQ33+AS33</f>
        <v>0</v>
      </c>
    </row>
    <row r="34" spans="1:49" x14ac:dyDescent="0.25">
      <c r="A34">
        <f t="shared" si="12"/>
        <v>25</v>
      </c>
      <c r="L34" s="1">
        <f t="shared" si="1"/>
        <v>0</v>
      </c>
      <c r="U34" s="1">
        <f t="shared" si="2"/>
        <v>0</v>
      </c>
      <c r="W34" s="1"/>
      <c r="X34" s="1"/>
      <c r="Y34" s="1">
        <f t="shared" si="3"/>
        <v>0</v>
      </c>
      <c r="AA34" s="1">
        <f t="shared" si="4"/>
        <v>0</v>
      </c>
      <c r="AB34" s="1">
        <f t="shared" si="5"/>
        <v>0</v>
      </c>
      <c r="AC34" s="1">
        <f t="shared" si="6"/>
        <v>0</v>
      </c>
      <c r="AD34" s="1"/>
      <c r="AE34" s="1">
        <f t="shared" si="7"/>
        <v>0</v>
      </c>
      <c r="AF34" s="1"/>
      <c r="AG34" s="1"/>
      <c r="AH34" s="1">
        <f t="shared" si="8"/>
        <v>0</v>
      </c>
      <c r="AJ34" s="1"/>
      <c r="AK34" s="1"/>
      <c r="AL34" s="1">
        <f t="shared" si="0"/>
        <v>0</v>
      </c>
      <c r="AN34" s="1"/>
      <c r="AO34" s="1"/>
      <c r="AP34" s="1"/>
      <c r="AQ34" s="1"/>
      <c r="AR34" s="1"/>
      <c r="AS34" s="1"/>
      <c r="AT34" s="10">
        <f t="shared" si="9"/>
        <v>0</v>
      </c>
      <c r="AU34" s="10">
        <f t="shared" si="10"/>
        <v>0</v>
      </c>
    </row>
    <row r="35" spans="1:49" x14ac:dyDescent="0.25">
      <c r="A35">
        <f t="shared" si="12"/>
        <v>26</v>
      </c>
      <c r="L35" s="1">
        <f t="shared" si="1"/>
        <v>0</v>
      </c>
      <c r="U35" s="1">
        <f t="shared" si="2"/>
        <v>0</v>
      </c>
      <c r="W35" s="1"/>
      <c r="X35" s="1"/>
      <c r="Y35" s="1">
        <f t="shared" si="3"/>
        <v>0</v>
      </c>
      <c r="AA35" s="1">
        <f t="shared" si="4"/>
        <v>0</v>
      </c>
      <c r="AB35" s="1">
        <f t="shared" si="5"/>
        <v>0</v>
      </c>
      <c r="AC35" s="1">
        <f t="shared" si="6"/>
        <v>0</v>
      </c>
      <c r="AD35" s="1"/>
      <c r="AE35" s="1">
        <f t="shared" si="7"/>
        <v>0</v>
      </c>
      <c r="AF35" s="1"/>
      <c r="AG35" s="1"/>
      <c r="AH35" s="1">
        <f t="shared" si="8"/>
        <v>0</v>
      </c>
      <c r="AJ35" s="1"/>
      <c r="AK35" s="1"/>
      <c r="AL35" s="1">
        <f t="shared" si="0"/>
        <v>0</v>
      </c>
      <c r="AN35" s="1"/>
      <c r="AO35" s="1"/>
      <c r="AP35" s="1"/>
      <c r="AQ35" s="1"/>
      <c r="AR35" s="1"/>
      <c r="AS35" s="1"/>
      <c r="AT35" s="10">
        <f t="shared" si="9"/>
        <v>0</v>
      </c>
      <c r="AU35" s="10">
        <f t="shared" si="10"/>
        <v>0</v>
      </c>
    </row>
    <row r="36" spans="1:49" x14ac:dyDescent="0.25">
      <c r="A36">
        <f>A35+1</f>
        <v>27</v>
      </c>
      <c r="L36" s="1">
        <f t="shared" si="1"/>
        <v>0</v>
      </c>
      <c r="U36" s="1">
        <f t="shared" si="2"/>
        <v>0</v>
      </c>
      <c r="W36" s="1"/>
      <c r="X36" s="1"/>
      <c r="Y36" s="1">
        <f t="shared" si="3"/>
        <v>0</v>
      </c>
      <c r="AA36" s="1">
        <f t="shared" si="4"/>
        <v>0</v>
      </c>
      <c r="AB36" s="1">
        <f t="shared" si="5"/>
        <v>0</v>
      </c>
      <c r="AC36" s="1">
        <f t="shared" si="6"/>
        <v>0</v>
      </c>
      <c r="AD36" s="1"/>
      <c r="AE36" s="1">
        <f t="shared" si="7"/>
        <v>0</v>
      </c>
      <c r="AF36" s="1"/>
      <c r="AG36" s="1"/>
      <c r="AH36" s="1">
        <f t="shared" si="8"/>
        <v>0</v>
      </c>
      <c r="AJ36" s="1"/>
      <c r="AK36" s="1"/>
      <c r="AL36" s="1">
        <f t="shared" si="0"/>
        <v>0</v>
      </c>
      <c r="AN36" s="1"/>
      <c r="AO36" s="1"/>
      <c r="AP36" s="1"/>
      <c r="AQ36" s="1"/>
      <c r="AR36" s="1"/>
      <c r="AS36" s="1"/>
      <c r="AT36" s="10">
        <f t="shared" si="9"/>
        <v>0</v>
      </c>
      <c r="AU36" s="10">
        <f t="shared" si="10"/>
        <v>0</v>
      </c>
    </row>
    <row r="37" spans="1:49" x14ac:dyDescent="0.25">
      <c r="A37">
        <f t="shared" si="12"/>
        <v>28</v>
      </c>
      <c r="L37" s="1">
        <f t="shared" si="1"/>
        <v>0</v>
      </c>
      <c r="U37" s="1">
        <f t="shared" si="2"/>
        <v>0</v>
      </c>
      <c r="W37" s="1"/>
      <c r="X37" s="1"/>
      <c r="Y37" s="1">
        <f t="shared" si="3"/>
        <v>0</v>
      </c>
      <c r="AA37" s="1">
        <f t="shared" si="4"/>
        <v>0</v>
      </c>
      <c r="AB37" s="1">
        <f t="shared" si="5"/>
        <v>0</v>
      </c>
      <c r="AC37" s="1">
        <f t="shared" si="6"/>
        <v>0</v>
      </c>
      <c r="AD37" s="1"/>
      <c r="AE37" s="1">
        <f t="shared" si="7"/>
        <v>0</v>
      </c>
      <c r="AF37" s="1"/>
      <c r="AG37" s="1"/>
      <c r="AH37" s="1">
        <f t="shared" si="8"/>
        <v>0</v>
      </c>
      <c r="AJ37" s="1"/>
      <c r="AK37" s="1"/>
      <c r="AL37" s="1">
        <f t="shared" si="0"/>
        <v>0</v>
      </c>
      <c r="AN37" s="1"/>
      <c r="AO37" s="1"/>
      <c r="AP37" s="1"/>
      <c r="AQ37" s="1"/>
      <c r="AR37" s="1"/>
      <c r="AS37" s="1"/>
      <c r="AT37" s="10">
        <f t="shared" si="9"/>
        <v>0</v>
      </c>
      <c r="AU37" s="10">
        <f t="shared" si="10"/>
        <v>0</v>
      </c>
    </row>
    <row r="38" spans="1:49" x14ac:dyDescent="0.25">
      <c r="A38">
        <f t="shared" si="12"/>
        <v>29</v>
      </c>
      <c r="L38" s="1">
        <f t="shared" si="1"/>
        <v>0</v>
      </c>
      <c r="U38" s="1">
        <f t="shared" si="2"/>
        <v>0</v>
      </c>
      <c r="W38" s="1"/>
      <c r="X38" s="1"/>
      <c r="Y38" s="1">
        <f t="shared" si="3"/>
        <v>0</v>
      </c>
      <c r="AA38" s="1">
        <f t="shared" si="4"/>
        <v>0</v>
      </c>
      <c r="AB38" s="1">
        <f t="shared" si="5"/>
        <v>0</v>
      </c>
      <c r="AC38" s="1">
        <f t="shared" si="6"/>
        <v>0</v>
      </c>
      <c r="AD38" s="1"/>
      <c r="AE38" s="1">
        <f t="shared" si="7"/>
        <v>0</v>
      </c>
      <c r="AF38" s="1"/>
      <c r="AG38" s="1"/>
      <c r="AH38" s="1">
        <f t="shared" si="8"/>
        <v>0</v>
      </c>
      <c r="AJ38" s="1"/>
      <c r="AK38" s="1"/>
      <c r="AL38" s="1">
        <f t="shared" si="0"/>
        <v>0</v>
      </c>
      <c r="AN38" s="1"/>
      <c r="AO38" s="1"/>
      <c r="AP38" s="1"/>
      <c r="AQ38" s="1"/>
      <c r="AR38" s="1"/>
      <c r="AS38" s="1"/>
      <c r="AT38" s="10">
        <f t="shared" si="9"/>
        <v>0</v>
      </c>
      <c r="AU38" s="10">
        <f t="shared" si="10"/>
        <v>0</v>
      </c>
    </row>
    <row r="39" spans="1:49" x14ac:dyDescent="0.25">
      <c r="A39">
        <f t="shared" si="12"/>
        <v>30</v>
      </c>
      <c r="L39" s="1">
        <f t="shared" si="1"/>
        <v>0</v>
      </c>
      <c r="U39" s="1">
        <f t="shared" si="2"/>
        <v>0</v>
      </c>
      <c r="W39" s="1"/>
      <c r="X39" s="1"/>
      <c r="Y39" s="1">
        <f t="shared" si="3"/>
        <v>0</v>
      </c>
      <c r="AA39" s="1">
        <f t="shared" si="4"/>
        <v>0</v>
      </c>
      <c r="AB39" s="1">
        <f t="shared" si="5"/>
        <v>0</v>
      </c>
      <c r="AC39" s="1">
        <f t="shared" si="6"/>
        <v>0</v>
      </c>
      <c r="AD39" s="1"/>
      <c r="AE39" s="1">
        <f t="shared" si="7"/>
        <v>0</v>
      </c>
      <c r="AF39" s="1"/>
      <c r="AG39" s="1"/>
      <c r="AH39" s="1">
        <f t="shared" si="8"/>
        <v>0</v>
      </c>
      <c r="AJ39" s="1"/>
      <c r="AK39" s="1"/>
      <c r="AL39" s="1">
        <f t="shared" si="0"/>
        <v>0</v>
      </c>
      <c r="AN39" s="1"/>
      <c r="AO39" s="1"/>
      <c r="AP39" s="1"/>
      <c r="AQ39" s="1"/>
      <c r="AR39" s="1"/>
      <c r="AS39" s="1"/>
      <c r="AT39" s="10">
        <f t="shared" si="9"/>
        <v>0</v>
      </c>
      <c r="AU39" s="10">
        <f t="shared" si="10"/>
        <v>0</v>
      </c>
    </row>
    <row r="40" spans="1:49" x14ac:dyDescent="0.25">
      <c r="A40">
        <f t="shared" si="12"/>
        <v>31</v>
      </c>
      <c r="L40" s="1">
        <f t="shared" si="1"/>
        <v>0</v>
      </c>
      <c r="U40" s="1">
        <f t="shared" si="2"/>
        <v>0</v>
      </c>
      <c r="W40" s="1"/>
      <c r="X40" s="1"/>
      <c r="Y40" s="1">
        <f t="shared" si="3"/>
        <v>0</v>
      </c>
      <c r="AA40" s="1">
        <f t="shared" si="4"/>
        <v>0</v>
      </c>
      <c r="AB40" s="1">
        <f t="shared" si="5"/>
        <v>0</v>
      </c>
      <c r="AC40" s="1">
        <f t="shared" si="6"/>
        <v>0</v>
      </c>
      <c r="AD40" s="1"/>
      <c r="AE40" s="1">
        <f t="shared" si="7"/>
        <v>0</v>
      </c>
      <c r="AF40" s="1"/>
      <c r="AG40" s="1"/>
      <c r="AH40" s="1">
        <f t="shared" si="8"/>
        <v>0</v>
      </c>
      <c r="AJ40" s="1"/>
      <c r="AK40" s="1"/>
      <c r="AL40" s="1">
        <f t="shared" si="0"/>
        <v>0</v>
      </c>
      <c r="AN40" s="1"/>
      <c r="AO40" s="1"/>
      <c r="AP40" s="1"/>
      <c r="AQ40" s="1"/>
      <c r="AR40" s="1"/>
      <c r="AS40" s="1"/>
      <c r="AT40" s="10">
        <f t="shared" si="9"/>
        <v>0</v>
      </c>
      <c r="AU40" s="10">
        <f t="shared" si="10"/>
        <v>0</v>
      </c>
    </row>
    <row r="41" spans="1:49" x14ac:dyDescent="0.25">
      <c r="W41" s="1"/>
      <c r="X41" s="1"/>
      <c r="Y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N41" s="1"/>
      <c r="AO41" s="1"/>
      <c r="AP41" s="1"/>
      <c r="AQ41" s="1"/>
      <c r="AR41" s="1"/>
      <c r="AS41" s="1"/>
    </row>
    <row r="42" spans="1:49" x14ac:dyDescent="0.25">
      <c r="A42" t="s">
        <v>14</v>
      </c>
      <c r="B42" s="1">
        <f>SUM(B10:B40)</f>
        <v>38273</v>
      </c>
      <c r="C42" s="1">
        <f t="shared" ref="C42:U42" si="14">SUM(C10:C40)</f>
        <v>89140</v>
      </c>
      <c r="D42" s="1">
        <f t="shared" si="14"/>
        <v>43200</v>
      </c>
      <c r="E42" s="1">
        <f t="shared" si="14"/>
        <v>101605</v>
      </c>
      <c r="F42" s="1">
        <f t="shared" si="14"/>
        <v>16100</v>
      </c>
      <c r="G42" s="1">
        <f t="shared" si="14"/>
        <v>554</v>
      </c>
      <c r="H42" s="1">
        <f t="shared" si="14"/>
        <v>3300</v>
      </c>
      <c r="I42" s="1">
        <f t="shared" si="14"/>
        <v>4350</v>
      </c>
      <c r="J42" s="1">
        <f t="shared" si="14"/>
        <v>888</v>
      </c>
      <c r="K42" s="1">
        <f t="shared" si="14"/>
        <v>4136</v>
      </c>
      <c r="L42" s="1">
        <f t="shared" si="14"/>
        <v>301546</v>
      </c>
      <c r="M42" s="1">
        <f>SUM(M10:M40)</f>
        <v>209093</v>
      </c>
      <c r="N42" s="1">
        <f>SUM(N10:N40)</f>
        <v>270736</v>
      </c>
      <c r="P42" s="1">
        <f>SUM(P10:P40)</f>
        <v>256287</v>
      </c>
      <c r="T42" s="1">
        <f t="shared" si="14"/>
        <v>1104897</v>
      </c>
      <c r="U42" s="1">
        <f t="shared" si="14"/>
        <v>1406443</v>
      </c>
      <c r="W42" s="1">
        <f>SUM(W10:W41)</f>
        <v>150241</v>
      </c>
      <c r="X42" s="1">
        <f>SUM(X10:X41)</f>
        <v>321980</v>
      </c>
      <c r="Y42" s="1">
        <f>SUM(Y10:Y41)</f>
        <v>472221</v>
      </c>
      <c r="AA42" s="1">
        <f t="shared" ref="AA42:AH42" si="15">SUM(AA10:AA41)</f>
        <v>1406443</v>
      </c>
      <c r="AB42" s="1">
        <f t="shared" si="15"/>
        <v>472221</v>
      </c>
      <c r="AC42" s="1">
        <f t="shared" si="15"/>
        <v>1878664</v>
      </c>
      <c r="AD42" s="1">
        <f t="shared" si="15"/>
        <v>1077107</v>
      </c>
      <c r="AE42" s="1">
        <f t="shared" si="15"/>
        <v>801557</v>
      </c>
      <c r="AF42" s="1">
        <f t="shared" si="15"/>
        <v>463031</v>
      </c>
      <c r="AG42" s="1">
        <f t="shared" si="15"/>
        <v>326566</v>
      </c>
      <c r="AH42" s="1">
        <f t="shared" si="15"/>
        <v>789597</v>
      </c>
      <c r="AJ42" s="1">
        <f>SUM(AJ10:AJ41)</f>
        <v>51817</v>
      </c>
      <c r="AK42" s="1">
        <f>SUM(AK10:AK41)</f>
        <v>2174</v>
      </c>
      <c r="AL42" s="1">
        <f>SUM(AL10:AL41)</f>
        <v>53991</v>
      </c>
      <c r="AN42" s="1">
        <f t="shared" ref="AN42:AS42" si="16">SUM(AN10:AN41)</f>
        <v>82750</v>
      </c>
      <c r="AO42" s="1">
        <f t="shared" si="16"/>
        <v>65941</v>
      </c>
      <c r="AP42" s="1">
        <f t="shared" si="16"/>
        <v>7833</v>
      </c>
      <c r="AQ42" s="1">
        <f t="shared" si="16"/>
        <v>7833</v>
      </c>
      <c r="AR42" s="1">
        <f t="shared" si="16"/>
        <v>37000</v>
      </c>
      <c r="AS42" s="1">
        <f t="shared" si="16"/>
        <v>37000</v>
      </c>
      <c r="AT42" s="1">
        <f>SUM(AT10:AT41)</f>
        <v>127583</v>
      </c>
      <c r="AU42" s="1">
        <f>SUM(AU10:AU41)</f>
        <v>110774</v>
      </c>
      <c r="AV42" s="1">
        <f>SUM(AV10:AV41)</f>
        <v>116000</v>
      </c>
      <c r="AW42" s="1">
        <f>SUM(AW10:AW41)</f>
        <v>16809</v>
      </c>
    </row>
    <row r="43" spans="1:49" x14ac:dyDescent="0.25">
      <c r="A43" t="s">
        <v>20</v>
      </c>
      <c r="B43" s="1">
        <f>B42/17</f>
        <v>2251.3529411764707</v>
      </c>
      <c r="C43" s="1">
        <f t="shared" ref="C43:U43" si="17">C42/17</f>
        <v>5243.5294117647063</v>
      </c>
      <c r="D43" s="1">
        <f t="shared" si="17"/>
        <v>2541.1764705882351</v>
      </c>
      <c r="E43" s="1">
        <f t="shared" si="17"/>
        <v>5976.7647058823532</v>
      </c>
      <c r="F43" s="1">
        <f t="shared" si="17"/>
        <v>947.05882352941171</v>
      </c>
      <c r="G43" s="1">
        <f t="shared" si="17"/>
        <v>32.588235294117645</v>
      </c>
      <c r="H43" s="1">
        <f t="shared" si="17"/>
        <v>194.11764705882354</v>
      </c>
      <c r="I43" s="1">
        <f t="shared" si="17"/>
        <v>255.88235294117646</v>
      </c>
      <c r="J43" s="1">
        <f t="shared" si="17"/>
        <v>52.235294117647058</v>
      </c>
      <c r="K43" s="1">
        <f t="shared" si="17"/>
        <v>243.29411764705881</v>
      </c>
      <c r="L43" s="1">
        <f t="shared" si="17"/>
        <v>17738</v>
      </c>
      <c r="M43" s="1">
        <f>M42/17</f>
        <v>12299.588235294117</v>
      </c>
      <c r="N43" s="1">
        <f>N42/17</f>
        <v>15925.64705882353</v>
      </c>
      <c r="P43" s="1">
        <f>P42/17</f>
        <v>15075.705882352941</v>
      </c>
      <c r="T43" s="1">
        <f t="shared" si="17"/>
        <v>64993.941176470587</v>
      </c>
      <c r="U43" s="1">
        <f t="shared" si="17"/>
        <v>82731.941176470587</v>
      </c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N43" s="1"/>
      <c r="AO43" s="1"/>
      <c r="AP43" s="1"/>
      <c r="AQ43" s="1"/>
      <c r="AR43" s="1"/>
      <c r="AS43" s="1"/>
    </row>
  </sheetData>
  <phoneticPr fontId="0" type="noConversion"/>
  <pageMargins left="0.75" right="0.75" top="1" bottom="1" header="0.5" footer="0.5"/>
  <pageSetup paperSize="5" scale="3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0"/>
  <sheetViews>
    <sheetView tabSelected="1" zoomScale="75" workbookViewId="0">
      <selection activeCell="C10" sqref="C10"/>
    </sheetView>
  </sheetViews>
  <sheetFormatPr defaultRowHeight="13.2" x14ac:dyDescent="0.25"/>
  <cols>
    <col min="2" max="5" width="10.6640625" style="1" customWidth="1"/>
    <col min="6" max="6" width="3.6640625" customWidth="1"/>
    <col min="7" max="10" width="10.6640625" style="1" customWidth="1"/>
    <col min="11" max="11" width="3.6640625" customWidth="1"/>
    <col min="12" max="14" width="10.6640625" style="1" customWidth="1"/>
    <col min="15" max="15" width="3.6640625" customWidth="1"/>
    <col min="16" max="17" width="10.6640625" style="1" customWidth="1"/>
    <col min="18" max="18" width="10.6640625" customWidth="1"/>
    <col min="19" max="19" width="10.6640625" style="1" customWidth="1"/>
  </cols>
  <sheetData>
    <row r="3" spans="1:19" x14ac:dyDescent="0.25">
      <c r="B3" s="2" t="s">
        <v>38</v>
      </c>
      <c r="C3" s="2" t="s">
        <v>38</v>
      </c>
      <c r="D3" s="2" t="s">
        <v>38</v>
      </c>
      <c r="E3" s="2" t="s">
        <v>38</v>
      </c>
      <c r="G3" s="2" t="s">
        <v>40</v>
      </c>
      <c r="H3" s="2" t="s">
        <v>40</v>
      </c>
      <c r="I3" s="2" t="s">
        <v>40</v>
      </c>
      <c r="J3" s="2" t="s">
        <v>40</v>
      </c>
      <c r="L3" s="2" t="s">
        <v>14</v>
      </c>
      <c r="P3" s="2" t="s">
        <v>38</v>
      </c>
      <c r="Q3" s="2" t="s">
        <v>38</v>
      </c>
      <c r="R3" s="2" t="s">
        <v>38</v>
      </c>
      <c r="S3" s="2" t="s">
        <v>38</v>
      </c>
    </row>
    <row r="4" spans="1:19" x14ac:dyDescent="0.25">
      <c r="B4" s="2" t="s">
        <v>54</v>
      </c>
      <c r="C4" s="2" t="s">
        <v>54</v>
      </c>
      <c r="D4" s="2" t="s">
        <v>54</v>
      </c>
      <c r="E4" s="2" t="s">
        <v>54</v>
      </c>
      <c r="G4" s="2" t="s">
        <v>54</v>
      </c>
      <c r="H4" s="2" t="s">
        <v>54</v>
      </c>
      <c r="I4" s="2" t="s">
        <v>54</v>
      </c>
      <c r="J4" s="2" t="s">
        <v>54</v>
      </c>
      <c r="L4" s="2" t="s">
        <v>54</v>
      </c>
      <c r="P4" s="2" t="s">
        <v>63</v>
      </c>
      <c r="Q4" s="2" t="s">
        <v>63</v>
      </c>
      <c r="R4" s="2" t="s">
        <v>63</v>
      </c>
      <c r="S4" s="2" t="s">
        <v>63</v>
      </c>
    </row>
    <row r="5" spans="1:19" x14ac:dyDescent="0.25">
      <c r="B5" s="2" t="s">
        <v>55</v>
      </c>
      <c r="C5" s="2" t="s">
        <v>55</v>
      </c>
      <c r="D5" s="2" t="s">
        <v>24</v>
      </c>
      <c r="G5" s="2" t="s">
        <v>55</v>
      </c>
      <c r="H5" s="2" t="s">
        <v>55</v>
      </c>
      <c r="I5" s="2" t="s">
        <v>24</v>
      </c>
      <c r="L5" s="2"/>
      <c r="P5" s="2"/>
      <c r="Q5" s="2" t="s">
        <v>55</v>
      </c>
      <c r="R5" s="2"/>
      <c r="S5" s="2" t="s">
        <v>24</v>
      </c>
    </row>
    <row r="6" spans="1:19" x14ac:dyDescent="0.25">
      <c r="B6" s="2" t="s">
        <v>56</v>
      </c>
      <c r="C6" s="2" t="s">
        <v>56</v>
      </c>
      <c r="D6" s="2" t="s">
        <v>56</v>
      </c>
      <c r="G6" s="2" t="s">
        <v>56</v>
      </c>
      <c r="H6" s="2" t="s">
        <v>56</v>
      </c>
      <c r="I6" s="2" t="s">
        <v>56</v>
      </c>
      <c r="L6" s="2"/>
      <c r="P6" s="2"/>
      <c r="Q6" s="2" t="s">
        <v>56</v>
      </c>
      <c r="R6" s="2" t="s">
        <v>56</v>
      </c>
      <c r="S6" s="2" t="s">
        <v>56</v>
      </c>
    </row>
    <row r="7" spans="1:19" x14ac:dyDescent="0.25">
      <c r="B7" s="2" t="s">
        <v>57</v>
      </c>
      <c r="C7" s="2" t="s">
        <v>59</v>
      </c>
      <c r="D7" s="2" t="s">
        <v>60</v>
      </c>
      <c r="E7" s="2" t="s">
        <v>14</v>
      </c>
      <c r="G7" s="2" t="s">
        <v>57</v>
      </c>
      <c r="H7" s="2" t="s">
        <v>59</v>
      </c>
      <c r="I7" s="2" t="s">
        <v>60</v>
      </c>
      <c r="J7" s="2" t="s">
        <v>14</v>
      </c>
      <c r="L7" s="2" t="s">
        <v>56</v>
      </c>
      <c r="M7" s="2" t="s">
        <v>41</v>
      </c>
      <c r="N7" s="2" t="s">
        <v>41</v>
      </c>
      <c r="P7" s="2" t="s">
        <v>56</v>
      </c>
      <c r="Q7" s="2" t="s">
        <v>57</v>
      </c>
      <c r="R7" s="2" t="s">
        <v>59</v>
      </c>
      <c r="S7" s="2" t="s">
        <v>60</v>
      </c>
    </row>
    <row r="8" spans="1:19" x14ac:dyDescent="0.25">
      <c r="B8" s="2" t="s">
        <v>58</v>
      </c>
      <c r="C8" s="2" t="s">
        <v>51</v>
      </c>
      <c r="D8" s="2" t="s">
        <v>36</v>
      </c>
      <c r="E8" s="2" t="s">
        <v>56</v>
      </c>
      <c r="G8" s="2" t="s">
        <v>58</v>
      </c>
      <c r="H8" s="2" t="s">
        <v>51</v>
      </c>
      <c r="I8" s="2" t="s">
        <v>36</v>
      </c>
      <c r="J8" s="2" t="s">
        <v>56</v>
      </c>
      <c r="L8" s="2" t="s">
        <v>62</v>
      </c>
      <c r="M8" s="2" t="s">
        <v>61</v>
      </c>
      <c r="N8" s="2" t="s">
        <v>63</v>
      </c>
      <c r="P8" s="2" t="s">
        <v>64</v>
      </c>
      <c r="Q8" s="2" t="s">
        <v>58</v>
      </c>
      <c r="R8" s="2" t="s">
        <v>51</v>
      </c>
      <c r="S8" s="2" t="s">
        <v>36</v>
      </c>
    </row>
    <row r="10" spans="1:19" x14ac:dyDescent="0.25">
      <c r="A10">
        <v>1</v>
      </c>
      <c r="B10" s="11">
        <f>Sheet2!T10-Sheet3!C10</f>
        <v>36278</v>
      </c>
      <c r="C10" s="11">
        <f>8853+2174</f>
        <v>11027</v>
      </c>
      <c r="D10" s="1">
        <v>10374</v>
      </c>
      <c r="E10" s="1">
        <f>SUM(B10:D10)</f>
        <v>57679</v>
      </c>
      <c r="G10" s="1">
        <v>0</v>
      </c>
      <c r="H10" s="1">
        <v>10935</v>
      </c>
      <c r="I10" s="1">
        <v>6047</v>
      </c>
      <c r="J10" s="1">
        <f>SUM(G10:I10)</f>
        <v>16982</v>
      </c>
      <c r="L10" s="1">
        <f>B10+D10+G10+I10</f>
        <v>52699</v>
      </c>
      <c r="M10" s="1">
        <v>47698</v>
      </c>
      <c r="N10" s="1">
        <v>46029</v>
      </c>
      <c r="P10" s="1">
        <v>41730</v>
      </c>
      <c r="Q10" s="1">
        <f>P10-S10</f>
        <v>33906</v>
      </c>
      <c r="R10" s="1">
        <v>13399</v>
      </c>
      <c r="S10" s="1">
        <v>7824</v>
      </c>
    </row>
    <row r="11" spans="1:19" x14ac:dyDescent="0.25">
      <c r="A11">
        <f>A10+1</f>
        <v>2</v>
      </c>
      <c r="B11" s="11">
        <v>34302</v>
      </c>
      <c r="C11" s="11">
        <v>5348</v>
      </c>
      <c r="D11" s="1">
        <v>9423</v>
      </c>
      <c r="E11" s="1">
        <f t="shared" ref="E11:E33" si="0">SUM(B11:D11)</f>
        <v>49073</v>
      </c>
      <c r="G11" s="1">
        <v>0</v>
      </c>
      <c r="H11" s="1">
        <v>10935</v>
      </c>
      <c r="I11" s="1">
        <v>6129</v>
      </c>
      <c r="J11" s="1">
        <f t="shared" ref="J11:J33" si="1">SUM(G11:I11)</f>
        <v>17064</v>
      </c>
      <c r="L11" s="1">
        <f t="shared" ref="L11:L33" si="2">B11+D11+G11+I11</f>
        <v>49854</v>
      </c>
      <c r="M11" s="1">
        <v>45000</v>
      </c>
      <c r="N11" s="1">
        <v>50570</v>
      </c>
      <c r="P11" s="1">
        <v>44122</v>
      </c>
      <c r="Q11" s="1">
        <f t="shared" ref="Q11:Q32" si="3">P11-S11</f>
        <v>24139</v>
      </c>
      <c r="R11" s="1">
        <v>15511</v>
      </c>
      <c r="S11" s="1">
        <v>19983</v>
      </c>
    </row>
    <row r="12" spans="1:19" x14ac:dyDescent="0.25">
      <c r="A12">
        <f t="shared" ref="A12:A40" si="4">A11+1</f>
        <v>3</v>
      </c>
      <c r="B12" s="11">
        <v>28908</v>
      </c>
      <c r="C12" s="11">
        <v>18396</v>
      </c>
      <c r="D12" s="1">
        <v>9423</v>
      </c>
      <c r="E12" s="1">
        <f t="shared" si="0"/>
        <v>56727</v>
      </c>
      <c r="G12" s="1">
        <v>0</v>
      </c>
      <c r="H12" s="1">
        <v>11135</v>
      </c>
      <c r="I12" s="1">
        <v>6129</v>
      </c>
      <c r="J12" s="1">
        <f t="shared" si="1"/>
        <v>17264</v>
      </c>
      <c r="L12" s="1">
        <f t="shared" si="2"/>
        <v>44460</v>
      </c>
      <c r="M12" s="1">
        <v>47698</v>
      </c>
      <c r="N12" s="1">
        <v>39296</v>
      </c>
      <c r="P12" s="1">
        <v>32401</v>
      </c>
      <c r="Q12" s="1">
        <f t="shared" si="3"/>
        <v>24901</v>
      </c>
      <c r="R12" s="1">
        <v>22403</v>
      </c>
      <c r="S12" s="1">
        <v>7500</v>
      </c>
    </row>
    <row r="13" spans="1:19" x14ac:dyDescent="0.25">
      <c r="A13">
        <f t="shared" si="4"/>
        <v>4</v>
      </c>
      <c r="B13" s="11">
        <v>31656</v>
      </c>
      <c r="C13" s="11">
        <v>13165</v>
      </c>
      <c r="D13" s="1">
        <v>9423</v>
      </c>
      <c r="E13" s="1">
        <f t="shared" si="0"/>
        <v>54244</v>
      </c>
      <c r="G13" s="1">
        <v>0</v>
      </c>
      <c r="H13" s="1">
        <v>15935</v>
      </c>
      <c r="I13" s="1">
        <v>6129</v>
      </c>
      <c r="J13" s="1">
        <f t="shared" si="1"/>
        <v>22064</v>
      </c>
      <c r="L13" s="1">
        <f t="shared" si="2"/>
        <v>47208</v>
      </c>
      <c r="M13" s="1">
        <v>47698</v>
      </c>
      <c r="N13" s="1">
        <v>45510</v>
      </c>
      <c r="P13" s="1">
        <v>38333</v>
      </c>
      <c r="Q13" s="1">
        <f t="shared" si="3"/>
        <v>31535</v>
      </c>
      <c r="R13" s="1">
        <v>13286</v>
      </c>
      <c r="S13" s="1">
        <v>6798</v>
      </c>
    </row>
    <row r="14" spans="1:19" x14ac:dyDescent="0.25">
      <c r="A14">
        <f t="shared" si="4"/>
        <v>5</v>
      </c>
      <c r="B14" s="11">
        <v>25734</v>
      </c>
      <c r="C14" s="11">
        <v>16913</v>
      </c>
      <c r="D14" s="1">
        <v>9423</v>
      </c>
      <c r="E14" s="1">
        <f t="shared" si="0"/>
        <v>52070</v>
      </c>
      <c r="G14" s="1">
        <v>0</v>
      </c>
      <c r="H14" s="1">
        <v>15935</v>
      </c>
      <c r="I14" s="1">
        <v>6129</v>
      </c>
      <c r="J14" s="1">
        <f t="shared" si="1"/>
        <v>22064</v>
      </c>
      <c r="L14" s="1">
        <f t="shared" si="2"/>
        <v>41286</v>
      </c>
      <c r="M14" s="1">
        <v>47698</v>
      </c>
      <c r="N14" s="1">
        <v>43760</v>
      </c>
      <c r="P14" s="1">
        <v>37154</v>
      </c>
      <c r="Q14" s="1">
        <f t="shared" si="3"/>
        <v>27056</v>
      </c>
      <c r="R14" s="1">
        <v>15591</v>
      </c>
      <c r="S14" s="1">
        <v>10098</v>
      </c>
    </row>
    <row r="15" spans="1:19" x14ac:dyDescent="0.25">
      <c r="A15">
        <f t="shared" si="4"/>
        <v>6</v>
      </c>
      <c r="B15" s="11">
        <v>25734</v>
      </c>
      <c r="C15" s="11">
        <v>16913</v>
      </c>
      <c r="D15" s="1">
        <v>9423</v>
      </c>
      <c r="E15" s="1">
        <f t="shared" si="0"/>
        <v>52070</v>
      </c>
      <c r="G15" s="1">
        <v>0</v>
      </c>
      <c r="H15" s="1">
        <v>15935</v>
      </c>
      <c r="I15" s="1">
        <v>6129</v>
      </c>
      <c r="J15" s="1">
        <f t="shared" si="1"/>
        <v>22064</v>
      </c>
      <c r="L15" s="1">
        <f t="shared" si="2"/>
        <v>41286</v>
      </c>
      <c r="M15" s="1">
        <v>50007</v>
      </c>
      <c r="N15" s="1">
        <v>51525</v>
      </c>
      <c r="P15" s="1">
        <v>45245</v>
      </c>
      <c r="Q15" s="1">
        <f t="shared" si="3"/>
        <v>25924</v>
      </c>
      <c r="R15" s="1">
        <v>16723</v>
      </c>
      <c r="S15" s="1">
        <v>19321</v>
      </c>
    </row>
    <row r="16" spans="1:19" x14ac:dyDescent="0.25">
      <c r="A16">
        <f t="shared" si="4"/>
        <v>7</v>
      </c>
      <c r="B16" s="11">
        <v>25734</v>
      </c>
      <c r="C16" s="11">
        <v>16913</v>
      </c>
      <c r="D16" s="1">
        <v>9423</v>
      </c>
      <c r="E16" s="1">
        <f t="shared" si="0"/>
        <v>52070</v>
      </c>
      <c r="G16" s="1">
        <v>6279</v>
      </c>
      <c r="H16" s="1">
        <v>9656</v>
      </c>
      <c r="I16" s="1">
        <v>6129</v>
      </c>
      <c r="J16" s="1">
        <f t="shared" si="1"/>
        <v>22064</v>
      </c>
      <c r="L16" s="1">
        <f t="shared" si="2"/>
        <v>47565</v>
      </c>
      <c r="M16" s="1">
        <v>50482</v>
      </c>
      <c r="N16" s="1">
        <v>57210</v>
      </c>
      <c r="P16" s="1">
        <v>46794</v>
      </c>
      <c r="Q16" s="1">
        <f t="shared" si="3"/>
        <v>28406</v>
      </c>
      <c r="R16" s="1">
        <v>14241</v>
      </c>
      <c r="S16" s="1">
        <v>18388</v>
      </c>
    </row>
    <row r="17" spans="1:19" x14ac:dyDescent="0.25">
      <c r="A17">
        <f t="shared" si="4"/>
        <v>8</v>
      </c>
      <c r="B17" s="11">
        <v>35234</v>
      </c>
      <c r="C17" s="11">
        <v>8766</v>
      </c>
      <c r="D17" s="1">
        <v>9423</v>
      </c>
      <c r="E17" s="1">
        <f t="shared" si="0"/>
        <v>53423</v>
      </c>
      <c r="G17" s="1">
        <v>0</v>
      </c>
      <c r="H17" s="1">
        <v>14235</v>
      </c>
      <c r="I17" s="1">
        <v>6129</v>
      </c>
      <c r="J17" s="1">
        <f t="shared" si="1"/>
        <v>20364</v>
      </c>
      <c r="L17" s="1">
        <f t="shared" si="2"/>
        <v>50786</v>
      </c>
      <c r="M17" s="1">
        <v>49051</v>
      </c>
      <c r="N17" s="1">
        <v>51272</v>
      </c>
      <c r="P17" s="1">
        <v>44551</v>
      </c>
      <c r="Q17" s="1">
        <f t="shared" si="3"/>
        <v>28522</v>
      </c>
      <c r="R17" s="1">
        <v>15478</v>
      </c>
      <c r="S17" s="1">
        <v>16029</v>
      </c>
    </row>
    <row r="18" spans="1:19" x14ac:dyDescent="0.25">
      <c r="A18">
        <f t="shared" si="4"/>
        <v>9</v>
      </c>
      <c r="B18" s="11">
        <v>38162</v>
      </c>
      <c r="C18" s="11">
        <v>21606</v>
      </c>
      <c r="D18" s="1">
        <v>7325</v>
      </c>
      <c r="E18" s="1">
        <f t="shared" si="0"/>
        <v>67093</v>
      </c>
      <c r="G18" s="1">
        <v>0</v>
      </c>
      <c r="H18" s="1">
        <v>15933</v>
      </c>
      <c r="I18" s="1">
        <v>6351</v>
      </c>
      <c r="J18" s="1">
        <f t="shared" si="1"/>
        <v>22284</v>
      </c>
      <c r="L18" s="1">
        <f t="shared" si="2"/>
        <v>51838</v>
      </c>
      <c r="M18" s="1">
        <v>48963</v>
      </c>
      <c r="N18" s="1">
        <v>51783</v>
      </c>
      <c r="P18" s="1">
        <v>44855</v>
      </c>
      <c r="Q18" s="1">
        <f t="shared" si="3"/>
        <v>29978</v>
      </c>
      <c r="R18" s="1">
        <v>29790</v>
      </c>
      <c r="S18" s="1">
        <v>14877</v>
      </c>
    </row>
    <row r="19" spans="1:19" x14ac:dyDescent="0.25">
      <c r="A19">
        <f t="shared" si="4"/>
        <v>10</v>
      </c>
      <c r="B19" s="11">
        <v>34048</v>
      </c>
      <c r="C19" s="11">
        <v>10686</v>
      </c>
      <c r="D19" s="1">
        <v>7325</v>
      </c>
      <c r="E19" s="1">
        <f t="shared" si="0"/>
        <v>52059</v>
      </c>
      <c r="G19" s="1">
        <v>0</v>
      </c>
      <c r="H19" s="1">
        <v>15933</v>
      </c>
      <c r="I19" s="1">
        <v>6326</v>
      </c>
      <c r="J19" s="1">
        <f t="shared" si="1"/>
        <v>22259</v>
      </c>
      <c r="L19" s="1">
        <f t="shared" si="2"/>
        <v>47699</v>
      </c>
      <c r="M19" s="1">
        <v>47698</v>
      </c>
      <c r="N19" s="1">
        <v>47314</v>
      </c>
      <c r="P19" s="1">
        <v>40166</v>
      </c>
      <c r="Q19" s="1">
        <f t="shared" si="3"/>
        <v>26451</v>
      </c>
      <c r="R19" s="1">
        <v>17813</v>
      </c>
      <c r="S19" s="1">
        <v>13715</v>
      </c>
    </row>
    <row r="20" spans="1:19" x14ac:dyDescent="0.25">
      <c r="A20">
        <f t="shared" si="4"/>
        <v>11</v>
      </c>
      <c r="B20" s="11">
        <v>28949</v>
      </c>
      <c r="C20" s="11">
        <v>15785</v>
      </c>
      <c r="D20" s="1">
        <v>7325</v>
      </c>
      <c r="E20" s="1">
        <f t="shared" si="0"/>
        <v>52059</v>
      </c>
      <c r="G20" s="1">
        <v>0</v>
      </c>
      <c r="H20" s="1">
        <v>15933</v>
      </c>
      <c r="I20" s="1">
        <v>6326</v>
      </c>
      <c r="J20" s="1">
        <f t="shared" si="1"/>
        <v>22259</v>
      </c>
      <c r="L20" s="1">
        <f t="shared" si="2"/>
        <v>42600</v>
      </c>
      <c r="M20" s="1">
        <v>47698</v>
      </c>
      <c r="N20" s="1">
        <v>42790</v>
      </c>
      <c r="P20" s="1">
        <v>35047</v>
      </c>
      <c r="Q20" s="1">
        <f t="shared" si="3"/>
        <v>21615</v>
      </c>
      <c r="R20" s="1">
        <v>23119</v>
      </c>
      <c r="S20" s="1">
        <v>13432</v>
      </c>
    </row>
    <row r="21" spans="1:19" x14ac:dyDescent="0.25">
      <c r="A21">
        <f t="shared" si="4"/>
        <v>12</v>
      </c>
      <c r="B21" s="11">
        <v>25562</v>
      </c>
      <c r="C21" s="11">
        <v>29172</v>
      </c>
      <c r="D21" s="1">
        <v>7325</v>
      </c>
      <c r="E21" s="1">
        <f t="shared" si="0"/>
        <v>62059</v>
      </c>
      <c r="G21" s="1">
        <v>0</v>
      </c>
      <c r="H21" s="1">
        <v>18865</v>
      </c>
      <c r="I21" s="1">
        <v>6351</v>
      </c>
      <c r="J21" s="1">
        <f t="shared" si="1"/>
        <v>25216</v>
      </c>
      <c r="L21" s="1">
        <f t="shared" si="2"/>
        <v>39238</v>
      </c>
      <c r="M21" s="1">
        <v>47698</v>
      </c>
      <c r="N21" s="1">
        <v>40487</v>
      </c>
      <c r="P21" s="1">
        <v>32386</v>
      </c>
      <c r="Q21" s="1">
        <f t="shared" si="3"/>
        <v>18998</v>
      </c>
      <c r="R21" s="1">
        <v>35736</v>
      </c>
      <c r="S21" s="1">
        <v>13388</v>
      </c>
    </row>
    <row r="22" spans="1:19" x14ac:dyDescent="0.25">
      <c r="A22">
        <f t="shared" si="4"/>
        <v>13</v>
      </c>
      <c r="B22" s="11">
        <v>28961</v>
      </c>
      <c r="C22" s="11">
        <v>25773</v>
      </c>
      <c r="D22" s="1">
        <v>7325</v>
      </c>
      <c r="E22" s="1">
        <f t="shared" si="0"/>
        <v>62059</v>
      </c>
      <c r="G22" s="1">
        <v>0</v>
      </c>
      <c r="H22" s="1">
        <v>18843</v>
      </c>
      <c r="I22" s="1">
        <v>6351</v>
      </c>
      <c r="J22" s="1">
        <f t="shared" si="1"/>
        <v>25194</v>
      </c>
      <c r="L22" s="1">
        <f t="shared" si="2"/>
        <v>42637</v>
      </c>
      <c r="M22" s="1">
        <v>47698</v>
      </c>
      <c r="N22" s="1">
        <v>42278</v>
      </c>
      <c r="P22" s="1">
        <v>35905</v>
      </c>
      <c r="Q22" s="1">
        <f t="shared" si="3"/>
        <v>22517</v>
      </c>
      <c r="R22" s="1">
        <v>32217</v>
      </c>
      <c r="S22" s="1">
        <v>13388</v>
      </c>
    </row>
    <row r="23" spans="1:19" x14ac:dyDescent="0.25">
      <c r="A23">
        <f t="shared" si="4"/>
        <v>14</v>
      </c>
      <c r="B23" s="11">
        <v>43100</v>
      </c>
      <c r="C23" s="11">
        <v>11634</v>
      </c>
      <c r="D23" s="1">
        <v>7892</v>
      </c>
      <c r="E23" s="1">
        <f t="shared" si="0"/>
        <v>62626</v>
      </c>
      <c r="G23" s="1">
        <v>0</v>
      </c>
      <c r="H23" s="1">
        <v>18817</v>
      </c>
      <c r="I23" s="1">
        <v>6326</v>
      </c>
      <c r="J23" s="1">
        <f t="shared" si="1"/>
        <v>25143</v>
      </c>
      <c r="L23" s="1">
        <f t="shared" si="2"/>
        <v>57318</v>
      </c>
      <c r="M23" s="1">
        <v>52000</v>
      </c>
      <c r="N23" s="1">
        <v>48775</v>
      </c>
      <c r="P23" s="1">
        <v>40858</v>
      </c>
      <c r="Q23" s="1">
        <f t="shared" si="3"/>
        <v>27470</v>
      </c>
      <c r="R23" s="1">
        <v>27264</v>
      </c>
      <c r="S23" s="1">
        <v>13388</v>
      </c>
    </row>
    <row r="24" spans="1:19" x14ac:dyDescent="0.25">
      <c r="A24">
        <f t="shared" si="4"/>
        <v>15</v>
      </c>
      <c r="B24" s="11">
        <v>33978</v>
      </c>
      <c r="C24" s="11">
        <v>10756</v>
      </c>
      <c r="D24" s="1">
        <v>7892</v>
      </c>
      <c r="E24" s="1">
        <f t="shared" si="0"/>
        <v>52626</v>
      </c>
      <c r="G24" s="1">
        <v>0</v>
      </c>
      <c r="H24" s="1">
        <v>9933</v>
      </c>
      <c r="I24" s="1">
        <v>6326</v>
      </c>
      <c r="J24" s="1">
        <f t="shared" si="1"/>
        <v>16259</v>
      </c>
      <c r="L24" s="1">
        <f t="shared" si="2"/>
        <v>48196</v>
      </c>
      <c r="M24" s="1">
        <v>47698</v>
      </c>
      <c r="N24" s="1">
        <v>49781</v>
      </c>
      <c r="P24" s="1">
        <v>41995</v>
      </c>
      <c r="Q24" s="1">
        <f t="shared" si="3"/>
        <v>30891</v>
      </c>
      <c r="R24" s="1">
        <v>13843</v>
      </c>
      <c r="S24" s="1">
        <v>11104</v>
      </c>
    </row>
    <row r="25" spans="1:19" x14ac:dyDescent="0.25">
      <c r="A25">
        <f t="shared" si="4"/>
        <v>16</v>
      </c>
      <c r="B25" s="11">
        <v>38199</v>
      </c>
      <c r="C25" s="11">
        <v>7285</v>
      </c>
      <c r="D25" s="1">
        <v>7892</v>
      </c>
      <c r="E25" s="1">
        <f t="shared" si="0"/>
        <v>53376</v>
      </c>
      <c r="G25" s="1">
        <v>0</v>
      </c>
      <c r="H25" s="1">
        <v>11010</v>
      </c>
      <c r="I25" s="1">
        <v>6326</v>
      </c>
      <c r="J25" s="1">
        <f t="shared" si="1"/>
        <v>17336</v>
      </c>
      <c r="L25" s="1">
        <f t="shared" si="2"/>
        <v>52417</v>
      </c>
      <c r="M25" s="1">
        <v>52000</v>
      </c>
      <c r="N25" s="1">
        <v>53841</v>
      </c>
      <c r="P25" s="1">
        <v>46505</v>
      </c>
      <c r="Q25" s="1">
        <f t="shared" si="3"/>
        <v>35623</v>
      </c>
      <c r="R25" s="1">
        <v>9111</v>
      </c>
      <c r="S25" s="1">
        <v>10882</v>
      </c>
    </row>
    <row r="26" spans="1:19" x14ac:dyDescent="0.25">
      <c r="A26">
        <f t="shared" si="4"/>
        <v>17</v>
      </c>
      <c r="B26" s="11">
        <v>36332</v>
      </c>
      <c r="C26" s="11">
        <v>9152</v>
      </c>
      <c r="D26" s="1">
        <v>7892</v>
      </c>
      <c r="E26" s="1">
        <f t="shared" si="0"/>
        <v>53376</v>
      </c>
      <c r="G26" s="1">
        <v>0</v>
      </c>
      <c r="H26" s="1">
        <v>8308</v>
      </c>
      <c r="I26" s="1">
        <v>6326</v>
      </c>
      <c r="J26" s="1">
        <f t="shared" si="1"/>
        <v>14634</v>
      </c>
      <c r="L26" s="1">
        <f t="shared" si="2"/>
        <v>50550</v>
      </c>
      <c r="M26" s="1">
        <v>42699</v>
      </c>
      <c r="N26" s="1">
        <v>50517</v>
      </c>
      <c r="P26" s="1">
        <v>44524</v>
      </c>
      <c r="Q26" s="1">
        <f t="shared" si="3"/>
        <v>33878</v>
      </c>
      <c r="R26" s="1">
        <v>11606</v>
      </c>
      <c r="S26" s="1">
        <v>10646</v>
      </c>
    </row>
    <row r="27" spans="1:19" x14ac:dyDescent="0.25">
      <c r="A27">
        <f>A26+1</f>
        <v>18</v>
      </c>
      <c r="B27" s="11">
        <v>32150</v>
      </c>
      <c r="C27" s="11">
        <v>9152</v>
      </c>
      <c r="D27" s="1">
        <v>7892</v>
      </c>
      <c r="E27" s="1">
        <f t="shared" si="0"/>
        <v>49194</v>
      </c>
      <c r="G27" s="1">
        <v>0</v>
      </c>
      <c r="H27" s="1">
        <v>11135</v>
      </c>
      <c r="I27" s="1">
        <v>6326</v>
      </c>
      <c r="J27" s="1">
        <f t="shared" si="1"/>
        <v>17461</v>
      </c>
      <c r="L27" s="1">
        <f t="shared" si="2"/>
        <v>46368</v>
      </c>
      <c r="M27" s="1">
        <v>42699</v>
      </c>
      <c r="N27" s="1">
        <v>45145</v>
      </c>
      <c r="P27" s="1">
        <v>38977</v>
      </c>
      <c r="Q27" s="1">
        <f t="shared" si="3"/>
        <v>28187</v>
      </c>
      <c r="R27" s="1">
        <v>12297</v>
      </c>
      <c r="S27" s="1">
        <v>10790</v>
      </c>
    </row>
    <row r="28" spans="1:19" x14ac:dyDescent="0.25">
      <c r="A28">
        <f t="shared" si="4"/>
        <v>19</v>
      </c>
      <c r="B28" s="11">
        <v>27722</v>
      </c>
      <c r="C28" s="11">
        <v>17762</v>
      </c>
      <c r="D28" s="1">
        <v>7892</v>
      </c>
      <c r="E28" s="1">
        <f t="shared" si="0"/>
        <v>53376</v>
      </c>
      <c r="G28" s="1">
        <v>0</v>
      </c>
      <c r="H28" s="1">
        <v>11135</v>
      </c>
      <c r="I28" s="1">
        <v>6326</v>
      </c>
      <c r="J28" s="1">
        <f t="shared" si="1"/>
        <v>17461</v>
      </c>
      <c r="L28" s="1">
        <f t="shared" si="2"/>
        <v>41940</v>
      </c>
      <c r="M28" s="1">
        <v>42699</v>
      </c>
      <c r="N28" s="1">
        <v>41934</v>
      </c>
      <c r="P28" s="1">
        <v>35593</v>
      </c>
      <c r="Q28" s="1">
        <f t="shared" si="3"/>
        <v>24004</v>
      </c>
      <c r="R28" s="1">
        <v>21480</v>
      </c>
      <c r="S28" s="1">
        <v>11589</v>
      </c>
    </row>
    <row r="29" spans="1:19" x14ac:dyDescent="0.25">
      <c r="A29">
        <f t="shared" si="4"/>
        <v>20</v>
      </c>
      <c r="B29" s="11">
        <v>29751</v>
      </c>
      <c r="C29" s="11">
        <v>15733</v>
      </c>
      <c r="D29" s="1">
        <v>7892</v>
      </c>
      <c r="E29" s="1">
        <f t="shared" si="0"/>
        <v>53376</v>
      </c>
      <c r="G29" s="1">
        <v>0</v>
      </c>
      <c r="H29" s="1">
        <v>11135</v>
      </c>
      <c r="I29" s="1">
        <v>6326</v>
      </c>
      <c r="J29" s="1">
        <f t="shared" si="1"/>
        <v>17461</v>
      </c>
      <c r="L29" s="1">
        <f t="shared" si="2"/>
        <v>43969</v>
      </c>
      <c r="M29" s="1">
        <v>42699</v>
      </c>
      <c r="N29" s="1">
        <v>43676</v>
      </c>
      <c r="P29" s="1">
        <v>37597</v>
      </c>
      <c r="Q29" s="1">
        <f t="shared" si="3"/>
        <v>26008</v>
      </c>
      <c r="R29" s="1">
        <v>19476</v>
      </c>
      <c r="S29" s="1">
        <v>11589</v>
      </c>
    </row>
    <row r="30" spans="1:19" x14ac:dyDescent="0.25">
      <c r="A30">
        <f t="shared" si="4"/>
        <v>21</v>
      </c>
      <c r="B30" s="11">
        <v>28805</v>
      </c>
      <c r="C30" s="11">
        <v>16679</v>
      </c>
      <c r="D30" s="1">
        <v>9692</v>
      </c>
      <c r="E30" s="1">
        <f t="shared" si="0"/>
        <v>55176</v>
      </c>
      <c r="G30" s="1">
        <v>0</v>
      </c>
      <c r="H30" s="1">
        <v>11135</v>
      </c>
      <c r="I30" s="1">
        <v>6326</v>
      </c>
      <c r="J30" s="1">
        <f t="shared" si="1"/>
        <v>17461</v>
      </c>
      <c r="L30" s="1">
        <f t="shared" si="2"/>
        <v>44823</v>
      </c>
      <c r="M30" s="1">
        <v>42699</v>
      </c>
      <c r="N30" s="1">
        <v>44417</v>
      </c>
      <c r="P30" s="1">
        <v>38537</v>
      </c>
      <c r="Q30" s="1">
        <f t="shared" si="3"/>
        <v>26955</v>
      </c>
      <c r="R30" s="1">
        <v>18529</v>
      </c>
      <c r="S30" s="1">
        <v>11582</v>
      </c>
    </row>
    <row r="31" spans="1:19" x14ac:dyDescent="0.25">
      <c r="A31">
        <f t="shared" si="4"/>
        <v>22</v>
      </c>
      <c r="B31" s="11">
        <v>28484</v>
      </c>
      <c r="C31" s="11">
        <v>17000</v>
      </c>
      <c r="D31" s="1">
        <v>10399</v>
      </c>
      <c r="E31" s="1">
        <f t="shared" si="0"/>
        <v>55883</v>
      </c>
      <c r="G31" s="1">
        <v>0</v>
      </c>
      <c r="H31" s="1">
        <v>11135</v>
      </c>
      <c r="I31" s="1">
        <v>6326</v>
      </c>
      <c r="J31" s="1">
        <f t="shared" si="1"/>
        <v>17461</v>
      </c>
      <c r="L31" s="1">
        <f t="shared" si="2"/>
        <v>45209</v>
      </c>
      <c r="M31" s="1">
        <v>42699</v>
      </c>
      <c r="N31" s="1">
        <v>43884</v>
      </c>
      <c r="P31" s="1">
        <v>37096</v>
      </c>
      <c r="Q31" s="1">
        <f t="shared" si="3"/>
        <v>25476</v>
      </c>
      <c r="R31" s="1">
        <v>20008</v>
      </c>
      <c r="S31" s="1">
        <v>11620</v>
      </c>
    </row>
    <row r="32" spans="1:19" x14ac:dyDescent="0.25">
      <c r="A32">
        <f t="shared" si="4"/>
        <v>23</v>
      </c>
      <c r="B32" s="11">
        <v>25975</v>
      </c>
      <c r="C32" s="11">
        <v>19509</v>
      </c>
      <c r="D32" s="1">
        <v>10399</v>
      </c>
      <c r="E32" s="1">
        <f t="shared" si="0"/>
        <v>55883</v>
      </c>
      <c r="G32" s="1">
        <v>0</v>
      </c>
      <c r="H32" s="1">
        <v>10974</v>
      </c>
      <c r="I32" s="1">
        <v>6326</v>
      </c>
      <c r="J32" s="1">
        <f t="shared" si="1"/>
        <v>17300</v>
      </c>
      <c r="L32" s="1">
        <f t="shared" si="2"/>
        <v>42700</v>
      </c>
      <c r="M32" s="1">
        <v>42699</v>
      </c>
      <c r="N32" s="1">
        <v>45313</v>
      </c>
      <c r="P32" s="1">
        <v>39171</v>
      </c>
      <c r="Q32" s="1">
        <f t="shared" si="3"/>
        <v>27551</v>
      </c>
      <c r="R32" s="1">
        <v>17933</v>
      </c>
      <c r="S32" s="1">
        <v>11620</v>
      </c>
    </row>
    <row r="33" spans="1:19" x14ac:dyDescent="0.25">
      <c r="A33">
        <f t="shared" si="4"/>
        <v>24</v>
      </c>
      <c r="B33" s="11">
        <v>25975</v>
      </c>
      <c r="C33" s="11">
        <v>10720</v>
      </c>
      <c r="D33" s="1">
        <v>10399</v>
      </c>
      <c r="E33" s="1">
        <f t="shared" si="0"/>
        <v>47094</v>
      </c>
      <c r="G33" s="1">
        <v>0</v>
      </c>
      <c r="I33" s="1">
        <v>6326</v>
      </c>
      <c r="J33" s="1">
        <f t="shared" si="1"/>
        <v>6326</v>
      </c>
      <c r="L33" s="1">
        <f t="shared" si="2"/>
        <v>42700</v>
      </c>
      <c r="M33" s="1">
        <v>42699</v>
      </c>
      <c r="S33" s="1">
        <v>11995</v>
      </c>
    </row>
    <row r="34" spans="1:19" x14ac:dyDescent="0.25">
      <c r="A34">
        <f t="shared" si="4"/>
        <v>25</v>
      </c>
    </row>
    <row r="35" spans="1:19" x14ac:dyDescent="0.25">
      <c r="A35">
        <f t="shared" si="4"/>
        <v>26</v>
      </c>
    </row>
    <row r="36" spans="1:19" x14ac:dyDescent="0.25">
      <c r="A36">
        <f>A35+1</f>
        <v>27</v>
      </c>
    </row>
    <row r="37" spans="1:19" x14ac:dyDescent="0.25">
      <c r="A37">
        <f t="shared" si="4"/>
        <v>28</v>
      </c>
    </row>
    <row r="38" spans="1:19" x14ac:dyDescent="0.25">
      <c r="A38">
        <f t="shared" si="4"/>
        <v>29</v>
      </c>
    </row>
    <row r="39" spans="1:19" x14ac:dyDescent="0.25">
      <c r="A39">
        <f t="shared" si="4"/>
        <v>30</v>
      </c>
    </row>
    <row r="40" spans="1:19" x14ac:dyDescent="0.25">
      <c r="A40">
        <f t="shared" si="4"/>
        <v>31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jhodge2</dc:creator>
  <cp:lastModifiedBy>Havlíček Jan</cp:lastModifiedBy>
  <cp:lastPrinted>2001-05-24T22:15:52Z</cp:lastPrinted>
  <dcterms:created xsi:type="dcterms:W3CDTF">2001-05-17T16:38:51Z</dcterms:created>
  <dcterms:modified xsi:type="dcterms:W3CDTF">2023-09-10T11:15:01Z</dcterms:modified>
</cp:coreProperties>
</file>