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60" yWindow="12" windowWidth="15168" windowHeight="8076"/>
  </bookViews>
  <sheets>
    <sheet name="Transaction Summary Report -1" sheetId="1" r:id="rId1"/>
  </sheets>
  <definedNames>
    <definedName name="_xlnm._FilterDatabase" localSheetId="0" hidden="1">'Transaction Summary Report -1'!$A$3:$O$40</definedName>
  </definedNames>
  <calcPr calcId="0"/>
</workbook>
</file>

<file path=xl/calcChain.xml><?xml version="1.0" encoding="utf-8"?>
<calcChain xmlns="http://schemas.openxmlformats.org/spreadsheetml/2006/main"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E42" i="1"/>
  <c r="F42" i="1"/>
  <c r="N42" i="1"/>
  <c r="O42" i="1"/>
  <c r="Q44" i="1"/>
  <c r="F54" i="1"/>
</calcChain>
</file>

<file path=xl/sharedStrings.xml><?xml version="1.0" encoding="utf-8"?>
<sst xmlns="http://schemas.openxmlformats.org/spreadsheetml/2006/main" count="262" uniqueCount="66">
  <si>
    <t>EnronOnline</t>
  </si>
  <si>
    <t>Transaction Summary Report -1</t>
  </si>
  <si>
    <t>Internals Included</t>
  </si>
  <si>
    <t>Generated on:   1/9/01 11:19:00 AM</t>
  </si>
  <si>
    <t>Txn Id</t>
  </si>
  <si>
    <t>Time</t>
  </si>
  <si>
    <t>Customer</t>
  </si>
  <si>
    <t>Product</t>
  </si>
  <si>
    <t>Buy Volume</t>
  </si>
  <si>
    <t>Sell Volume</t>
  </si>
  <si>
    <t>Option Delta</t>
  </si>
  <si>
    <t>Units</t>
  </si>
  <si>
    <t>Price</t>
  </si>
  <si>
    <t>Ext User Id</t>
  </si>
  <si>
    <t>Int User Id</t>
  </si>
  <si>
    <t>Bridge</t>
  </si>
  <si>
    <t>Deal ID</t>
  </si>
  <si>
    <t>TransCanada Energy Marketing USA, Inc.</t>
  </si>
  <si>
    <t>US Gas Phy       NGPL NICOR              22-26Dec00      USD/MM</t>
  </si>
  <si>
    <t>MMBtu</t>
  </si>
  <si>
    <t>jenningscm</t>
  </si>
  <si>
    <t>PMIMS</t>
  </si>
  <si>
    <t>SITARA</t>
  </si>
  <si>
    <t>El Paso Merchant Energy - Gas, L.P.</t>
  </si>
  <si>
    <t>epmegCMB</t>
  </si>
  <si>
    <t>Duke Energy Trading and Marketing, L.L.C.</t>
  </si>
  <si>
    <t>JBULRICH</t>
  </si>
  <si>
    <t>Inventory Management, Distribution Storage, Transportation &amp; Asset Management Company, LLC</t>
  </si>
  <si>
    <t>Hoffman1</t>
  </si>
  <si>
    <t>EMW - IM Midwest</t>
  </si>
  <si>
    <t>US Gas Phy       Chi Peoples             22-26Dec00      USD/MM</t>
  </si>
  <si>
    <t>jsimpson</t>
  </si>
  <si>
    <t>Southern Company Energy Marketing, L.P.</t>
  </si>
  <si>
    <t>rdl00001</t>
  </si>
  <si>
    <t>Tenaska Marketing Ventures</t>
  </si>
  <si>
    <t>TMVTMD02</t>
  </si>
  <si>
    <t>sstewart01</t>
  </si>
  <si>
    <t>WPS Energy Services, Inc.</t>
  </si>
  <si>
    <t>RANGER123</t>
  </si>
  <si>
    <t>Edison Mission Energy</t>
  </si>
  <si>
    <t>CHRISTIAN2</t>
  </si>
  <si>
    <t>CMS Field Services, Inc.</t>
  </si>
  <si>
    <t>ADM33962</t>
  </si>
  <si>
    <t>Nicor Enerchange, LLC</t>
  </si>
  <si>
    <t>ADM83303</t>
  </si>
  <si>
    <t>Nexen Marketing</t>
  </si>
  <si>
    <t>ADM88678</t>
  </si>
  <si>
    <t>ONEOK Energy Marketing and Trading Company, L.P.</t>
  </si>
  <si>
    <t>KURTISWOOD</t>
  </si>
  <si>
    <t>Coastal Merchant Energy, L.P.</t>
  </si>
  <si>
    <t>SauerPau</t>
  </si>
  <si>
    <t>Aquila Energy Marketing Corporation</t>
  </si>
  <si>
    <t>BIGDADDY</t>
  </si>
  <si>
    <t>tracyschwa</t>
  </si>
  <si>
    <t>PG&amp;E Energy Trading-Gas Corporation</t>
  </si>
  <si>
    <t>jpedersen</t>
  </si>
  <si>
    <t>NGPL NICOR</t>
  </si>
  <si>
    <t>SELL</t>
  </si>
  <si>
    <t>BUY</t>
  </si>
  <si>
    <t>CHIC Peoples</t>
  </si>
  <si>
    <t>Additional Trades via Telephone</t>
  </si>
  <si>
    <t>Nicor Gas Company</t>
  </si>
  <si>
    <t>Kaztex</t>
  </si>
  <si>
    <t>Altrade</t>
  </si>
  <si>
    <t>PG&amp;E</t>
  </si>
  <si>
    <t>WPS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</si>
</sst>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 #######\ \ \ \ "/>
    <numFmt numFmtId="165" formatCode="mm\-dd\-yyyy\ \ hh:mm:ss\ AM/PM\ \ "/>
  </numFmts>
  <fonts count="6" x14ac:knownFonts="1">
    <font>
      <sz val="10"/>
      <name val="Arial"/>
    </font>
    <font>
      <b/>
      <u/>
      <sz val="10"/>
      <color indexed="17"/>
      <name val="Arial"/>
      <family val="2"/>
    </font>
    <font>
      <b/>
      <u/>
      <sz val="10"/>
      <color indexed="20"/>
      <name val="Arial"/>
      <family val="2"/>
    </font>
    <font>
      <b/>
      <u/>
      <sz val="10"/>
      <color indexed="16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165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4"/>
  <sheetViews>
    <sheetView tabSelected="1" workbookViewId="0">
      <selection activeCell="N47" sqref="N47"/>
    </sheetView>
  </sheetViews>
  <sheetFormatPr defaultRowHeight="13.2" x14ac:dyDescent="0.25"/>
  <cols>
    <col min="1" max="1" width="12.6640625" style="6" customWidth="1"/>
    <col min="2" max="2" width="30.6640625" style="9" customWidth="1"/>
    <col min="3" max="3" width="30.6640625" customWidth="1"/>
    <col min="4" max="4" width="75.6640625" customWidth="1"/>
    <col min="6" max="6" width="12.6640625" customWidth="1"/>
    <col min="7" max="7" width="12.6640625" hidden="1" customWidth="1"/>
    <col min="8" max="8" width="11.88671875" customWidth="1"/>
    <col min="9" max="9" width="10.33203125" customWidth="1"/>
    <col min="10" max="10" width="20.6640625" customWidth="1"/>
    <col min="11" max="11" width="15.109375" hidden="1" customWidth="1"/>
    <col min="12" max="12" width="10.88671875" hidden="1" customWidth="1"/>
    <col min="13" max="13" width="8.5546875" customWidth="1"/>
    <col min="14" max="14" width="20.6640625" customWidth="1"/>
    <col min="15" max="15" width="19" customWidth="1"/>
    <col min="19" max="19" width="20.6640625" customWidth="1"/>
    <col min="20" max="20" width="12.6640625" customWidth="1"/>
  </cols>
  <sheetData>
    <row r="1" spans="1:15" x14ac:dyDescent="0.25">
      <c r="A1" s="4" t="s">
        <v>0</v>
      </c>
      <c r="B1" s="7" t="s">
        <v>1</v>
      </c>
      <c r="C1" s="1" t="s">
        <v>2</v>
      </c>
      <c r="E1" s="2" t="s">
        <v>3</v>
      </c>
    </row>
    <row r="3" spans="1:15" x14ac:dyDescent="0.25">
      <c r="A3" s="5" t="s">
        <v>4</v>
      </c>
      <c r="B3" s="8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5" x14ac:dyDescent="0.25">
      <c r="A4" s="6">
        <v>710022</v>
      </c>
      <c r="B4" s="9">
        <v>36881.316574074073</v>
      </c>
      <c r="C4" t="s">
        <v>17</v>
      </c>
      <c r="D4" t="s">
        <v>18</v>
      </c>
      <c r="F4">
        <v>5000</v>
      </c>
      <c r="H4" t="s">
        <v>19</v>
      </c>
      <c r="I4">
        <v>15.21</v>
      </c>
      <c r="J4" t="s">
        <v>20</v>
      </c>
      <c r="K4" t="s">
        <v>21</v>
      </c>
      <c r="L4" t="s">
        <v>22</v>
      </c>
      <c r="M4">
        <v>541154</v>
      </c>
      <c r="N4">
        <f>IF(E4&lt;&gt;0,0,I4*F4)</f>
        <v>76050</v>
      </c>
      <c r="O4">
        <f>IF(F4&lt;&gt;0,0,I4*E4)</f>
        <v>0</v>
      </c>
    </row>
    <row r="5" spans="1:15" x14ac:dyDescent="0.25">
      <c r="A5" s="6">
        <v>710091</v>
      </c>
      <c r="B5" s="9">
        <v>36881.325844907406</v>
      </c>
      <c r="C5" t="s">
        <v>23</v>
      </c>
      <c r="D5" t="s">
        <v>18</v>
      </c>
      <c r="F5">
        <v>5000</v>
      </c>
      <c r="H5" t="s">
        <v>19</v>
      </c>
      <c r="I5">
        <v>16.86</v>
      </c>
      <c r="J5" t="s">
        <v>24</v>
      </c>
      <c r="K5" t="s">
        <v>21</v>
      </c>
      <c r="L5" t="s">
        <v>22</v>
      </c>
      <c r="M5">
        <v>541175</v>
      </c>
      <c r="N5">
        <f t="shared" ref="N5:N20" si="0">IF(E5&lt;&gt;0,0,I5*F5)</f>
        <v>84300</v>
      </c>
      <c r="O5">
        <f t="shared" ref="O5:O20" si="1">IF(F5&lt;&gt;0,0,I5*E5)</f>
        <v>0</v>
      </c>
    </row>
    <row r="6" spans="1:15" x14ac:dyDescent="0.25">
      <c r="A6" s="6">
        <v>710098</v>
      </c>
      <c r="B6" s="9">
        <v>36881.32744212963</v>
      </c>
      <c r="C6" t="s">
        <v>23</v>
      </c>
      <c r="D6" t="s">
        <v>18</v>
      </c>
      <c r="F6">
        <v>5000</v>
      </c>
      <c r="H6" t="s">
        <v>19</v>
      </c>
      <c r="I6">
        <v>18.510000000000002</v>
      </c>
      <c r="J6" t="s">
        <v>24</v>
      </c>
      <c r="K6" t="s">
        <v>21</v>
      </c>
      <c r="L6" t="s">
        <v>22</v>
      </c>
      <c r="M6">
        <v>541178</v>
      </c>
      <c r="N6">
        <f t="shared" si="0"/>
        <v>92550.000000000015</v>
      </c>
      <c r="O6">
        <f t="shared" si="1"/>
        <v>0</v>
      </c>
    </row>
    <row r="7" spans="1:15" x14ac:dyDescent="0.25">
      <c r="A7" s="6">
        <v>710104</v>
      </c>
      <c r="B7" s="9">
        <v>36881.328217592592</v>
      </c>
      <c r="C7" t="s">
        <v>25</v>
      </c>
      <c r="D7" t="s">
        <v>18</v>
      </c>
      <c r="E7">
        <v>5000</v>
      </c>
      <c r="H7" t="s">
        <v>19</v>
      </c>
      <c r="I7">
        <v>18.5</v>
      </c>
      <c r="J7" t="s">
        <v>26</v>
      </c>
      <c r="K7" t="s">
        <v>21</v>
      </c>
      <c r="L7" t="s">
        <v>22</v>
      </c>
      <c r="M7">
        <v>541181</v>
      </c>
      <c r="N7">
        <f t="shared" si="0"/>
        <v>0</v>
      </c>
      <c r="O7">
        <f t="shared" si="1"/>
        <v>92500</v>
      </c>
    </row>
    <row r="8" spans="1:15" x14ac:dyDescent="0.25">
      <c r="A8" s="6">
        <v>710143</v>
      </c>
      <c r="B8" s="9">
        <v>36881.331689814811</v>
      </c>
      <c r="C8" t="s">
        <v>27</v>
      </c>
      <c r="D8" t="s">
        <v>18</v>
      </c>
      <c r="E8">
        <v>5000</v>
      </c>
      <c r="H8" t="s">
        <v>19</v>
      </c>
      <c r="I8">
        <v>17.350000000000001</v>
      </c>
      <c r="J8" t="s">
        <v>28</v>
      </c>
      <c r="K8" t="s">
        <v>21</v>
      </c>
      <c r="L8" t="s">
        <v>22</v>
      </c>
      <c r="M8">
        <v>541199</v>
      </c>
      <c r="N8">
        <f t="shared" si="0"/>
        <v>0</v>
      </c>
      <c r="O8">
        <f t="shared" si="1"/>
        <v>86750</v>
      </c>
    </row>
    <row r="9" spans="1:15" x14ac:dyDescent="0.25">
      <c r="A9" s="6">
        <v>710175</v>
      </c>
      <c r="B9" s="9">
        <v>36881.333738425928</v>
      </c>
      <c r="C9" t="s">
        <v>27</v>
      </c>
      <c r="D9" t="s">
        <v>18</v>
      </c>
      <c r="E9">
        <v>5000</v>
      </c>
      <c r="H9" t="s">
        <v>19</v>
      </c>
      <c r="I9">
        <v>16.850000000000001</v>
      </c>
      <c r="J9" t="s">
        <v>28</v>
      </c>
      <c r="K9" t="s">
        <v>21</v>
      </c>
      <c r="L9" t="s">
        <v>22</v>
      </c>
      <c r="M9">
        <v>541216</v>
      </c>
      <c r="N9">
        <f t="shared" si="0"/>
        <v>0</v>
      </c>
      <c r="O9">
        <f t="shared" si="1"/>
        <v>84250</v>
      </c>
    </row>
    <row r="10" spans="1:15" hidden="1" x14ac:dyDescent="0.25">
      <c r="A10" s="6">
        <v>710464</v>
      </c>
      <c r="B10" s="9">
        <v>36881.349062499998</v>
      </c>
      <c r="C10" t="s">
        <v>29</v>
      </c>
      <c r="D10" t="s">
        <v>30</v>
      </c>
      <c r="F10">
        <v>10000</v>
      </c>
      <c r="H10" t="s">
        <v>19</v>
      </c>
      <c r="I10">
        <v>16.21</v>
      </c>
      <c r="J10" t="s">
        <v>31</v>
      </c>
      <c r="K10" t="s">
        <v>21</v>
      </c>
      <c r="L10" t="s">
        <v>22</v>
      </c>
      <c r="M10">
        <v>541470</v>
      </c>
      <c r="N10">
        <f t="shared" si="0"/>
        <v>162100</v>
      </c>
      <c r="O10">
        <f t="shared" si="1"/>
        <v>0</v>
      </c>
    </row>
    <row r="11" spans="1:15" hidden="1" x14ac:dyDescent="0.25">
      <c r="A11" s="6">
        <v>710465</v>
      </c>
      <c r="B11" s="9">
        <v>36881.349120370367</v>
      </c>
      <c r="C11" t="s">
        <v>29</v>
      </c>
      <c r="D11" t="s">
        <v>30</v>
      </c>
      <c r="F11">
        <v>10000</v>
      </c>
      <c r="H11" t="s">
        <v>19</v>
      </c>
      <c r="I11">
        <v>16.215</v>
      </c>
      <c r="J11" t="s">
        <v>31</v>
      </c>
      <c r="K11" t="s">
        <v>21</v>
      </c>
      <c r="L11" t="s">
        <v>22</v>
      </c>
      <c r="M11">
        <v>541471</v>
      </c>
      <c r="N11">
        <f t="shared" si="0"/>
        <v>162150</v>
      </c>
      <c r="O11">
        <f t="shared" si="1"/>
        <v>0</v>
      </c>
    </row>
    <row r="12" spans="1:15" hidden="1" x14ac:dyDescent="0.25">
      <c r="A12" s="6">
        <v>710468</v>
      </c>
      <c r="B12" s="9">
        <v>36881.349282407406</v>
      </c>
      <c r="C12" t="s">
        <v>29</v>
      </c>
      <c r="D12" t="s">
        <v>30</v>
      </c>
      <c r="F12">
        <v>10000</v>
      </c>
      <c r="H12" t="s">
        <v>19</v>
      </c>
      <c r="I12">
        <v>16.22</v>
      </c>
      <c r="J12" t="s">
        <v>31</v>
      </c>
      <c r="K12" t="s">
        <v>21</v>
      </c>
      <c r="L12" t="s">
        <v>22</v>
      </c>
      <c r="M12">
        <v>541474</v>
      </c>
      <c r="N12">
        <f t="shared" si="0"/>
        <v>162200</v>
      </c>
      <c r="O12">
        <f t="shared" si="1"/>
        <v>0</v>
      </c>
    </row>
    <row r="13" spans="1:15" x14ac:dyDescent="0.25">
      <c r="A13" s="6">
        <v>710550</v>
      </c>
      <c r="B13" s="9">
        <v>36881.35324074074</v>
      </c>
      <c r="C13" t="s">
        <v>27</v>
      </c>
      <c r="D13" t="s">
        <v>18</v>
      </c>
      <c r="E13">
        <v>1000</v>
      </c>
      <c r="H13" t="s">
        <v>19</v>
      </c>
      <c r="I13">
        <v>15.85</v>
      </c>
      <c r="J13" t="s">
        <v>28</v>
      </c>
      <c r="K13" t="s">
        <v>21</v>
      </c>
      <c r="L13" t="s">
        <v>22</v>
      </c>
      <c r="M13">
        <v>541514</v>
      </c>
      <c r="N13">
        <f t="shared" si="0"/>
        <v>0</v>
      </c>
      <c r="O13">
        <f t="shared" si="1"/>
        <v>15850</v>
      </c>
    </row>
    <row r="14" spans="1:15" x14ac:dyDescent="0.25">
      <c r="A14" s="6">
        <v>710846</v>
      </c>
      <c r="B14" s="9">
        <v>36881.365659722222</v>
      </c>
      <c r="C14" t="s">
        <v>32</v>
      </c>
      <c r="D14" t="s">
        <v>18</v>
      </c>
      <c r="E14">
        <v>1000</v>
      </c>
      <c r="H14" t="s">
        <v>19</v>
      </c>
      <c r="I14">
        <v>14.35</v>
      </c>
      <c r="J14" t="s">
        <v>33</v>
      </c>
      <c r="K14" t="s">
        <v>21</v>
      </c>
      <c r="L14" t="s">
        <v>22</v>
      </c>
      <c r="M14">
        <v>541690</v>
      </c>
      <c r="N14">
        <f t="shared" si="0"/>
        <v>0</v>
      </c>
      <c r="O14">
        <f t="shared" si="1"/>
        <v>14350</v>
      </c>
    </row>
    <row r="15" spans="1:15" hidden="1" x14ac:dyDescent="0.25">
      <c r="A15" s="6">
        <v>710985</v>
      </c>
      <c r="B15" s="9">
        <v>36881.370474537034</v>
      </c>
      <c r="C15" t="s">
        <v>29</v>
      </c>
      <c r="D15" t="s">
        <v>30</v>
      </c>
      <c r="F15">
        <v>10000</v>
      </c>
      <c r="H15" t="s">
        <v>19</v>
      </c>
      <c r="I15">
        <v>14.49</v>
      </c>
      <c r="J15" t="s">
        <v>31</v>
      </c>
      <c r="K15" t="s">
        <v>21</v>
      </c>
      <c r="L15" t="s">
        <v>22</v>
      </c>
      <c r="M15">
        <v>541804</v>
      </c>
      <c r="N15">
        <f t="shared" si="0"/>
        <v>144900</v>
      </c>
      <c r="O15">
        <f t="shared" si="1"/>
        <v>0</v>
      </c>
    </row>
    <row r="16" spans="1:15" hidden="1" x14ac:dyDescent="0.25">
      <c r="A16" s="6">
        <v>711347</v>
      </c>
      <c r="B16" s="9">
        <v>36881.382638888892</v>
      </c>
      <c r="C16" t="s">
        <v>29</v>
      </c>
      <c r="D16" t="s">
        <v>30</v>
      </c>
      <c r="F16">
        <v>10000</v>
      </c>
      <c r="H16" t="s">
        <v>19</v>
      </c>
      <c r="I16">
        <v>14.59</v>
      </c>
      <c r="J16" t="s">
        <v>31</v>
      </c>
      <c r="K16" t="s">
        <v>21</v>
      </c>
      <c r="L16" t="s">
        <v>22</v>
      </c>
      <c r="M16">
        <v>542071</v>
      </c>
      <c r="N16">
        <f t="shared" si="0"/>
        <v>145900</v>
      </c>
      <c r="O16">
        <f t="shared" si="1"/>
        <v>0</v>
      </c>
    </row>
    <row r="17" spans="1:15" x14ac:dyDescent="0.25">
      <c r="A17" s="6">
        <v>711555</v>
      </c>
      <c r="B17" s="9">
        <v>36881.389293981483</v>
      </c>
      <c r="C17" t="s">
        <v>34</v>
      </c>
      <c r="D17" t="s">
        <v>18</v>
      </c>
      <c r="F17">
        <v>3539</v>
      </c>
      <c r="H17" t="s">
        <v>19</v>
      </c>
      <c r="I17">
        <v>13.66</v>
      </c>
      <c r="J17" t="s">
        <v>35</v>
      </c>
      <c r="K17" t="s">
        <v>21</v>
      </c>
      <c r="L17" t="s">
        <v>22</v>
      </c>
      <c r="M17">
        <v>542241</v>
      </c>
      <c r="N17">
        <f t="shared" si="0"/>
        <v>48342.74</v>
      </c>
      <c r="O17">
        <f t="shared" si="1"/>
        <v>0</v>
      </c>
    </row>
    <row r="18" spans="1:15" hidden="1" x14ac:dyDescent="0.25">
      <c r="A18" s="6">
        <v>711590</v>
      </c>
      <c r="B18" s="9">
        <v>36881.390844907408</v>
      </c>
      <c r="C18" t="s">
        <v>32</v>
      </c>
      <c r="D18" t="s">
        <v>30</v>
      </c>
      <c r="E18">
        <v>1000</v>
      </c>
      <c r="H18" t="s">
        <v>19</v>
      </c>
      <c r="I18">
        <v>10.84</v>
      </c>
      <c r="J18" t="s">
        <v>36</v>
      </c>
      <c r="K18" t="s">
        <v>21</v>
      </c>
      <c r="L18" t="s">
        <v>22</v>
      </c>
      <c r="M18">
        <v>542277</v>
      </c>
      <c r="N18">
        <f t="shared" si="0"/>
        <v>0</v>
      </c>
      <c r="O18">
        <f t="shared" si="1"/>
        <v>10840</v>
      </c>
    </row>
    <row r="19" spans="1:15" x14ac:dyDescent="0.25">
      <c r="A19" s="6">
        <v>711614</v>
      </c>
      <c r="B19" s="9">
        <v>36881.391562500001</v>
      </c>
      <c r="C19" t="s">
        <v>34</v>
      </c>
      <c r="D19" t="s">
        <v>18</v>
      </c>
      <c r="F19">
        <v>891</v>
      </c>
      <c r="H19" t="s">
        <v>19</v>
      </c>
      <c r="I19">
        <v>13.66</v>
      </c>
      <c r="J19" t="s">
        <v>35</v>
      </c>
      <c r="K19" t="s">
        <v>21</v>
      </c>
      <c r="L19" t="s">
        <v>22</v>
      </c>
      <c r="M19">
        <v>542292</v>
      </c>
      <c r="N19">
        <f t="shared" si="0"/>
        <v>12171.06</v>
      </c>
      <c r="O19">
        <f t="shared" si="1"/>
        <v>0</v>
      </c>
    </row>
    <row r="20" spans="1:15" x14ac:dyDescent="0.25">
      <c r="A20" s="6">
        <v>711709</v>
      </c>
      <c r="B20" s="9">
        <v>36881.396145833336</v>
      </c>
      <c r="C20" t="s">
        <v>37</v>
      </c>
      <c r="D20" t="s">
        <v>18</v>
      </c>
      <c r="F20">
        <v>650</v>
      </c>
      <c r="H20" t="s">
        <v>19</v>
      </c>
      <c r="I20">
        <v>13.06</v>
      </c>
      <c r="J20" t="s">
        <v>38</v>
      </c>
      <c r="K20" t="s">
        <v>21</v>
      </c>
      <c r="L20" t="s">
        <v>22</v>
      </c>
      <c r="M20">
        <v>542366</v>
      </c>
      <c r="N20">
        <f t="shared" si="0"/>
        <v>8489</v>
      </c>
      <c r="O20">
        <f t="shared" si="1"/>
        <v>0</v>
      </c>
    </row>
    <row r="21" spans="1:15" x14ac:dyDescent="0.25">
      <c r="A21" s="6">
        <v>711717</v>
      </c>
      <c r="B21" s="9">
        <v>36881.396585648145</v>
      </c>
      <c r="C21" t="s">
        <v>39</v>
      </c>
      <c r="D21" t="s">
        <v>18</v>
      </c>
      <c r="F21">
        <v>9350</v>
      </c>
      <c r="H21" t="s">
        <v>19</v>
      </c>
      <c r="I21">
        <v>13.06</v>
      </c>
      <c r="J21" t="s">
        <v>40</v>
      </c>
      <c r="K21" t="s">
        <v>21</v>
      </c>
      <c r="L21" t="s">
        <v>22</v>
      </c>
      <c r="M21">
        <v>542373</v>
      </c>
      <c r="N21">
        <f t="shared" ref="N21:N40" si="2">IF(E21&lt;&gt;0,0,I21*F21)</f>
        <v>122111</v>
      </c>
      <c r="O21">
        <f t="shared" ref="O21:O40" si="3">IF(F21&lt;&gt;0,0,I21*E21)</f>
        <v>0</v>
      </c>
    </row>
    <row r="22" spans="1:15" x14ac:dyDescent="0.25">
      <c r="A22" s="6">
        <v>711723</v>
      </c>
      <c r="B22" s="9">
        <v>36881.396782407406</v>
      </c>
      <c r="C22" t="s">
        <v>39</v>
      </c>
      <c r="D22" t="s">
        <v>18</v>
      </c>
      <c r="F22">
        <v>14430</v>
      </c>
      <c r="H22" t="s">
        <v>19</v>
      </c>
      <c r="I22">
        <v>13.81</v>
      </c>
      <c r="J22" t="s">
        <v>40</v>
      </c>
      <c r="K22" t="s">
        <v>21</v>
      </c>
      <c r="L22" t="s">
        <v>22</v>
      </c>
      <c r="M22">
        <v>542375</v>
      </c>
      <c r="N22">
        <f t="shared" si="2"/>
        <v>199278.30000000002</v>
      </c>
      <c r="O22">
        <f t="shared" si="3"/>
        <v>0</v>
      </c>
    </row>
    <row r="23" spans="1:15" hidden="1" x14ac:dyDescent="0.25">
      <c r="A23" s="6">
        <v>711734</v>
      </c>
      <c r="B23" s="9">
        <v>36881.397349537037</v>
      </c>
      <c r="C23" t="s">
        <v>39</v>
      </c>
      <c r="D23" t="s">
        <v>30</v>
      </c>
      <c r="F23">
        <v>10000</v>
      </c>
      <c r="H23" t="s">
        <v>19</v>
      </c>
      <c r="I23">
        <v>13.09</v>
      </c>
      <c r="J23" t="s">
        <v>40</v>
      </c>
      <c r="K23" t="s">
        <v>21</v>
      </c>
      <c r="L23" t="s">
        <v>22</v>
      </c>
      <c r="M23">
        <v>542383</v>
      </c>
      <c r="N23">
        <f t="shared" si="2"/>
        <v>130900</v>
      </c>
      <c r="O23">
        <f t="shared" si="3"/>
        <v>0</v>
      </c>
    </row>
    <row r="24" spans="1:15" x14ac:dyDescent="0.25">
      <c r="A24" s="6">
        <v>711765</v>
      </c>
      <c r="B24" s="9">
        <v>36881.398923611108</v>
      </c>
      <c r="C24" t="s">
        <v>41</v>
      </c>
      <c r="D24" t="s">
        <v>18</v>
      </c>
      <c r="F24">
        <v>1000</v>
      </c>
      <c r="H24" t="s">
        <v>19</v>
      </c>
      <c r="I24">
        <v>14.56</v>
      </c>
      <c r="J24" t="s">
        <v>42</v>
      </c>
      <c r="K24" t="s">
        <v>21</v>
      </c>
      <c r="L24" t="s">
        <v>22</v>
      </c>
      <c r="M24">
        <v>542398</v>
      </c>
      <c r="N24">
        <f t="shared" si="2"/>
        <v>14560</v>
      </c>
      <c r="O24">
        <f t="shared" si="3"/>
        <v>0</v>
      </c>
    </row>
    <row r="25" spans="1:15" x14ac:dyDescent="0.25">
      <c r="A25" s="6">
        <v>711855</v>
      </c>
      <c r="B25" s="9">
        <v>36881.402430555558</v>
      </c>
      <c r="C25" t="s">
        <v>39</v>
      </c>
      <c r="D25" t="s">
        <v>18</v>
      </c>
      <c r="F25">
        <v>10000</v>
      </c>
      <c r="H25" t="s">
        <v>19</v>
      </c>
      <c r="I25">
        <v>14.26</v>
      </c>
      <c r="J25" t="s">
        <v>40</v>
      </c>
      <c r="K25" t="s">
        <v>21</v>
      </c>
      <c r="L25" t="s">
        <v>22</v>
      </c>
      <c r="M25">
        <v>542439</v>
      </c>
      <c r="N25">
        <f t="shared" si="2"/>
        <v>142600</v>
      </c>
      <c r="O25">
        <f t="shared" si="3"/>
        <v>0</v>
      </c>
    </row>
    <row r="26" spans="1:15" x14ac:dyDescent="0.25">
      <c r="A26" s="6">
        <v>711877</v>
      </c>
      <c r="B26" s="9">
        <v>36881.403460648151</v>
      </c>
      <c r="C26" t="s">
        <v>43</v>
      </c>
      <c r="D26" t="s">
        <v>18</v>
      </c>
      <c r="F26">
        <v>284</v>
      </c>
      <c r="H26" t="s">
        <v>19</v>
      </c>
      <c r="I26">
        <v>14.41</v>
      </c>
      <c r="J26" t="s">
        <v>44</v>
      </c>
      <c r="K26" t="s">
        <v>21</v>
      </c>
      <c r="L26" t="s">
        <v>22</v>
      </c>
      <c r="M26">
        <v>542451</v>
      </c>
      <c r="N26">
        <f t="shared" si="2"/>
        <v>4092.44</v>
      </c>
      <c r="O26">
        <f t="shared" si="3"/>
        <v>0</v>
      </c>
    </row>
    <row r="27" spans="1:15" x14ac:dyDescent="0.25">
      <c r="A27" s="6">
        <v>711900</v>
      </c>
      <c r="B27" s="9">
        <v>36881.404629629629</v>
      </c>
      <c r="C27" t="s">
        <v>45</v>
      </c>
      <c r="D27" t="s">
        <v>18</v>
      </c>
      <c r="F27">
        <v>10000</v>
      </c>
      <c r="H27" t="s">
        <v>19</v>
      </c>
      <c r="I27">
        <v>14.11</v>
      </c>
      <c r="J27" t="s">
        <v>46</v>
      </c>
      <c r="K27" t="s">
        <v>21</v>
      </c>
      <c r="L27" t="s">
        <v>22</v>
      </c>
      <c r="M27">
        <v>542466</v>
      </c>
      <c r="N27">
        <f t="shared" si="2"/>
        <v>141100</v>
      </c>
      <c r="O27">
        <f t="shared" si="3"/>
        <v>0</v>
      </c>
    </row>
    <row r="28" spans="1:15" x14ac:dyDescent="0.25">
      <c r="A28" s="6">
        <v>711907</v>
      </c>
      <c r="B28" s="9">
        <v>36881.404976851853</v>
      </c>
      <c r="C28" t="s">
        <v>47</v>
      </c>
      <c r="D28" t="s">
        <v>18</v>
      </c>
      <c r="F28">
        <v>10000</v>
      </c>
      <c r="H28" t="s">
        <v>19</v>
      </c>
      <c r="I28">
        <v>14.26</v>
      </c>
      <c r="J28" t="s">
        <v>48</v>
      </c>
      <c r="K28" t="s">
        <v>21</v>
      </c>
      <c r="L28" t="s">
        <v>22</v>
      </c>
      <c r="M28">
        <v>542469</v>
      </c>
      <c r="N28">
        <f t="shared" si="2"/>
        <v>142600</v>
      </c>
      <c r="O28">
        <f t="shared" si="3"/>
        <v>0</v>
      </c>
    </row>
    <row r="29" spans="1:15" x14ac:dyDescent="0.25">
      <c r="A29" s="6">
        <v>711909</v>
      </c>
      <c r="B29" s="9">
        <v>36881.405150462961</v>
      </c>
      <c r="C29" t="s">
        <v>47</v>
      </c>
      <c r="D29" t="s">
        <v>18</v>
      </c>
      <c r="F29">
        <v>10000</v>
      </c>
      <c r="H29" t="s">
        <v>19</v>
      </c>
      <c r="I29">
        <v>14.41</v>
      </c>
      <c r="J29" t="s">
        <v>48</v>
      </c>
      <c r="K29" t="s">
        <v>21</v>
      </c>
      <c r="L29" t="s">
        <v>22</v>
      </c>
      <c r="M29">
        <v>542470</v>
      </c>
      <c r="N29">
        <f t="shared" si="2"/>
        <v>144100</v>
      </c>
      <c r="O29">
        <f t="shared" si="3"/>
        <v>0</v>
      </c>
    </row>
    <row r="30" spans="1:15" hidden="1" x14ac:dyDescent="0.25">
      <c r="A30" s="6">
        <v>711976</v>
      </c>
      <c r="B30" s="9">
        <v>36881.410266203704</v>
      </c>
      <c r="C30" t="s">
        <v>49</v>
      </c>
      <c r="D30" t="s">
        <v>30</v>
      </c>
      <c r="E30">
        <v>10000</v>
      </c>
      <c r="H30" t="s">
        <v>19</v>
      </c>
      <c r="I30">
        <v>11</v>
      </c>
      <c r="J30" t="s">
        <v>50</v>
      </c>
      <c r="K30" t="s">
        <v>21</v>
      </c>
      <c r="L30" t="s">
        <v>22</v>
      </c>
      <c r="M30">
        <v>542524</v>
      </c>
      <c r="N30">
        <f t="shared" si="2"/>
        <v>0</v>
      </c>
      <c r="O30">
        <f t="shared" si="3"/>
        <v>110000</v>
      </c>
    </row>
    <row r="31" spans="1:15" x14ac:dyDescent="0.25">
      <c r="A31" s="6">
        <v>711979</v>
      </c>
      <c r="B31" s="9">
        <v>36881.410694444443</v>
      </c>
      <c r="C31" t="s">
        <v>45</v>
      </c>
      <c r="D31" t="s">
        <v>18</v>
      </c>
      <c r="F31">
        <v>10000</v>
      </c>
      <c r="H31" t="s">
        <v>19</v>
      </c>
      <c r="I31">
        <v>14.86</v>
      </c>
      <c r="J31" t="s">
        <v>46</v>
      </c>
      <c r="K31" t="s">
        <v>21</v>
      </c>
      <c r="L31" t="s">
        <v>22</v>
      </c>
      <c r="M31">
        <v>542527</v>
      </c>
      <c r="N31">
        <f t="shared" si="2"/>
        <v>148600</v>
      </c>
      <c r="O31">
        <f t="shared" si="3"/>
        <v>0</v>
      </c>
    </row>
    <row r="32" spans="1:15" x14ac:dyDescent="0.25">
      <c r="A32" s="6">
        <v>711983</v>
      </c>
      <c r="B32" s="9">
        <v>36881.41133101852</v>
      </c>
      <c r="C32" t="s">
        <v>47</v>
      </c>
      <c r="D32" t="s">
        <v>18</v>
      </c>
      <c r="F32">
        <v>10000</v>
      </c>
      <c r="H32" t="s">
        <v>19</v>
      </c>
      <c r="I32">
        <v>15.3</v>
      </c>
      <c r="J32" t="s">
        <v>48</v>
      </c>
      <c r="K32" t="s">
        <v>21</v>
      </c>
      <c r="L32" t="s">
        <v>22</v>
      </c>
      <c r="M32">
        <v>542531</v>
      </c>
      <c r="N32">
        <f t="shared" si="2"/>
        <v>153000</v>
      </c>
      <c r="O32">
        <f t="shared" si="3"/>
        <v>0</v>
      </c>
    </row>
    <row r="33" spans="1:17" x14ac:dyDescent="0.25">
      <c r="A33" s="6">
        <v>711986</v>
      </c>
      <c r="B33" s="9">
        <v>36881.411377314813</v>
      </c>
      <c r="C33" t="s">
        <v>47</v>
      </c>
      <c r="D33" t="s">
        <v>18</v>
      </c>
      <c r="F33">
        <v>10000</v>
      </c>
      <c r="H33" t="s">
        <v>19</v>
      </c>
      <c r="I33">
        <v>15.6</v>
      </c>
      <c r="J33" t="s">
        <v>48</v>
      </c>
      <c r="K33" t="s">
        <v>21</v>
      </c>
      <c r="L33" t="s">
        <v>22</v>
      </c>
      <c r="M33">
        <v>542534</v>
      </c>
      <c r="N33">
        <f t="shared" si="2"/>
        <v>156000</v>
      </c>
      <c r="O33">
        <f t="shared" si="3"/>
        <v>0</v>
      </c>
    </row>
    <row r="34" spans="1:17" x14ac:dyDescent="0.25">
      <c r="A34" s="6">
        <v>712085</v>
      </c>
      <c r="B34" s="9">
        <v>36881.420486111114</v>
      </c>
      <c r="C34" t="s">
        <v>51</v>
      </c>
      <c r="D34" t="s">
        <v>18</v>
      </c>
      <c r="E34">
        <v>2000</v>
      </c>
      <c r="H34" t="s">
        <v>19</v>
      </c>
      <c r="I34">
        <v>14.55</v>
      </c>
      <c r="J34" t="s">
        <v>52</v>
      </c>
      <c r="K34" t="s">
        <v>21</v>
      </c>
      <c r="L34" t="s">
        <v>22</v>
      </c>
      <c r="M34">
        <v>542604</v>
      </c>
      <c r="N34">
        <f t="shared" si="2"/>
        <v>0</v>
      </c>
      <c r="O34">
        <f t="shared" si="3"/>
        <v>29100</v>
      </c>
    </row>
    <row r="35" spans="1:17" x14ac:dyDescent="0.25">
      <c r="A35" s="6">
        <v>712123</v>
      </c>
      <c r="B35" s="9">
        <v>36881.425821759258</v>
      </c>
      <c r="C35" t="s">
        <v>32</v>
      </c>
      <c r="D35" t="s">
        <v>18</v>
      </c>
      <c r="F35">
        <v>1043</v>
      </c>
      <c r="H35" t="s">
        <v>19</v>
      </c>
      <c r="I35">
        <v>14.1</v>
      </c>
      <c r="J35" t="s">
        <v>33</v>
      </c>
      <c r="K35" t="s">
        <v>21</v>
      </c>
      <c r="L35" t="s">
        <v>22</v>
      </c>
      <c r="M35">
        <v>542630</v>
      </c>
      <c r="N35">
        <f t="shared" si="2"/>
        <v>14706.3</v>
      </c>
      <c r="O35">
        <f t="shared" si="3"/>
        <v>0</v>
      </c>
    </row>
    <row r="36" spans="1:17" x14ac:dyDescent="0.25">
      <c r="A36" s="6">
        <v>712127</v>
      </c>
      <c r="B36" s="9">
        <v>36881.426423611112</v>
      </c>
      <c r="C36" t="s">
        <v>45</v>
      </c>
      <c r="D36" t="s">
        <v>18</v>
      </c>
      <c r="F36">
        <v>30</v>
      </c>
      <c r="H36" t="s">
        <v>19</v>
      </c>
      <c r="I36">
        <v>14.1</v>
      </c>
      <c r="J36" t="s">
        <v>46</v>
      </c>
      <c r="K36" t="s">
        <v>21</v>
      </c>
      <c r="L36" t="s">
        <v>22</v>
      </c>
      <c r="M36">
        <v>542634</v>
      </c>
      <c r="N36">
        <f t="shared" si="2"/>
        <v>423</v>
      </c>
      <c r="O36">
        <f t="shared" si="3"/>
        <v>0</v>
      </c>
    </row>
    <row r="37" spans="1:17" x14ac:dyDescent="0.25">
      <c r="A37" s="6">
        <v>712151</v>
      </c>
      <c r="B37" s="9">
        <v>36881.429108796299</v>
      </c>
      <c r="C37" t="s">
        <v>17</v>
      </c>
      <c r="D37" t="s">
        <v>18</v>
      </c>
      <c r="F37">
        <v>453</v>
      </c>
      <c r="H37" t="s">
        <v>19</v>
      </c>
      <c r="I37">
        <v>14.1</v>
      </c>
      <c r="J37" t="s">
        <v>53</v>
      </c>
      <c r="K37" t="s">
        <v>21</v>
      </c>
      <c r="L37" t="s">
        <v>22</v>
      </c>
      <c r="M37">
        <v>542653</v>
      </c>
      <c r="N37">
        <f t="shared" si="2"/>
        <v>6387.3</v>
      </c>
      <c r="O37">
        <f t="shared" si="3"/>
        <v>0</v>
      </c>
    </row>
    <row r="38" spans="1:17" x14ac:dyDescent="0.25">
      <c r="A38" s="6">
        <v>712171</v>
      </c>
      <c r="B38" s="9">
        <v>36881.432280092595</v>
      </c>
      <c r="C38" t="s">
        <v>51</v>
      </c>
      <c r="D38" t="s">
        <v>18</v>
      </c>
      <c r="E38">
        <v>500</v>
      </c>
      <c r="H38" t="s">
        <v>19</v>
      </c>
      <c r="I38">
        <v>13.95</v>
      </c>
      <c r="J38" t="s">
        <v>52</v>
      </c>
      <c r="K38" t="s">
        <v>21</v>
      </c>
      <c r="L38" t="s">
        <v>22</v>
      </c>
      <c r="M38">
        <v>542669</v>
      </c>
      <c r="N38">
        <f t="shared" si="2"/>
        <v>0</v>
      </c>
      <c r="O38">
        <f t="shared" si="3"/>
        <v>6975</v>
      </c>
    </row>
    <row r="39" spans="1:17" x14ac:dyDescent="0.25">
      <c r="A39" s="6">
        <v>712192</v>
      </c>
      <c r="B39" s="9">
        <v>36881.435439814813</v>
      </c>
      <c r="C39" t="s">
        <v>54</v>
      </c>
      <c r="D39" t="s">
        <v>18</v>
      </c>
      <c r="F39">
        <v>8479</v>
      </c>
      <c r="H39" t="s">
        <v>19</v>
      </c>
      <c r="I39">
        <v>14</v>
      </c>
      <c r="J39" t="s">
        <v>55</v>
      </c>
      <c r="K39" t="s">
        <v>21</v>
      </c>
      <c r="L39" t="s">
        <v>22</v>
      </c>
      <c r="M39">
        <v>542679</v>
      </c>
      <c r="N39">
        <f t="shared" si="2"/>
        <v>118706</v>
      </c>
      <c r="O39">
        <f t="shared" si="3"/>
        <v>0</v>
      </c>
    </row>
    <row r="40" spans="1:17" hidden="1" x14ac:dyDescent="0.25">
      <c r="A40" s="6">
        <v>712277</v>
      </c>
      <c r="B40" s="9">
        <v>36881.446689814817</v>
      </c>
      <c r="C40" t="s">
        <v>39</v>
      </c>
      <c r="D40" t="s">
        <v>30</v>
      </c>
      <c r="F40">
        <v>6000</v>
      </c>
      <c r="H40" t="s">
        <v>19</v>
      </c>
      <c r="I40">
        <v>12.3</v>
      </c>
      <c r="J40" t="s">
        <v>40</v>
      </c>
      <c r="K40" t="s">
        <v>21</v>
      </c>
      <c r="L40" t="s">
        <v>22</v>
      </c>
      <c r="M40">
        <v>542731</v>
      </c>
      <c r="N40">
        <f t="shared" si="2"/>
        <v>73800</v>
      </c>
      <c r="O40">
        <f t="shared" si="3"/>
        <v>0</v>
      </c>
    </row>
    <row r="42" spans="1:17" x14ac:dyDescent="0.25">
      <c r="E42">
        <f>SUBTOTAL(9,E4:E41)</f>
        <v>19500</v>
      </c>
      <c r="F42">
        <f>SUBTOTAL(9,F4:F41)</f>
        <v>125149</v>
      </c>
      <c r="N42">
        <f>SUBTOTAL(9,N4:N41)</f>
        <v>1830167.1400000001</v>
      </c>
      <c r="O42">
        <f>SUBTOTAL(9,O4:O41)</f>
        <v>329775</v>
      </c>
    </row>
    <row r="43" spans="1:17" x14ac:dyDescent="0.25">
      <c r="N43" t="s">
        <v>58</v>
      </c>
      <c r="O43" t="s">
        <v>57</v>
      </c>
    </row>
    <row r="44" spans="1:17" x14ac:dyDescent="0.25">
      <c r="B44" s="10" t="s">
        <v>60</v>
      </c>
      <c r="J44" t="s">
        <v>56</v>
      </c>
      <c r="N44">
        <v>14.623905424733719</v>
      </c>
      <c r="O44">
        <v>16.911538461538463</v>
      </c>
      <c r="Q44">
        <f>+(O44+N44)/2</f>
        <v>15.767721943136092</v>
      </c>
    </row>
    <row r="45" spans="1:17" x14ac:dyDescent="0.25">
      <c r="J45" t="s">
        <v>59</v>
      </c>
      <c r="O45">
        <v>10.985454545454546</v>
      </c>
    </row>
    <row r="47" spans="1:17" x14ac:dyDescent="0.25">
      <c r="C47" t="s">
        <v>61</v>
      </c>
      <c r="D47" t="s">
        <v>18</v>
      </c>
      <c r="F47">
        <v>20000</v>
      </c>
      <c r="H47" t="s">
        <v>19</v>
      </c>
      <c r="I47">
        <v>18.16</v>
      </c>
      <c r="M47">
        <v>541605</v>
      </c>
    </row>
    <row r="48" spans="1:17" x14ac:dyDescent="0.25">
      <c r="C48" t="s">
        <v>62</v>
      </c>
      <c r="D48" t="s">
        <v>18</v>
      </c>
      <c r="F48">
        <v>4000</v>
      </c>
      <c r="H48" t="s">
        <v>19</v>
      </c>
      <c r="I48">
        <v>18.25</v>
      </c>
      <c r="M48">
        <v>530552</v>
      </c>
    </row>
    <row r="49" spans="3:13" x14ac:dyDescent="0.25">
      <c r="C49" t="s">
        <v>63</v>
      </c>
      <c r="D49" t="s">
        <v>18</v>
      </c>
      <c r="F49">
        <v>10000</v>
      </c>
      <c r="H49" t="s">
        <v>19</v>
      </c>
      <c r="I49">
        <v>16.7</v>
      </c>
      <c r="M49">
        <v>542086</v>
      </c>
    </row>
    <row r="50" spans="3:13" x14ac:dyDescent="0.25">
      <c r="C50" t="s">
        <v>64</v>
      </c>
      <c r="D50" t="s">
        <v>18</v>
      </c>
      <c r="F50">
        <v>9000</v>
      </c>
      <c r="H50" t="s">
        <v>19</v>
      </c>
      <c r="I50">
        <v>14</v>
      </c>
      <c r="M50">
        <v>542710</v>
      </c>
    </row>
    <row r="51" spans="3:13" x14ac:dyDescent="0.25">
      <c r="C51" t="s">
        <v>61</v>
      </c>
      <c r="D51" t="s">
        <v>18</v>
      </c>
      <c r="F51">
        <v>20000</v>
      </c>
      <c r="H51" t="s">
        <v>19</v>
      </c>
      <c r="I51">
        <v>12</v>
      </c>
      <c r="M51">
        <v>542703</v>
      </c>
    </row>
    <row r="52" spans="3:13" x14ac:dyDescent="0.25">
      <c r="C52" t="s">
        <v>65</v>
      </c>
      <c r="D52" t="s">
        <v>18</v>
      </c>
      <c r="F52">
        <v>5000</v>
      </c>
      <c r="H52" t="s">
        <v>19</v>
      </c>
      <c r="I52">
        <v>16.7</v>
      </c>
    </row>
    <row r="54" spans="3:13" x14ac:dyDescent="0.25">
      <c r="F54">
        <f>SUBTOTAL(9,F47:F53)</f>
        <v>68000</v>
      </c>
    </row>
  </sheetData>
  <autoFilter ref="A3:O40">
    <filterColumn colId="3">
      <filters>
        <filter val="US Gas Phy       NGPL NICOR              22-26Dec00      USD/MM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 Summary Report 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2001-01-09T17:18:59Z</dcterms:created>
  <dcterms:modified xsi:type="dcterms:W3CDTF">2023-09-10T11:15:56Z</dcterms:modified>
</cp:coreProperties>
</file>