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<sst xmlns="http://schemas.openxmlformats.org/spreadsheetml/2006/main" count="97" uniqueCount="45">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</sst>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33878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43606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43606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43606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31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31%20final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39.310743865100008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46.05546903999997</v>
          </cell>
          <cell r="I452">
            <v>-8.3069298755999998</v>
          </cell>
          <cell r="K452">
            <v>2.9601745557000001</v>
          </cell>
          <cell r="M452">
            <v>-28.41796658705</v>
          </cell>
          <cell r="O452">
            <v>-12.2513844517</v>
          </cell>
          <cell r="Q452">
            <v>-27.701793250550004</v>
          </cell>
          <cell r="S452">
            <v>3.0370327569999995</v>
          </cell>
          <cell r="U452">
            <v>2.93286282555</v>
          </cell>
          <cell r="W452">
            <v>3.0239924725500007</v>
          </cell>
          <cell r="Y452">
            <v>0</v>
          </cell>
          <cell r="AA452">
            <v>0</v>
          </cell>
          <cell r="AC452">
            <v>30.316855810000003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37287</v>
          </cell>
          <cell r="C2">
            <v>0</v>
          </cell>
        </row>
        <row r="3">
          <cell r="A3" t="str">
            <v>ADVERTISING</v>
          </cell>
          <cell r="B3">
            <v>37287</v>
          </cell>
          <cell r="C3">
            <v>0</v>
          </cell>
        </row>
        <row r="4">
          <cell r="A4" t="str">
            <v>AGG-ECT</v>
          </cell>
          <cell r="B4">
            <v>37287</v>
          </cell>
          <cell r="C4">
            <v>-62071399.885988295</v>
          </cell>
        </row>
        <row r="5">
          <cell r="A5" t="str">
            <v>AGG-EI</v>
          </cell>
          <cell r="B5">
            <v>37287</v>
          </cell>
          <cell r="C5">
            <v>-209826.51140353701</v>
          </cell>
        </row>
        <row r="6">
          <cell r="A6" t="str">
            <v>AGG-EI-ARG-GAS</v>
          </cell>
          <cell r="B6">
            <v>37287</v>
          </cell>
          <cell r="C6">
            <v>-63940.566150565108</v>
          </cell>
        </row>
        <row r="7">
          <cell r="A7" t="str">
            <v>AGG-GAS</v>
          </cell>
          <cell r="B7">
            <v>37287</v>
          </cell>
          <cell r="C7">
            <v>-17259888.102687102</v>
          </cell>
        </row>
        <row r="8">
          <cell r="A8" t="str">
            <v>AGG-GASIII</v>
          </cell>
          <cell r="B8">
            <v>37287</v>
          </cell>
          <cell r="C8">
            <v>-6903921.9213924399</v>
          </cell>
        </row>
        <row r="9">
          <cell r="A9" t="str">
            <v>AGG-GLB-PROD-BU</v>
          </cell>
          <cell r="B9">
            <v>37287</v>
          </cell>
          <cell r="C9">
            <v>-56233825.408661298</v>
          </cell>
        </row>
        <row r="10">
          <cell r="A10" t="str">
            <v>AGG-INDEX</v>
          </cell>
          <cell r="B10">
            <v>37287</v>
          </cell>
          <cell r="C10">
            <v>-951105.13282048597</v>
          </cell>
        </row>
        <row r="11">
          <cell r="A11" t="str">
            <v>AGG-LIQUIDS</v>
          </cell>
          <cell r="B11">
            <v>37287</v>
          </cell>
          <cell r="C11">
            <v>-56253740.003920294</v>
          </cell>
        </row>
        <row r="12">
          <cell r="A12" t="str">
            <v>AGG-LT-GAS</v>
          </cell>
          <cell r="B12">
            <v>37287</v>
          </cell>
          <cell r="C12">
            <v>-15084646.627946801</v>
          </cell>
        </row>
        <row r="13">
          <cell r="A13" t="str">
            <v>AGG-MANAGEMENT</v>
          </cell>
          <cell r="B13">
            <v>37287</v>
          </cell>
          <cell r="C13">
            <v>0</v>
          </cell>
        </row>
        <row r="14">
          <cell r="A14" t="str">
            <v>AGG-PROD-DPR-CM</v>
          </cell>
          <cell r="B14">
            <v>37287</v>
          </cell>
          <cell r="C14">
            <v>-81885003.826388493</v>
          </cell>
        </row>
        <row r="15">
          <cell r="A15" t="str">
            <v>AGG-PWR-II</v>
          </cell>
          <cell r="B15">
            <v>37287</v>
          </cell>
          <cell r="C15">
            <v>-1282618.1193363699</v>
          </cell>
        </row>
        <row r="16">
          <cell r="A16" t="str">
            <v>AGG-ST-GAS</v>
          </cell>
          <cell r="B16">
            <v>37287</v>
          </cell>
          <cell r="C16">
            <v>-6251700.8858606098</v>
          </cell>
        </row>
        <row r="17">
          <cell r="A17" t="str">
            <v>AGG-STEEL1</v>
          </cell>
          <cell r="B17">
            <v>37287</v>
          </cell>
          <cell r="C17">
            <v>-266434.67507460399</v>
          </cell>
        </row>
        <row r="18">
          <cell r="A18" t="str">
            <v>AGG-STORAGE</v>
          </cell>
          <cell r="B18">
            <v>37287</v>
          </cell>
          <cell r="C18">
            <v>0</v>
          </cell>
        </row>
        <row r="19">
          <cell r="A19" t="str">
            <v>AGRICULTURE</v>
          </cell>
          <cell r="B19">
            <v>37287</v>
          </cell>
          <cell r="C19">
            <v>0</v>
          </cell>
        </row>
        <row r="20">
          <cell r="A20" t="str">
            <v>AUS-POWER</v>
          </cell>
          <cell r="B20">
            <v>37287</v>
          </cell>
          <cell r="C20">
            <v>0</v>
          </cell>
        </row>
        <row r="21">
          <cell r="A21" t="str">
            <v>BANDWIDTH</v>
          </cell>
          <cell r="B21">
            <v>37287</v>
          </cell>
          <cell r="C21">
            <v>0</v>
          </cell>
        </row>
        <row r="22">
          <cell r="A22" t="str">
            <v>BRIDEGELINE</v>
          </cell>
          <cell r="B22">
            <v>37287</v>
          </cell>
          <cell r="C22">
            <v>-225588.030593768</v>
          </cell>
        </row>
        <row r="23">
          <cell r="A23" t="str">
            <v>BURNER-TIP-SVCS</v>
          </cell>
          <cell r="B23">
            <v>37287</v>
          </cell>
          <cell r="C23">
            <v>0</v>
          </cell>
        </row>
        <row r="24">
          <cell r="A24" t="str">
            <v>CAN-PWR-GAS-VAR</v>
          </cell>
          <cell r="B24">
            <v>37287</v>
          </cell>
          <cell r="C24">
            <v>0</v>
          </cell>
        </row>
        <row r="25">
          <cell r="A25" t="str">
            <v>CANADA-VAR</v>
          </cell>
          <cell r="B25">
            <v>37287</v>
          </cell>
          <cell r="C25">
            <v>-9010010.6848971695</v>
          </cell>
        </row>
        <row r="26">
          <cell r="A26" t="str">
            <v>CANADA_GAS</v>
          </cell>
          <cell r="B26">
            <v>37287</v>
          </cell>
          <cell r="C26">
            <v>-9058840.3599936496</v>
          </cell>
        </row>
        <row r="27">
          <cell r="A27" t="str">
            <v>CANADA_PWR</v>
          </cell>
          <cell r="B27">
            <v>37287</v>
          </cell>
          <cell r="C27">
            <v>-1252956.29142327</v>
          </cell>
        </row>
        <row r="28">
          <cell r="A28" t="str">
            <v>CANADA_PWR_GAS</v>
          </cell>
          <cell r="B28">
            <v>37287</v>
          </cell>
          <cell r="C28">
            <v>0</v>
          </cell>
        </row>
        <row r="29">
          <cell r="A29" t="str">
            <v>CAND-DPR-VAR</v>
          </cell>
          <cell r="B29">
            <v>37287</v>
          </cell>
          <cell r="C29">
            <v>-1252956.29142327</v>
          </cell>
        </row>
        <row r="30">
          <cell r="A30" t="str">
            <v>CAND-PWR-PR-GAS</v>
          </cell>
          <cell r="B30">
            <v>37287</v>
          </cell>
          <cell r="C30">
            <v>0</v>
          </cell>
        </row>
        <row r="31">
          <cell r="A31" t="str">
            <v>COAL-BU</v>
          </cell>
          <cell r="B31">
            <v>37287</v>
          </cell>
          <cell r="C31">
            <v>-17035755.791623399</v>
          </cell>
        </row>
        <row r="32">
          <cell r="A32" t="str">
            <v>COAL-II-BU</v>
          </cell>
          <cell r="B32">
            <v>37287</v>
          </cell>
          <cell r="C32">
            <v>-17028275.464946501</v>
          </cell>
        </row>
        <row r="33">
          <cell r="A33" t="str">
            <v>COAL-INT-FRE-BU</v>
          </cell>
          <cell r="B33">
            <v>37287</v>
          </cell>
          <cell r="C33">
            <v>-25370.296980202398</v>
          </cell>
        </row>
        <row r="34">
          <cell r="A34" t="str">
            <v>COAL_ALL</v>
          </cell>
          <cell r="B34">
            <v>37287</v>
          </cell>
          <cell r="C34">
            <v>-17029646.7847635</v>
          </cell>
        </row>
        <row r="35">
          <cell r="A35" t="str">
            <v>COAL_POSITIONS</v>
          </cell>
          <cell r="B35">
            <v>37287</v>
          </cell>
          <cell r="C35">
            <v>-17027114.134047501</v>
          </cell>
        </row>
        <row r="36">
          <cell r="A36" t="str">
            <v>COAL_PWR_CM</v>
          </cell>
          <cell r="B36">
            <v>37287</v>
          </cell>
          <cell r="C36">
            <v>0</v>
          </cell>
        </row>
        <row r="37">
          <cell r="A37" t="str">
            <v>COAL_V@R</v>
          </cell>
          <cell r="B37">
            <v>37287</v>
          </cell>
          <cell r="C37">
            <v>0</v>
          </cell>
        </row>
        <row r="38">
          <cell r="A38" t="str">
            <v>COAL_VAR-II</v>
          </cell>
          <cell r="B38">
            <v>37287</v>
          </cell>
          <cell r="C38">
            <v>-17027114.134047501</v>
          </cell>
        </row>
        <row r="39">
          <cell r="A39" t="str">
            <v>CONTINENTAL-PWR</v>
          </cell>
          <cell r="B39">
            <v>37287</v>
          </cell>
          <cell r="C39">
            <v>0</v>
          </cell>
        </row>
        <row r="40">
          <cell r="A40" t="str">
            <v>DOMESTIC_COAL</v>
          </cell>
          <cell r="B40">
            <v>37287</v>
          </cell>
          <cell r="C40">
            <v>-751372.00675247307</v>
          </cell>
        </row>
        <row r="41">
          <cell r="A41" t="str">
            <v>DOMESTIC_GLOBAL</v>
          </cell>
          <cell r="B41">
            <v>37287</v>
          </cell>
          <cell r="C41">
            <v>-58275575.4173171</v>
          </cell>
        </row>
        <row r="42">
          <cell r="A42" t="str">
            <v>DOM_INTL_GLPROD</v>
          </cell>
          <cell r="B42">
            <v>37287</v>
          </cell>
          <cell r="C42">
            <v>-56270153.726479195</v>
          </cell>
        </row>
        <row r="43">
          <cell r="A43" t="str">
            <v>EAST-DPR-VAR</v>
          </cell>
          <cell r="B43">
            <v>37287</v>
          </cell>
          <cell r="C43">
            <v>0</v>
          </cell>
        </row>
        <row r="44">
          <cell r="A44" t="str">
            <v>EAST_GAS_PWR</v>
          </cell>
          <cell r="B44">
            <v>37287</v>
          </cell>
          <cell r="C44">
            <v>0</v>
          </cell>
        </row>
        <row r="45">
          <cell r="A45" t="str">
            <v>EAST_PWR</v>
          </cell>
          <cell r="B45">
            <v>37287</v>
          </cell>
          <cell r="C45">
            <v>-47667.179685233801</v>
          </cell>
        </row>
        <row r="46">
          <cell r="A46" t="str">
            <v>EBS-DRAM-PRC</v>
          </cell>
          <cell r="B46">
            <v>37287</v>
          </cell>
          <cell r="C46">
            <v>0</v>
          </cell>
        </row>
        <row r="47">
          <cell r="A47" t="str">
            <v>EES-ENA</v>
          </cell>
          <cell r="B47">
            <v>37287</v>
          </cell>
          <cell r="C47">
            <v>0</v>
          </cell>
        </row>
        <row r="48">
          <cell r="A48" t="str">
            <v>EES-POWER-EAST</v>
          </cell>
          <cell r="B48">
            <v>37287</v>
          </cell>
          <cell r="C48">
            <v>0</v>
          </cell>
        </row>
        <row r="49">
          <cell r="A49" t="str">
            <v>EES_GAS</v>
          </cell>
          <cell r="B49">
            <v>37287</v>
          </cell>
          <cell r="C49">
            <v>0</v>
          </cell>
        </row>
        <row r="50">
          <cell r="A50" t="str">
            <v>EES_PWR</v>
          </cell>
          <cell r="B50">
            <v>37287</v>
          </cell>
          <cell r="C50">
            <v>0</v>
          </cell>
        </row>
        <row r="51">
          <cell r="A51" t="str">
            <v>EMISSIONS</v>
          </cell>
          <cell r="B51">
            <v>37287</v>
          </cell>
          <cell r="C51">
            <v>-1065766.29650936</v>
          </cell>
        </row>
        <row r="52">
          <cell r="A52" t="str">
            <v>ENA-CAL</v>
          </cell>
          <cell r="B52">
            <v>37287</v>
          </cell>
          <cell r="C52">
            <v>0</v>
          </cell>
        </row>
        <row r="53">
          <cell r="A53" t="str">
            <v>ENOVATE</v>
          </cell>
          <cell r="B53">
            <v>37287</v>
          </cell>
          <cell r="C53">
            <v>-59961.685181009598</v>
          </cell>
        </row>
        <row r="54">
          <cell r="A54" t="str">
            <v>EUROPEAN-GAS</v>
          </cell>
          <cell r="B54">
            <v>37287</v>
          </cell>
          <cell r="C54">
            <v>0</v>
          </cell>
        </row>
        <row r="55">
          <cell r="A55" t="str">
            <v>FT-CANADA</v>
          </cell>
          <cell r="B55">
            <v>37287</v>
          </cell>
          <cell r="C55">
            <v>-9020687.0144132394</v>
          </cell>
        </row>
        <row r="56">
          <cell r="A56" t="str">
            <v>FT-CENTRAL</v>
          </cell>
          <cell r="B56">
            <v>37287</v>
          </cell>
          <cell r="C56">
            <v>-31542.4310265401</v>
          </cell>
        </row>
        <row r="57">
          <cell r="A57" t="str">
            <v>FT-DENVER</v>
          </cell>
          <cell r="B57">
            <v>37287</v>
          </cell>
          <cell r="C57">
            <v>0</v>
          </cell>
        </row>
        <row r="58">
          <cell r="A58" t="str">
            <v>FT-EAST</v>
          </cell>
          <cell r="B58">
            <v>37287</v>
          </cell>
          <cell r="C58">
            <v>-582604.09778584295</v>
          </cell>
        </row>
        <row r="59">
          <cell r="A59" t="str">
            <v>FT-NEW-TEXAS</v>
          </cell>
          <cell r="B59">
            <v>37287</v>
          </cell>
          <cell r="C59">
            <v>0</v>
          </cell>
        </row>
        <row r="60">
          <cell r="A60" t="str">
            <v>FT-NORTHWEST</v>
          </cell>
          <cell r="B60">
            <v>37287</v>
          </cell>
          <cell r="C60">
            <v>0</v>
          </cell>
        </row>
        <row r="61">
          <cell r="A61" t="str">
            <v>FT-NY</v>
          </cell>
          <cell r="B61">
            <v>37287</v>
          </cell>
          <cell r="C61">
            <v>0</v>
          </cell>
        </row>
        <row r="62">
          <cell r="A62" t="str">
            <v>FT-PEOPLES-BAS</v>
          </cell>
          <cell r="B62">
            <v>37287</v>
          </cell>
          <cell r="C62">
            <v>0</v>
          </cell>
        </row>
        <row r="63">
          <cell r="A63" t="str">
            <v>FT-PEOPLES-PRC</v>
          </cell>
          <cell r="B63">
            <v>37287</v>
          </cell>
          <cell r="C63">
            <v>0</v>
          </cell>
        </row>
        <row r="64">
          <cell r="A64" t="str">
            <v>FT-TEXAS</v>
          </cell>
          <cell r="B64">
            <v>37287</v>
          </cell>
          <cell r="C64">
            <v>0</v>
          </cell>
        </row>
        <row r="65">
          <cell r="A65" t="str">
            <v>FT-WEST</v>
          </cell>
          <cell r="B65">
            <v>37287</v>
          </cell>
          <cell r="C65">
            <v>-30227833.995735701</v>
          </cell>
        </row>
        <row r="66">
          <cell r="A66" t="str">
            <v>G-DAILY-BAS0</v>
          </cell>
          <cell r="B66">
            <v>37287</v>
          </cell>
          <cell r="C66">
            <v>0</v>
          </cell>
        </row>
        <row r="67">
          <cell r="A67" t="str">
            <v>G-DAILY-PRC0</v>
          </cell>
          <cell r="B67">
            <v>37287</v>
          </cell>
          <cell r="C67">
            <v>0</v>
          </cell>
        </row>
        <row r="68">
          <cell r="A68" t="str">
            <v>GAS-DAILY-OPT2</v>
          </cell>
          <cell r="B68">
            <v>37287</v>
          </cell>
          <cell r="C68">
            <v>0</v>
          </cell>
        </row>
        <row r="69">
          <cell r="A69" t="str">
            <v>GAS-SPEC-PRC</v>
          </cell>
          <cell r="B69">
            <v>37287</v>
          </cell>
          <cell r="C69">
            <v>0</v>
          </cell>
        </row>
        <row r="70">
          <cell r="A70" t="str">
            <v>GD-CENTRAL-BAS</v>
          </cell>
          <cell r="B70">
            <v>37287</v>
          </cell>
          <cell r="C70">
            <v>0</v>
          </cell>
        </row>
        <row r="71">
          <cell r="A71" t="str">
            <v>GD-CENTRAL-GDL</v>
          </cell>
          <cell r="B71">
            <v>37287</v>
          </cell>
          <cell r="C71">
            <v>0</v>
          </cell>
        </row>
        <row r="72">
          <cell r="A72" t="str">
            <v>GD-CENTRAL-PRC</v>
          </cell>
          <cell r="B72">
            <v>37287</v>
          </cell>
          <cell r="C72">
            <v>0</v>
          </cell>
        </row>
        <row r="73">
          <cell r="A73" t="str">
            <v>GD-MARKET-B</v>
          </cell>
          <cell r="B73">
            <v>37287</v>
          </cell>
          <cell r="C73">
            <v>0</v>
          </cell>
        </row>
        <row r="74">
          <cell r="A74" t="str">
            <v>GD-MARKET-G</v>
          </cell>
          <cell r="B74">
            <v>37287</v>
          </cell>
          <cell r="C74">
            <v>0</v>
          </cell>
        </row>
        <row r="75">
          <cell r="A75" t="str">
            <v>GD-MARKET-P</v>
          </cell>
          <cell r="B75">
            <v>37287</v>
          </cell>
          <cell r="C75">
            <v>0</v>
          </cell>
        </row>
        <row r="76">
          <cell r="A76" t="str">
            <v>GD-NEW-BAS0</v>
          </cell>
          <cell r="B76">
            <v>37287</v>
          </cell>
          <cell r="C76">
            <v>0</v>
          </cell>
        </row>
        <row r="77">
          <cell r="A77" t="str">
            <v>GD-NEW-GDL0</v>
          </cell>
          <cell r="B77">
            <v>37287</v>
          </cell>
          <cell r="C77">
            <v>0</v>
          </cell>
        </row>
        <row r="78">
          <cell r="A78" t="str">
            <v>GD-NEW-PRC0</v>
          </cell>
          <cell r="B78">
            <v>37287</v>
          </cell>
          <cell r="C78">
            <v>0</v>
          </cell>
        </row>
        <row r="79">
          <cell r="A79" t="str">
            <v>GD-TEXAS-GDL</v>
          </cell>
          <cell r="B79">
            <v>37287</v>
          </cell>
          <cell r="C79">
            <v>0</v>
          </cell>
        </row>
        <row r="80">
          <cell r="A80" t="str">
            <v>GLB-PRODUCTS-CM</v>
          </cell>
          <cell r="B80">
            <v>37287</v>
          </cell>
          <cell r="C80">
            <v>-72668040.822512701</v>
          </cell>
        </row>
        <row r="81">
          <cell r="A81" t="str">
            <v>GLB_PROD_ALL</v>
          </cell>
          <cell r="B81">
            <v>37287</v>
          </cell>
          <cell r="C81">
            <v>-56270153.726479195</v>
          </cell>
        </row>
        <row r="82">
          <cell r="A82" t="str">
            <v>IM-ARUBA</v>
          </cell>
          <cell r="B82">
            <v>37287</v>
          </cell>
          <cell r="C82">
            <v>0</v>
          </cell>
        </row>
        <row r="83">
          <cell r="A83" t="str">
            <v>IM-CANADA</v>
          </cell>
          <cell r="B83">
            <v>37287</v>
          </cell>
          <cell r="C83">
            <v>-31085.770695248899</v>
          </cell>
        </row>
        <row r="84">
          <cell r="A84" t="str">
            <v>IM-CENTRAL</v>
          </cell>
          <cell r="B84">
            <v>37287</v>
          </cell>
          <cell r="C84">
            <v>-6279922.1033393601</v>
          </cell>
        </row>
        <row r="85">
          <cell r="A85" t="str">
            <v>IM-DENVER</v>
          </cell>
          <cell r="B85">
            <v>37287</v>
          </cell>
          <cell r="C85">
            <v>0</v>
          </cell>
        </row>
        <row r="86">
          <cell r="A86" t="str">
            <v>IM-NE</v>
          </cell>
          <cell r="B86">
            <v>37287</v>
          </cell>
          <cell r="C86">
            <v>-326957.19849101402</v>
          </cell>
        </row>
        <row r="87">
          <cell r="A87" t="str">
            <v>IM-PEOPLES</v>
          </cell>
          <cell r="B87">
            <v>37287</v>
          </cell>
          <cell r="C87">
            <v>0</v>
          </cell>
        </row>
        <row r="88">
          <cell r="A88" t="str">
            <v>IM-SE</v>
          </cell>
          <cell r="B88">
            <v>37287</v>
          </cell>
          <cell r="C88">
            <v>0</v>
          </cell>
        </row>
        <row r="89">
          <cell r="A89" t="str">
            <v>IM-TEXAS</v>
          </cell>
          <cell r="B89">
            <v>37287</v>
          </cell>
          <cell r="C89">
            <v>0</v>
          </cell>
        </row>
        <row r="90">
          <cell r="A90" t="str">
            <v>IM-WEST</v>
          </cell>
          <cell r="B90">
            <v>37287</v>
          </cell>
          <cell r="C90">
            <v>-357483.98225267796</v>
          </cell>
        </row>
        <row r="91">
          <cell r="A91" t="str">
            <v>INTL_FREIGHT</v>
          </cell>
          <cell r="B91">
            <v>37287</v>
          </cell>
          <cell r="C91">
            <v>-25370.296980202398</v>
          </cell>
        </row>
        <row r="92">
          <cell r="A92" t="str">
            <v>IRFX</v>
          </cell>
          <cell r="B92">
            <v>37287</v>
          </cell>
          <cell r="C92">
            <v>0</v>
          </cell>
        </row>
        <row r="93">
          <cell r="A93" t="str">
            <v>JL_SA_PWR</v>
          </cell>
          <cell r="B93">
            <v>37287</v>
          </cell>
          <cell r="C93">
            <v>0</v>
          </cell>
        </row>
        <row r="94">
          <cell r="A94" t="str">
            <v>JS-EXEC-SPEC-4</v>
          </cell>
          <cell r="B94">
            <v>37287</v>
          </cell>
          <cell r="C94">
            <v>0</v>
          </cell>
        </row>
        <row r="95">
          <cell r="A95" t="str">
            <v>LNG</v>
          </cell>
          <cell r="B95">
            <v>37287</v>
          </cell>
          <cell r="C95">
            <v>0</v>
          </cell>
        </row>
        <row r="96">
          <cell r="A96" t="str">
            <v>LUMBER</v>
          </cell>
          <cell r="B96">
            <v>37287</v>
          </cell>
          <cell r="C96">
            <v>-13378.581594433799</v>
          </cell>
        </row>
        <row r="97">
          <cell r="A97" t="str">
            <v>MANAGEMENT-CRD</v>
          </cell>
          <cell r="B97">
            <v>37287</v>
          </cell>
          <cell r="C97">
            <v>0</v>
          </cell>
        </row>
        <row r="98">
          <cell r="A98" t="str">
            <v>MANAGEMENT-GAS</v>
          </cell>
          <cell r="B98">
            <v>37287</v>
          </cell>
          <cell r="C98">
            <v>0</v>
          </cell>
        </row>
        <row r="99">
          <cell r="A99" t="str">
            <v>MANAGEMENT-PWR</v>
          </cell>
          <cell r="B99">
            <v>37287</v>
          </cell>
          <cell r="C99">
            <v>0</v>
          </cell>
        </row>
        <row r="100">
          <cell r="A100" t="str">
            <v>MEATS</v>
          </cell>
          <cell r="B100">
            <v>37287</v>
          </cell>
          <cell r="C100">
            <v>0</v>
          </cell>
        </row>
        <row r="101">
          <cell r="A101" t="str">
            <v>NG-PRICE</v>
          </cell>
          <cell r="B101">
            <v>37287</v>
          </cell>
          <cell r="C101">
            <v>-43154552.444449902</v>
          </cell>
        </row>
        <row r="102">
          <cell r="A102" t="str">
            <v>NORDIC-POWER</v>
          </cell>
          <cell r="B102">
            <v>37287</v>
          </cell>
          <cell r="C102">
            <v>0</v>
          </cell>
        </row>
        <row r="103">
          <cell r="A103" t="str">
            <v>NORTH_AMER_GAS</v>
          </cell>
          <cell r="B103">
            <v>37287</v>
          </cell>
          <cell r="C103">
            <v>-17293760.248976398</v>
          </cell>
        </row>
        <row r="104">
          <cell r="A104" t="str">
            <v>NORTH_AMER_PWR</v>
          </cell>
          <cell r="B104">
            <v>37287</v>
          </cell>
          <cell r="C104">
            <v>-8284570.1887458004</v>
          </cell>
        </row>
        <row r="105">
          <cell r="A105" t="str">
            <v>OIL-SPEC4-WTI-P</v>
          </cell>
          <cell r="B105">
            <v>37287</v>
          </cell>
          <cell r="C105">
            <v>0</v>
          </cell>
        </row>
        <row r="106">
          <cell r="A106" t="str">
            <v>OMICRON-PRC0</v>
          </cell>
          <cell r="B106">
            <v>37287</v>
          </cell>
          <cell r="C106">
            <v>0</v>
          </cell>
        </row>
        <row r="107">
          <cell r="A107" t="str">
            <v>OPTIONS</v>
          </cell>
          <cell r="B107">
            <v>37287</v>
          </cell>
          <cell r="C107">
            <v>-197512.11786917903</v>
          </cell>
        </row>
        <row r="108">
          <cell r="A108" t="str">
            <v>PAPER</v>
          </cell>
          <cell r="B108">
            <v>37287</v>
          </cell>
          <cell r="C108">
            <v>-1296054.21483222</v>
          </cell>
        </row>
        <row r="109">
          <cell r="A109" t="str">
            <v>POS-POWGAS-EAST</v>
          </cell>
          <cell r="B109">
            <v>37287</v>
          </cell>
          <cell r="C109">
            <v>0</v>
          </cell>
        </row>
        <row r="110">
          <cell r="A110" t="str">
            <v>POS-POWGAS-WEST</v>
          </cell>
          <cell r="B110">
            <v>37287</v>
          </cell>
          <cell r="C110">
            <v>0</v>
          </cell>
        </row>
        <row r="111">
          <cell r="A111" t="str">
            <v>POWER-EES-WEST</v>
          </cell>
          <cell r="B111">
            <v>37287</v>
          </cell>
          <cell r="C111">
            <v>0</v>
          </cell>
        </row>
        <row r="112">
          <cell r="A112" t="str">
            <v>PWR_GLBL</v>
          </cell>
          <cell r="B112">
            <v>37287</v>
          </cell>
          <cell r="C112">
            <v>0</v>
          </cell>
        </row>
        <row r="113">
          <cell r="A113" t="str">
            <v>SC-GAS</v>
          </cell>
          <cell r="B113">
            <v>37287</v>
          </cell>
          <cell r="C113">
            <v>-63940.566150565108</v>
          </cell>
        </row>
        <row r="114">
          <cell r="A114" t="str">
            <v>SC-POWER</v>
          </cell>
          <cell r="B114">
            <v>37287</v>
          </cell>
          <cell r="C114">
            <v>-196955.90970987501</v>
          </cell>
        </row>
        <row r="115">
          <cell r="A115" t="str">
            <v>SOFT</v>
          </cell>
          <cell r="B115">
            <v>37287</v>
          </cell>
          <cell r="C115">
            <v>0</v>
          </cell>
        </row>
        <row r="116">
          <cell r="A116" t="str">
            <v>SOUTH-CONE</v>
          </cell>
          <cell r="B116">
            <v>37287</v>
          </cell>
          <cell r="C116">
            <v>-209530.28516407701</v>
          </cell>
        </row>
        <row r="117">
          <cell r="A117" t="str">
            <v>S_CONE_PWR</v>
          </cell>
          <cell r="B117">
            <v>37287</v>
          </cell>
          <cell r="C117">
            <v>-196955.90970987501</v>
          </cell>
        </row>
        <row r="118">
          <cell r="A118" t="str">
            <v>TECH-TRD-P</v>
          </cell>
          <cell r="B118">
            <v>37287</v>
          </cell>
          <cell r="C118">
            <v>0</v>
          </cell>
        </row>
        <row r="119">
          <cell r="A119" t="str">
            <v>TRANSPORT</v>
          </cell>
          <cell r="B119">
            <v>37287</v>
          </cell>
          <cell r="C119">
            <v>0</v>
          </cell>
        </row>
        <row r="120">
          <cell r="A120" t="str">
            <v>UK-POWER</v>
          </cell>
          <cell r="B120">
            <v>37287</v>
          </cell>
          <cell r="C120">
            <v>0</v>
          </cell>
        </row>
        <row r="121">
          <cell r="A121" t="str">
            <v>USA_GAS</v>
          </cell>
          <cell r="B121">
            <v>37287</v>
          </cell>
          <cell r="C121">
            <v>-12128002.4459331</v>
          </cell>
        </row>
        <row r="122">
          <cell r="A122" t="str">
            <v>US_FREIGHT1</v>
          </cell>
          <cell r="B122">
            <v>37287</v>
          </cell>
          <cell r="C122">
            <v>0</v>
          </cell>
        </row>
        <row r="123">
          <cell r="A123" t="str">
            <v>US_GAS_GLB</v>
          </cell>
          <cell r="B123">
            <v>37287</v>
          </cell>
          <cell r="C123">
            <v>-134422.782237812</v>
          </cell>
        </row>
        <row r="124">
          <cell r="A124" t="str">
            <v>US_GAS_MGMT</v>
          </cell>
          <cell r="B124">
            <v>37287</v>
          </cell>
          <cell r="C124">
            <v>0</v>
          </cell>
        </row>
        <row r="125">
          <cell r="A125" t="str">
            <v>US_GAS_WEATHER</v>
          </cell>
          <cell r="B125">
            <v>37287</v>
          </cell>
          <cell r="C125">
            <v>0</v>
          </cell>
        </row>
        <row r="126">
          <cell r="A126" t="str">
            <v>WEATHER-BU</v>
          </cell>
          <cell r="B126">
            <v>37287</v>
          </cell>
          <cell r="C126">
            <v>0</v>
          </cell>
        </row>
        <row r="127">
          <cell r="A127" t="str">
            <v>WEST-DPR-VAR</v>
          </cell>
          <cell r="B127">
            <v>37287</v>
          </cell>
          <cell r="C127">
            <v>0</v>
          </cell>
        </row>
        <row r="128">
          <cell r="A128" t="str">
            <v>WEST_GAS_PWR</v>
          </cell>
          <cell r="B128">
            <v>37287</v>
          </cell>
          <cell r="C128">
            <v>0</v>
          </cell>
        </row>
        <row r="129">
          <cell r="A129" t="str">
            <v>WEST_PWR</v>
          </cell>
          <cell r="B129">
            <v>37287</v>
          </cell>
          <cell r="C129">
            <v>0</v>
          </cell>
        </row>
        <row r="130">
          <cell r="A130" t="str">
            <v>WHSE-CHAIR-BU</v>
          </cell>
          <cell r="B130">
            <v>37287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4178602.1627099994</v>
          </cell>
        </row>
        <row r="114">
          <cell r="O114">
            <v>5734252.1390000023</v>
          </cell>
        </row>
        <row r="116">
          <cell r="O116">
            <v>4429787.1389999995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37287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31,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4178.602162709999</v>
      </c>
      <c r="N9" s="224">
        <f ca="1">'ENOVATE DPR2'!N10</f>
        <v>11879.92703142</v>
      </c>
      <c r="O9" s="224">
        <f ca="1">'ENOVATE DPR2'!O10</f>
        <v>5734.252139000002</v>
      </c>
      <c r="P9" s="224">
        <f ca="1">'ENOVATE DPR2'!P10</f>
        <v>5734.252139000002</v>
      </c>
      <c r="Q9" s="224">
        <f ca="1">'ENOVATE DPR2'!Q10</f>
        <v>4429.7871389999991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0.11648313295899987</v>
      </c>
      <c r="D11" s="169" t="str">
        <f ca="1">'ENOVATE DPR2'!D12</f>
        <v>10 Bcf</v>
      </c>
      <c r="E11" s="168"/>
      <c r="F11" s="234">
        <f ca="1">+'ENOVATE DPR2'!F12</f>
        <v>0.39310743865100006</v>
      </c>
      <c r="G11" s="169" t="str">
        <f ca="1">+'ENOVATE DPR2'!G12</f>
        <v>20 Bcf</v>
      </c>
      <c r="H11" s="206"/>
      <c r="I11" s="218">
        <f ca="1">'ENOVATE DPR2'!I12</f>
        <v>59.961685181009599</v>
      </c>
      <c r="J11" s="274"/>
      <c r="K11" s="179">
        <f ca="1">'ENOVATE DPR2'!K12</f>
        <v>2000</v>
      </c>
      <c r="L11" s="168"/>
      <c r="M11" s="223">
        <f ca="1">'ENOVATE DPR2'!M12</f>
        <v>4178.602162709999</v>
      </c>
      <c r="N11" s="223">
        <f ca="1">'ENOVATE DPR2'!N12</f>
        <v>11879.92703142</v>
      </c>
      <c r="O11" s="223">
        <f ca="1">'ENOVATE DPR2'!O12</f>
        <v>5734.252139000002</v>
      </c>
      <c r="P11" s="223">
        <f ca="1">'ENOVATE DPR2'!P12</f>
        <v>5734.252139000002</v>
      </c>
      <c r="Q11" s="223">
        <f ca="1">'ENOVATE DPR2'!Q12</f>
        <v>4429.7871389999991</v>
      </c>
    </row>
    <row r="12" spans="1:18" s="197" customFormat="1" ht="12.75" customHeight="1">
      <c r="A12" s="205" t="s">
        <v>37</v>
      </c>
      <c r="B12" s="167"/>
      <c r="C12" s="235">
        <f ca="1">'ENOVATE DPR2'!C13</f>
        <v>0.46055469039999969</v>
      </c>
      <c r="D12" s="206"/>
      <c r="E12" s="168"/>
      <c r="F12" s="228"/>
      <c r="G12" s="242"/>
      <c r="H12" s="244"/>
      <c r="I12" s="243">
        <f ca="1">INT(I11)</f>
        <v>59</v>
      </c>
      <c r="J12" s="239"/>
      <c r="K12" s="243">
        <f ca="1">INT(K11)</f>
        <v>2000</v>
      </c>
      <c r="L12" s="240">
        <f ca="1">INT(M11)</f>
        <v>4178</v>
      </c>
      <c r="M12" s="231">
        <f ca="1">+'ENOVATE DPR2'!M13</f>
        <v>4178.602162709999</v>
      </c>
      <c r="N12" s="231">
        <f ca="1">+'ENOVATE DPR2'!N13</f>
        <v>11879.92703142</v>
      </c>
      <c r="O12" s="231">
        <f ca="1">+'ENOVATE DPR2'!O13</f>
        <v>5734.252139000002</v>
      </c>
      <c r="P12" s="231">
        <f ca="1">+'ENOVATE DPR2'!P13</f>
        <v>5734.252139000002</v>
      </c>
      <c r="Q12" s="231">
        <f ca="1">+'ENOVATE DPR2'!Q13</f>
        <v>4429.7871389999991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-0.34407155744099982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E18" sqref="E18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8.109375" style="8" customWidth="1"/>
    <col min="14" max="14" width="19.5546875" style="8" customWidth="1"/>
    <col min="15" max="15" width="17.6640625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"&amp;TEXT('[7]ENRON MIDWEST P&amp;L'!$A$4,"mmmm d, yyyy")</f>
        <v>As of January 31,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4178.602162709999</v>
      </c>
      <c r="N10" s="45">
        <f ca="1">+N12</f>
        <v>11879.92703142</v>
      </c>
      <c r="O10" s="45">
        <f ca="1">+O12</f>
        <v>5734.252139000002</v>
      </c>
      <c r="P10" s="45">
        <f ca="1">+P12</f>
        <v>5734.252139000002</v>
      </c>
      <c r="Q10" s="45">
        <f ca="1">+Q12</f>
        <v>4429.7871389999991</v>
      </c>
      <c r="R10" s="46"/>
      <c r="S10" s="47">
        <f ca="1">O10-M10</f>
        <v>1555.649976290003</v>
      </c>
      <c r="T10" s="47">
        <f ca="1">P10-M10</f>
        <v>1555.649976290003</v>
      </c>
      <c r="U10" s="47">
        <f ca="1">Q10-M10</f>
        <v>251.18497629000012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0.11648313295899987</v>
      </c>
      <c r="D12" s="64" t="s">
        <v>39</v>
      </c>
      <c r="E12" s="40"/>
      <c r="F12" s="225">
        <f ca="1">'[5]12 Month'!$CE$3/100</f>
        <v>0.39310743865100006</v>
      </c>
      <c r="G12" s="64" t="s">
        <v>41</v>
      </c>
      <c r="H12" s="65"/>
      <c r="I12" s="217">
        <f ca="1">VLOOKUP("ENOVATE",[6]QRY_CONTROLS_VAR!A$1:C$65536,3)/1000*-1</f>
        <v>59.961685181009599</v>
      </c>
      <c r="J12" s="273"/>
      <c r="K12" s="222">
        <v>2000</v>
      </c>
      <c r="L12" s="40"/>
      <c r="M12" s="220">
        <f ca="1">+M13+M14</f>
        <v>4178.602162709999</v>
      </c>
      <c r="N12" s="220">
        <f ca="1">+N13+N14</f>
        <v>11879.92703142</v>
      </c>
      <c r="O12" s="220">
        <f ca="1">+O13+O14</f>
        <v>5734.252139000002</v>
      </c>
      <c r="P12" s="220">
        <f ca="1">+P13+P14</f>
        <v>5734.252139000002</v>
      </c>
      <c r="Q12" s="220">
        <f ca="1">+Q13+Q14</f>
        <v>4429.7871389999991</v>
      </c>
      <c r="R12" s="46"/>
      <c r="S12" s="66">
        <f ca="1">O12-M12</f>
        <v>1555.649976290003</v>
      </c>
      <c r="T12" s="66">
        <f ca="1">P12-M12</f>
        <v>1555.649976290003</v>
      </c>
      <c r="U12" s="66">
        <f ca="1">Q12-M12</f>
        <v>251.18497629000012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('[5]Report -Benchmark Positions'!$E$452)/100</f>
        <v>0.46055469039999969</v>
      </c>
      <c r="D13"/>
      <c r="E13" s="68"/>
      <c r="F13" s="227"/>
      <c r="G13"/>
      <c r="H13" s="69"/>
      <c r="I13"/>
      <c r="J13" s="70"/>
      <c r="K13" s="71"/>
      <c r="L13" s="68"/>
      <c r="M13" s="221">
        <f ca="1">+[7]DPR!$O$112/1000</f>
        <v>4178.602162709999</v>
      </c>
      <c r="N13" s="221">
        <f ca="1">+'5 Day Roll'!B7</f>
        <v>11879.92703142</v>
      </c>
      <c r="O13" s="221">
        <f ca="1">+[7]DPR!$O$114/1000</f>
        <v>5734.252139000002</v>
      </c>
      <c r="P13" s="221">
        <f ca="1">+O13</f>
        <v>5734.252139000002</v>
      </c>
      <c r="Q13" s="221">
        <f ca="1">+[7]DPR!$O$116/1000</f>
        <v>4429.7871389999991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SUM('[5]Report -Benchmark Positions'!$I$452:$AG$452)/100</f>
        <v>-0.34407155744099982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1555.649976290003</v>
      </c>
      <c r="T16" s="118">
        <f ca="1">P17-M17</f>
        <v>1555.649976290003</v>
      </c>
      <c r="U16" s="118">
        <f ca="1">Q17-M17</f>
        <v>251.18497629000012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4178.602162709999</v>
      </c>
      <c r="N17" s="118">
        <f ca="1">+N10</f>
        <v>11879.92703142</v>
      </c>
      <c r="O17" s="118">
        <f ca="1">+O10</f>
        <v>5734.252139000002</v>
      </c>
      <c r="P17" s="118">
        <f ca="1">+P10</f>
        <v>5734.252139000002</v>
      </c>
      <c r="Q17" s="118">
        <f ca="1">+Q10</f>
        <v>4429.7871389999991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1555.6499762900098</v>
      </c>
      <c r="E28" s="258">
        <v>1555.6499762900098</v>
      </c>
      <c r="F28" s="258">
        <v>251.18497629000129</v>
      </c>
      <c r="G28" s="254"/>
      <c r="H28" s="232">
        <f ca="1">D28+$M10-O10</f>
        <v>7.2759576141834259E-12</v>
      </c>
      <c r="I28" s="232">
        <f ca="1">E28+$M10-P10</f>
        <v>7.2759576141834259E-12</v>
      </c>
      <c r="J28" s="232">
        <f ca="1"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1555.6499762900098</v>
      </c>
      <c r="E30" s="263">
        <v>1555.6499762900098</v>
      </c>
      <c r="F30" s="263">
        <v>251.18497629000129</v>
      </c>
      <c r="G30" s="254"/>
      <c r="H30" s="232">
        <f ca="1">D30+$M12-O12</f>
        <v>7.2759576141834259E-12</v>
      </c>
      <c r="I30" s="232">
        <f ca="1">E30+$M12-P12</f>
        <v>7.2759576141834259E-12</v>
      </c>
      <c r="J30" s="232">
        <f ca="1"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1555.6499762900098</v>
      </c>
      <c r="E31" s="263">
        <v>1555.6499762900098</v>
      </c>
      <c r="F31" s="263">
        <v>251.18497629000129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4423.0614686200006</v>
      </c>
      <c r="C7" s="157">
        <f ca="1">+'ENOVATE DPR2'!M13</f>
        <v>4178.602162709999</v>
      </c>
      <c r="D7" s="153">
        <v>-8.7325042199976739</v>
      </c>
      <c r="E7" s="279">
        <v>-436.95933139999977</v>
      </c>
      <c r="F7" s="153">
        <v>487.66768045000077</v>
      </c>
      <c r="G7" s="158">
        <v>202.48346107999834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2023-09-10T11:16:30Z</dcterms:modified>
</cp:coreProperties>
</file>