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568" windowHeight="2532" tabRatio="608"/>
  </bookViews>
  <sheets>
    <sheet name="East Power - December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30" i="1"/>
  <c r="E30" i="1"/>
  <c r="F30" i="1"/>
  <c r="G30" i="1"/>
  <c r="H30" i="1"/>
  <c r="I30" i="1"/>
  <c r="J30" i="1"/>
  <c r="K30" i="1"/>
  <c r="L30" i="1"/>
  <c r="M30" i="1"/>
  <c r="N30" i="1"/>
  <c r="O30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D38" i="1"/>
  <c r="E38" i="1"/>
  <c r="F38" i="1"/>
  <c r="G38" i="1"/>
  <c r="H38" i="1"/>
  <c r="I38" i="1"/>
  <c r="J38" i="1"/>
  <c r="K38" i="1"/>
  <c r="L38" i="1"/>
  <c r="M38" i="1"/>
  <c r="N38" i="1"/>
  <c r="O38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F50" i="1"/>
  <c r="I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D64" i="1"/>
  <c r="E64" i="1"/>
  <c r="F64" i="1"/>
  <c r="G64" i="1"/>
  <c r="H64" i="1"/>
  <c r="I64" i="1"/>
  <c r="J64" i="1"/>
  <c r="K64" i="1"/>
  <c r="L64" i="1"/>
  <c r="M64" i="1"/>
  <c r="N64" i="1"/>
  <c r="O64" i="1"/>
  <c r="D66" i="1"/>
  <c r="E66" i="1"/>
  <c r="F66" i="1"/>
  <c r="G66" i="1"/>
  <c r="H66" i="1"/>
  <c r="I66" i="1"/>
  <c r="J66" i="1"/>
  <c r="K66" i="1"/>
  <c r="L66" i="1"/>
  <c r="M66" i="1"/>
  <c r="N66" i="1"/>
  <c r="O66" i="1"/>
  <c r="D68" i="1"/>
  <c r="E68" i="1"/>
  <c r="F68" i="1"/>
  <c r="G68" i="1"/>
  <c r="H68" i="1"/>
  <c r="I68" i="1"/>
  <c r="J68" i="1"/>
  <c r="K68" i="1"/>
  <c r="L68" i="1"/>
  <c r="M68" i="1"/>
  <c r="N68" i="1"/>
  <c r="O68" i="1"/>
  <c r="D70" i="1"/>
  <c r="E70" i="1"/>
  <c r="F70" i="1"/>
  <c r="G70" i="1"/>
  <c r="H70" i="1"/>
  <c r="I70" i="1"/>
  <c r="J70" i="1"/>
  <c r="K70" i="1"/>
  <c r="L70" i="1"/>
  <c r="M70" i="1"/>
  <c r="N70" i="1"/>
  <c r="O70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</calcChain>
</file>

<file path=xl/sharedStrings.xml><?xml version="1.0" encoding="utf-8"?>
<sst xmlns="http://schemas.openxmlformats.org/spreadsheetml/2006/main" count="147" uniqueCount="37">
  <si>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</si>
  <si>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</si>
  <si>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</si>
  <si>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</si>
  <si>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</si>
  <si>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</si>
  <si>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</si>
  <si>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</si>
  <si>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</si>
  <si>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</si>
  <si>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</si>
  <si>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</si>
  <si>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</si>
  <si>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</si>
  <si>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</si>
  <si>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</si>
  <si>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</si>
  <si>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</si>
  <si>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</si>
  <si>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</si>
  <si>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</si>
  <si>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</si>
  <si>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</si>
  <si>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</si>
  <si>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</si>
  <si>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</si>
  <si>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</si>
  <si>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</si>
  <si>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</si>
  <si>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</si>
  <si>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</si>
  <si>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</si>
  <si>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</si>
  <si>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 w/out Ameren and Wabash</t>
  </si>
  <si>
    <t>Total Value</t>
  </si>
  <si>
    <t>Total PJM, NEPOOL and Other w/out Ameren and Wabash</t>
  </si>
  <si>
    <t>Total Other w/ Ameren and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</si>
</sst>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  <xf numFmtId="6" fontId="2" fillId="0" borderId="3" xfId="0" applyNumberFormat="1" applyFont="1" applyBorder="1"/>
    <xf numFmtId="6" fontId="2" fillId="0" borderId="4" xfId="0" applyNumberFormat="1" applyFont="1" applyBorder="1"/>
    <xf numFmtId="6" fontId="2" fillId="0" borderId="5" xfId="0" applyNumberFormat="1" applyFont="1" applyBorder="1"/>
    <xf numFmtId="6" fontId="6" fillId="2" borderId="3" xfId="0" applyNumberFormat="1" applyFont="1" applyFill="1" applyBorder="1"/>
    <xf numFmtId="6" fontId="6" fillId="2" borderId="4" xfId="0" applyNumberFormat="1" applyFont="1" applyFill="1" applyBorder="1"/>
    <xf numFmtId="6" fontId="6" fillId="2" borderId="5" xfId="0" applyNumberFormat="1" applyFont="1" applyFill="1" applyBorder="1"/>
    <xf numFmtId="6" fontId="0" fillId="2" borderId="0" xfId="0" applyNumberFormat="1" applyFill="1"/>
    <xf numFmtId="6" fontId="0" fillId="2" borderId="2" xfId="0" applyNumberFormat="1" applyFill="1" applyBorder="1"/>
    <xf numFmtId="6" fontId="2" fillId="3" borderId="3" xfId="0" applyNumberFormat="1" applyFont="1" applyFill="1" applyBorder="1"/>
    <xf numFmtId="6" fontId="2" fillId="3" borderId="4" xfId="0" applyNumberFormat="1" applyFont="1" applyFill="1" applyBorder="1"/>
    <xf numFmtId="6" fontId="2" fillId="3" borderId="5" xfId="0" applyNumberFormat="1" applyFont="1" applyFill="1" applyBorder="1"/>
    <xf numFmtId="0" fontId="2" fillId="3" borderId="0" xfId="0" applyFont="1" applyFill="1"/>
    <xf numFmtId="0" fontId="7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9"/>
  <sheetViews>
    <sheetView tabSelected="1" workbookViewId="0">
      <pane xSplit="3" ySplit="5" topLeftCell="I8" activePane="bottomRight" state="frozen"/>
      <selection pane="topRight" activeCell="D1" sqref="D1"/>
      <selection pane="bottomLeft" activeCell="A3" sqref="A3"/>
      <selection pane="bottomRight" activeCell="Q69" sqref="Q69"/>
    </sheetView>
  </sheetViews>
  <sheetFormatPr defaultRowHeight="13.2" x14ac:dyDescent="0.25"/>
  <cols>
    <col min="1" max="1" width="20.5546875" customWidth="1"/>
    <col min="2" max="2" width="9.88671875" bestFit="1" customWidth="1"/>
    <col min="3" max="3" width="8.6640625" bestFit="1" customWidth="1"/>
    <col min="4" max="5" width="10.6640625" bestFit="1" customWidth="1"/>
    <col min="7" max="8" width="10.6640625" bestFit="1" customWidth="1"/>
    <col min="10" max="11" width="10.6640625" bestFit="1" customWidth="1"/>
    <col min="13" max="14" width="11.6640625" bestFit="1" customWidth="1"/>
    <col min="15" max="15" width="10.6640625" bestFit="1" customWidth="1"/>
  </cols>
  <sheetData>
    <row r="1" spans="1:15" ht="22.8" x14ac:dyDescent="0.4">
      <c r="A1" s="19" t="s">
        <v>29</v>
      </c>
    </row>
    <row r="2" spans="1:15" ht="15.6" x14ac:dyDescent="0.3">
      <c r="A2" s="20" t="s">
        <v>30</v>
      </c>
    </row>
    <row r="3" spans="1:15" x14ac:dyDescent="0.25">
      <c r="A3" s="1"/>
    </row>
    <row r="4" spans="1:15" x14ac:dyDescent="0.25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5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5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5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5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5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5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5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5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5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5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5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5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5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5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5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5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5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5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5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5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5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5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5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5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5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5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5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5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5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5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5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5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5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5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5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5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5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5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5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5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5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5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5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5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5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5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5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5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5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5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5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5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5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5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5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5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5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5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5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5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5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5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5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5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5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8" thickBot="1" x14ac:dyDescent="0.3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5">
      <c r="D71" s="29"/>
      <c r="F71" s="23"/>
      <c r="I71" s="23"/>
      <c r="L71" s="23"/>
      <c r="O71" s="23"/>
    </row>
    <row r="72" spans="1:15" x14ac:dyDescent="0.25">
      <c r="D72" s="30"/>
      <c r="F72" s="24"/>
      <c r="I72" s="24"/>
      <c r="L72" s="24"/>
      <c r="O72" s="24"/>
    </row>
    <row r="73" spans="1:15" x14ac:dyDescent="0.25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41">
        <f t="shared" si="15"/>
        <v>5103780</v>
      </c>
      <c r="N73" s="41">
        <f t="shared" si="15"/>
        <v>4505472</v>
      </c>
      <c r="O73" s="42">
        <f t="shared" si="15"/>
        <v>598308</v>
      </c>
    </row>
    <row r="74" spans="1:15" x14ac:dyDescent="0.25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41">
        <f t="shared" si="16"/>
        <v>6857871.5999999996</v>
      </c>
      <c r="N74" s="41">
        <f t="shared" si="16"/>
        <v>5489688</v>
      </c>
      <c r="O74" s="42">
        <f t="shared" si="16"/>
        <v>1368183.6</v>
      </c>
    </row>
    <row r="75" spans="1:15" x14ac:dyDescent="0.25">
      <c r="A75" s="1" t="s">
        <v>36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8" thickBot="1" x14ac:dyDescent="0.3">
      <c r="A76" s="1" t="s">
        <v>34</v>
      </c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  <row r="78" spans="1:15" s="1" customFormat="1" x14ac:dyDescent="0.25">
      <c r="A78" s="1" t="s">
        <v>33</v>
      </c>
      <c r="D78" s="35">
        <f>D75-D66-D45-D44-D43-D42</f>
        <v>2002348</v>
      </c>
      <c r="E78" s="36">
        <f>E75-E66-E45-E44-E43-E42</f>
        <v>1761660</v>
      </c>
      <c r="F78" s="37">
        <f>D78-E78</f>
        <v>240688</v>
      </c>
      <c r="G78" s="35">
        <f>G75-G66-G45-G44-G43-G42</f>
        <v>2002348</v>
      </c>
      <c r="H78" s="36">
        <f>H75-H66-H45-H44-H43-H42</f>
        <v>1761660</v>
      </c>
      <c r="I78" s="37">
        <f>G78-H78</f>
        <v>240688</v>
      </c>
      <c r="J78" s="35">
        <f>J75-J66-J45-J44-J43-J42</f>
        <v>2002348</v>
      </c>
      <c r="K78" s="36">
        <f>K75-K66-K45-K44-K43-K42</f>
        <v>1761660</v>
      </c>
      <c r="L78" s="37">
        <f>J78-K78</f>
        <v>240688</v>
      </c>
      <c r="M78" s="38">
        <f>M75-M66-M45-M44-M43-M42</f>
        <v>6007044</v>
      </c>
      <c r="N78" s="39">
        <f>N75-N66-N45-N44-N43-N42</f>
        <v>5284980</v>
      </c>
      <c r="O78" s="40">
        <f>M78-N78</f>
        <v>722064</v>
      </c>
    </row>
    <row r="79" spans="1:15" s="1" customFormat="1" x14ac:dyDescent="0.25">
      <c r="A79" s="47" t="s">
        <v>35</v>
      </c>
      <c r="B79" s="46"/>
      <c r="C79" s="46"/>
      <c r="D79" s="35">
        <f>D73+D74+D78</f>
        <v>5989565.2000000002</v>
      </c>
      <c r="E79" s="36">
        <f t="shared" ref="E79:O79" si="19">E73+E74+E78</f>
        <v>5093380</v>
      </c>
      <c r="F79" s="37">
        <f t="shared" si="19"/>
        <v>896185.2</v>
      </c>
      <c r="G79" s="35">
        <f t="shared" si="19"/>
        <v>5989565.2000000002</v>
      </c>
      <c r="H79" s="36">
        <f t="shared" si="19"/>
        <v>5093380</v>
      </c>
      <c r="I79" s="37">
        <f t="shared" si="19"/>
        <v>896185.2</v>
      </c>
      <c r="J79" s="35">
        <f t="shared" si="19"/>
        <v>5989565.2000000002</v>
      </c>
      <c r="K79" s="36">
        <f t="shared" si="19"/>
        <v>5093380</v>
      </c>
      <c r="L79" s="37">
        <f t="shared" si="19"/>
        <v>896185.2</v>
      </c>
      <c r="M79" s="43">
        <f t="shared" si="19"/>
        <v>17968695.600000001</v>
      </c>
      <c r="N79" s="44">
        <f t="shared" si="19"/>
        <v>15280140</v>
      </c>
      <c r="O79" s="45">
        <f t="shared" si="19"/>
        <v>2688555.6</v>
      </c>
    </row>
  </sheetData>
  <phoneticPr fontId="0" type="noConversion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Power - December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cp:lastPrinted>2001-12-24T17:08:05Z</cp:lastPrinted>
  <dcterms:created xsi:type="dcterms:W3CDTF">2001-12-22T14:40:23Z</dcterms:created>
  <dcterms:modified xsi:type="dcterms:W3CDTF">2023-09-10T11:17:22Z</dcterms:modified>
</cp:coreProperties>
</file>