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48" windowWidth="4620" windowHeight="8076"/>
  </bookViews>
  <sheets>
    <sheet name="Sheet1" sheetId="1" r:id="rId1"/>
    <sheet name="Sheet2" sheetId="2" r:id="rId2"/>
    <sheet name="Sheet3" sheetId="3" r:id="rId3"/>
  </sheets>
  <calcPr calcId="92512"/>
</workbook>
</file>

<file path=xl/calcChain.xml><?xml version="1.0" encoding="utf-8"?>
<calcChain xmlns="http://schemas.openxmlformats.org/spreadsheetml/2006/main">
  <c r="I3" i="1" l="1"/>
  <c r="C23" i="1"/>
  <c r="I23" i="1"/>
  <c r="J23" i="1"/>
  <c r="C24" i="1"/>
  <c r="H24" i="1"/>
  <c r="I24" i="1"/>
  <c r="J24" i="1"/>
  <c r="C25" i="1"/>
  <c r="H25" i="1"/>
  <c r="I25" i="1"/>
  <c r="J25" i="1"/>
  <c r="C26" i="1"/>
  <c r="G26" i="1"/>
  <c r="H26" i="1"/>
  <c r="I26" i="1"/>
  <c r="J26" i="1"/>
  <c r="C27" i="1"/>
  <c r="G27" i="1"/>
  <c r="H27" i="1"/>
  <c r="I27" i="1"/>
  <c r="J27" i="1"/>
  <c r="C28" i="1"/>
  <c r="G28" i="1"/>
  <c r="H28" i="1"/>
  <c r="I28" i="1"/>
  <c r="J28" i="1"/>
  <c r="C29" i="1"/>
  <c r="G29" i="1"/>
  <c r="H29" i="1"/>
  <c r="I29" i="1"/>
  <c r="J29" i="1"/>
  <c r="C30" i="1"/>
  <c r="G30" i="1"/>
  <c r="H30" i="1"/>
  <c r="I30" i="1"/>
  <c r="J30" i="1"/>
  <c r="C31" i="1"/>
  <c r="G31" i="1"/>
  <c r="H31" i="1"/>
  <c r="I31" i="1"/>
  <c r="J31" i="1"/>
  <c r="C32" i="1"/>
  <c r="G32" i="1"/>
  <c r="H32" i="1"/>
  <c r="I32" i="1"/>
  <c r="J32" i="1"/>
  <c r="C33" i="1"/>
  <c r="G33" i="1"/>
  <c r="H33" i="1"/>
  <c r="I33" i="1"/>
  <c r="J33" i="1"/>
  <c r="C34" i="1"/>
  <c r="G34" i="1"/>
  <c r="H34" i="1"/>
  <c r="I34" i="1"/>
  <c r="J34" i="1"/>
  <c r="C35" i="1"/>
  <c r="H35" i="1"/>
  <c r="I35" i="1"/>
  <c r="J35" i="1"/>
  <c r="C36" i="1"/>
  <c r="F36" i="1"/>
  <c r="G36" i="1"/>
  <c r="H36" i="1"/>
  <c r="I36" i="1"/>
  <c r="J36" i="1"/>
  <c r="C37" i="1"/>
  <c r="F37" i="1"/>
  <c r="G37" i="1"/>
  <c r="H37" i="1"/>
  <c r="I37" i="1"/>
  <c r="J37" i="1"/>
  <c r="C38" i="1"/>
  <c r="F38" i="1"/>
  <c r="G38" i="1"/>
  <c r="H38" i="1"/>
  <c r="I38" i="1"/>
  <c r="J38" i="1"/>
  <c r="C39" i="1"/>
  <c r="F39" i="1"/>
  <c r="G39" i="1"/>
  <c r="H39" i="1"/>
  <c r="I39" i="1"/>
  <c r="J39" i="1"/>
  <c r="C40" i="1"/>
  <c r="F40" i="1"/>
  <c r="G40" i="1"/>
  <c r="H40" i="1"/>
  <c r="I40" i="1"/>
  <c r="J40" i="1"/>
  <c r="A41" i="1"/>
  <c r="C41" i="1"/>
  <c r="F41" i="1"/>
  <c r="H41" i="1"/>
  <c r="I41" i="1"/>
  <c r="J41" i="1"/>
  <c r="A42" i="1"/>
  <c r="C42" i="1"/>
  <c r="F42" i="1"/>
  <c r="H42" i="1"/>
  <c r="I42" i="1"/>
  <c r="J42" i="1"/>
  <c r="A43" i="1"/>
  <c r="C43" i="1"/>
  <c r="F43" i="1"/>
  <c r="H43" i="1"/>
  <c r="I43" i="1"/>
  <c r="J43" i="1"/>
  <c r="C44" i="1"/>
  <c r="F44" i="1"/>
  <c r="G44" i="1"/>
  <c r="H44" i="1"/>
  <c r="I44" i="1"/>
  <c r="J44" i="1"/>
  <c r="A45" i="1"/>
  <c r="C45" i="1"/>
  <c r="F45" i="1"/>
  <c r="H45" i="1"/>
  <c r="I45" i="1"/>
  <c r="J45" i="1"/>
  <c r="C46" i="1"/>
  <c r="F46" i="1"/>
  <c r="G46" i="1"/>
  <c r="H46" i="1"/>
  <c r="I46" i="1"/>
  <c r="J46" i="1"/>
</calcChain>
</file>

<file path=xl/sharedStrings.xml><?xml version="1.0" encoding="utf-8"?>
<sst xmlns="http://schemas.openxmlformats.org/spreadsheetml/2006/main" count="131" uniqueCount="76">
  <si>
    <t>Action</t>
  </si>
  <si>
    <t>Dead Interval</t>
  </si>
  <si>
    <t>Spread Minimum</t>
  </si>
  <si>
    <t>Spread Maximum</t>
  </si>
  <si>
    <t>Offset Minimum</t>
  </si>
  <si>
    <t>Offset Maximum</t>
  </si>
  <si>
    <t>Initial Offset</t>
  </si>
  <si>
    <t>Initial Spread</t>
  </si>
  <si>
    <t>Speed</t>
  </si>
  <si>
    <t>Buy Offset</t>
  </si>
  <si>
    <t>Sell Offset</t>
  </si>
  <si>
    <t>Spread</t>
  </si>
  <si>
    <t>Bid</t>
  </si>
  <si>
    <t>Offer</t>
  </si>
  <si>
    <t>Buy</t>
  </si>
  <si>
    <t>Notes</t>
  </si>
  <si>
    <t>Start</t>
  </si>
  <si>
    <t xml:space="preserve">         OUTPUTS</t>
  </si>
  <si>
    <t>Formula #</t>
  </si>
  <si>
    <t>Offset  Suspension</t>
  </si>
  <si>
    <t>S1</t>
  </si>
  <si>
    <t>n/a</t>
  </si>
  <si>
    <t>F</t>
  </si>
  <si>
    <t>S2</t>
  </si>
  <si>
    <t>S3</t>
  </si>
  <si>
    <t>&lt;10</t>
  </si>
  <si>
    <t>Transaction Formula</t>
  </si>
  <si>
    <t># Transactions</t>
  </si>
  <si>
    <t>V1</t>
  </si>
  <si>
    <t>abs&gt;3</t>
  </si>
  <si>
    <t>V2</t>
  </si>
  <si>
    <t>abs&gt;5</t>
  </si>
  <si>
    <t>V3</t>
  </si>
  <si>
    <t>abs&gt;10</t>
  </si>
  <si>
    <t>V4</t>
  </si>
  <si>
    <t>abs&gt;20</t>
  </si>
  <si>
    <t>T</t>
  </si>
  <si>
    <t>#Buys</t>
  </si>
  <si>
    <t>#Sells</t>
  </si>
  <si>
    <t>Sell</t>
  </si>
  <si>
    <t>Time (sec)</t>
  </si>
  <si>
    <t>&lt;20</t>
  </si>
  <si>
    <t>V5</t>
  </si>
  <si>
    <t>V6</t>
  </si>
  <si>
    <t>V2. Note that the following sequence of buys triggers an increasing offset and spread.</t>
  </si>
  <si>
    <t>Spread-Offset Minimum</t>
  </si>
  <si>
    <t>Increase in #Sells triggers Transaction Formula V2, boosting the Sell Offset by 0.01</t>
  </si>
  <si>
    <t>V3. Note that V3 would have increased the offset to equal the spread, but the Spread-Offset Minimum kicks in and adjusts the spread to be 0.01 higher than the offset.</t>
  </si>
  <si>
    <t>V3 for the Sell. Note that the impact of the Buy was to slow the rate of price increase on the Sells, but the rate of increase quickly resumes over the next few transactions.</t>
  </si>
  <si>
    <t>abs&gt;13</t>
  </si>
  <si>
    <t>null</t>
  </si>
  <si>
    <t>V1 for the Buy. Market starts to reestablish "normal" trading at new level.</t>
  </si>
  <si>
    <t xml:space="preserve">Dead Interval Passes. </t>
  </si>
  <si>
    <t>Dead Interval Passes</t>
  </si>
  <si>
    <t>From here, with even trading (or no trading), the Offset will shrink to zero.</t>
  </si>
  <si>
    <t>&gt;220</t>
  </si>
  <si>
    <t>abs&lt;4</t>
  </si>
  <si>
    <t>Constants</t>
  </si>
  <si>
    <t>INPUTS</t>
  </si>
  <si>
    <t>Application Example</t>
  </si>
  <si>
    <t>Offset Reversion Ratio (ORR)</t>
  </si>
  <si>
    <t>Transaction Reversion Ratio (TRR)</t>
  </si>
  <si>
    <t>Initial Offset is zero, Initial Spread is 0.04. Formula V1 applies.</t>
  </si>
  <si>
    <t>S2. Change in spread triggers Last Trade is Mid.</t>
  </si>
  <si>
    <t>V4. Offset now increased by 0.04 with each Sell</t>
  </si>
  <si>
    <t>V3. Offset now increasing by 0.02 with each Sell. V3 also specifies in increase in Spread by 0.01.</t>
  </si>
  <si>
    <t>V1 for the Buy. Note that #Sells is reduced by the TRR and the Sell offset by the ORR. Spreads reduced 0.01 according to V1.</t>
  </si>
  <si>
    <t>V4. Again, the Spread-Offset Minimum impacts the calculation</t>
  </si>
  <si>
    <t>Dead Interval Passes. The market run is almost out of steam. Sell Offset reduced by ORR and transactions by TRR. No change in Spread and no transaction, so prices remain unaffected.</t>
  </si>
  <si>
    <t>48*240 sec = approx. 3 hours).</t>
  </si>
  <si>
    <t>(at current settings, 48 Dead Intervals would need to pass before the Spread shrunk to 0.04. This would take</t>
  </si>
  <si>
    <t>Intesity Factor</t>
  </si>
  <si>
    <t>Intensity Formula</t>
  </si>
  <si>
    <t>Intensity</t>
  </si>
  <si>
    <t>Low Intensity value triggers Intensity Formula S2. The change in spread triggers a Last Trade is Mid action. Note that the sells are reduced by 1 as the buy occurs.V1 also applies.</t>
  </si>
  <si>
    <t>The Spread will also shrink to the minimum value with each passing Dead Interval in which the Intensity&gt;220.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</si>
</sst>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_(* #,##0_);_(* \(#,##0\);_(* &quot;-&quot;??_);_(@_)"/>
    <numFmt numFmtId="166" formatCode="_(* #,##0.000_);_(* \(#,##0.000\);_(* &quot;-&quot;??_);_(@_)"/>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0" xfId="0" applyFont="1"/>
    <xf numFmtId="165" fontId="0" fillId="0" borderId="0" xfId="1" applyNumberFormat="1" applyFont="1"/>
    <xf numFmtId="166" fontId="0" fillId="0" borderId="0" xfId="1" applyNumberFormat="1" applyFont="1"/>
    <xf numFmtId="166" fontId="0" fillId="0" borderId="0" xfId="0" applyNumberFormat="1"/>
    <xf numFmtId="39" fontId="0" fillId="0" borderId="0" xfId="1" applyNumberFormat="1" applyFont="1"/>
    <xf numFmtId="39"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xf numFmtId="0" fontId="3" fillId="0" borderId="0" xfId="0" applyFont="1" applyBorder="1"/>
    <xf numFmtId="0" fontId="0" fillId="0" borderId="0" xfId="0" applyBorder="1" applyAlignment="1">
      <alignment horizontal="left"/>
    </xf>
    <xf numFmtId="0" fontId="0" fillId="0" borderId="7" xfId="0"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7"/>
  <sheetViews>
    <sheetView tabSelected="1" workbookViewId="0">
      <pane ySplit="18" topLeftCell="A19" activePane="bottomLeft" state="frozen"/>
      <selection pane="bottomLeft" activeCell="M9" sqref="M9"/>
    </sheetView>
  </sheetViews>
  <sheetFormatPr defaultRowHeight="13.2" x14ac:dyDescent="0.25"/>
  <cols>
    <col min="1" max="1" width="10.33203125" customWidth="1"/>
    <col min="2" max="2" width="6.33203125" customWidth="1"/>
    <col min="3" max="3" width="6" customWidth="1"/>
    <col min="4" max="4" width="6.44140625" customWidth="1"/>
    <col min="5" max="5" width="6.5546875" customWidth="1"/>
    <col min="6" max="6" width="8.88671875" customWidth="1"/>
    <col min="7" max="7" width="9.44140625" customWidth="1"/>
    <col min="8" max="8" width="6.44140625" customWidth="1"/>
    <col min="9" max="10" width="7.6640625" bestFit="1" customWidth="1"/>
    <col min="12" max="12" width="4.109375" customWidth="1"/>
    <col min="14" max="14" width="6.6640625" customWidth="1"/>
    <col min="15" max="15" width="9.6640625" customWidth="1"/>
  </cols>
  <sheetData>
    <row r="1" spans="1:15" x14ac:dyDescent="0.25">
      <c r="A1" s="7" t="s">
        <v>57</v>
      </c>
      <c r="B1" s="8"/>
      <c r="C1" s="8"/>
      <c r="D1" s="8"/>
      <c r="E1" s="8"/>
      <c r="F1" s="8"/>
      <c r="G1" s="8"/>
      <c r="H1" s="8"/>
      <c r="I1" s="8"/>
      <c r="J1" s="8"/>
      <c r="K1" s="8"/>
      <c r="L1" s="8"/>
      <c r="M1" s="8"/>
      <c r="N1" s="8"/>
      <c r="O1" s="9"/>
    </row>
    <row r="2" spans="1:15" x14ac:dyDescent="0.25">
      <c r="A2" s="10" t="s">
        <v>71</v>
      </c>
      <c r="B2" s="11"/>
      <c r="C2" s="11"/>
      <c r="D2" s="11"/>
      <c r="E2" s="11">
        <v>4</v>
      </c>
      <c r="F2" s="11"/>
      <c r="G2" s="11" t="s">
        <v>2</v>
      </c>
      <c r="H2" s="11"/>
      <c r="I2" s="11">
        <v>0.04</v>
      </c>
      <c r="J2" s="11"/>
      <c r="K2" s="11" t="s">
        <v>6</v>
      </c>
      <c r="L2" s="11"/>
      <c r="M2" s="11"/>
      <c r="N2" s="11">
        <v>0</v>
      </c>
      <c r="O2" s="12"/>
    </row>
    <row r="3" spans="1:15" x14ac:dyDescent="0.25">
      <c r="A3" s="10" t="s">
        <v>1</v>
      </c>
      <c r="B3" s="11"/>
      <c r="C3" s="11"/>
      <c r="D3" s="11"/>
      <c r="E3" s="11">
        <v>240</v>
      </c>
      <c r="F3" s="11"/>
      <c r="G3" s="11" t="s">
        <v>3</v>
      </c>
      <c r="H3" s="11"/>
      <c r="I3" s="11">
        <f>0.5</f>
        <v>0.5</v>
      </c>
      <c r="J3" s="11"/>
      <c r="K3" s="11" t="s">
        <v>7</v>
      </c>
      <c r="L3" s="11"/>
      <c r="M3" s="11"/>
      <c r="N3" s="11">
        <v>0.04</v>
      </c>
      <c r="O3" s="12"/>
    </row>
    <row r="4" spans="1:15" x14ac:dyDescent="0.25">
      <c r="A4" s="10" t="s">
        <v>60</v>
      </c>
      <c r="B4" s="11"/>
      <c r="C4" s="11"/>
      <c r="D4" s="11"/>
      <c r="E4" s="11">
        <v>0.3</v>
      </c>
      <c r="F4" s="11"/>
      <c r="G4" s="11" t="s">
        <v>4</v>
      </c>
      <c r="H4" s="11"/>
      <c r="I4" s="11">
        <v>0</v>
      </c>
      <c r="J4" s="11"/>
      <c r="K4" s="11" t="s">
        <v>45</v>
      </c>
      <c r="L4" s="11"/>
      <c r="M4" s="11"/>
      <c r="N4" s="11">
        <v>0.01</v>
      </c>
      <c r="O4" s="12"/>
    </row>
    <row r="5" spans="1:15" x14ac:dyDescent="0.25">
      <c r="A5" s="13" t="s">
        <v>61</v>
      </c>
      <c r="B5" s="14"/>
      <c r="C5" s="14"/>
      <c r="D5" s="14"/>
      <c r="E5" s="14">
        <v>0.3</v>
      </c>
      <c r="F5" s="14"/>
      <c r="G5" s="14" t="s">
        <v>5</v>
      </c>
      <c r="H5" s="14"/>
      <c r="I5" s="14">
        <v>0.49</v>
      </c>
      <c r="J5" s="14"/>
      <c r="K5" s="14"/>
      <c r="L5" s="14"/>
      <c r="M5" s="14"/>
      <c r="N5" s="14"/>
      <c r="O5" s="15"/>
    </row>
    <row r="7" spans="1:15" x14ac:dyDescent="0.25">
      <c r="A7" s="7" t="s">
        <v>26</v>
      </c>
      <c r="B7" s="8"/>
      <c r="C7" s="8"/>
      <c r="D7" s="8"/>
      <c r="E7" s="8"/>
      <c r="F7" s="8"/>
      <c r="G7" s="8"/>
      <c r="H7" s="8"/>
      <c r="I7" s="16" t="s">
        <v>72</v>
      </c>
      <c r="J7" s="8"/>
      <c r="K7" s="8"/>
      <c r="L7" s="8"/>
      <c r="M7" s="8"/>
      <c r="N7" s="8"/>
      <c r="O7" s="9"/>
    </row>
    <row r="8" spans="1:15" x14ac:dyDescent="0.25">
      <c r="A8" s="10"/>
      <c r="B8" s="11"/>
      <c r="C8" s="17" t="s">
        <v>58</v>
      </c>
      <c r="D8" s="17"/>
      <c r="E8" s="17" t="s">
        <v>17</v>
      </c>
      <c r="F8" s="17"/>
      <c r="G8" s="11"/>
      <c r="H8" s="11"/>
      <c r="I8" s="11"/>
      <c r="J8" s="11"/>
      <c r="K8" s="17" t="s">
        <v>58</v>
      </c>
      <c r="L8" s="17"/>
      <c r="M8" s="17" t="s">
        <v>17</v>
      </c>
      <c r="N8" s="17"/>
      <c r="O8" s="12"/>
    </row>
    <row r="9" spans="1:15" x14ac:dyDescent="0.25">
      <c r="A9" s="10" t="s">
        <v>18</v>
      </c>
      <c r="B9" s="11"/>
      <c r="C9" s="11" t="s">
        <v>27</v>
      </c>
      <c r="D9" s="11"/>
      <c r="E9" s="11" t="s">
        <v>11</v>
      </c>
      <c r="F9" s="11" t="s">
        <v>19</v>
      </c>
      <c r="G9" s="11"/>
      <c r="H9" s="11"/>
      <c r="I9" s="11" t="s">
        <v>18</v>
      </c>
      <c r="J9" s="11"/>
      <c r="K9" s="11" t="s">
        <v>8</v>
      </c>
      <c r="L9" s="11"/>
      <c r="M9" s="11" t="s">
        <v>11</v>
      </c>
      <c r="N9" s="11" t="s">
        <v>19</v>
      </c>
      <c r="O9" s="12"/>
    </row>
    <row r="10" spans="1:15" x14ac:dyDescent="0.25">
      <c r="A10" s="10" t="s">
        <v>28</v>
      </c>
      <c r="B10" s="11"/>
      <c r="C10" s="11" t="s">
        <v>56</v>
      </c>
      <c r="D10" s="11"/>
      <c r="E10" s="18" t="s">
        <v>21</v>
      </c>
      <c r="F10" s="11">
        <v>-0.01</v>
      </c>
      <c r="G10" s="11" t="s">
        <v>22</v>
      </c>
      <c r="H10" s="11"/>
      <c r="I10" s="11" t="s">
        <v>20</v>
      </c>
      <c r="J10" s="11"/>
      <c r="K10" s="11" t="s">
        <v>55</v>
      </c>
      <c r="L10" s="11"/>
      <c r="M10" s="18">
        <v>-0.01</v>
      </c>
      <c r="N10" s="11" t="s">
        <v>21</v>
      </c>
      <c r="O10" s="12" t="s">
        <v>22</v>
      </c>
    </row>
    <row r="11" spans="1:15" x14ac:dyDescent="0.25">
      <c r="A11" s="10" t="s">
        <v>30</v>
      </c>
      <c r="B11" s="11"/>
      <c r="C11" s="11" t="s">
        <v>29</v>
      </c>
      <c r="D11" s="11"/>
      <c r="E11" s="18" t="s">
        <v>21</v>
      </c>
      <c r="F11" s="11">
        <v>0.01</v>
      </c>
      <c r="G11" s="11" t="s">
        <v>22</v>
      </c>
      <c r="H11" s="11"/>
      <c r="I11" s="11" t="s">
        <v>23</v>
      </c>
      <c r="J11" s="11"/>
      <c r="K11" s="11" t="s">
        <v>41</v>
      </c>
      <c r="L11" s="11"/>
      <c r="M11" s="18">
        <v>0.01</v>
      </c>
      <c r="N11" s="11" t="s">
        <v>21</v>
      </c>
      <c r="O11" s="12" t="s">
        <v>22</v>
      </c>
    </row>
    <row r="12" spans="1:15" x14ac:dyDescent="0.25">
      <c r="A12" s="10" t="s">
        <v>32</v>
      </c>
      <c r="B12" s="11"/>
      <c r="C12" s="11" t="s">
        <v>31</v>
      </c>
      <c r="D12" s="11"/>
      <c r="E12" s="18">
        <v>0.01</v>
      </c>
      <c r="F12" s="11">
        <v>0.02</v>
      </c>
      <c r="G12" s="11" t="s">
        <v>22</v>
      </c>
      <c r="H12" s="11"/>
      <c r="I12" s="11" t="s">
        <v>24</v>
      </c>
      <c r="J12" s="11"/>
      <c r="K12" s="11" t="s">
        <v>25</v>
      </c>
      <c r="L12" s="11"/>
      <c r="M12" s="18">
        <v>0.02</v>
      </c>
      <c r="N12" s="11" t="s">
        <v>21</v>
      </c>
      <c r="O12" s="12" t="s">
        <v>22</v>
      </c>
    </row>
    <row r="13" spans="1:15" x14ac:dyDescent="0.25">
      <c r="A13" s="10" t="s">
        <v>34</v>
      </c>
      <c r="B13" s="11"/>
      <c r="C13" s="11" t="s">
        <v>33</v>
      </c>
      <c r="D13" s="11"/>
      <c r="E13" s="18">
        <v>0.02</v>
      </c>
      <c r="F13" s="11">
        <v>0.04</v>
      </c>
      <c r="G13" s="11" t="s">
        <v>22</v>
      </c>
      <c r="H13" s="11"/>
      <c r="I13" s="11"/>
      <c r="J13" s="11"/>
      <c r="K13" s="11"/>
      <c r="L13" s="11"/>
      <c r="M13" s="11"/>
      <c r="N13" s="11"/>
      <c r="O13" s="12"/>
    </row>
    <row r="14" spans="1:15" x14ac:dyDescent="0.25">
      <c r="A14" s="10" t="s">
        <v>42</v>
      </c>
      <c r="B14" s="11"/>
      <c r="C14" s="11" t="s">
        <v>49</v>
      </c>
      <c r="D14" s="11"/>
      <c r="E14" s="18">
        <v>0.04</v>
      </c>
      <c r="F14" s="11">
        <v>0.15</v>
      </c>
      <c r="G14" s="11" t="s">
        <v>22</v>
      </c>
      <c r="H14" s="11"/>
      <c r="I14" s="11"/>
      <c r="J14" s="11"/>
      <c r="K14" s="11"/>
      <c r="L14" s="11"/>
      <c r="M14" s="11"/>
      <c r="N14" s="11"/>
      <c r="O14" s="12"/>
    </row>
    <row r="15" spans="1:15" x14ac:dyDescent="0.25">
      <c r="A15" s="13" t="s">
        <v>43</v>
      </c>
      <c r="B15" s="14"/>
      <c r="C15" s="14" t="s">
        <v>35</v>
      </c>
      <c r="D15" s="14"/>
      <c r="E15" s="19" t="s">
        <v>21</v>
      </c>
      <c r="F15" s="14" t="s">
        <v>21</v>
      </c>
      <c r="G15" s="14" t="s">
        <v>36</v>
      </c>
      <c r="H15" s="14"/>
      <c r="I15" s="14"/>
      <c r="J15" s="14"/>
      <c r="K15" s="14"/>
      <c r="L15" s="14"/>
      <c r="M15" s="14"/>
      <c r="N15" s="14"/>
      <c r="O15" s="15"/>
    </row>
    <row r="17" spans="1:11" x14ac:dyDescent="0.25">
      <c r="A17" s="1" t="s">
        <v>59</v>
      </c>
    </row>
    <row r="18" spans="1:11" x14ac:dyDescent="0.25">
      <c r="A18" t="s">
        <v>40</v>
      </c>
      <c r="B18" t="s">
        <v>0</v>
      </c>
      <c r="C18" t="s">
        <v>73</v>
      </c>
      <c r="D18" t="s">
        <v>37</v>
      </c>
      <c r="E18" t="s">
        <v>38</v>
      </c>
      <c r="F18" t="s">
        <v>9</v>
      </c>
      <c r="G18" t="s">
        <v>10</v>
      </c>
      <c r="H18" t="s">
        <v>11</v>
      </c>
      <c r="I18" t="s">
        <v>12</v>
      </c>
      <c r="J18" t="s">
        <v>13</v>
      </c>
      <c r="K18" t="s">
        <v>15</v>
      </c>
    </row>
    <row r="19" spans="1:11" x14ac:dyDescent="0.25">
      <c r="A19" s="2">
        <v>0</v>
      </c>
      <c r="B19" t="s">
        <v>16</v>
      </c>
      <c r="C19">
        <v>0</v>
      </c>
      <c r="D19">
        <v>0</v>
      </c>
      <c r="E19">
        <v>0</v>
      </c>
      <c r="F19" s="5">
        <v>0</v>
      </c>
      <c r="G19" s="5">
        <v>0</v>
      </c>
      <c r="H19">
        <v>0.04</v>
      </c>
      <c r="I19" s="3">
        <v>25</v>
      </c>
      <c r="J19" s="3">
        <v>25.04</v>
      </c>
    </row>
    <row r="20" spans="1:11" x14ac:dyDescent="0.25">
      <c r="A20" s="2">
        <v>6</v>
      </c>
      <c r="B20" t="s">
        <v>39</v>
      </c>
      <c r="C20">
        <v>0</v>
      </c>
      <c r="D20">
        <v>0</v>
      </c>
      <c r="E20">
        <v>1</v>
      </c>
      <c r="F20" s="5">
        <v>0</v>
      </c>
      <c r="G20" s="5">
        <v>0</v>
      </c>
      <c r="H20">
        <v>0.04</v>
      </c>
      <c r="I20" s="3">
        <v>25</v>
      </c>
      <c r="J20" s="3">
        <v>25.04</v>
      </c>
      <c r="K20" t="s">
        <v>62</v>
      </c>
    </row>
    <row r="21" spans="1:11" x14ac:dyDescent="0.25">
      <c r="A21" s="2">
        <v>12</v>
      </c>
      <c r="B21" t="s">
        <v>39</v>
      </c>
      <c r="C21">
        <v>0</v>
      </c>
      <c r="D21">
        <v>0</v>
      </c>
      <c r="E21">
        <v>2</v>
      </c>
      <c r="F21" s="5">
        <v>0</v>
      </c>
      <c r="G21" s="5">
        <v>0</v>
      </c>
      <c r="H21">
        <v>0.04</v>
      </c>
      <c r="I21" s="3">
        <v>25</v>
      </c>
      <c r="J21" s="3">
        <v>25.04</v>
      </c>
      <c r="K21" t="s">
        <v>28</v>
      </c>
    </row>
    <row r="22" spans="1:11" x14ac:dyDescent="0.25">
      <c r="A22" s="2">
        <v>21</v>
      </c>
      <c r="B22" t="s">
        <v>39</v>
      </c>
      <c r="C22">
        <v>0</v>
      </c>
      <c r="D22">
        <v>0</v>
      </c>
      <c r="E22">
        <v>3</v>
      </c>
      <c r="F22" s="5">
        <v>0</v>
      </c>
      <c r="G22" s="5">
        <v>0</v>
      </c>
      <c r="H22">
        <v>0.04</v>
      </c>
      <c r="I22" s="3">
        <v>25</v>
      </c>
      <c r="J22" s="3">
        <v>25.04</v>
      </c>
      <c r="K22" t="s">
        <v>28</v>
      </c>
    </row>
    <row r="23" spans="1:11" x14ac:dyDescent="0.25">
      <c r="A23" s="2">
        <v>44</v>
      </c>
      <c r="B23" t="s">
        <v>14</v>
      </c>
      <c r="C23" s="2">
        <f t="shared" ref="C23:C46" si="0">((A23-A22)+(A22-A21)+(A21-A20)+(A20-A19))/4</f>
        <v>11</v>
      </c>
      <c r="D23">
        <v>1</v>
      </c>
      <c r="E23">
        <v>2</v>
      </c>
      <c r="F23" s="5">
        <v>0</v>
      </c>
      <c r="G23" s="5">
        <v>0</v>
      </c>
      <c r="H23">
        <v>0.05</v>
      </c>
      <c r="I23" s="3">
        <f>I22-H23/2</f>
        <v>24.975000000000001</v>
      </c>
      <c r="J23" s="3">
        <f>I22+H23/2</f>
        <v>25.024999999999999</v>
      </c>
      <c r="K23" t="s">
        <v>74</v>
      </c>
    </row>
    <row r="24" spans="1:11" x14ac:dyDescent="0.25">
      <c r="A24" s="2">
        <v>65</v>
      </c>
      <c r="B24" t="s">
        <v>39</v>
      </c>
      <c r="C24" s="2">
        <f t="shared" si="0"/>
        <v>14.75</v>
      </c>
      <c r="D24">
        <v>0</v>
      </c>
      <c r="E24">
        <v>3</v>
      </c>
      <c r="F24" s="5">
        <v>0</v>
      </c>
      <c r="G24" s="5">
        <v>0</v>
      </c>
      <c r="H24">
        <f>0.06</f>
        <v>0.06</v>
      </c>
      <c r="I24" s="3">
        <f>J23-H24/2</f>
        <v>24.994999999999997</v>
      </c>
      <c r="J24" s="3">
        <f>J23+H24/2</f>
        <v>25.055</v>
      </c>
      <c r="K24" t="s">
        <v>63</v>
      </c>
    </row>
    <row r="25" spans="1:11" x14ac:dyDescent="0.25">
      <c r="A25" s="2">
        <v>120</v>
      </c>
      <c r="B25" t="s">
        <v>39</v>
      </c>
      <c r="C25" s="2">
        <f t="shared" si="0"/>
        <v>27</v>
      </c>
      <c r="D25">
        <v>0</v>
      </c>
      <c r="E25">
        <v>4</v>
      </c>
      <c r="F25" s="5">
        <v>0</v>
      </c>
      <c r="G25" s="5">
        <v>0.01</v>
      </c>
      <c r="H25">
        <f>0.06</f>
        <v>0.06</v>
      </c>
      <c r="I25" s="3">
        <f t="shared" ref="I25:I34" si="1">J25-H25</f>
        <v>25.005000000000003</v>
      </c>
      <c r="J25" s="3">
        <f t="shared" ref="J25:J34" si="2">J24+G25</f>
        <v>25.065000000000001</v>
      </c>
      <c r="K25" t="s">
        <v>46</v>
      </c>
    </row>
    <row r="26" spans="1:11" x14ac:dyDescent="0.25">
      <c r="A26" s="2">
        <v>180</v>
      </c>
      <c r="B26" t="s">
        <v>39</v>
      </c>
      <c r="C26" s="2">
        <f t="shared" si="0"/>
        <v>39.75</v>
      </c>
      <c r="D26">
        <v>0</v>
      </c>
      <c r="E26">
        <v>5</v>
      </c>
      <c r="F26" s="5">
        <v>0</v>
      </c>
      <c r="G26" s="5">
        <f>G25+0.01</f>
        <v>0.02</v>
      </c>
      <c r="H26">
        <f>0.06</f>
        <v>0.06</v>
      </c>
      <c r="I26" s="3">
        <f t="shared" si="1"/>
        <v>25.025000000000002</v>
      </c>
      <c r="J26" s="3">
        <f t="shared" si="2"/>
        <v>25.085000000000001</v>
      </c>
      <c r="K26" t="s">
        <v>44</v>
      </c>
    </row>
    <row r="27" spans="1:11" x14ac:dyDescent="0.25">
      <c r="A27" s="2">
        <v>207</v>
      </c>
      <c r="B27" t="s">
        <v>39</v>
      </c>
      <c r="C27" s="2">
        <f t="shared" si="0"/>
        <v>40.75</v>
      </c>
      <c r="D27">
        <v>0</v>
      </c>
      <c r="E27">
        <v>6</v>
      </c>
      <c r="F27" s="5">
        <v>0</v>
      </c>
      <c r="G27" s="5">
        <f>G26+0.02</f>
        <v>0.04</v>
      </c>
      <c r="H27">
        <f>H26+0.01</f>
        <v>6.9999999999999993E-2</v>
      </c>
      <c r="I27" s="3">
        <f t="shared" si="1"/>
        <v>25.055</v>
      </c>
      <c r="J27" s="3">
        <f t="shared" si="2"/>
        <v>25.125</v>
      </c>
      <c r="K27" t="s">
        <v>65</v>
      </c>
    </row>
    <row r="28" spans="1:11" x14ac:dyDescent="0.25">
      <c r="A28" s="2">
        <v>251</v>
      </c>
      <c r="B28" t="s">
        <v>39</v>
      </c>
      <c r="C28" s="2">
        <f t="shared" si="0"/>
        <v>46.5</v>
      </c>
      <c r="D28">
        <v>0</v>
      </c>
      <c r="E28">
        <v>7</v>
      </c>
      <c r="F28" s="5">
        <v>0</v>
      </c>
      <c r="G28" s="5">
        <f>G27+0.02</f>
        <v>0.06</v>
      </c>
      <c r="H28">
        <f>H27+0.01</f>
        <v>7.9999999999999988E-2</v>
      </c>
      <c r="I28" s="3">
        <f t="shared" si="1"/>
        <v>25.105</v>
      </c>
      <c r="J28" s="3">
        <f t="shared" si="2"/>
        <v>25.184999999999999</v>
      </c>
      <c r="K28" t="s">
        <v>32</v>
      </c>
    </row>
    <row r="29" spans="1:11" x14ac:dyDescent="0.25">
      <c r="A29" s="2">
        <v>375</v>
      </c>
      <c r="B29" t="s">
        <v>39</v>
      </c>
      <c r="C29" s="2">
        <f t="shared" si="0"/>
        <v>63.75</v>
      </c>
      <c r="D29">
        <v>0</v>
      </c>
      <c r="E29">
        <v>8</v>
      </c>
      <c r="F29" s="5">
        <v>0</v>
      </c>
      <c r="G29" s="5">
        <f>G28+0.02</f>
        <v>0.08</v>
      </c>
      <c r="H29">
        <f>H28+0.01</f>
        <v>8.9999999999999983E-2</v>
      </c>
      <c r="I29" s="3">
        <f t="shared" si="1"/>
        <v>25.174999999999997</v>
      </c>
      <c r="J29" s="3">
        <f t="shared" si="2"/>
        <v>25.264999999999997</v>
      </c>
      <c r="K29" t="s">
        <v>32</v>
      </c>
    </row>
    <row r="30" spans="1:11" x14ac:dyDescent="0.25">
      <c r="A30" s="2">
        <v>432</v>
      </c>
      <c r="B30" t="s">
        <v>39</v>
      </c>
      <c r="C30" s="2">
        <f t="shared" si="0"/>
        <v>63</v>
      </c>
      <c r="D30">
        <v>0</v>
      </c>
      <c r="E30">
        <v>9</v>
      </c>
      <c r="F30" s="5">
        <v>0</v>
      </c>
      <c r="G30" s="5">
        <f>G29+0.02</f>
        <v>0.1</v>
      </c>
      <c r="H30" s="6">
        <f t="shared" ref="H30:H40" si="3">G30+0.01</f>
        <v>0.11</v>
      </c>
      <c r="I30" s="3">
        <f t="shared" si="1"/>
        <v>25.254999999999999</v>
      </c>
      <c r="J30" s="3">
        <f t="shared" si="2"/>
        <v>25.364999999999998</v>
      </c>
      <c r="K30" t="s">
        <v>47</v>
      </c>
    </row>
    <row r="31" spans="1:11" x14ac:dyDescent="0.25">
      <c r="A31" s="2">
        <v>509</v>
      </c>
      <c r="B31" t="s">
        <v>39</v>
      </c>
      <c r="C31" s="2">
        <f t="shared" si="0"/>
        <v>75.5</v>
      </c>
      <c r="D31">
        <v>0</v>
      </c>
      <c r="E31">
        <v>10</v>
      </c>
      <c r="F31" s="5">
        <v>0</v>
      </c>
      <c r="G31" s="5">
        <f>G30+0.02</f>
        <v>0.12000000000000001</v>
      </c>
      <c r="H31" s="6">
        <f t="shared" si="3"/>
        <v>0.13</v>
      </c>
      <c r="I31" s="3">
        <f t="shared" si="1"/>
        <v>25.355</v>
      </c>
      <c r="J31" s="3">
        <f t="shared" si="2"/>
        <v>25.484999999999999</v>
      </c>
      <c r="K31" t="s">
        <v>32</v>
      </c>
    </row>
    <row r="32" spans="1:11" x14ac:dyDescent="0.25">
      <c r="A32" s="2">
        <v>527</v>
      </c>
      <c r="B32" t="s">
        <v>39</v>
      </c>
      <c r="C32" s="2">
        <f t="shared" si="0"/>
        <v>69</v>
      </c>
      <c r="D32">
        <v>0</v>
      </c>
      <c r="E32">
        <v>11</v>
      </c>
      <c r="F32" s="5">
        <v>0</v>
      </c>
      <c r="G32" s="5">
        <f>G31+0.04</f>
        <v>0.16</v>
      </c>
      <c r="H32" s="6">
        <f t="shared" si="3"/>
        <v>0.17</v>
      </c>
      <c r="I32" s="3">
        <f t="shared" si="1"/>
        <v>25.474999999999998</v>
      </c>
      <c r="J32" s="3">
        <f t="shared" si="2"/>
        <v>25.645</v>
      </c>
      <c r="K32" t="s">
        <v>64</v>
      </c>
    </row>
    <row r="33" spans="1:11" x14ac:dyDescent="0.25">
      <c r="A33" s="2">
        <v>555</v>
      </c>
      <c r="B33" t="s">
        <v>39</v>
      </c>
      <c r="C33" s="2">
        <f t="shared" si="0"/>
        <v>45</v>
      </c>
      <c r="D33">
        <v>0</v>
      </c>
      <c r="E33">
        <v>12</v>
      </c>
      <c r="F33" s="5">
        <v>0</v>
      </c>
      <c r="G33" s="5">
        <f>G32+0.04</f>
        <v>0.2</v>
      </c>
      <c r="H33" s="6">
        <f t="shared" si="3"/>
        <v>0.21000000000000002</v>
      </c>
      <c r="I33" s="3">
        <f t="shared" si="1"/>
        <v>25.634999999999998</v>
      </c>
      <c r="J33" s="3">
        <f t="shared" si="2"/>
        <v>25.844999999999999</v>
      </c>
      <c r="K33" t="s">
        <v>34</v>
      </c>
    </row>
    <row r="34" spans="1:11" x14ac:dyDescent="0.25">
      <c r="A34" s="2">
        <v>589</v>
      </c>
      <c r="B34" t="s">
        <v>39</v>
      </c>
      <c r="C34" s="2">
        <f t="shared" si="0"/>
        <v>39.25</v>
      </c>
      <c r="D34">
        <v>0</v>
      </c>
      <c r="E34">
        <v>13</v>
      </c>
      <c r="F34" s="5">
        <v>0</v>
      </c>
      <c r="G34" s="5">
        <f>G33+0.04</f>
        <v>0.24000000000000002</v>
      </c>
      <c r="H34" s="6">
        <f t="shared" si="3"/>
        <v>0.25</v>
      </c>
      <c r="I34" s="3">
        <f t="shared" si="1"/>
        <v>25.834999999999997</v>
      </c>
      <c r="J34" s="3">
        <f t="shared" si="2"/>
        <v>26.084999999999997</v>
      </c>
      <c r="K34" t="s">
        <v>34</v>
      </c>
    </row>
    <row r="35" spans="1:11" x14ac:dyDescent="0.25">
      <c r="A35" s="2">
        <v>732</v>
      </c>
      <c r="B35" t="s">
        <v>14</v>
      </c>
      <c r="C35" s="2">
        <f t="shared" si="0"/>
        <v>55.75</v>
      </c>
      <c r="D35">
        <v>1</v>
      </c>
      <c r="E35">
        <v>9</v>
      </c>
      <c r="F35" s="5">
        <v>0</v>
      </c>
      <c r="G35" s="5">
        <v>0.17</v>
      </c>
      <c r="H35" s="6">
        <f>H34-0.01</f>
        <v>0.24</v>
      </c>
      <c r="I35" s="3">
        <f>I34</f>
        <v>25.834999999999997</v>
      </c>
      <c r="J35" s="3">
        <f>I35+H35</f>
        <v>26.074999999999996</v>
      </c>
      <c r="K35" t="s">
        <v>66</v>
      </c>
    </row>
    <row r="36" spans="1:11" x14ac:dyDescent="0.25">
      <c r="A36" s="2">
        <v>930</v>
      </c>
      <c r="B36" t="s">
        <v>39</v>
      </c>
      <c r="C36" s="2">
        <f t="shared" si="0"/>
        <v>100.75</v>
      </c>
      <c r="D36">
        <v>0</v>
      </c>
      <c r="E36">
        <v>10</v>
      </c>
      <c r="F36" s="5">
        <f t="shared" ref="F36:F46" si="4">F35</f>
        <v>0</v>
      </c>
      <c r="G36" s="5">
        <f>G35+0.02</f>
        <v>0.19</v>
      </c>
      <c r="H36" s="6">
        <f>H35+0.01</f>
        <v>0.25</v>
      </c>
      <c r="I36" s="3">
        <f>J36-H36</f>
        <v>26.014999999999997</v>
      </c>
      <c r="J36" s="3">
        <f>J35+G36</f>
        <v>26.264999999999997</v>
      </c>
      <c r="K36" t="s">
        <v>48</v>
      </c>
    </row>
    <row r="37" spans="1:11" x14ac:dyDescent="0.25">
      <c r="A37" s="2">
        <v>1129</v>
      </c>
      <c r="B37" t="s">
        <v>39</v>
      </c>
      <c r="C37" s="2">
        <f t="shared" si="0"/>
        <v>143.5</v>
      </c>
      <c r="D37">
        <v>0</v>
      </c>
      <c r="E37">
        <v>11</v>
      </c>
      <c r="F37" s="5">
        <f t="shared" si="4"/>
        <v>0</v>
      </c>
      <c r="G37" s="5">
        <f>G36+0.04</f>
        <v>0.23</v>
      </c>
      <c r="H37" s="6">
        <f>H36+0.02</f>
        <v>0.27</v>
      </c>
      <c r="I37" s="3">
        <f>J37-H37</f>
        <v>26.224999999999998</v>
      </c>
      <c r="J37" s="3">
        <f>J36+G37</f>
        <v>26.494999999999997</v>
      </c>
      <c r="K37" t="s">
        <v>34</v>
      </c>
    </row>
    <row r="38" spans="1:11" x14ac:dyDescent="0.25">
      <c r="A38" s="2">
        <v>1200</v>
      </c>
      <c r="B38" t="s">
        <v>39</v>
      </c>
      <c r="C38" s="2">
        <f t="shared" si="0"/>
        <v>152.75</v>
      </c>
      <c r="D38">
        <v>0</v>
      </c>
      <c r="E38">
        <v>12</v>
      </c>
      <c r="F38" s="5">
        <f t="shared" si="4"/>
        <v>0</v>
      </c>
      <c r="G38" s="5">
        <f>G37+0.04</f>
        <v>0.27</v>
      </c>
      <c r="H38" s="6">
        <f>H37+0.01</f>
        <v>0.28000000000000003</v>
      </c>
      <c r="I38" s="3">
        <f>J38-H38</f>
        <v>26.484999999999996</v>
      </c>
      <c r="J38" s="3">
        <f>J37+G38</f>
        <v>26.764999999999997</v>
      </c>
      <c r="K38" t="s">
        <v>34</v>
      </c>
    </row>
    <row r="39" spans="1:11" x14ac:dyDescent="0.25">
      <c r="A39" s="2">
        <v>1310</v>
      </c>
      <c r="B39" t="s">
        <v>39</v>
      </c>
      <c r="C39" s="2">
        <f t="shared" si="0"/>
        <v>144.5</v>
      </c>
      <c r="D39">
        <v>0</v>
      </c>
      <c r="E39">
        <v>13</v>
      </c>
      <c r="F39" s="5">
        <f t="shared" si="4"/>
        <v>0</v>
      </c>
      <c r="G39" s="5">
        <f>G38+0.04</f>
        <v>0.31</v>
      </c>
      <c r="H39" s="6">
        <f t="shared" si="3"/>
        <v>0.32</v>
      </c>
      <c r="I39" s="3">
        <f>J39-H39</f>
        <v>26.754999999999995</v>
      </c>
      <c r="J39" s="3">
        <f>J38+G39</f>
        <v>27.074999999999996</v>
      </c>
      <c r="K39" t="s">
        <v>67</v>
      </c>
    </row>
    <row r="40" spans="1:11" x14ac:dyDescent="0.25">
      <c r="A40" s="2">
        <v>1507</v>
      </c>
      <c r="B40" t="s">
        <v>39</v>
      </c>
      <c r="C40" s="2">
        <f t="shared" si="0"/>
        <v>144.25</v>
      </c>
      <c r="D40">
        <v>0</v>
      </c>
      <c r="E40">
        <v>14</v>
      </c>
      <c r="F40" s="5">
        <f t="shared" si="4"/>
        <v>0</v>
      </c>
      <c r="G40" s="5">
        <f>G39+0.15</f>
        <v>0.45999999999999996</v>
      </c>
      <c r="H40" s="6">
        <f t="shared" si="3"/>
        <v>0.47</v>
      </c>
      <c r="I40" s="3">
        <f>J40-H40</f>
        <v>27.064999999999998</v>
      </c>
      <c r="J40" s="3">
        <f>J39+G40</f>
        <v>27.534999999999997</v>
      </c>
      <c r="K40" t="s">
        <v>42</v>
      </c>
    </row>
    <row r="41" spans="1:11" x14ac:dyDescent="0.25">
      <c r="A41" s="2">
        <f>A40+240</f>
        <v>1747</v>
      </c>
      <c r="B41" t="s">
        <v>50</v>
      </c>
      <c r="C41" s="2">
        <f t="shared" si="0"/>
        <v>154.5</v>
      </c>
      <c r="D41">
        <v>0</v>
      </c>
      <c r="E41">
        <v>10</v>
      </c>
      <c r="F41" s="5">
        <f t="shared" si="4"/>
        <v>0</v>
      </c>
      <c r="G41" s="5">
        <v>0.32</v>
      </c>
      <c r="H41" s="6">
        <f>H40</f>
        <v>0.47</v>
      </c>
      <c r="I41" s="3">
        <f>I40</f>
        <v>27.064999999999998</v>
      </c>
      <c r="J41" s="3">
        <f>J40</f>
        <v>27.534999999999997</v>
      </c>
      <c r="K41" t="s">
        <v>68</v>
      </c>
    </row>
    <row r="42" spans="1:11" x14ac:dyDescent="0.25">
      <c r="A42" s="2">
        <f>1850</f>
        <v>1850</v>
      </c>
      <c r="B42" t="s">
        <v>14</v>
      </c>
      <c r="C42" s="2">
        <f t="shared" si="0"/>
        <v>162.5</v>
      </c>
      <c r="D42">
        <v>1</v>
      </c>
      <c r="E42">
        <v>7</v>
      </c>
      <c r="F42" s="5">
        <f t="shared" si="4"/>
        <v>0</v>
      </c>
      <c r="G42" s="5">
        <v>0.22</v>
      </c>
      <c r="H42" s="6">
        <f>H41</f>
        <v>0.47</v>
      </c>
      <c r="I42" s="3">
        <f>I41</f>
        <v>27.064999999999998</v>
      </c>
      <c r="J42" s="3">
        <f>I42+H42</f>
        <v>27.534999999999997</v>
      </c>
      <c r="K42" t="s">
        <v>51</v>
      </c>
    </row>
    <row r="43" spans="1:11" x14ac:dyDescent="0.25">
      <c r="A43" s="2">
        <f>A42+240</f>
        <v>2090</v>
      </c>
      <c r="B43" t="s">
        <v>50</v>
      </c>
      <c r="C43" s="2">
        <f t="shared" si="0"/>
        <v>195</v>
      </c>
      <c r="D43">
        <v>0</v>
      </c>
      <c r="E43">
        <v>5</v>
      </c>
      <c r="F43" s="5">
        <f t="shared" si="4"/>
        <v>0</v>
      </c>
      <c r="G43" s="5">
        <v>0.15</v>
      </c>
      <c r="H43" s="6">
        <f>H42</f>
        <v>0.47</v>
      </c>
      <c r="I43" s="3">
        <f>I42</f>
        <v>27.064999999999998</v>
      </c>
      <c r="J43" s="3">
        <f>I43+H43</f>
        <v>27.534999999999997</v>
      </c>
      <c r="K43" t="s">
        <v>52</v>
      </c>
    </row>
    <row r="44" spans="1:11" x14ac:dyDescent="0.25">
      <c r="A44" s="2">
        <v>2130</v>
      </c>
      <c r="B44" t="s">
        <v>39</v>
      </c>
      <c r="C44" s="2">
        <f t="shared" si="0"/>
        <v>155.75</v>
      </c>
      <c r="D44">
        <v>0</v>
      </c>
      <c r="E44">
        <v>6</v>
      </c>
      <c r="F44" s="5">
        <f t="shared" si="4"/>
        <v>0</v>
      </c>
      <c r="G44" s="5">
        <f>G43+0.02</f>
        <v>0.16999999999999998</v>
      </c>
      <c r="H44" s="6">
        <f>H43+0.01</f>
        <v>0.48</v>
      </c>
      <c r="I44" s="3">
        <f>J44-H44</f>
        <v>27.224999999999998</v>
      </c>
      <c r="J44" s="3">
        <f>J43+G44</f>
        <v>27.704999999999998</v>
      </c>
      <c r="K44" t="s">
        <v>32</v>
      </c>
    </row>
    <row r="45" spans="1:11" x14ac:dyDescent="0.25">
      <c r="A45" s="2">
        <f>A44+240</f>
        <v>2370</v>
      </c>
      <c r="B45" t="s">
        <v>50</v>
      </c>
      <c r="C45" s="2">
        <f t="shared" si="0"/>
        <v>155.75</v>
      </c>
      <c r="D45">
        <v>0</v>
      </c>
      <c r="E45">
        <v>4</v>
      </c>
      <c r="F45" s="5">
        <f t="shared" si="4"/>
        <v>0</v>
      </c>
      <c r="G45" s="5">
        <v>0.12</v>
      </c>
      <c r="H45" s="6">
        <f>H44</f>
        <v>0.48</v>
      </c>
      <c r="I45" s="3">
        <f>I44</f>
        <v>27.224999999999998</v>
      </c>
      <c r="J45" s="3">
        <f>J44</f>
        <v>27.704999999999998</v>
      </c>
      <c r="K45" t="s">
        <v>53</v>
      </c>
    </row>
    <row r="46" spans="1:11" x14ac:dyDescent="0.25">
      <c r="A46" s="2">
        <v>2450</v>
      </c>
      <c r="B46" t="s">
        <v>14</v>
      </c>
      <c r="C46" s="2">
        <f t="shared" si="0"/>
        <v>150</v>
      </c>
      <c r="D46">
        <v>1</v>
      </c>
      <c r="E46">
        <v>3</v>
      </c>
      <c r="F46" s="5">
        <f t="shared" si="4"/>
        <v>0</v>
      </c>
      <c r="G46" s="5">
        <f>G45*0.7</f>
        <v>8.3999999999999991E-2</v>
      </c>
      <c r="H46" s="6">
        <f>H45</f>
        <v>0.48</v>
      </c>
      <c r="I46" s="3">
        <f>I45</f>
        <v>27.224999999999998</v>
      </c>
      <c r="J46" s="3">
        <f>I46+H46</f>
        <v>27.704999999999998</v>
      </c>
      <c r="K46" t="s">
        <v>28</v>
      </c>
    </row>
    <row r="47" spans="1:11" x14ac:dyDescent="0.25">
      <c r="A47" s="2"/>
      <c r="F47" s="5"/>
      <c r="G47" s="5"/>
      <c r="I47" s="3"/>
      <c r="J47" s="3"/>
    </row>
    <row r="48" spans="1:11" x14ac:dyDescent="0.25">
      <c r="A48" s="2"/>
      <c r="C48" t="s">
        <v>54</v>
      </c>
      <c r="F48" s="5"/>
      <c r="G48" s="5"/>
      <c r="I48" s="3"/>
      <c r="J48" s="3"/>
    </row>
    <row r="49" spans="1:10" x14ac:dyDescent="0.25">
      <c r="A49" s="2"/>
      <c r="C49" t="s">
        <v>75</v>
      </c>
      <c r="F49" s="5"/>
      <c r="G49" s="5"/>
      <c r="I49" s="3"/>
      <c r="J49" s="3"/>
    </row>
    <row r="50" spans="1:10" x14ac:dyDescent="0.25">
      <c r="A50" s="2"/>
      <c r="C50" t="s">
        <v>70</v>
      </c>
      <c r="F50" s="5"/>
      <c r="G50" s="5"/>
      <c r="I50" s="3"/>
      <c r="J50" s="3"/>
    </row>
    <row r="51" spans="1:10" x14ac:dyDescent="0.25">
      <c r="A51" s="2"/>
      <c r="C51" t="s">
        <v>69</v>
      </c>
      <c r="F51" s="5"/>
      <c r="G51" s="5"/>
      <c r="I51" s="3"/>
      <c r="J51" s="3"/>
    </row>
    <row r="52" spans="1:10" x14ac:dyDescent="0.25">
      <c r="A52" s="2"/>
      <c r="F52" s="5"/>
      <c r="G52" s="5"/>
      <c r="I52" s="3"/>
      <c r="J52" s="3"/>
    </row>
    <row r="53" spans="1:10" x14ac:dyDescent="0.25">
      <c r="A53" s="2"/>
      <c r="F53" s="5"/>
      <c r="G53" s="5"/>
      <c r="I53" s="3"/>
      <c r="J53" s="3"/>
    </row>
    <row r="54" spans="1:10" x14ac:dyDescent="0.25">
      <c r="A54" s="2"/>
      <c r="F54" s="5"/>
      <c r="G54" s="5"/>
      <c r="I54" s="3"/>
      <c r="J54" s="3"/>
    </row>
    <row r="55" spans="1:10" x14ac:dyDescent="0.25">
      <c r="A55" s="2"/>
      <c r="F55" s="5"/>
      <c r="G55" s="5"/>
      <c r="I55" s="3"/>
      <c r="J55" s="3"/>
    </row>
    <row r="56" spans="1:10" x14ac:dyDescent="0.25">
      <c r="A56" s="2"/>
      <c r="F56" s="5"/>
      <c r="G56" s="5"/>
      <c r="I56" s="3"/>
      <c r="J56" s="3"/>
    </row>
    <row r="57" spans="1:10" x14ac:dyDescent="0.25">
      <c r="A57" s="2"/>
      <c r="F57" s="5"/>
      <c r="G57" s="5"/>
      <c r="I57" s="3"/>
      <c r="J57" s="3"/>
    </row>
    <row r="58" spans="1:10" x14ac:dyDescent="0.25">
      <c r="A58" s="2"/>
      <c r="F58" s="5"/>
      <c r="G58" s="5"/>
      <c r="I58" s="3"/>
      <c r="J58" s="3"/>
    </row>
    <row r="59" spans="1:10" x14ac:dyDescent="0.25">
      <c r="A59" s="2"/>
      <c r="F59" s="5"/>
      <c r="G59" s="5"/>
      <c r="I59" s="3"/>
      <c r="J59" s="3"/>
    </row>
    <row r="60" spans="1:10" x14ac:dyDescent="0.25">
      <c r="A60" s="2"/>
      <c r="F60" s="5"/>
      <c r="G60" s="5"/>
      <c r="I60" s="3"/>
      <c r="J60" s="3"/>
    </row>
    <row r="61" spans="1:10" x14ac:dyDescent="0.25">
      <c r="A61" s="2"/>
      <c r="F61" s="5"/>
      <c r="G61" s="5"/>
      <c r="I61" s="3"/>
      <c r="J61" s="3"/>
    </row>
    <row r="62" spans="1:10" x14ac:dyDescent="0.25">
      <c r="A62" s="2"/>
      <c r="F62" s="5"/>
      <c r="G62" s="5"/>
      <c r="I62" s="3"/>
      <c r="J62" s="3"/>
    </row>
    <row r="63" spans="1:10" x14ac:dyDescent="0.25">
      <c r="A63" s="2"/>
      <c r="F63" s="5"/>
      <c r="G63" s="5"/>
      <c r="I63" s="3"/>
      <c r="J63" s="3"/>
    </row>
    <row r="64" spans="1:10" x14ac:dyDescent="0.25">
      <c r="A64" s="2"/>
      <c r="F64" s="5"/>
      <c r="G64" s="5"/>
      <c r="I64" s="3"/>
      <c r="J64" s="3"/>
    </row>
    <row r="65" spans="1:10" x14ac:dyDescent="0.25">
      <c r="A65" s="2"/>
      <c r="F65" s="5"/>
      <c r="G65" s="5"/>
      <c r="I65" s="3"/>
      <c r="J65" s="3"/>
    </row>
    <row r="66" spans="1:10" x14ac:dyDescent="0.25">
      <c r="A66" s="2"/>
      <c r="F66" s="5"/>
      <c r="G66" s="5"/>
      <c r="I66" s="3"/>
      <c r="J66" s="3"/>
    </row>
    <row r="67" spans="1:10" x14ac:dyDescent="0.25">
      <c r="A67" s="2"/>
      <c r="F67" s="5"/>
      <c r="G67" s="5"/>
      <c r="I67" s="3"/>
      <c r="J67" s="3"/>
    </row>
    <row r="68" spans="1:10" x14ac:dyDescent="0.25">
      <c r="A68" s="2"/>
      <c r="F68" s="5"/>
      <c r="G68" s="5"/>
      <c r="I68" s="3"/>
      <c r="J68" s="3"/>
    </row>
    <row r="69" spans="1:10" x14ac:dyDescent="0.25">
      <c r="F69" s="5"/>
      <c r="G69" s="5"/>
      <c r="I69" s="3"/>
      <c r="J69" s="3"/>
    </row>
    <row r="70" spans="1:10" x14ac:dyDescent="0.25">
      <c r="F70" s="5"/>
      <c r="G70" s="5"/>
      <c r="I70" s="3"/>
      <c r="J70" s="3"/>
    </row>
    <row r="71" spans="1:10" x14ac:dyDescent="0.25">
      <c r="F71" s="5"/>
      <c r="G71" s="5"/>
      <c r="I71" s="3"/>
      <c r="J71" s="3"/>
    </row>
    <row r="72" spans="1:10" x14ac:dyDescent="0.25">
      <c r="F72" s="5"/>
      <c r="G72" s="5"/>
      <c r="I72" s="3"/>
      <c r="J72" s="3"/>
    </row>
    <row r="73" spans="1:10" x14ac:dyDescent="0.25">
      <c r="F73" s="5"/>
      <c r="G73" s="5"/>
      <c r="I73" s="3"/>
      <c r="J73" s="3"/>
    </row>
    <row r="74" spans="1:10" x14ac:dyDescent="0.25">
      <c r="F74" s="5"/>
      <c r="G74" s="5"/>
      <c r="I74" s="4"/>
      <c r="J74" s="4"/>
    </row>
    <row r="75" spans="1:10" x14ac:dyDescent="0.25">
      <c r="F75" s="5"/>
      <c r="G75" s="5"/>
      <c r="I75" s="4"/>
      <c r="J75" s="4"/>
    </row>
    <row r="76" spans="1:10" x14ac:dyDescent="0.25">
      <c r="F76" s="5"/>
      <c r="G76" s="5"/>
      <c r="I76" s="4"/>
      <c r="J76" s="4"/>
    </row>
    <row r="77" spans="1:10" x14ac:dyDescent="0.25">
      <c r="F77" s="5"/>
      <c r="G77" s="5"/>
      <c r="I77" s="4"/>
      <c r="J77" s="4"/>
    </row>
    <row r="78" spans="1:10" x14ac:dyDescent="0.25">
      <c r="F78" s="5"/>
      <c r="G78" s="5"/>
      <c r="I78" s="4"/>
      <c r="J78" s="4"/>
    </row>
    <row r="79" spans="1:10" x14ac:dyDescent="0.25">
      <c r="F79" s="5"/>
      <c r="G79" s="5"/>
      <c r="I79" s="4"/>
      <c r="J79" s="4"/>
    </row>
    <row r="80" spans="1:10" x14ac:dyDescent="0.25">
      <c r="F80" s="5"/>
      <c r="G80" s="5"/>
      <c r="I80" s="4"/>
      <c r="J80" s="4"/>
    </row>
    <row r="81" spans="6:10" x14ac:dyDescent="0.25">
      <c r="F81" s="5"/>
      <c r="G81" s="5"/>
      <c r="I81" s="4"/>
      <c r="J81" s="4"/>
    </row>
    <row r="82" spans="6:10" x14ac:dyDescent="0.25">
      <c r="F82" s="5"/>
      <c r="G82" s="5"/>
      <c r="I82" s="4"/>
      <c r="J82" s="4"/>
    </row>
    <row r="83" spans="6:10" x14ac:dyDescent="0.25">
      <c r="F83" s="5"/>
      <c r="G83" s="5"/>
      <c r="I83" s="4"/>
      <c r="J83" s="4"/>
    </row>
    <row r="84" spans="6:10" x14ac:dyDescent="0.25">
      <c r="F84" s="5"/>
      <c r="G84" s="5"/>
      <c r="I84" s="4"/>
      <c r="J84" s="4"/>
    </row>
    <row r="85" spans="6:10" x14ac:dyDescent="0.25">
      <c r="F85" s="5"/>
      <c r="G85" s="5"/>
      <c r="I85" s="4"/>
      <c r="J85" s="4"/>
    </row>
    <row r="86" spans="6:10" x14ac:dyDescent="0.25">
      <c r="F86" s="5"/>
      <c r="G86" s="5"/>
      <c r="I86" s="4"/>
      <c r="J86" s="4"/>
    </row>
    <row r="87" spans="6:10" x14ac:dyDescent="0.25">
      <c r="F87" s="5"/>
      <c r="G87" s="5"/>
      <c r="I87" s="4"/>
      <c r="J87" s="4"/>
    </row>
    <row r="88" spans="6:10" x14ac:dyDescent="0.25">
      <c r="F88" s="5"/>
      <c r="G88" s="5"/>
      <c r="I88" s="4"/>
      <c r="J88" s="4"/>
    </row>
    <row r="89" spans="6:10" x14ac:dyDescent="0.25">
      <c r="F89" s="5"/>
      <c r="G89" s="5"/>
      <c r="I89" s="4"/>
      <c r="J89" s="4"/>
    </row>
    <row r="90" spans="6:10" x14ac:dyDescent="0.25">
      <c r="F90" s="5"/>
      <c r="G90" s="5"/>
      <c r="I90" s="4"/>
      <c r="J90" s="4"/>
    </row>
    <row r="91" spans="6:10" x14ac:dyDescent="0.25">
      <c r="F91" s="5"/>
      <c r="G91" s="5"/>
      <c r="I91" s="4"/>
      <c r="J91" s="4"/>
    </row>
    <row r="92" spans="6:10" x14ac:dyDescent="0.25">
      <c r="F92" s="5"/>
      <c r="G92" s="5"/>
      <c r="I92" s="4"/>
      <c r="J92" s="4"/>
    </row>
    <row r="93" spans="6:10" x14ac:dyDescent="0.25">
      <c r="F93" s="5"/>
      <c r="G93" s="5"/>
      <c r="I93" s="4"/>
      <c r="J93" s="4"/>
    </row>
    <row r="94" spans="6:10" x14ac:dyDescent="0.25">
      <c r="F94" s="5"/>
      <c r="G94" s="5"/>
      <c r="I94" s="4"/>
      <c r="J94" s="4"/>
    </row>
    <row r="95" spans="6:10" x14ac:dyDescent="0.25">
      <c r="F95" s="5"/>
      <c r="G95" s="5"/>
      <c r="I95" s="4"/>
      <c r="J95" s="4"/>
    </row>
    <row r="96" spans="6:10" x14ac:dyDescent="0.25">
      <c r="F96" s="5"/>
      <c r="G96" s="5"/>
      <c r="I96" s="4"/>
      <c r="J96" s="4"/>
    </row>
    <row r="97" spans="6:10" x14ac:dyDescent="0.25">
      <c r="F97" s="5"/>
      <c r="G97" s="5"/>
      <c r="I97" s="4"/>
      <c r="J97" s="4"/>
    </row>
    <row r="98" spans="6:10" x14ac:dyDescent="0.25">
      <c r="F98" s="5"/>
      <c r="G98" s="5"/>
      <c r="I98" s="4"/>
      <c r="J98" s="4"/>
    </row>
    <row r="99" spans="6:10" x14ac:dyDescent="0.25">
      <c r="F99" s="5"/>
      <c r="G99" s="5"/>
      <c r="I99" s="4"/>
      <c r="J99" s="4"/>
    </row>
    <row r="100" spans="6:10" x14ac:dyDescent="0.25">
      <c r="F100" s="5"/>
      <c r="G100" s="5"/>
      <c r="I100" s="4"/>
      <c r="J100" s="4"/>
    </row>
    <row r="101" spans="6:10" x14ac:dyDescent="0.25">
      <c r="F101" s="5"/>
      <c r="G101" s="5"/>
      <c r="I101" s="4"/>
      <c r="J101" s="4"/>
    </row>
    <row r="102" spans="6:10" x14ac:dyDescent="0.25">
      <c r="F102" s="5"/>
      <c r="G102" s="5"/>
      <c r="I102" s="4"/>
      <c r="J102" s="4"/>
    </row>
    <row r="103" spans="6:10" x14ac:dyDescent="0.25">
      <c r="F103" s="5"/>
      <c r="G103" s="5"/>
      <c r="I103" s="4"/>
      <c r="J103" s="4"/>
    </row>
    <row r="104" spans="6:10" x14ac:dyDescent="0.25">
      <c r="F104" s="5"/>
      <c r="G104" s="5"/>
      <c r="I104" s="4"/>
      <c r="J104" s="4"/>
    </row>
    <row r="105" spans="6:10" x14ac:dyDescent="0.25">
      <c r="F105" s="5"/>
      <c r="G105" s="5"/>
      <c r="I105" s="4"/>
      <c r="J105" s="4"/>
    </row>
    <row r="106" spans="6:10" x14ac:dyDescent="0.25">
      <c r="F106" s="5"/>
      <c r="G106" s="5"/>
      <c r="I106" s="4"/>
      <c r="J106" s="4"/>
    </row>
    <row r="107" spans="6:10" x14ac:dyDescent="0.25">
      <c r="F107" s="5"/>
      <c r="G107" s="5"/>
      <c r="I107" s="4"/>
      <c r="J107" s="4"/>
    </row>
    <row r="108" spans="6:10" x14ac:dyDescent="0.25">
      <c r="F108" s="5"/>
      <c r="G108" s="5"/>
      <c r="I108" s="4"/>
      <c r="J108" s="4"/>
    </row>
    <row r="109" spans="6:10" x14ac:dyDescent="0.25">
      <c r="F109" s="5"/>
      <c r="G109" s="5"/>
      <c r="I109" s="4"/>
      <c r="J109" s="4"/>
    </row>
    <row r="110" spans="6:10" x14ac:dyDescent="0.25">
      <c r="F110" s="5"/>
      <c r="G110" s="5"/>
      <c r="I110" s="4"/>
      <c r="J110" s="4"/>
    </row>
    <row r="111" spans="6:10" x14ac:dyDescent="0.25">
      <c r="F111" s="5"/>
      <c r="G111" s="5"/>
      <c r="I111" s="4"/>
      <c r="J111" s="4"/>
    </row>
    <row r="112" spans="6:10" x14ac:dyDescent="0.25">
      <c r="F112" s="5"/>
      <c r="G112" s="5"/>
      <c r="I112" s="4"/>
      <c r="J112" s="4"/>
    </row>
    <row r="113" spans="6:10" x14ac:dyDescent="0.25">
      <c r="F113" s="5"/>
      <c r="G113" s="5"/>
      <c r="I113" s="4"/>
      <c r="J113" s="4"/>
    </row>
    <row r="114" spans="6:10" x14ac:dyDescent="0.25">
      <c r="F114" s="5"/>
      <c r="G114" s="5"/>
      <c r="I114" s="4"/>
      <c r="J114" s="4"/>
    </row>
    <row r="115" spans="6:10" x14ac:dyDescent="0.25">
      <c r="F115" s="5"/>
      <c r="G115" s="5"/>
      <c r="I115" s="4"/>
      <c r="J115" s="4"/>
    </row>
    <row r="116" spans="6:10" x14ac:dyDescent="0.25">
      <c r="F116" s="5"/>
      <c r="G116" s="5"/>
      <c r="I116" s="4"/>
      <c r="J116" s="4"/>
    </row>
    <row r="117" spans="6:10" x14ac:dyDescent="0.25">
      <c r="F117" s="5"/>
      <c r="G117" s="5"/>
      <c r="I117" s="4"/>
      <c r="J117" s="4"/>
    </row>
    <row r="118" spans="6:10" x14ac:dyDescent="0.25">
      <c r="F118" s="5"/>
      <c r="G118" s="5"/>
      <c r="I118" s="4"/>
      <c r="J118" s="4"/>
    </row>
    <row r="119" spans="6:10" x14ac:dyDescent="0.25">
      <c r="F119" s="5"/>
      <c r="G119" s="5"/>
      <c r="I119" s="4"/>
      <c r="J119" s="4"/>
    </row>
    <row r="120" spans="6:10" x14ac:dyDescent="0.25">
      <c r="F120" s="5"/>
      <c r="G120" s="5"/>
      <c r="I120" s="4"/>
      <c r="J120" s="4"/>
    </row>
    <row r="121" spans="6:10" x14ac:dyDescent="0.25">
      <c r="F121" s="5"/>
      <c r="G121" s="5"/>
      <c r="I121" s="4"/>
      <c r="J121" s="4"/>
    </row>
    <row r="122" spans="6:10" x14ac:dyDescent="0.25">
      <c r="F122" s="5"/>
      <c r="G122" s="5"/>
      <c r="I122" s="4"/>
      <c r="J122" s="4"/>
    </row>
    <row r="123" spans="6:10" x14ac:dyDescent="0.25">
      <c r="F123" s="5"/>
      <c r="G123" s="5"/>
      <c r="I123" s="4"/>
      <c r="J123" s="4"/>
    </row>
    <row r="124" spans="6:10" x14ac:dyDescent="0.25">
      <c r="F124" s="5"/>
      <c r="G124" s="5"/>
      <c r="I124" s="4"/>
      <c r="J124" s="4"/>
    </row>
    <row r="125" spans="6:10" x14ac:dyDescent="0.25">
      <c r="F125" s="5"/>
      <c r="G125" s="5"/>
      <c r="I125" s="4"/>
      <c r="J125" s="4"/>
    </row>
    <row r="126" spans="6:10" x14ac:dyDescent="0.25">
      <c r="F126" s="5"/>
      <c r="G126" s="5"/>
      <c r="I126" s="4"/>
      <c r="J126" s="4"/>
    </row>
    <row r="127" spans="6:10" x14ac:dyDescent="0.25">
      <c r="F127" s="5"/>
      <c r="G127" s="5"/>
      <c r="I127" s="4"/>
      <c r="J127" s="4"/>
    </row>
    <row r="128" spans="6:10" x14ac:dyDescent="0.25">
      <c r="F128" s="5"/>
      <c r="G128" s="5"/>
      <c r="I128" s="4"/>
      <c r="J128" s="4"/>
    </row>
    <row r="129" spans="6:10" x14ac:dyDescent="0.25">
      <c r="F129" s="5"/>
      <c r="G129" s="5"/>
      <c r="I129" s="4"/>
      <c r="J129" s="4"/>
    </row>
    <row r="130" spans="6:10" x14ac:dyDescent="0.25">
      <c r="F130" s="5"/>
      <c r="G130" s="5"/>
      <c r="I130" s="4"/>
      <c r="J130" s="4"/>
    </row>
    <row r="131" spans="6:10" x14ac:dyDescent="0.25">
      <c r="F131" s="5"/>
      <c r="G131" s="5"/>
      <c r="I131" s="4"/>
      <c r="J131" s="4"/>
    </row>
    <row r="132" spans="6:10" x14ac:dyDescent="0.25">
      <c r="F132" s="5"/>
      <c r="G132" s="5"/>
      <c r="I132" s="4"/>
      <c r="J132" s="4"/>
    </row>
    <row r="133" spans="6:10" x14ac:dyDescent="0.25">
      <c r="F133" s="5"/>
      <c r="G133" s="5"/>
      <c r="I133" s="4"/>
      <c r="J133" s="4"/>
    </row>
    <row r="134" spans="6:10" x14ac:dyDescent="0.25">
      <c r="F134" s="5"/>
      <c r="G134" s="5"/>
      <c r="I134" s="4"/>
      <c r="J134" s="4"/>
    </row>
    <row r="135" spans="6:10" x14ac:dyDescent="0.25">
      <c r="F135" s="5"/>
      <c r="G135" s="5"/>
      <c r="I135" s="4"/>
      <c r="J135" s="4"/>
    </row>
    <row r="136" spans="6:10" x14ac:dyDescent="0.25">
      <c r="F136" s="5"/>
      <c r="G136" s="5"/>
      <c r="I136" s="4"/>
      <c r="J136" s="4"/>
    </row>
    <row r="137" spans="6:10" x14ac:dyDescent="0.25">
      <c r="F137" s="5"/>
      <c r="G137" s="5"/>
      <c r="I137" s="4"/>
      <c r="J137" s="4"/>
    </row>
    <row r="138" spans="6:10" x14ac:dyDescent="0.25">
      <c r="F138" s="5"/>
      <c r="G138" s="5"/>
      <c r="I138" s="4"/>
      <c r="J138" s="4"/>
    </row>
    <row r="139" spans="6:10" x14ac:dyDescent="0.25">
      <c r="F139" s="5"/>
      <c r="G139" s="5"/>
      <c r="I139" s="4"/>
      <c r="J139" s="4"/>
    </row>
    <row r="140" spans="6:10" x14ac:dyDescent="0.25">
      <c r="F140" s="5"/>
      <c r="G140" s="5"/>
      <c r="I140" s="4"/>
      <c r="J140" s="4"/>
    </row>
    <row r="141" spans="6:10" x14ac:dyDescent="0.25">
      <c r="F141" s="5"/>
      <c r="G141" s="5"/>
      <c r="I141" s="4"/>
      <c r="J141" s="4"/>
    </row>
    <row r="142" spans="6:10" x14ac:dyDescent="0.25">
      <c r="F142" s="5"/>
      <c r="G142" s="5"/>
      <c r="I142" s="4"/>
      <c r="J142" s="4"/>
    </row>
    <row r="143" spans="6:10" x14ac:dyDescent="0.25">
      <c r="F143" s="5"/>
      <c r="G143" s="5"/>
      <c r="I143" s="4"/>
      <c r="J143" s="4"/>
    </row>
    <row r="144" spans="6:10" x14ac:dyDescent="0.25">
      <c r="F144" s="5"/>
      <c r="G144" s="5"/>
      <c r="I144" s="4"/>
      <c r="J144" s="4"/>
    </row>
    <row r="145" spans="6:10" x14ac:dyDescent="0.25">
      <c r="F145" s="5"/>
      <c r="G145" s="5"/>
      <c r="I145" s="4"/>
      <c r="J145" s="4"/>
    </row>
    <row r="146" spans="6:10" x14ac:dyDescent="0.25">
      <c r="F146" s="5"/>
      <c r="G146" s="5"/>
      <c r="I146" s="4"/>
      <c r="J146" s="4"/>
    </row>
    <row r="147" spans="6:10" x14ac:dyDescent="0.25">
      <c r="F147" s="5"/>
      <c r="G147" s="5"/>
      <c r="I147" s="4"/>
      <c r="J147" s="4"/>
    </row>
    <row r="148" spans="6:10" x14ac:dyDescent="0.25">
      <c r="F148" s="5"/>
      <c r="G148" s="5"/>
      <c r="I148" s="4"/>
      <c r="J148" s="4"/>
    </row>
    <row r="149" spans="6:10" x14ac:dyDescent="0.25">
      <c r="F149" s="5"/>
      <c r="G149" s="5"/>
      <c r="I149" s="4"/>
      <c r="J149" s="4"/>
    </row>
    <row r="150" spans="6:10" x14ac:dyDescent="0.25">
      <c r="F150" s="5"/>
      <c r="G150" s="5"/>
      <c r="I150" s="4"/>
      <c r="J150" s="4"/>
    </row>
    <row r="151" spans="6:10" x14ac:dyDescent="0.25">
      <c r="F151" s="5"/>
      <c r="G151" s="5"/>
      <c r="I151" s="4"/>
      <c r="J151" s="4"/>
    </row>
    <row r="152" spans="6:10" x14ac:dyDescent="0.25">
      <c r="F152" s="5"/>
      <c r="G152" s="5"/>
      <c r="I152" s="4"/>
      <c r="J152" s="4"/>
    </row>
    <row r="153" spans="6:10" x14ac:dyDescent="0.25">
      <c r="F153" s="5"/>
      <c r="G153" s="5"/>
      <c r="I153" s="4"/>
      <c r="J153" s="4"/>
    </row>
    <row r="154" spans="6:10" x14ac:dyDescent="0.25">
      <c r="F154" s="5"/>
      <c r="G154" s="5"/>
      <c r="I154" s="4"/>
      <c r="J154" s="4"/>
    </row>
    <row r="155" spans="6:10" x14ac:dyDescent="0.25">
      <c r="F155" s="5"/>
      <c r="G155" s="5"/>
      <c r="I155" s="4"/>
      <c r="J155" s="4"/>
    </row>
    <row r="156" spans="6:10" x14ac:dyDescent="0.25">
      <c r="F156" s="5"/>
      <c r="G156" s="5"/>
      <c r="I156" s="4"/>
      <c r="J156" s="4"/>
    </row>
    <row r="157" spans="6:10" x14ac:dyDescent="0.25">
      <c r="F157" s="5"/>
      <c r="G157" s="5"/>
      <c r="I157" s="4"/>
      <c r="J157" s="4"/>
    </row>
    <row r="158" spans="6:10" x14ac:dyDescent="0.25">
      <c r="F158" s="5"/>
      <c r="G158" s="5"/>
      <c r="I158" s="4"/>
      <c r="J158" s="4"/>
    </row>
    <row r="159" spans="6:10" x14ac:dyDescent="0.25">
      <c r="F159" s="5"/>
      <c r="G159" s="5"/>
      <c r="I159" s="4"/>
      <c r="J159" s="4"/>
    </row>
    <row r="160" spans="6:10" x14ac:dyDescent="0.25">
      <c r="F160" s="5"/>
      <c r="G160" s="5"/>
      <c r="I160" s="4"/>
      <c r="J160" s="4"/>
    </row>
    <row r="161" spans="6:10" x14ac:dyDescent="0.25">
      <c r="F161" s="5"/>
      <c r="G161" s="5"/>
      <c r="I161" s="4"/>
      <c r="J161" s="4"/>
    </row>
    <row r="162" spans="6:10" x14ac:dyDescent="0.25">
      <c r="F162" s="5"/>
      <c r="G162" s="5"/>
      <c r="I162" s="4"/>
      <c r="J162" s="4"/>
    </row>
    <row r="163" spans="6:10" x14ac:dyDescent="0.25">
      <c r="F163" s="5"/>
      <c r="G163" s="5"/>
      <c r="I163" s="4"/>
      <c r="J163" s="4"/>
    </row>
    <row r="164" spans="6:10" x14ac:dyDescent="0.25">
      <c r="F164" s="5"/>
      <c r="G164" s="5"/>
      <c r="I164" s="4"/>
      <c r="J164" s="4"/>
    </row>
    <row r="165" spans="6:10" x14ac:dyDescent="0.25">
      <c r="F165" s="5"/>
      <c r="G165" s="5"/>
      <c r="I165" s="4"/>
      <c r="J165" s="4"/>
    </row>
    <row r="166" spans="6:10" x14ac:dyDescent="0.25">
      <c r="F166" s="5"/>
      <c r="G166" s="5"/>
      <c r="I166" s="4"/>
      <c r="J166" s="4"/>
    </row>
    <row r="167" spans="6:10" x14ac:dyDescent="0.25">
      <c r="F167" s="5"/>
      <c r="G167" s="5"/>
      <c r="I167" s="4"/>
      <c r="J167" s="4"/>
    </row>
    <row r="168" spans="6:10" x14ac:dyDescent="0.25">
      <c r="F168" s="5"/>
      <c r="G168" s="5"/>
      <c r="I168" s="4"/>
      <c r="J168" s="4"/>
    </row>
    <row r="169" spans="6:10" x14ac:dyDescent="0.25">
      <c r="F169" s="5"/>
      <c r="G169" s="5"/>
      <c r="I169" s="4"/>
      <c r="J169" s="4"/>
    </row>
    <row r="170" spans="6:10" x14ac:dyDescent="0.25">
      <c r="F170" s="5"/>
      <c r="G170" s="5"/>
    </row>
    <row r="171" spans="6:10" x14ac:dyDescent="0.25">
      <c r="F171" s="5"/>
      <c r="G171" s="5"/>
    </row>
    <row r="172" spans="6:10" x14ac:dyDescent="0.25">
      <c r="F172" s="5"/>
      <c r="G172" s="5"/>
    </row>
    <row r="173" spans="6:10" x14ac:dyDescent="0.25">
      <c r="F173" s="5"/>
      <c r="G173" s="5"/>
    </row>
    <row r="174" spans="6:10" x14ac:dyDescent="0.25">
      <c r="F174" s="5"/>
      <c r="G174" s="5"/>
    </row>
    <row r="175" spans="6:10" x14ac:dyDescent="0.25">
      <c r="F175" s="5"/>
      <c r="G175" s="5"/>
    </row>
    <row r="176" spans="6:10" x14ac:dyDescent="0.25">
      <c r="F176" s="5"/>
      <c r="G176" s="5"/>
    </row>
    <row r="177" spans="6:7" x14ac:dyDescent="0.25">
      <c r="F177" s="5"/>
      <c r="G177" s="5"/>
    </row>
    <row r="178" spans="6:7" x14ac:dyDescent="0.25">
      <c r="F178" s="5"/>
      <c r="G178" s="5"/>
    </row>
    <row r="179" spans="6:7" x14ac:dyDescent="0.25">
      <c r="F179" s="5"/>
      <c r="G179" s="5"/>
    </row>
    <row r="180" spans="6:7" x14ac:dyDescent="0.25">
      <c r="F180" s="5"/>
      <c r="G180" s="5"/>
    </row>
    <row r="181" spans="6:7" x14ac:dyDescent="0.25">
      <c r="F181" s="5"/>
      <c r="G181" s="5"/>
    </row>
    <row r="182" spans="6:7" x14ac:dyDescent="0.25">
      <c r="F182" s="5"/>
      <c r="G182" s="5"/>
    </row>
    <row r="183" spans="6:7" x14ac:dyDescent="0.25">
      <c r="F183" s="5"/>
      <c r="G183" s="5"/>
    </row>
    <row r="184" spans="6:7" x14ac:dyDescent="0.25">
      <c r="F184" s="5"/>
      <c r="G184" s="5"/>
    </row>
    <row r="185" spans="6:7" x14ac:dyDescent="0.25">
      <c r="F185" s="5"/>
      <c r="G185" s="5"/>
    </row>
    <row r="186" spans="6:7" x14ac:dyDescent="0.25">
      <c r="F186" s="5"/>
      <c r="G186" s="5"/>
    </row>
    <row r="187" spans="6:7" x14ac:dyDescent="0.25">
      <c r="F187" s="5"/>
      <c r="G187" s="5"/>
    </row>
    <row r="188" spans="6:7" x14ac:dyDescent="0.25">
      <c r="F188" s="5"/>
      <c r="G188" s="5"/>
    </row>
    <row r="189" spans="6:7" x14ac:dyDescent="0.25">
      <c r="F189" s="5"/>
      <c r="G189" s="5"/>
    </row>
    <row r="190" spans="6:7" x14ac:dyDescent="0.25">
      <c r="F190" s="5"/>
      <c r="G190" s="5"/>
    </row>
    <row r="191" spans="6:7" x14ac:dyDescent="0.25">
      <c r="F191" s="5"/>
      <c r="G191" s="5"/>
    </row>
    <row r="192" spans="6:7" x14ac:dyDescent="0.25">
      <c r="F192" s="5"/>
      <c r="G192" s="5"/>
    </row>
    <row r="193" spans="6:7" x14ac:dyDescent="0.25">
      <c r="F193" s="5"/>
      <c r="G193" s="5"/>
    </row>
    <row r="194" spans="6:7" x14ac:dyDescent="0.25">
      <c r="F194" s="5"/>
      <c r="G194" s="5"/>
    </row>
    <row r="195" spans="6:7" x14ac:dyDescent="0.25">
      <c r="F195" s="5"/>
      <c r="G195" s="5"/>
    </row>
    <row r="196" spans="6:7" x14ac:dyDescent="0.25">
      <c r="F196" s="5"/>
      <c r="G196" s="5"/>
    </row>
    <row r="197" spans="6:7" x14ac:dyDescent="0.25">
      <c r="F197" s="5"/>
      <c r="G197" s="5"/>
    </row>
    <row r="198" spans="6:7" x14ac:dyDescent="0.25">
      <c r="F198" s="5"/>
      <c r="G198" s="5"/>
    </row>
    <row r="199" spans="6:7" x14ac:dyDescent="0.25">
      <c r="F199" s="5"/>
      <c r="G199" s="5"/>
    </row>
    <row r="200" spans="6:7" x14ac:dyDescent="0.25">
      <c r="F200" s="5"/>
      <c r="G200" s="5"/>
    </row>
    <row r="201" spans="6:7" x14ac:dyDescent="0.25">
      <c r="F201" s="5"/>
      <c r="G201" s="5"/>
    </row>
    <row r="202" spans="6:7" x14ac:dyDescent="0.25">
      <c r="F202" s="5"/>
      <c r="G202" s="5"/>
    </row>
    <row r="203" spans="6:7" x14ac:dyDescent="0.25">
      <c r="F203" s="5"/>
      <c r="G203" s="5"/>
    </row>
    <row r="204" spans="6:7" x14ac:dyDescent="0.25">
      <c r="F204" s="5"/>
      <c r="G204" s="5"/>
    </row>
    <row r="205" spans="6:7" x14ac:dyDescent="0.25">
      <c r="F205" s="5"/>
      <c r="G205" s="5"/>
    </row>
    <row r="206" spans="6:7" x14ac:dyDescent="0.25">
      <c r="F206" s="5"/>
      <c r="G206" s="5"/>
    </row>
    <row r="207" spans="6:7" x14ac:dyDescent="0.25">
      <c r="F207" s="5"/>
      <c r="G207" s="5"/>
    </row>
    <row r="208" spans="6:7" x14ac:dyDescent="0.25">
      <c r="F208" s="5"/>
      <c r="G208" s="5"/>
    </row>
    <row r="209" spans="6:7" x14ac:dyDescent="0.25">
      <c r="F209" s="5"/>
      <c r="G209" s="5"/>
    </row>
    <row r="210" spans="6:7" x14ac:dyDescent="0.25">
      <c r="F210" s="5"/>
      <c r="G210" s="5"/>
    </row>
    <row r="211" spans="6:7" x14ac:dyDescent="0.25">
      <c r="F211" s="5"/>
      <c r="G211" s="5"/>
    </row>
    <row r="212" spans="6:7" x14ac:dyDescent="0.25">
      <c r="F212" s="5"/>
      <c r="G212" s="5"/>
    </row>
    <row r="213" spans="6:7" x14ac:dyDescent="0.25">
      <c r="F213" s="5"/>
      <c r="G213" s="5"/>
    </row>
    <row r="214" spans="6:7" x14ac:dyDescent="0.25">
      <c r="F214" s="5"/>
      <c r="G214" s="5"/>
    </row>
    <row r="215" spans="6:7" x14ac:dyDescent="0.25">
      <c r="F215" s="5"/>
      <c r="G215" s="5"/>
    </row>
    <row r="216" spans="6:7" x14ac:dyDescent="0.25">
      <c r="F216" s="5"/>
      <c r="G216" s="5"/>
    </row>
    <row r="217" spans="6:7" x14ac:dyDescent="0.25">
      <c r="F217" s="5"/>
      <c r="G217" s="5"/>
    </row>
    <row r="218" spans="6:7" x14ac:dyDescent="0.25">
      <c r="F218" s="5"/>
      <c r="G218" s="5"/>
    </row>
    <row r="219" spans="6:7" x14ac:dyDescent="0.25">
      <c r="F219" s="5"/>
      <c r="G219" s="5"/>
    </row>
    <row r="220" spans="6:7" x14ac:dyDescent="0.25">
      <c r="F220" s="5"/>
      <c r="G220" s="5"/>
    </row>
    <row r="221" spans="6:7" x14ac:dyDescent="0.25">
      <c r="F221" s="5"/>
      <c r="G221" s="5"/>
    </row>
    <row r="222" spans="6:7" x14ac:dyDescent="0.25">
      <c r="F222" s="5"/>
      <c r="G222" s="5"/>
    </row>
    <row r="223" spans="6:7" x14ac:dyDescent="0.25">
      <c r="F223" s="5"/>
      <c r="G223" s="5"/>
    </row>
    <row r="224" spans="6:7" x14ac:dyDescent="0.25">
      <c r="F224" s="5"/>
      <c r="G224" s="5"/>
    </row>
    <row r="225" spans="6:7" x14ac:dyDescent="0.25">
      <c r="F225" s="5"/>
      <c r="G225" s="5"/>
    </row>
    <row r="226" spans="6:7" x14ac:dyDescent="0.25">
      <c r="F226" s="5"/>
      <c r="G226" s="5"/>
    </row>
    <row r="227" spans="6:7" x14ac:dyDescent="0.25">
      <c r="F227" s="5"/>
      <c r="G227" s="5"/>
    </row>
    <row r="228" spans="6:7" x14ac:dyDescent="0.25">
      <c r="F228" s="5"/>
      <c r="G228" s="5"/>
    </row>
    <row r="229" spans="6:7" x14ac:dyDescent="0.25">
      <c r="F229" s="5"/>
      <c r="G229" s="5"/>
    </row>
    <row r="230" spans="6:7" x14ac:dyDescent="0.25">
      <c r="F230" s="5"/>
      <c r="G230" s="5"/>
    </row>
    <row r="231" spans="6:7" x14ac:dyDescent="0.25">
      <c r="F231" s="5"/>
      <c r="G231" s="5"/>
    </row>
    <row r="232" spans="6:7" x14ac:dyDescent="0.25">
      <c r="F232" s="5"/>
      <c r="G232" s="5"/>
    </row>
    <row r="233" spans="6:7" x14ac:dyDescent="0.25">
      <c r="F233" s="5"/>
      <c r="G233" s="5"/>
    </row>
    <row r="234" spans="6:7" x14ac:dyDescent="0.25">
      <c r="F234" s="5"/>
      <c r="G234" s="5"/>
    </row>
    <row r="235" spans="6:7" x14ac:dyDescent="0.25">
      <c r="F235" s="5"/>
      <c r="G235" s="5"/>
    </row>
    <row r="236" spans="6:7" x14ac:dyDescent="0.25">
      <c r="F236" s="5"/>
      <c r="G236" s="5"/>
    </row>
    <row r="237" spans="6:7" x14ac:dyDescent="0.25">
      <c r="F237" s="5"/>
      <c r="G237" s="5"/>
    </row>
    <row r="238" spans="6:7" x14ac:dyDescent="0.25">
      <c r="F238" s="5"/>
      <c r="G238" s="5"/>
    </row>
    <row r="239" spans="6:7" x14ac:dyDescent="0.25">
      <c r="F239" s="5"/>
      <c r="G239" s="5"/>
    </row>
    <row r="240" spans="6:7" x14ac:dyDescent="0.25">
      <c r="F240" s="5"/>
      <c r="G240" s="5"/>
    </row>
    <row r="241" spans="6:7" x14ac:dyDescent="0.25">
      <c r="F241" s="5"/>
      <c r="G241" s="5"/>
    </row>
    <row r="242" spans="6:7" x14ac:dyDescent="0.25">
      <c r="F242" s="5"/>
      <c r="G242" s="5"/>
    </row>
    <row r="243" spans="6:7" x14ac:dyDescent="0.25">
      <c r="F243" s="5"/>
      <c r="G243" s="5"/>
    </row>
    <row r="244" spans="6:7" x14ac:dyDescent="0.25">
      <c r="F244" s="5"/>
      <c r="G244" s="5"/>
    </row>
    <row r="245" spans="6:7" x14ac:dyDescent="0.25">
      <c r="F245" s="5"/>
      <c r="G245" s="5"/>
    </row>
    <row r="246" spans="6:7" x14ac:dyDescent="0.25">
      <c r="F246" s="5"/>
      <c r="G246" s="5"/>
    </row>
    <row r="247" spans="6:7" x14ac:dyDescent="0.25">
      <c r="F247" s="5"/>
      <c r="G247" s="5"/>
    </row>
    <row r="248" spans="6:7" x14ac:dyDescent="0.25">
      <c r="F248" s="5"/>
      <c r="G248" s="5"/>
    </row>
    <row r="249" spans="6:7" x14ac:dyDescent="0.25">
      <c r="F249" s="5"/>
      <c r="G249" s="5"/>
    </row>
    <row r="250" spans="6:7" x14ac:dyDescent="0.25">
      <c r="F250" s="5"/>
      <c r="G250" s="5"/>
    </row>
    <row r="251" spans="6:7" x14ac:dyDescent="0.25">
      <c r="F251" s="5"/>
      <c r="G251" s="5"/>
    </row>
    <row r="252" spans="6:7" x14ac:dyDescent="0.25">
      <c r="F252" s="5"/>
      <c r="G252" s="5"/>
    </row>
    <row r="253" spans="6:7" x14ac:dyDescent="0.25">
      <c r="F253" s="5"/>
      <c r="G253" s="5"/>
    </row>
    <row r="254" spans="6:7" x14ac:dyDescent="0.25">
      <c r="F254" s="5"/>
      <c r="G254" s="5"/>
    </row>
    <row r="255" spans="6:7" x14ac:dyDescent="0.25">
      <c r="F255" s="5"/>
      <c r="G255" s="5"/>
    </row>
    <row r="256" spans="6:7" x14ac:dyDescent="0.25">
      <c r="F256" s="5"/>
      <c r="G256" s="5"/>
    </row>
    <row r="257" spans="6:7" x14ac:dyDescent="0.25">
      <c r="F257" s="5"/>
      <c r="G257" s="5"/>
    </row>
    <row r="258" spans="6:7" x14ac:dyDescent="0.25">
      <c r="F258" s="5"/>
      <c r="G258" s="5"/>
    </row>
    <row r="259" spans="6:7" x14ac:dyDescent="0.25">
      <c r="F259" s="5"/>
      <c r="G259" s="5"/>
    </row>
    <row r="260" spans="6:7" x14ac:dyDescent="0.25">
      <c r="F260" s="5"/>
      <c r="G260" s="5"/>
    </row>
    <row r="261" spans="6:7" x14ac:dyDescent="0.25">
      <c r="F261" s="5"/>
      <c r="G261" s="5"/>
    </row>
    <row r="262" spans="6:7" x14ac:dyDescent="0.25">
      <c r="F262" s="5"/>
      <c r="G262" s="5"/>
    </row>
    <row r="263" spans="6:7" x14ac:dyDescent="0.25">
      <c r="F263" s="5"/>
      <c r="G263" s="5"/>
    </row>
    <row r="264" spans="6:7" x14ac:dyDescent="0.25">
      <c r="F264" s="5"/>
      <c r="G264" s="5"/>
    </row>
    <row r="265" spans="6:7" x14ac:dyDescent="0.25">
      <c r="F265" s="5"/>
      <c r="G265" s="5"/>
    </row>
    <row r="266" spans="6:7" x14ac:dyDescent="0.25">
      <c r="F266" s="5"/>
      <c r="G266" s="5"/>
    </row>
    <row r="267" spans="6:7" x14ac:dyDescent="0.25">
      <c r="F267" s="5"/>
      <c r="G267" s="5"/>
    </row>
    <row r="268" spans="6:7" x14ac:dyDescent="0.25">
      <c r="F268" s="5"/>
      <c r="G268" s="5"/>
    </row>
    <row r="269" spans="6:7" x14ac:dyDescent="0.25">
      <c r="F269" s="5"/>
      <c r="G269" s="5"/>
    </row>
    <row r="270" spans="6:7" x14ac:dyDescent="0.25">
      <c r="F270" s="5"/>
      <c r="G270" s="5"/>
    </row>
    <row r="271" spans="6:7" x14ac:dyDescent="0.25">
      <c r="F271" s="5"/>
      <c r="G271" s="5"/>
    </row>
    <row r="272" spans="6:7" x14ac:dyDescent="0.25">
      <c r="F272" s="5"/>
      <c r="G272" s="5"/>
    </row>
    <row r="273" spans="6:7" x14ac:dyDescent="0.25">
      <c r="F273" s="5"/>
      <c r="G273" s="5"/>
    </row>
    <row r="274" spans="6:7" x14ac:dyDescent="0.25">
      <c r="F274" s="5"/>
      <c r="G274" s="5"/>
    </row>
    <row r="275" spans="6:7" x14ac:dyDescent="0.25">
      <c r="F275" s="5"/>
      <c r="G275" s="5"/>
    </row>
    <row r="276" spans="6:7" x14ac:dyDescent="0.25">
      <c r="F276" s="5"/>
      <c r="G276" s="5"/>
    </row>
    <row r="277" spans="6:7" x14ac:dyDescent="0.25">
      <c r="F277" s="5"/>
      <c r="G277" s="5"/>
    </row>
    <row r="278" spans="6:7" x14ac:dyDescent="0.25">
      <c r="F278" s="5"/>
      <c r="G278" s="5"/>
    </row>
    <row r="279" spans="6:7" x14ac:dyDescent="0.25">
      <c r="F279" s="5"/>
      <c r="G279" s="5"/>
    </row>
    <row r="280" spans="6:7" x14ac:dyDescent="0.25">
      <c r="F280" s="5"/>
      <c r="G280" s="5"/>
    </row>
    <row r="281" spans="6:7" x14ac:dyDescent="0.25">
      <c r="F281" s="5"/>
      <c r="G281" s="5"/>
    </row>
    <row r="282" spans="6:7" x14ac:dyDescent="0.25">
      <c r="F282" s="5"/>
      <c r="G282" s="5"/>
    </row>
    <row r="283" spans="6:7" x14ac:dyDescent="0.25">
      <c r="F283" s="5"/>
      <c r="G283" s="5"/>
    </row>
    <row r="284" spans="6:7" x14ac:dyDescent="0.25">
      <c r="F284" s="5"/>
      <c r="G284" s="5"/>
    </row>
    <row r="285" spans="6:7" x14ac:dyDescent="0.25">
      <c r="F285" s="5"/>
      <c r="G285" s="5"/>
    </row>
    <row r="286" spans="6:7" x14ac:dyDescent="0.25">
      <c r="F286" s="5"/>
      <c r="G286" s="5"/>
    </row>
    <row r="287" spans="6:7" x14ac:dyDescent="0.25">
      <c r="F287" s="5"/>
      <c r="G287" s="5"/>
    </row>
    <row r="288" spans="6:7" x14ac:dyDescent="0.25">
      <c r="F288" s="5"/>
      <c r="G288" s="5"/>
    </row>
    <row r="289" spans="6:7" x14ac:dyDescent="0.25">
      <c r="F289" s="5"/>
      <c r="G289" s="5"/>
    </row>
    <row r="290" spans="6:7" x14ac:dyDescent="0.25">
      <c r="F290" s="5"/>
      <c r="G290" s="5"/>
    </row>
    <row r="291" spans="6:7" x14ac:dyDescent="0.25">
      <c r="F291" s="5"/>
      <c r="G291" s="5"/>
    </row>
    <row r="292" spans="6:7" x14ac:dyDescent="0.25">
      <c r="F292" s="5"/>
      <c r="G292" s="5"/>
    </row>
    <row r="293" spans="6:7" x14ac:dyDescent="0.25">
      <c r="F293" s="5"/>
      <c r="G293" s="5"/>
    </row>
    <row r="294" spans="6:7" x14ac:dyDescent="0.25">
      <c r="F294" s="5"/>
      <c r="G294" s="5"/>
    </row>
    <row r="295" spans="6:7" x14ac:dyDescent="0.25">
      <c r="F295" s="5"/>
      <c r="G295" s="5"/>
    </row>
    <row r="296" spans="6:7" x14ac:dyDescent="0.25">
      <c r="F296" s="5"/>
      <c r="G296" s="5"/>
    </row>
    <row r="297" spans="6:7" x14ac:dyDescent="0.25">
      <c r="F297" s="5"/>
      <c r="G297" s="5"/>
    </row>
    <row r="298" spans="6:7" x14ac:dyDescent="0.25">
      <c r="F298" s="5"/>
      <c r="G298" s="5"/>
    </row>
    <row r="299" spans="6:7" x14ac:dyDescent="0.25">
      <c r="F299" s="5"/>
      <c r="G299" s="5"/>
    </row>
    <row r="300" spans="6:7" x14ac:dyDescent="0.25">
      <c r="F300" s="5"/>
      <c r="G300" s="5"/>
    </row>
    <row r="301" spans="6:7" x14ac:dyDescent="0.25">
      <c r="F301" s="5"/>
      <c r="G301" s="5"/>
    </row>
    <row r="302" spans="6:7" x14ac:dyDescent="0.25">
      <c r="F302" s="5"/>
      <c r="G302" s="5"/>
    </row>
    <row r="303" spans="6:7" x14ac:dyDescent="0.25">
      <c r="F303" s="5"/>
      <c r="G303" s="5"/>
    </row>
    <row r="304" spans="6:7" x14ac:dyDescent="0.25">
      <c r="F304" s="5"/>
      <c r="G304" s="5"/>
    </row>
    <row r="305" spans="6:7" x14ac:dyDescent="0.25">
      <c r="F305" s="5"/>
      <c r="G305" s="5"/>
    </row>
    <row r="306" spans="6:7" x14ac:dyDescent="0.25">
      <c r="F306" s="5"/>
      <c r="G306" s="5"/>
    </row>
    <row r="307" spans="6:7" x14ac:dyDescent="0.25">
      <c r="F307" s="5"/>
      <c r="G307" s="5"/>
    </row>
    <row r="308" spans="6:7" x14ac:dyDescent="0.25">
      <c r="F308" s="5"/>
      <c r="G308" s="5"/>
    </row>
    <row r="309" spans="6:7" x14ac:dyDescent="0.25">
      <c r="F309" s="5"/>
      <c r="G309" s="5"/>
    </row>
    <row r="310" spans="6:7" x14ac:dyDescent="0.25">
      <c r="F310" s="5"/>
      <c r="G310" s="5"/>
    </row>
    <row r="311" spans="6:7" x14ac:dyDescent="0.25">
      <c r="F311" s="5"/>
      <c r="G311" s="5"/>
    </row>
    <row r="312" spans="6:7" x14ac:dyDescent="0.25">
      <c r="F312" s="5"/>
      <c r="G312" s="5"/>
    </row>
    <row r="313" spans="6:7" x14ac:dyDescent="0.25">
      <c r="F313" s="5"/>
      <c r="G313" s="5"/>
    </row>
    <row r="314" spans="6:7" x14ac:dyDescent="0.25">
      <c r="F314" s="5"/>
      <c r="G314" s="5"/>
    </row>
    <row r="315" spans="6:7" x14ac:dyDescent="0.25">
      <c r="F315" s="5"/>
      <c r="G315" s="5"/>
    </row>
    <row r="316" spans="6:7" x14ac:dyDescent="0.25">
      <c r="F316" s="5"/>
      <c r="G316" s="5"/>
    </row>
    <row r="317" spans="6:7" x14ac:dyDescent="0.25">
      <c r="F317" s="5"/>
      <c r="G317" s="5"/>
    </row>
    <row r="318" spans="6:7" x14ac:dyDescent="0.25">
      <c r="F318" s="5"/>
      <c r="G318" s="5"/>
    </row>
    <row r="319" spans="6:7" x14ac:dyDescent="0.25">
      <c r="F319" s="5"/>
      <c r="G319" s="5"/>
    </row>
    <row r="320" spans="6:7" x14ac:dyDescent="0.25">
      <c r="F320" s="5"/>
      <c r="G320" s="5"/>
    </row>
    <row r="321" spans="6:7" x14ac:dyDescent="0.25">
      <c r="F321" s="5"/>
      <c r="G321" s="5"/>
    </row>
    <row r="322" spans="6:7" x14ac:dyDescent="0.25">
      <c r="F322" s="5"/>
      <c r="G322" s="5"/>
    </row>
    <row r="323" spans="6:7" x14ac:dyDescent="0.25">
      <c r="F323" s="5"/>
      <c r="G323" s="5"/>
    </row>
    <row r="324" spans="6:7" x14ac:dyDescent="0.25">
      <c r="F324" s="5"/>
      <c r="G324" s="5"/>
    </row>
    <row r="325" spans="6:7" x14ac:dyDescent="0.25">
      <c r="F325" s="5"/>
      <c r="G325" s="5"/>
    </row>
    <row r="326" spans="6:7" x14ac:dyDescent="0.25">
      <c r="F326" s="5"/>
      <c r="G326" s="5"/>
    </row>
    <row r="327" spans="6:7" x14ac:dyDescent="0.25">
      <c r="F327" s="5"/>
      <c r="G327" s="5"/>
    </row>
    <row r="328" spans="6:7" x14ac:dyDescent="0.25">
      <c r="F328" s="5"/>
      <c r="G328" s="5"/>
    </row>
    <row r="329" spans="6:7" x14ac:dyDescent="0.25">
      <c r="F329" s="5"/>
      <c r="G329" s="5"/>
    </row>
    <row r="330" spans="6:7" x14ac:dyDescent="0.25">
      <c r="F330" s="5"/>
      <c r="G330" s="5"/>
    </row>
    <row r="331" spans="6:7" x14ac:dyDescent="0.25">
      <c r="F331" s="5"/>
      <c r="G331" s="5"/>
    </row>
    <row r="332" spans="6:7" x14ac:dyDescent="0.25">
      <c r="F332" s="5"/>
      <c r="G332" s="5"/>
    </row>
    <row r="333" spans="6:7" x14ac:dyDescent="0.25">
      <c r="F333" s="5"/>
      <c r="G333" s="5"/>
    </row>
    <row r="334" spans="6:7" x14ac:dyDescent="0.25">
      <c r="F334" s="5"/>
      <c r="G334" s="5"/>
    </row>
    <row r="335" spans="6:7" x14ac:dyDescent="0.25">
      <c r="F335" s="5"/>
      <c r="G335" s="5"/>
    </row>
    <row r="336" spans="6:7" x14ac:dyDescent="0.25">
      <c r="F336" s="5"/>
      <c r="G336" s="5"/>
    </row>
    <row r="337" spans="6:7" x14ac:dyDescent="0.25">
      <c r="F337" s="5"/>
      <c r="G337" s="5"/>
    </row>
    <row r="338" spans="6:7" x14ac:dyDescent="0.25">
      <c r="F338" s="5"/>
      <c r="G338" s="5"/>
    </row>
    <row r="339" spans="6:7" x14ac:dyDescent="0.25">
      <c r="F339" s="5"/>
      <c r="G339" s="5"/>
    </row>
    <row r="340" spans="6:7" x14ac:dyDescent="0.25">
      <c r="F340" s="5"/>
      <c r="G340" s="5"/>
    </row>
    <row r="341" spans="6:7" x14ac:dyDescent="0.25">
      <c r="F341" s="5"/>
      <c r="G341" s="5"/>
    </row>
    <row r="342" spans="6:7" x14ac:dyDescent="0.25">
      <c r="F342" s="5"/>
      <c r="G342" s="5"/>
    </row>
    <row r="343" spans="6:7" x14ac:dyDescent="0.25">
      <c r="F343" s="5"/>
      <c r="G343" s="5"/>
    </row>
    <row r="344" spans="6:7" x14ac:dyDescent="0.25">
      <c r="F344" s="5"/>
      <c r="G344" s="5"/>
    </row>
    <row r="345" spans="6:7" x14ac:dyDescent="0.25">
      <c r="F345" s="5"/>
      <c r="G345" s="5"/>
    </row>
    <row r="346" spans="6:7" x14ac:dyDescent="0.25">
      <c r="F346" s="5"/>
      <c r="G346" s="5"/>
    </row>
    <row r="347" spans="6:7" x14ac:dyDescent="0.25">
      <c r="F347" s="5"/>
      <c r="G347" s="5"/>
    </row>
    <row r="348" spans="6:7" x14ac:dyDescent="0.25">
      <c r="F348" s="5"/>
      <c r="G348" s="5"/>
    </row>
    <row r="349" spans="6:7" x14ac:dyDescent="0.25">
      <c r="F349" s="5"/>
      <c r="G349" s="5"/>
    </row>
    <row r="350" spans="6:7" x14ac:dyDescent="0.25">
      <c r="F350" s="5"/>
      <c r="G350" s="5"/>
    </row>
    <row r="351" spans="6:7" x14ac:dyDescent="0.25">
      <c r="F351" s="5"/>
      <c r="G351" s="5"/>
    </row>
    <row r="352" spans="6:7" x14ac:dyDescent="0.25">
      <c r="F352" s="5"/>
      <c r="G352" s="5"/>
    </row>
    <row r="353" spans="6:7" x14ac:dyDescent="0.25">
      <c r="F353" s="5"/>
      <c r="G353" s="5"/>
    </row>
    <row r="354" spans="6:7" x14ac:dyDescent="0.25">
      <c r="F354" s="5"/>
      <c r="G354" s="5"/>
    </row>
    <row r="355" spans="6:7" x14ac:dyDescent="0.25">
      <c r="F355" s="5"/>
      <c r="G355" s="5"/>
    </row>
    <row r="356" spans="6:7" x14ac:dyDescent="0.25">
      <c r="F356" s="5"/>
      <c r="G356" s="5"/>
    </row>
    <row r="357" spans="6:7" x14ac:dyDescent="0.25">
      <c r="F357" s="5"/>
      <c r="G357" s="5"/>
    </row>
    <row r="358" spans="6:7" x14ac:dyDescent="0.25">
      <c r="F358" s="5"/>
      <c r="G358" s="5"/>
    </row>
    <row r="359" spans="6:7" x14ac:dyDescent="0.25">
      <c r="F359" s="5"/>
      <c r="G359" s="5"/>
    </row>
    <row r="360" spans="6:7" x14ac:dyDescent="0.25">
      <c r="F360" s="5"/>
      <c r="G360" s="5"/>
    </row>
    <row r="361" spans="6:7" x14ac:dyDescent="0.25">
      <c r="F361" s="5"/>
      <c r="G361" s="5"/>
    </row>
    <row r="362" spans="6:7" x14ac:dyDescent="0.25">
      <c r="F362" s="5"/>
      <c r="G362" s="5"/>
    </row>
    <row r="363" spans="6:7" x14ac:dyDescent="0.25">
      <c r="F363" s="5"/>
      <c r="G363" s="5"/>
    </row>
    <row r="364" spans="6:7" x14ac:dyDescent="0.25">
      <c r="F364" s="5"/>
      <c r="G364" s="5"/>
    </row>
    <row r="365" spans="6:7" x14ac:dyDescent="0.25">
      <c r="F365" s="5"/>
      <c r="G365" s="5"/>
    </row>
    <row r="366" spans="6:7" x14ac:dyDescent="0.25">
      <c r="F366" s="5"/>
      <c r="G366" s="5"/>
    </row>
    <row r="367" spans="6:7" x14ac:dyDescent="0.25">
      <c r="F367" s="5"/>
      <c r="G367" s="5"/>
    </row>
    <row r="368" spans="6:7" x14ac:dyDescent="0.25">
      <c r="F368" s="5"/>
      <c r="G368" s="5"/>
    </row>
    <row r="369" spans="6:7" x14ac:dyDescent="0.25">
      <c r="F369" s="5"/>
      <c r="G369" s="5"/>
    </row>
    <row r="370" spans="6:7" x14ac:dyDescent="0.25">
      <c r="F370" s="5"/>
      <c r="G370" s="5"/>
    </row>
    <row r="371" spans="6:7" x14ac:dyDescent="0.25">
      <c r="F371" s="5"/>
      <c r="G371" s="5"/>
    </row>
    <row r="372" spans="6:7" x14ac:dyDescent="0.25">
      <c r="F372" s="5"/>
      <c r="G372" s="5"/>
    </row>
    <row r="373" spans="6:7" x14ac:dyDescent="0.25">
      <c r="F373" s="5"/>
      <c r="G373" s="5"/>
    </row>
    <row r="374" spans="6:7" x14ac:dyDescent="0.25">
      <c r="F374" s="5"/>
      <c r="G374" s="5"/>
    </row>
    <row r="375" spans="6:7" x14ac:dyDescent="0.25">
      <c r="F375" s="5"/>
      <c r="G375" s="5"/>
    </row>
    <row r="376" spans="6:7" x14ac:dyDescent="0.25">
      <c r="F376" s="5"/>
      <c r="G376" s="5"/>
    </row>
    <row r="377" spans="6:7" x14ac:dyDescent="0.25">
      <c r="F377" s="5"/>
      <c r="G377" s="5"/>
    </row>
    <row r="378" spans="6:7" x14ac:dyDescent="0.25">
      <c r="F378" s="5"/>
      <c r="G378" s="5"/>
    </row>
    <row r="379" spans="6:7" x14ac:dyDescent="0.25">
      <c r="F379" s="5"/>
      <c r="G379" s="5"/>
    </row>
    <row r="380" spans="6:7" x14ac:dyDescent="0.25">
      <c r="F380" s="5"/>
      <c r="G380" s="5"/>
    </row>
    <row r="381" spans="6:7" x14ac:dyDescent="0.25">
      <c r="F381" s="5"/>
      <c r="G381" s="5"/>
    </row>
    <row r="382" spans="6:7" x14ac:dyDescent="0.25">
      <c r="F382" s="5"/>
      <c r="G382" s="5"/>
    </row>
    <row r="383" spans="6:7" x14ac:dyDescent="0.25">
      <c r="F383" s="5"/>
      <c r="G383" s="5"/>
    </row>
    <row r="384" spans="6:7" x14ac:dyDescent="0.25">
      <c r="F384" s="5"/>
      <c r="G384" s="5"/>
    </row>
    <row r="385" spans="6:7" x14ac:dyDescent="0.25">
      <c r="F385" s="5"/>
      <c r="G385" s="5"/>
    </row>
    <row r="386" spans="6:7" x14ac:dyDescent="0.25">
      <c r="F386" s="5"/>
      <c r="G386" s="5"/>
    </row>
    <row r="387" spans="6:7" x14ac:dyDescent="0.25">
      <c r="F387" s="5"/>
      <c r="G387" s="5"/>
    </row>
    <row r="388" spans="6:7" x14ac:dyDescent="0.25">
      <c r="F388" s="5"/>
      <c r="G388" s="5"/>
    </row>
    <row r="389" spans="6:7" x14ac:dyDescent="0.25">
      <c r="F389" s="5"/>
      <c r="G389" s="5"/>
    </row>
    <row r="390" spans="6:7" x14ac:dyDescent="0.25">
      <c r="F390" s="5"/>
      <c r="G390" s="5"/>
    </row>
    <row r="391" spans="6:7" x14ac:dyDescent="0.25">
      <c r="F391" s="5"/>
      <c r="G391" s="5"/>
    </row>
    <row r="392" spans="6:7" x14ac:dyDescent="0.25">
      <c r="F392" s="5"/>
      <c r="G392" s="5"/>
    </row>
    <row r="393" spans="6:7" x14ac:dyDescent="0.25">
      <c r="F393" s="5"/>
      <c r="G393" s="5"/>
    </row>
    <row r="394" spans="6:7" x14ac:dyDescent="0.25">
      <c r="F394" s="5"/>
      <c r="G394" s="5"/>
    </row>
    <row r="395" spans="6:7" x14ac:dyDescent="0.25">
      <c r="F395" s="5"/>
      <c r="G395" s="5"/>
    </row>
    <row r="396" spans="6:7" x14ac:dyDescent="0.25">
      <c r="F396" s="5"/>
      <c r="G396" s="5"/>
    </row>
    <row r="397" spans="6:7" x14ac:dyDescent="0.25">
      <c r="F397" s="5"/>
      <c r="G397" s="5"/>
    </row>
  </sheetData>
  <phoneticPr fontId="0" type="noConversion"/>
  <pageMargins left="0.75" right="0.75" top="1" bottom="1" header="0.5" footer="0.5"/>
  <pageSetup orientation="portrait" horizontalDpi="0" verticalDpi="196"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Havlíček Jan</cp:lastModifiedBy>
  <dcterms:created xsi:type="dcterms:W3CDTF">2001-01-01T02:02:18Z</dcterms:created>
  <dcterms:modified xsi:type="dcterms:W3CDTF">2023-09-10T11:17:24Z</dcterms:modified>
</cp:coreProperties>
</file>