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15180" windowHeight="7560" tabRatio="657"/>
  </bookViews>
  <sheets>
    <sheet name="Control-M Order Form" sheetId="1" r:id="rId1"/>
    <sheet name="Control-SA Order Form" sheetId="2" r:id="rId2"/>
    <sheet name="CTM Licenses By Business" sheetId="3" r:id="rId3"/>
    <sheet name="CTSA Licenses By Type" sheetId="4" r:id="rId4"/>
  </sheets>
  <definedNames>
    <definedName name="_xlnm.Print_Area" localSheetId="2">'CTM Licenses By Business'!$A$1:$E$87</definedName>
    <definedName name="_xlnm.Print_Area" localSheetId="3">'CTSA Licenses By Type'!$A$1:$E$49</definedName>
  </definedNames>
  <calcPr calcId="0"/>
</workbook>
</file>

<file path=xl/calcChain.xml><?xml version="1.0" encoding="utf-8"?>
<calcChain xmlns="http://schemas.openxmlformats.org/spreadsheetml/2006/main">
  <c r="L8" i="1" l="1"/>
  <c r="L9" i="1"/>
  <c r="L10" i="1"/>
  <c r="L11" i="1"/>
  <c r="L12" i="1"/>
  <c r="L13" i="1"/>
  <c r="L14" i="1"/>
  <c r="D15" i="1"/>
  <c r="L15" i="1"/>
  <c r="D16" i="1"/>
  <c r="L16" i="1"/>
  <c r="D17" i="1"/>
  <c r="L17" i="1"/>
  <c r="D18" i="1"/>
  <c r="L18" i="1"/>
  <c r="L19" i="1"/>
  <c r="L20" i="1"/>
  <c r="L21" i="1"/>
  <c r="L22" i="1"/>
  <c r="L23" i="1"/>
  <c r="L24" i="1"/>
  <c r="L25" i="1"/>
  <c r="L26" i="1"/>
  <c r="L27" i="1"/>
  <c r="L28" i="1"/>
  <c r="L29" i="1"/>
  <c r="K30" i="1"/>
  <c r="L31" i="1"/>
  <c r="L8" i="2"/>
  <c r="C9" i="2"/>
  <c r="L9" i="2"/>
  <c r="C10" i="2"/>
  <c r="L10" i="2"/>
  <c r="C11" i="2"/>
  <c r="L11" i="2"/>
  <c r="C12" i="2"/>
  <c r="L12" i="2"/>
  <c r="C13" i="2"/>
  <c r="L13" i="2"/>
  <c r="C14" i="2"/>
  <c r="L14" i="2"/>
  <c r="C15" i="2"/>
  <c r="L15" i="2"/>
  <c r="C16" i="2"/>
  <c r="L16" i="2"/>
  <c r="C17" i="2"/>
  <c r="L17" i="2"/>
  <c r="C18" i="2"/>
  <c r="L18" i="2"/>
  <c r="C19" i="2"/>
  <c r="L19" i="2"/>
  <c r="C20" i="2"/>
  <c r="L20" i="2"/>
  <c r="C21" i="2"/>
  <c r="L21" i="2"/>
  <c r="C22" i="2"/>
  <c r="D22" i="2"/>
  <c r="L22" i="2"/>
  <c r="C23" i="2"/>
  <c r="D23" i="2"/>
  <c r="L23" i="2"/>
  <c r="C24" i="2"/>
  <c r="D24" i="2"/>
  <c r="L24" i="2"/>
  <c r="L25" i="2"/>
  <c r="L26" i="2"/>
  <c r="L27" i="2"/>
  <c r="L28" i="2"/>
  <c r="L29" i="2"/>
  <c r="K30" i="2"/>
  <c r="L31" i="2"/>
  <c r="E6" i="3"/>
  <c r="E7" i="3"/>
  <c r="E8" i="3"/>
  <c r="E10" i="3"/>
  <c r="E11" i="3"/>
  <c r="E12" i="3"/>
  <c r="E14" i="3"/>
  <c r="E20" i="3"/>
  <c r="E21" i="3"/>
  <c r="E23" i="3"/>
  <c r="E24" i="3"/>
  <c r="E25" i="3"/>
  <c r="E27" i="3"/>
  <c r="E35" i="3"/>
  <c r="E36" i="3"/>
  <c r="E38" i="3"/>
  <c r="E40" i="3"/>
  <c r="E48" i="3"/>
  <c r="E50" i="3"/>
  <c r="E51" i="3"/>
  <c r="E56" i="3"/>
  <c r="E57" i="3"/>
  <c r="E59" i="3"/>
  <c r="E60" i="3"/>
  <c r="E61" i="3"/>
  <c r="E63" i="3"/>
  <c r="E67" i="3"/>
  <c r="E68" i="3"/>
  <c r="B74" i="3"/>
  <c r="C74" i="3"/>
  <c r="D74" i="3"/>
  <c r="E74" i="3"/>
  <c r="B75" i="3"/>
  <c r="C75" i="3"/>
  <c r="D75" i="3"/>
  <c r="E75" i="3"/>
  <c r="B76" i="3"/>
  <c r="C76" i="3"/>
  <c r="D76" i="3"/>
  <c r="E76" i="3"/>
  <c r="B77" i="3"/>
  <c r="C77" i="3"/>
  <c r="D77" i="3"/>
  <c r="E77" i="3"/>
  <c r="B78" i="3"/>
  <c r="C78" i="3"/>
  <c r="D78" i="3"/>
  <c r="E78" i="3"/>
  <c r="E4" i="4"/>
  <c r="E5" i="4"/>
  <c r="E6" i="4"/>
  <c r="E7" i="4"/>
  <c r="E8" i="4"/>
  <c r="E14" i="4"/>
  <c r="E15" i="4"/>
  <c r="E16" i="4"/>
  <c r="E17" i="4"/>
  <c r="E18" i="4"/>
  <c r="E19" i="4"/>
  <c r="E20" i="4"/>
  <c r="E21" i="4"/>
  <c r="E22" i="4"/>
  <c r="E28" i="4"/>
  <c r="E29" i="4"/>
  <c r="E30" i="4"/>
  <c r="E31" i="4"/>
  <c r="B37" i="4"/>
  <c r="C37" i="4"/>
  <c r="D37" i="4"/>
  <c r="E37" i="4"/>
  <c r="B38" i="4"/>
  <c r="C38" i="4"/>
  <c r="D38" i="4"/>
  <c r="E38" i="4"/>
  <c r="B39" i="4"/>
  <c r="C39" i="4"/>
  <c r="D39" i="4"/>
  <c r="E39" i="4"/>
  <c r="B40" i="4"/>
  <c r="C40" i="4"/>
  <c r="D40" i="4"/>
  <c r="E40" i="4"/>
  <c r="D47" i="4"/>
  <c r="D48" i="4"/>
  <c r="D49" i="4"/>
</calcChain>
</file>

<file path=xl/sharedStrings.xml><?xml version="1.0" encoding="utf-8"?>
<sst xmlns="http://schemas.openxmlformats.org/spreadsheetml/2006/main" count="371" uniqueCount="131">
  <si>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</si>
  <si>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</si>
  <si>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</si>
  <si>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</si>
  <si>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</si>
  <si>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</si>
  <si>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</si>
  <si>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</si>
  <si>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</si>
  <si>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</si>
  <si>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</si>
  <si>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</si>
  <si>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</si>
  <si>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</si>
  <si>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</si>
  <si>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</si>
  <si>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</si>
  <si>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</si>
  <si>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</si>
  <si>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</si>
  <si>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</si>
  <si>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ACCEPTED BY LICENSOR: BMC Software Distribution, Inc.</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</si>
  <si>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</si>
  <si>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</si>
  <si>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</si>
  <si>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</si>
  <si>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</si>
  <si>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</si>
  <si>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</si>
  <si>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</si>
  <si>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</si>
  <si>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 xml:space="preserve"> This Product Order Form is valid through November 30, 2000.</t>
  </si>
  <si>
    <t>E</t>
  </si>
  <si>
    <t>Less Discount</t>
  </si>
  <si>
    <t>Maintenance</t>
  </si>
  <si>
    <t>Flat Rate</t>
  </si>
  <si>
    <t xml:space="preserve">Enterprise Control Station </t>
  </si>
  <si>
    <t>ECS Additional Seat</t>
  </si>
  <si>
    <t>Seat</t>
  </si>
  <si>
    <t>Workgroup</t>
  </si>
  <si>
    <t>Control-M/Server for Solaris</t>
  </si>
  <si>
    <t>Control-M/Agent for Solaris</t>
  </si>
  <si>
    <t>Enterprise 1</t>
  </si>
  <si>
    <t>Department</t>
  </si>
  <si>
    <t xml:space="preserve">Patrol KM for Control-M for Windows </t>
  </si>
  <si>
    <t>Patrol KM for Control-M for Distributed Systems</t>
  </si>
  <si>
    <t>Control-M/Links for Distributed Systems</t>
  </si>
  <si>
    <t>Control-M/WebAccess</t>
  </si>
  <si>
    <t>Control-M/WebAccess Server</t>
  </si>
  <si>
    <t>Control-M/Desktop (Seats)</t>
  </si>
  <si>
    <t>Estimate</t>
  </si>
  <si>
    <t>Professional Services (Rate is Weighted Avg.)</t>
  </si>
  <si>
    <t>Total</t>
  </si>
  <si>
    <t xml:space="preserve">        ACCEPTED BY LICENSEE: Enron Corporation</t>
  </si>
  <si>
    <t>Control-M Option for SAP/R3 for Windows</t>
  </si>
  <si>
    <t>Control-M Option for SAP/R3 for Dist. Systems</t>
  </si>
  <si>
    <t>Control-M/Agent for Windows NT/W2K</t>
  </si>
  <si>
    <t>Open Systems Order Form:CNT-ZZ027BMC-POF:09</t>
  </si>
  <si>
    <t>Enterprise Security Station</t>
  </si>
  <si>
    <t>Control-SA/Passport Server</t>
  </si>
  <si>
    <t>Control-SA/Workflow Server</t>
  </si>
  <si>
    <t>Control-SA/Links Server</t>
  </si>
  <si>
    <t>Control-SA/Agent for W2K</t>
  </si>
  <si>
    <t>Control-SA/Agent for NT</t>
  </si>
  <si>
    <t>Control-SA/Agent for Sun Solaris</t>
  </si>
  <si>
    <t>Control-SA/Agent for HP Unix</t>
  </si>
  <si>
    <t>Control-SA/Agent for Open VMS</t>
  </si>
  <si>
    <t>Control-SA/Agent for SAP/R3</t>
  </si>
  <si>
    <t>Control-SA/Agent for Oracle</t>
  </si>
  <si>
    <t>Control-SA/Agent for Lotus Notes</t>
  </si>
  <si>
    <t>Control-SA/Agent for Novell</t>
  </si>
  <si>
    <t>Enterprise Security User</t>
  </si>
  <si>
    <t>Control-SA/Passport User</t>
  </si>
  <si>
    <t>Control-SA/Workflow User</t>
  </si>
  <si>
    <t>Control-SA/Links User</t>
  </si>
  <si>
    <t>Enterprise Control Station and User-Based Tools</t>
  </si>
  <si>
    <t>License Description</t>
  </si>
  <si>
    <t xml:space="preserve">     Tier      </t>
  </si>
  <si>
    <t>Qty.</t>
  </si>
  <si>
    <t>List Price</t>
  </si>
  <si>
    <t>Total Fee</t>
  </si>
  <si>
    <t>N/A</t>
  </si>
  <si>
    <t>Enron North America Tier-Based Licenses</t>
  </si>
  <si>
    <t>Control-M/Server Unix</t>
  </si>
  <si>
    <t>Control-M/Agent Unix</t>
  </si>
  <si>
    <t>Control-M/Agent NT/2K</t>
  </si>
  <si>
    <t>Control-M/Patrol KM’s for above</t>
  </si>
  <si>
    <t>Various</t>
  </si>
  <si>
    <t xml:space="preserve">  Various</t>
  </si>
  <si>
    <t>Enron Transportation &amp; Storage Tier-Based Licenses</t>
  </si>
  <si>
    <t>SAP/R3 Processing Management Licenses</t>
  </si>
  <si>
    <t>ECS and User-Based Tools</t>
  </si>
  <si>
    <t xml:space="preserve">Additional ECS Users </t>
  </si>
  <si>
    <t>Control-M Tier-Based Licenses</t>
  </si>
  <si>
    <t>SAP/R3 Processing Option for Windows</t>
  </si>
  <si>
    <t>SAP/R3 Processing Option for Unix</t>
  </si>
  <si>
    <t>Functional Area or Business Unit</t>
  </si>
  <si>
    <t>Discount</t>
  </si>
  <si>
    <t>Enterprise Control Station &amp; User-Based Tools</t>
  </si>
  <si>
    <t>Enron North America</t>
  </si>
  <si>
    <t>Enron Transportation &amp; Storage</t>
  </si>
  <si>
    <t>Enron SAP/R3 Processing Management</t>
  </si>
  <si>
    <t>Total All Software Licenses</t>
  </si>
  <si>
    <t>Professional Services Estimate</t>
  </si>
  <si>
    <t>Estimated</t>
  </si>
  <si>
    <t>Daily</t>
  </si>
  <si>
    <t>Days</t>
  </si>
  <si>
    <t>Rate</t>
  </si>
  <si>
    <t>Services</t>
  </si>
  <si>
    <t>Engagement Manager</t>
  </si>
  <si>
    <t>Consultant</t>
  </si>
  <si>
    <t>On-site Training Classes</t>
  </si>
  <si>
    <r>
      <t xml:space="preserve">Enterprise Control Station </t>
    </r>
    <r>
      <rPr>
        <sz val="10"/>
        <rFont val="Times New Roman"/>
        <family val="1"/>
      </rPr>
      <t>(Production)</t>
    </r>
  </si>
  <si>
    <r>
      <t xml:space="preserve">Additional Users </t>
    </r>
    <r>
      <rPr>
        <sz val="10"/>
        <rFont val="Times New Roman"/>
        <family val="1"/>
      </rPr>
      <t>(One seat included with ECS)</t>
    </r>
  </si>
  <si>
    <r>
      <t xml:space="preserve">Enterprise Control Station </t>
    </r>
    <r>
      <rPr>
        <sz val="10"/>
        <rFont val="Times New Roman"/>
        <family val="1"/>
      </rPr>
      <t>(Development)</t>
    </r>
  </si>
  <si>
    <r>
      <t xml:space="preserve">Control-M/WebAccess </t>
    </r>
    <r>
      <rPr>
        <sz val="10"/>
        <rFont val="Times New Roman"/>
        <family val="1"/>
      </rPr>
      <t>(Server)</t>
    </r>
  </si>
  <si>
    <r>
      <t xml:space="preserve">Control-M/WebAccess </t>
    </r>
    <r>
      <rPr>
        <sz val="10"/>
        <rFont val="Times New Roman"/>
        <family val="1"/>
      </rPr>
      <t>(Seats)</t>
    </r>
  </si>
  <si>
    <r>
      <t xml:space="preserve">Control-M/Desktop </t>
    </r>
    <r>
      <rPr>
        <sz val="10"/>
        <rFont val="Times New Roman"/>
        <family val="1"/>
      </rPr>
      <t>(Seats)</t>
    </r>
  </si>
  <si>
    <r>
      <t xml:space="preserve">Control-M/Server </t>
    </r>
    <r>
      <rPr>
        <sz val="10"/>
        <rFont val="Times New Roman"/>
        <family val="1"/>
      </rPr>
      <t>(Develop)</t>
    </r>
  </si>
  <si>
    <r>
      <t>_</t>
    </r>
    <r>
      <rPr>
        <b/>
        <u/>
        <sz val="12"/>
        <rFont val="Times New Roman"/>
        <family val="1"/>
      </rPr>
      <t>Net Fee_</t>
    </r>
  </si>
  <si>
    <t>Enterprise Security Station and Control-SA Servers</t>
  </si>
  <si>
    <r>
      <t xml:space="preserve">Enterprise Security Station </t>
    </r>
    <r>
      <rPr>
        <sz val="10"/>
        <rFont val="Times New Roman"/>
        <family val="1"/>
      </rPr>
      <t>(Production)</t>
    </r>
  </si>
  <si>
    <r>
      <t xml:space="preserve">Enterprise Security Station </t>
    </r>
    <r>
      <rPr>
        <sz val="10"/>
        <rFont val="Times New Roman"/>
        <family val="1"/>
      </rPr>
      <t>(Development)</t>
    </r>
  </si>
  <si>
    <t>Control-SA Agent Licenses</t>
  </si>
  <si>
    <t>Control-SA Enterprise User Licenses</t>
  </si>
  <si>
    <t>Control-M License Summary</t>
  </si>
  <si>
    <t>Control-SA License Summary</t>
  </si>
  <si>
    <t>License Category</t>
  </si>
  <si>
    <t>Enterprise Security Station &amp; Servers</t>
  </si>
  <si>
    <t>Control-SA/Agent Licenses</t>
  </si>
  <si>
    <t>Consulting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</si>
</sst>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43" formatCode="_(* #,##0.00_);_(* \(#,##0.00\);_(* &quot;-&quot;??_);_(@_)"/>
    <numFmt numFmtId="164" formatCode="mm\-dd\-yy"/>
    <numFmt numFmtId="166" formatCode="&quot;$&quot;#,##0.00"/>
  </numFmts>
  <fonts count="25" x14ac:knownFonts="1">
    <font>
      <sz val="11"/>
      <name val="Times New Roman"/>
    </font>
    <font>
      <b/>
      <i/>
      <sz val="11"/>
      <name val="Times New Roman"/>
    </font>
    <font>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u/>
      <sz val="10"/>
      <name val="Times New Roman"/>
      <family val="1"/>
    </font>
    <font>
      <b/>
      <sz val="11"/>
      <name val="Times New Roman"/>
      <family val="1"/>
    </font>
    <font>
      <i/>
      <sz val="11"/>
      <name val="Times New Roman"/>
      <family val="1"/>
    </font>
    <font>
      <sz val="8"/>
      <name val="Times New Roman"/>
      <family val="1"/>
    </font>
    <font>
      <sz val="8"/>
      <name val="Tahoma"/>
      <family val="2"/>
    </font>
    <font>
      <b/>
      <sz val="10"/>
      <name val="Times New Roman"/>
      <family val="1"/>
    </font>
    <font>
      <sz val="10"/>
      <name val="Arial"/>
    </font>
    <font>
      <sz val="12"/>
      <name val="Times New Roman"/>
      <family val="1"/>
    </font>
    <font>
      <sz val="10"/>
      <name val="Times New Roman"/>
    </font>
    <font>
      <b/>
      <sz val="12"/>
      <name val="Arial"/>
      <family val="2"/>
    </font>
    <font>
      <b/>
      <u/>
      <sz val="12"/>
      <name val="Times New Roman"/>
      <family val="1"/>
    </font>
    <font>
      <b/>
      <sz val="12"/>
      <name val="Times New Roman"/>
      <family val="1"/>
    </font>
    <font>
      <u/>
      <sz val="12"/>
      <name val="Times New Roman"/>
      <family val="1"/>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43" fontId="2" fillId="0" borderId="0" applyFont="0" applyFill="0" applyBorder="0" applyAlignment="0" applyProtection="0"/>
    <xf numFmtId="0" fontId="18" fillId="0" borderId="0"/>
  </cellStyleXfs>
  <cellXfs count="110">
    <xf numFmtId="0" fontId="0" fillId="0" borderId="0" xfId="0"/>
    <xf numFmtId="0" fontId="3" fillId="0" borderId="0" xfId="0" applyFont="1" applyProtection="1"/>
    <xf numFmtId="0" fontId="4" fillId="0" borderId="0" xfId="0" applyFont="1" applyProtection="1"/>
    <xf numFmtId="0" fontId="6" fillId="0" borderId="0" xfId="0" applyFont="1" applyAlignment="1" applyProtection="1">
      <alignment horizontal="center"/>
    </xf>
    <xf numFmtId="0" fontId="1" fillId="0" borderId="0" xfId="0" quotePrefix="1" applyFont="1" applyAlignment="1" applyProtection="1">
      <alignment horizontal="right"/>
    </xf>
    <xf numFmtId="0" fontId="7" fillId="0" borderId="0" xfId="0" applyFont="1" applyProtection="1"/>
    <xf numFmtId="0" fontId="8" fillId="0" borderId="0" xfId="0" applyFont="1" applyAlignment="1" applyProtection="1"/>
    <xf numFmtId="0" fontId="7" fillId="0" borderId="0" xfId="0" applyFont="1" applyAlignment="1" applyProtection="1"/>
    <xf numFmtId="0" fontId="9" fillId="0" borderId="0" xfId="0" applyFont="1" applyAlignment="1" applyProtection="1">
      <alignment horizontal="fill"/>
    </xf>
    <xf numFmtId="0" fontId="3" fillId="0" borderId="0" xfId="0" applyFont="1" applyAlignment="1" applyProtection="1">
      <alignment horizontal="fill"/>
    </xf>
    <xf numFmtId="0" fontId="7" fillId="0" borderId="0" xfId="0" applyFont="1" applyAlignment="1" applyProtection="1">
      <alignment horizontal="fill"/>
    </xf>
    <xf numFmtId="0" fontId="10" fillId="0" borderId="0" xfId="0" applyFont="1" applyAlignment="1" applyProtection="1">
      <alignment horizontal="center"/>
    </xf>
    <xf numFmtId="0" fontId="10" fillId="0" borderId="1" xfId="0" applyFont="1" applyBorder="1" applyAlignment="1" applyProtection="1">
      <alignment horizontal="center"/>
    </xf>
    <xf numFmtId="0" fontId="10" fillId="0" borderId="2" xfId="0" applyFont="1" applyBorder="1" applyAlignment="1" applyProtection="1">
      <alignment horizontal="center"/>
    </xf>
    <xf numFmtId="0" fontId="10" fillId="0" borderId="3" xfId="0" applyFont="1" applyBorder="1" applyAlignment="1" applyProtection="1">
      <alignment horizontal="center"/>
    </xf>
    <xf numFmtId="0" fontId="10" fillId="0" borderId="4" xfId="0" applyFont="1" applyBorder="1" applyAlignment="1" applyProtection="1">
      <alignment horizontal="center"/>
    </xf>
    <xf numFmtId="0" fontId="10" fillId="0" borderId="5" xfId="0" applyFont="1" applyBorder="1" applyAlignment="1" applyProtection="1">
      <alignment horizontal="center"/>
    </xf>
    <xf numFmtId="0" fontId="10" fillId="0" borderId="6" xfId="0" applyFont="1" applyBorder="1" applyAlignment="1" applyProtection="1">
      <alignment horizontal="centerContinuous"/>
    </xf>
    <xf numFmtId="0" fontId="10" fillId="0" borderId="7" xfId="0" applyFont="1" applyBorder="1" applyAlignment="1" applyProtection="1">
      <alignment horizontal="centerContinuous"/>
    </xf>
    <xf numFmtId="0" fontId="10" fillId="0" borderId="8" xfId="0" applyFont="1" applyBorder="1" applyAlignment="1" applyProtection="1">
      <alignment horizontal="center"/>
    </xf>
    <xf numFmtId="0" fontId="10" fillId="0" borderId="7" xfId="0" applyFont="1" applyBorder="1" applyAlignment="1" applyProtection="1">
      <alignment horizontal="center"/>
    </xf>
    <xf numFmtId="0" fontId="11" fillId="0" borderId="0" xfId="0" applyFont="1" applyProtection="1">
      <protection locked="0"/>
    </xf>
    <xf numFmtId="0" fontId="11" fillId="0" borderId="4" xfId="0" applyFont="1" applyBorder="1" applyAlignment="1" applyProtection="1">
      <alignment horizontal="center"/>
      <protection locked="0"/>
    </xf>
    <xf numFmtId="0" fontId="11" fillId="0" borderId="5" xfId="0" applyFont="1" applyBorder="1" applyAlignment="1" applyProtection="1">
      <alignment horizontal="center"/>
      <protection locked="0"/>
    </xf>
    <xf numFmtId="0" fontId="11" fillId="0" borderId="8" xfId="0" applyFont="1" applyBorder="1" applyAlignment="1" applyProtection="1">
      <alignment horizontal="left"/>
      <protection locked="0"/>
    </xf>
    <xf numFmtId="0" fontId="11" fillId="0" borderId="7" xfId="0" applyFont="1" applyBorder="1" applyAlignment="1" applyProtection="1">
      <alignment horizontal="center"/>
      <protection locked="0"/>
    </xf>
    <xf numFmtId="0" fontId="11" fillId="0" borderId="8" xfId="0" applyFont="1" applyBorder="1" applyProtection="1">
      <protection locked="0"/>
    </xf>
    <xf numFmtId="0" fontId="3" fillId="0" borderId="0" xfId="0" applyFont="1" applyBorder="1" applyProtection="1"/>
    <xf numFmtId="0" fontId="3" fillId="0" borderId="0" xfId="0" applyFont="1" applyBorder="1" applyAlignment="1" applyProtection="1"/>
    <xf numFmtId="0" fontId="0" fillId="0" borderId="0" xfId="0" applyProtection="1"/>
    <xf numFmtId="0" fontId="7" fillId="0" borderId="0" xfId="0" applyFont="1" applyAlignment="1" applyProtection="1">
      <alignment horizontal="left"/>
    </xf>
    <xf numFmtId="0" fontId="13" fillId="0" borderId="0" xfId="0" applyFont="1" applyBorder="1" applyProtection="1"/>
    <xf numFmtId="0" fontId="7" fillId="0" borderId="0" xfId="0" applyFont="1" applyFill="1" applyProtection="1"/>
    <xf numFmtId="0" fontId="14" fillId="0" borderId="0" xfId="0" applyFont="1" applyAlignment="1" applyProtection="1">
      <alignment horizontal="right"/>
    </xf>
    <xf numFmtId="0" fontId="3" fillId="0" borderId="0" xfId="0" applyFont="1"/>
    <xf numFmtId="0" fontId="11" fillId="0" borderId="4" xfId="0" applyFont="1" applyBorder="1" applyAlignment="1" applyProtection="1">
      <alignment horizontal="left"/>
      <protection locked="0"/>
    </xf>
    <xf numFmtId="0" fontId="11" fillId="0" borderId="0" xfId="0" applyFont="1" applyBorder="1" applyAlignment="1">
      <alignment horizontal="center"/>
    </xf>
    <xf numFmtId="0" fontId="11" fillId="0" borderId="0" xfId="0" applyFont="1" applyBorder="1" applyAlignment="1" applyProtection="1">
      <alignment horizontal="center"/>
      <protection locked="0"/>
    </xf>
    <xf numFmtId="0" fontId="11" fillId="0" borderId="6" xfId="0" applyFont="1" applyBorder="1" applyAlignment="1" applyProtection="1">
      <alignment horizontal="center"/>
      <protection locked="0"/>
    </xf>
    <xf numFmtId="0" fontId="15" fillId="0" borderId="1" xfId="0" applyFont="1" applyBorder="1" applyAlignment="1">
      <alignment horizontal="center"/>
    </xf>
    <xf numFmtId="0" fontId="15" fillId="0" borderId="4" xfId="0" applyFont="1" applyBorder="1" applyAlignment="1">
      <alignment horizontal="center"/>
    </xf>
    <xf numFmtId="0" fontId="11" fillId="0" borderId="8" xfId="0" applyFont="1" applyBorder="1" applyAlignment="1" applyProtection="1">
      <alignment horizontal="center"/>
      <protection locked="0"/>
    </xf>
    <xf numFmtId="0" fontId="11" fillId="0" borderId="1" xfId="0" applyFont="1" applyBorder="1" applyAlignment="1">
      <alignment horizontal="center"/>
    </xf>
    <xf numFmtId="0" fontId="11" fillId="0" borderId="4" xfId="0" applyFont="1" applyBorder="1" applyAlignment="1">
      <alignment horizontal="center"/>
    </xf>
    <xf numFmtId="3" fontId="11" fillId="0" borderId="4" xfId="0" applyNumberFormat="1"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3" fontId="11" fillId="0" borderId="10" xfId="0" applyNumberFormat="1" applyFont="1" applyBorder="1" applyAlignment="1">
      <alignment horizontal="center"/>
    </xf>
    <xf numFmtId="0" fontId="11" fillId="0" borderId="10" xfId="0" applyFont="1" applyBorder="1" applyAlignment="1" applyProtection="1">
      <alignment horizontal="center"/>
      <protection locked="0"/>
    </xf>
    <xf numFmtId="0" fontId="11" fillId="0" borderId="11" xfId="0" applyFont="1" applyBorder="1" applyAlignment="1" applyProtection="1">
      <alignment horizontal="center"/>
      <protection locked="0"/>
    </xf>
    <xf numFmtId="3" fontId="11" fillId="0" borderId="1" xfId="0" applyNumberFormat="1" applyFont="1" applyBorder="1" applyAlignment="1">
      <alignment horizontal="center"/>
    </xf>
    <xf numFmtId="0" fontId="3" fillId="0" borderId="8" xfId="0" applyFont="1" applyBorder="1" applyProtection="1"/>
    <xf numFmtId="0" fontId="11" fillId="0" borderId="1" xfId="0" applyFont="1" applyBorder="1"/>
    <xf numFmtId="0" fontId="11" fillId="0" borderId="4" xfId="0" applyFont="1" applyBorder="1"/>
    <xf numFmtId="0" fontId="0" fillId="0" borderId="8" xfId="0" applyBorder="1"/>
    <xf numFmtId="14" fontId="11" fillId="0" borderId="1" xfId="0" applyNumberFormat="1" applyFont="1" applyBorder="1" applyAlignment="1">
      <alignment horizontal="center"/>
    </xf>
    <xf numFmtId="14" fontId="11" fillId="0" borderId="4" xfId="0" applyNumberFormat="1" applyFont="1" applyBorder="1" applyAlignment="1">
      <alignment horizontal="center"/>
    </xf>
    <xf numFmtId="164" fontId="11" fillId="0" borderId="4" xfId="0" applyNumberFormat="1" applyFont="1" applyBorder="1" applyAlignment="1" applyProtection="1">
      <alignment horizontal="center"/>
      <protection locked="0"/>
    </xf>
    <xf numFmtId="164" fontId="11" fillId="0" borderId="8" xfId="0" applyNumberFormat="1" applyFont="1" applyBorder="1" applyAlignment="1" applyProtection="1">
      <alignment horizontal="center"/>
      <protection locked="0"/>
    </xf>
    <xf numFmtId="6" fontId="11" fillId="0" borderId="4" xfId="0" applyNumberFormat="1" applyFont="1" applyBorder="1" applyAlignment="1" applyProtection="1">
      <alignment horizontal="right"/>
      <protection locked="0"/>
    </xf>
    <xf numFmtId="6" fontId="11" fillId="0" borderId="8" xfId="0" applyNumberFormat="1" applyFont="1" applyBorder="1" applyAlignment="1" applyProtection="1">
      <alignment horizontal="center"/>
      <protection locked="0"/>
    </xf>
    <xf numFmtId="3" fontId="11" fillId="0" borderId="9" xfId="0" applyNumberFormat="1" applyFont="1" applyBorder="1" applyAlignment="1">
      <alignment horizontal="center"/>
    </xf>
    <xf numFmtId="6" fontId="11" fillId="0" borderId="10" xfId="0" applyNumberFormat="1" applyFont="1" applyBorder="1" applyAlignment="1" applyProtection="1">
      <alignment horizontal="center"/>
      <protection locked="0"/>
    </xf>
    <xf numFmtId="6" fontId="11" fillId="0" borderId="11" xfId="0" applyNumberFormat="1" applyFont="1" applyBorder="1" applyAlignment="1" applyProtection="1">
      <alignment horizontal="center"/>
      <protection locked="0"/>
    </xf>
    <xf numFmtId="0" fontId="11" fillId="0" borderId="2" xfId="0" applyFont="1" applyBorder="1" applyProtection="1">
      <protection locked="0"/>
    </xf>
    <xf numFmtId="0" fontId="11" fillId="0" borderId="5" xfId="0" applyFont="1" applyBorder="1" applyProtection="1">
      <protection locked="0"/>
    </xf>
    <xf numFmtId="6" fontId="12" fillId="0" borderId="4" xfId="0" applyNumberFormat="1" applyFont="1" applyBorder="1" applyAlignment="1" applyProtection="1">
      <alignment horizontal="right"/>
      <protection locked="0"/>
    </xf>
    <xf numFmtId="6" fontId="17" fillId="0" borderId="10" xfId="0" applyNumberFormat="1" applyFont="1" applyBorder="1" applyAlignment="1" applyProtection="1">
      <alignment horizontal="center"/>
      <protection locked="0"/>
    </xf>
    <xf numFmtId="3" fontId="12" fillId="0" borderId="4" xfId="0" applyNumberFormat="1" applyFont="1" applyBorder="1" applyAlignment="1">
      <alignment horizontal="center"/>
    </xf>
    <xf numFmtId="0" fontId="7" fillId="0" borderId="0" xfId="0" applyFont="1" applyBorder="1" applyAlignment="1" applyProtection="1">
      <alignment horizontal="left"/>
    </xf>
    <xf numFmtId="0" fontId="15" fillId="0" borderId="0" xfId="0" applyFont="1" applyProtection="1"/>
    <xf numFmtId="0" fontId="19" fillId="0" borderId="0" xfId="0" applyFont="1"/>
    <xf numFmtId="0" fontId="11" fillId="0" borderId="0" xfId="0" applyFont="1"/>
    <xf numFmtId="3" fontId="18" fillId="0" borderId="1" xfId="0" applyNumberFormat="1" applyFont="1" applyBorder="1" applyAlignment="1">
      <alignment horizontal="center"/>
    </xf>
    <xf numFmtId="3" fontId="18" fillId="0" borderId="4" xfId="0" applyNumberFormat="1" applyFont="1" applyBorder="1" applyAlignment="1">
      <alignment horizontal="center"/>
    </xf>
    <xf numFmtId="3" fontId="20" fillId="0" borderId="4" xfId="0" applyNumberFormat="1" applyFont="1" applyBorder="1" applyAlignment="1">
      <alignment horizontal="center"/>
    </xf>
    <xf numFmtId="0" fontId="20" fillId="0" borderId="1" xfId="0" applyFont="1" applyBorder="1" applyAlignment="1">
      <alignment horizontal="center"/>
    </xf>
    <xf numFmtId="0" fontId="20" fillId="0" borderId="4" xfId="0" applyFont="1" applyBorder="1" applyAlignment="1">
      <alignment horizontal="center"/>
    </xf>
    <xf numFmtId="0" fontId="11" fillId="0" borderId="0" xfId="0" applyFont="1" applyBorder="1" applyAlignment="1" applyProtection="1">
      <alignment horizontal="left"/>
      <protection locked="0"/>
    </xf>
    <xf numFmtId="0" fontId="0" fillId="0" borderId="6" xfId="0" applyBorder="1"/>
    <xf numFmtId="6" fontId="11" fillId="0" borderId="1" xfId="0" applyNumberFormat="1" applyFont="1" applyBorder="1"/>
    <xf numFmtId="3" fontId="11" fillId="0" borderId="4" xfId="0" applyNumberFormat="1" applyFont="1" applyBorder="1"/>
    <xf numFmtId="0" fontId="20" fillId="0" borderId="1" xfId="0" applyFont="1" applyBorder="1"/>
    <xf numFmtId="6" fontId="11" fillId="0" borderId="4" xfId="0" applyNumberFormat="1" applyFont="1" applyBorder="1"/>
    <xf numFmtId="6" fontId="11" fillId="0" borderId="1" xfId="0" applyNumberFormat="1" applyFont="1" applyBorder="1" applyAlignment="1">
      <alignment horizontal="center"/>
    </xf>
    <xf numFmtId="166" fontId="11" fillId="0" borderId="4" xfId="0" applyNumberFormat="1" applyFont="1" applyBorder="1" applyAlignment="1">
      <alignment horizontal="center"/>
    </xf>
    <xf numFmtId="4" fontId="11" fillId="0" borderId="4" xfId="0" applyNumberFormat="1" applyFont="1" applyBorder="1" applyAlignment="1">
      <alignment horizontal="center"/>
    </xf>
    <xf numFmtId="6" fontId="17" fillId="0" borderId="4" xfId="0" applyNumberFormat="1" applyFont="1" applyBorder="1" applyAlignment="1" applyProtection="1">
      <alignment horizontal="center"/>
      <protection locked="0"/>
    </xf>
    <xf numFmtId="6" fontId="11" fillId="0" borderId="4" xfId="0" applyNumberFormat="1" applyFont="1" applyBorder="1" applyAlignment="1" applyProtection="1">
      <alignment horizontal="center"/>
      <protection locked="0"/>
    </xf>
    <xf numFmtId="0" fontId="18" fillId="0" borderId="0" xfId="2"/>
    <xf numFmtId="0" fontId="19" fillId="0" borderId="0" xfId="2" applyFont="1"/>
    <xf numFmtId="0" fontId="18" fillId="0" borderId="0" xfId="2" applyAlignment="1">
      <alignment horizontal="center"/>
    </xf>
    <xf numFmtId="0" fontId="22" fillId="0" borderId="0" xfId="2" applyFont="1"/>
    <xf numFmtId="0" fontId="22" fillId="0" borderId="0" xfId="2" applyFont="1" applyAlignment="1">
      <alignment horizontal="center"/>
    </xf>
    <xf numFmtId="0" fontId="11" fillId="0" borderId="0" xfId="2" applyFont="1" applyAlignment="1">
      <alignment horizontal="center"/>
    </xf>
    <xf numFmtId="0" fontId="19" fillId="0" borderId="0" xfId="2" applyFont="1" applyAlignment="1">
      <alignment horizontal="center"/>
    </xf>
    <xf numFmtId="6" fontId="19" fillId="0" borderId="0" xfId="2" applyNumberFormat="1" applyFont="1" applyAlignment="1">
      <alignment horizontal="center"/>
    </xf>
    <xf numFmtId="3" fontId="19" fillId="0" borderId="0" xfId="2" applyNumberFormat="1" applyFont="1" applyAlignment="1">
      <alignment horizontal="center"/>
    </xf>
    <xf numFmtId="0" fontId="11" fillId="0" borderId="0" xfId="2" applyFont="1"/>
    <xf numFmtId="0" fontId="22" fillId="0" borderId="0" xfId="2" applyFont="1" applyAlignment="1">
      <alignment horizontal="left"/>
    </xf>
    <xf numFmtId="0" fontId="23" fillId="0" borderId="0" xfId="2" applyFont="1" applyAlignment="1">
      <alignment horizontal="center"/>
    </xf>
    <xf numFmtId="0" fontId="24" fillId="0" borderId="0" xfId="2" applyFont="1"/>
    <xf numFmtId="3" fontId="24" fillId="0" borderId="0" xfId="2" applyNumberFormat="1" applyFont="1" applyAlignment="1">
      <alignment horizontal="center"/>
    </xf>
    <xf numFmtId="3" fontId="19" fillId="0" borderId="0" xfId="1" applyNumberFormat="1" applyFont="1" applyAlignment="1">
      <alignment horizontal="center"/>
    </xf>
    <xf numFmtId="8" fontId="19" fillId="0" borderId="0" xfId="2" applyNumberFormat="1" applyFont="1" applyAlignment="1">
      <alignment horizontal="center"/>
    </xf>
    <xf numFmtId="4" fontId="19" fillId="0" borderId="0" xfId="2" applyNumberFormat="1" applyFont="1" applyAlignment="1">
      <alignment horizontal="center"/>
    </xf>
    <xf numFmtId="4" fontId="18" fillId="0" borderId="0" xfId="2" applyNumberFormat="1" applyAlignment="1">
      <alignment horizontal="center"/>
    </xf>
    <xf numFmtId="38" fontId="19" fillId="0" borderId="0" xfId="2" applyNumberFormat="1" applyFont="1" applyAlignment="1">
      <alignment horizontal="center"/>
    </xf>
    <xf numFmtId="38" fontId="24" fillId="0" borderId="0" xfId="2" applyNumberFormat="1" applyFont="1" applyAlignment="1">
      <alignment horizontal="center"/>
    </xf>
    <xf numFmtId="0" fontId="21" fillId="0" borderId="0" xfId="2" applyFont="1" applyAlignment="1">
      <alignment horizontal="center"/>
    </xf>
  </cellXfs>
  <cellStyles count="3">
    <cellStyle name="Comma" xfId="1" builtinId="3"/>
    <cellStyle name="Normal" xfId="0" builtinId="0"/>
    <cellStyle name="Normal_Order Worksheet 11-28-0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601980</xdr:colOff>
      <xdr:row>48</xdr:row>
      <xdr:rowOff>7620</xdr:rowOff>
    </xdr:from>
    <xdr:to>
      <xdr:col>12</xdr:col>
      <xdr:colOff>1112520</xdr:colOff>
      <xdr:row>49</xdr:row>
      <xdr:rowOff>0</xdr:rowOff>
    </xdr:to>
    <xdr:sp macro="" textlink="">
      <xdr:nvSpPr>
        <xdr:cNvPr id="1025" name="Text 152"/>
        <xdr:cNvSpPr txBox="1">
          <a:spLocks noChangeArrowheads="1"/>
        </xdr:cNvSpPr>
      </xdr:nvSpPr>
      <xdr:spPr bwMode="auto">
        <a:xfrm>
          <a:off x="9105900" y="8138160"/>
          <a:ext cx="125730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495300</xdr:colOff>
      <xdr:row>44</xdr:row>
      <xdr:rowOff>0</xdr:rowOff>
    </xdr:from>
    <xdr:to>
      <xdr:col>6</xdr:col>
      <xdr:colOff>7620</xdr:colOff>
      <xdr:row>44</xdr:row>
      <xdr:rowOff>0</xdr:rowOff>
    </xdr:to>
    <xdr:sp macro="" textlink="">
      <xdr:nvSpPr>
        <xdr:cNvPr id="1026" name="Line 2"/>
        <xdr:cNvSpPr>
          <a:spLocks noChangeShapeType="1"/>
        </xdr:cNvSpPr>
      </xdr:nvSpPr>
      <xdr:spPr bwMode="auto">
        <a:xfrm>
          <a:off x="891540" y="7246620"/>
          <a:ext cx="384048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495300</xdr:colOff>
      <xdr:row>45</xdr:row>
      <xdr:rowOff>0</xdr:rowOff>
    </xdr:from>
    <xdr:to>
      <xdr:col>6</xdr:col>
      <xdr:colOff>7620</xdr:colOff>
      <xdr:row>45</xdr:row>
      <xdr:rowOff>0</xdr:rowOff>
    </xdr:to>
    <xdr:sp macro="" textlink="">
      <xdr:nvSpPr>
        <xdr:cNvPr id="1027" name="Line 3"/>
        <xdr:cNvSpPr>
          <a:spLocks noChangeShapeType="1"/>
        </xdr:cNvSpPr>
      </xdr:nvSpPr>
      <xdr:spPr bwMode="auto">
        <a:xfrm>
          <a:off x="891540" y="7520940"/>
          <a:ext cx="384048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495300</xdr:colOff>
      <xdr:row>46</xdr:row>
      <xdr:rowOff>0</xdr:rowOff>
    </xdr:from>
    <xdr:to>
      <xdr:col>6</xdr:col>
      <xdr:colOff>7620</xdr:colOff>
      <xdr:row>46</xdr:row>
      <xdr:rowOff>0</xdr:rowOff>
    </xdr:to>
    <xdr:sp macro="" textlink="">
      <xdr:nvSpPr>
        <xdr:cNvPr id="1028" name="Line 4"/>
        <xdr:cNvSpPr>
          <a:spLocks noChangeShapeType="1"/>
        </xdr:cNvSpPr>
      </xdr:nvSpPr>
      <xdr:spPr bwMode="auto">
        <a:xfrm>
          <a:off x="891540" y="7795260"/>
          <a:ext cx="384048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502920</xdr:colOff>
      <xdr:row>47</xdr:row>
      <xdr:rowOff>0</xdr:rowOff>
    </xdr:from>
    <xdr:to>
      <xdr:col>6</xdr:col>
      <xdr:colOff>22860</xdr:colOff>
      <xdr:row>47</xdr:row>
      <xdr:rowOff>0</xdr:rowOff>
    </xdr:to>
    <xdr:sp macro="" textlink="">
      <xdr:nvSpPr>
        <xdr:cNvPr id="1029" name="Line 5"/>
        <xdr:cNvSpPr>
          <a:spLocks noChangeShapeType="1"/>
        </xdr:cNvSpPr>
      </xdr:nvSpPr>
      <xdr:spPr bwMode="auto">
        <a:xfrm>
          <a:off x="891540" y="8069580"/>
          <a:ext cx="385572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44</xdr:row>
      <xdr:rowOff>0</xdr:rowOff>
    </xdr:from>
    <xdr:to>
      <xdr:col>12</xdr:col>
      <xdr:colOff>647700</xdr:colOff>
      <xdr:row>44</xdr:row>
      <xdr:rowOff>0</xdr:rowOff>
    </xdr:to>
    <xdr:sp macro="" textlink="">
      <xdr:nvSpPr>
        <xdr:cNvPr id="1030" name="Line 6"/>
        <xdr:cNvSpPr>
          <a:spLocks noChangeShapeType="1"/>
        </xdr:cNvSpPr>
      </xdr:nvSpPr>
      <xdr:spPr bwMode="auto">
        <a:xfrm>
          <a:off x="6118860" y="7246620"/>
          <a:ext cx="377952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45</xdr:row>
      <xdr:rowOff>0</xdr:rowOff>
    </xdr:from>
    <xdr:to>
      <xdr:col>12</xdr:col>
      <xdr:colOff>647700</xdr:colOff>
      <xdr:row>45</xdr:row>
      <xdr:rowOff>0</xdr:rowOff>
    </xdr:to>
    <xdr:sp macro="" textlink="">
      <xdr:nvSpPr>
        <xdr:cNvPr id="1031" name="Line 7"/>
        <xdr:cNvSpPr>
          <a:spLocks noChangeShapeType="1"/>
        </xdr:cNvSpPr>
      </xdr:nvSpPr>
      <xdr:spPr bwMode="auto">
        <a:xfrm>
          <a:off x="6118860" y="7520940"/>
          <a:ext cx="377952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46</xdr:row>
      <xdr:rowOff>0</xdr:rowOff>
    </xdr:from>
    <xdr:to>
      <xdr:col>12</xdr:col>
      <xdr:colOff>647700</xdr:colOff>
      <xdr:row>46</xdr:row>
      <xdr:rowOff>0</xdr:rowOff>
    </xdr:to>
    <xdr:sp macro="" textlink="">
      <xdr:nvSpPr>
        <xdr:cNvPr id="1032" name="Line 8"/>
        <xdr:cNvSpPr>
          <a:spLocks noChangeShapeType="1"/>
        </xdr:cNvSpPr>
      </xdr:nvSpPr>
      <xdr:spPr bwMode="auto">
        <a:xfrm>
          <a:off x="6118860" y="7795260"/>
          <a:ext cx="377952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47</xdr:row>
      <xdr:rowOff>0</xdr:rowOff>
    </xdr:from>
    <xdr:to>
      <xdr:col>12</xdr:col>
      <xdr:colOff>647700</xdr:colOff>
      <xdr:row>47</xdr:row>
      <xdr:rowOff>0</xdr:rowOff>
    </xdr:to>
    <xdr:sp macro="" textlink="">
      <xdr:nvSpPr>
        <xdr:cNvPr id="1033" name="Line 9"/>
        <xdr:cNvSpPr>
          <a:spLocks noChangeShapeType="1"/>
        </xdr:cNvSpPr>
      </xdr:nvSpPr>
      <xdr:spPr bwMode="auto">
        <a:xfrm>
          <a:off x="6118860" y="8069580"/>
          <a:ext cx="377952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7620</xdr:colOff>
      <xdr:row>1</xdr:row>
      <xdr:rowOff>0</xdr:rowOff>
    </xdr:from>
    <xdr:to>
      <xdr:col>13</xdr:col>
      <xdr:colOff>0</xdr:colOff>
      <xdr:row>2</xdr:row>
      <xdr:rowOff>137160</xdr:rowOff>
    </xdr:to>
    <xdr:sp macro="" textlink="">
      <xdr:nvSpPr>
        <xdr:cNvPr id="1035" name="Text 12"/>
        <xdr:cNvSpPr txBox="1">
          <a:spLocks noChangeArrowheads="1"/>
        </xdr:cNvSpPr>
      </xdr:nvSpPr>
      <xdr:spPr bwMode="auto">
        <a:xfrm>
          <a:off x="30480" y="312420"/>
          <a:ext cx="10408920" cy="289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30480</xdr:rowOff>
    </xdr:from>
    <xdr:to>
      <xdr:col>4</xdr:col>
      <xdr:colOff>1577340</xdr:colOff>
      <xdr:row>1</xdr:row>
      <xdr:rowOff>0</xdr:rowOff>
    </xdr:to>
    <xdr:sp macro="" textlink="">
      <xdr:nvSpPr>
        <xdr:cNvPr id="1036" name="Text 14"/>
        <xdr:cNvSpPr txBox="1">
          <a:spLocks noChangeArrowheads="1"/>
        </xdr:cNvSpPr>
      </xdr:nvSpPr>
      <xdr:spPr bwMode="auto">
        <a:xfrm>
          <a:off x="22860" y="30480"/>
          <a:ext cx="2948940" cy="281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396240</xdr:colOff>
      <xdr:row>1</xdr:row>
      <xdr:rowOff>0</xdr:rowOff>
    </xdr:from>
    <xdr:to>
      <xdr:col>12</xdr:col>
      <xdr:colOff>670560</xdr:colOff>
      <xdr:row>1</xdr:row>
      <xdr:rowOff>0</xdr:rowOff>
    </xdr:to>
    <xdr:sp macro="" textlink="" fLocksText="0">
      <xdr:nvSpPr>
        <xdr:cNvPr id="1037" name="Text 17"/>
        <xdr:cNvSpPr txBox="1">
          <a:spLocks noChangeArrowheads="1"/>
        </xdr:cNvSpPr>
      </xdr:nvSpPr>
      <xdr:spPr bwMode="auto">
        <a:xfrm>
          <a:off x="9646920" y="312420"/>
          <a:ext cx="2743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960120</xdr:colOff>
      <xdr:row>1</xdr:row>
      <xdr:rowOff>0</xdr:rowOff>
    </xdr:from>
    <xdr:to>
      <xdr:col>12</xdr:col>
      <xdr:colOff>1104900</xdr:colOff>
      <xdr:row>1</xdr:row>
      <xdr:rowOff>0</xdr:rowOff>
    </xdr:to>
    <xdr:sp macro="" textlink="" fLocksText="0">
      <xdr:nvSpPr>
        <xdr:cNvPr id="1038" name="Text 18"/>
        <xdr:cNvSpPr txBox="1">
          <a:spLocks noChangeArrowheads="1"/>
        </xdr:cNvSpPr>
      </xdr:nvSpPr>
      <xdr:spPr bwMode="auto">
        <a:xfrm>
          <a:off x="10210800" y="312420"/>
          <a:ext cx="14478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44</xdr:row>
      <xdr:rowOff>38100</xdr:rowOff>
    </xdr:from>
    <xdr:to>
      <xdr:col>6</xdr:col>
      <xdr:colOff>0</xdr:colOff>
      <xdr:row>44</xdr:row>
      <xdr:rowOff>236220</xdr:rowOff>
    </xdr:to>
    <xdr:sp macro="" textlink="" fLocksText="0">
      <xdr:nvSpPr>
        <xdr:cNvPr id="1039" name="Text 28"/>
        <xdr:cNvSpPr txBox="1">
          <a:spLocks noChangeArrowheads="1"/>
        </xdr:cNvSpPr>
      </xdr:nvSpPr>
      <xdr:spPr bwMode="auto">
        <a:xfrm>
          <a:off x="891540" y="7284720"/>
          <a:ext cx="383286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45</xdr:row>
      <xdr:rowOff>38100</xdr:rowOff>
    </xdr:from>
    <xdr:to>
      <xdr:col>6</xdr:col>
      <xdr:colOff>0</xdr:colOff>
      <xdr:row>45</xdr:row>
      <xdr:rowOff>236220</xdr:rowOff>
    </xdr:to>
    <xdr:sp macro="" textlink="" fLocksText="0">
      <xdr:nvSpPr>
        <xdr:cNvPr id="1040" name="Text 29"/>
        <xdr:cNvSpPr txBox="1">
          <a:spLocks noChangeArrowheads="1"/>
        </xdr:cNvSpPr>
      </xdr:nvSpPr>
      <xdr:spPr bwMode="auto">
        <a:xfrm>
          <a:off x="891540" y="7559040"/>
          <a:ext cx="383286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46</xdr:row>
      <xdr:rowOff>38100</xdr:rowOff>
    </xdr:from>
    <xdr:to>
      <xdr:col>6</xdr:col>
      <xdr:colOff>0</xdr:colOff>
      <xdr:row>46</xdr:row>
      <xdr:rowOff>236220</xdr:rowOff>
    </xdr:to>
    <xdr:sp macro="" textlink="" fLocksText="0">
      <xdr:nvSpPr>
        <xdr:cNvPr id="1041" name="Text 30"/>
        <xdr:cNvSpPr txBox="1">
          <a:spLocks noChangeArrowheads="1"/>
        </xdr:cNvSpPr>
      </xdr:nvSpPr>
      <xdr:spPr bwMode="auto">
        <a:xfrm>
          <a:off x="891540" y="7833360"/>
          <a:ext cx="383286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800100</xdr:colOff>
      <xdr:row>44</xdr:row>
      <xdr:rowOff>38100</xdr:rowOff>
    </xdr:from>
    <xdr:to>
      <xdr:col>12</xdr:col>
      <xdr:colOff>632460</xdr:colOff>
      <xdr:row>44</xdr:row>
      <xdr:rowOff>236220</xdr:rowOff>
    </xdr:to>
    <xdr:sp macro="" textlink="" fLocksText="0">
      <xdr:nvSpPr>
        <xdr:cNvPr id="1042" name="Text 32"/>
        <xdr:cNvSpPr txBox="1">
          <a:spLocks noChangeArrowheads="1"/>
        </xdr:cNvSpPr>
      </xdr:nvSpPr>
      <xdr:spPr bwMode="auto">
        <a:xfrm>
          <a:off x="6134100" y="7284720"/>
          <a:ext cx="374904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792480</xdr:colOff>
      <xdr:row>45</xdr:row>
      <xdr:rowOff>30480</xdr:rowOff>
    </xdr:from>
    <xdr:to>
      <xdr:col>12</xdr:col>
      <xdr:colOff>617220</xdr:colOff>
      <xdr:row>45</xdr:row>
      <xdr:rowOff>228600</xdr:rowOff>
    </xdr:to>
    <xdr:sp macro="" textlink="" fLocksText="0">
      <xdr:nvSpPr>
        <xdr:cNvPr id="1043" name="Text 33"/>
        <xdr:cNvSpPr txBox="1">
          <a:spLocks noChangeArrowheads="1"/>
        </xdr:cNvSpPr>
      </xdr:nvSpPr>
      <xdr:spPr bwMode="auto">
        <a:xfrm>
          <a:off x="6126480" y="7551420"/>
          <a:ext cx="374142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792480</xdr:colOff>
      <xdr:row>46</xdr:row>
      <xdr:rowOff>38100</xdr:rowOff>
    </xdr:from>
    <xdr:to>
      <xdr:col>12</xdr:col>
      <xdr:colOff>617220</xdr:colOff>
      <xdr:row>46</xdr:row>
      <xdr:rowOff>236220</xdr:rowOff>
    </xdr:to>
    <xdr:sp macro="" textlink="" fLocksText="0">
      <xdr:nvSpPr>
        <xdr:cNvPr id="1044" name="Text 34"/>
        <xdr:cNvSpPr txBox="1">
          <a:spLocks noChangeArrowheads="1"/>
        </xdr:cNvSpPr>
      </xdr:nvSpPr>
      <xdr:spPr bwMode="auto">
        <a:xfrm>
          <a:off x="6126480" y="7833360"/>
          <a:ext cx="374142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7620</xdr:colOff>
      <xdr:row>32</xdr:row>
      <xdr:rowOff>38100</xdr:rowOff>
    </xdr:from>
    <xdr:to>
      <xdr:col>13</xdr:col>
      <xdr:colOff>7620</xdr:colOff>
      <xdr:row>41</xdr:row>
      <xdr:rowOff>137160</xdr:rowOff>
    </xdr:to>
    <xdr:sp macro="" textlink="">
      <xdr:nvSpPr>
        <xdr:cNvPr id="1045" name="Text 37"/>
        <xdr:cNvSpPr txBox="1">
          <a:spLocks noChangeArrowheads="1"/>
        </xdr:cNvSpPr>
      </xdr:nvSpPr>
      <xdr:spPr bwMode="auto">
        <a:xfrm>
          <a:off x="30480" y="5082540"/>
          <a:ext cx="10416540" cy="1676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38</xdr:row>
      <xdr:rowOff>106680</xdr:rowOff>
    </xdr:from>
    <xdr:to>
      <xdr:col>4</xdr:col>
      <xdr:colOff>1600200</xdr:colOff>
      <xdr:row>38</xdr:row>
      <xdr:rowOff>106680</xdr:rowOff>
    </xdr:to>
    <xdr:sp macro="" textlink="">
      <xdr:nvSpPr>
        <xdr:cNvPr id="1046" name="Line 22"/>
        <xdr:cNvSpPr>
          <a:spLocks noChangeShapeType="1"/>
        </xdr:cNvSpPr>
      </xdr:nvSpPr>
      <xdr:spPr bwMode="auto">
        <a:xfrm>
          <a:off x="929640" y="6202680"/>
          <a:ext cx="20650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1661160</xdr:colOff>
      <xdr:row>38</xdr:row>
      <xdr:rowOff>106680</xdr:rowOff>
    </xdr:from>
    <xdr:to>
      <xdr:col>7</xdr:col>
      <xdr:colOff>480060</xdr:colOff>
      <xdr:row>38</xdr:row>
      <xdr:rowOff>106680</xdr:rowOff>
    </xdr:to>
    <xdr:sp macro="" textlink="">
      <xdr:nvSpPr>
        <xdr:cNvPr id="1047" name="Line 23"/>
        <xdr:cNvSpPr>
          <a:spLocks noChangeShapeType="1"/>
        </xdr:cNvSpPr>
      </xdr:nvSpPr>
      <xdr:spPr bwMode="auto">
        <a:xfrm>
          <a:off x="3055620" y="6202680"/>
          <a:ext cx="27584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579120</xdr:colOff>
      <xdr:row>38</xdr:row>
      <xdr:rowOff>106680</xdr:rowOff>
    </xdr:from>
    <xdr:to>
      <xdr:col>10</xdr:col>
      <xdr:colOff>388620</xdr:colOff>
      <xdr:row>38</xdr:row>
      <xdr:rowOff>106680</xdr:rowOff>
    </xdr:to>
    <xdr:sp macro="" textlink="">
      <xdr:nvSpPr>
        <xdr:cNvPr id="1048" name="Line 24"/>
        <xdr:cNvSpPr>
          <a:spLocks noChangeShapeType="1"/>
        </xdr:cNvSpPr>
      </xdr:nvSpPr>
      <xdr:spPr bwMode="auto">
        <a:xfrm>
          <a:off x="5913120" y="6202680"/>
          <a:ext cx="20878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518160</xdr:colOff>
      <xdr:row>38</xdr:row>
      <xdr:rowOff>106680</xdr:rowOff>
    </xdr:from>
    <xdr:to>
      <xdr:col>12</xdr:col>
      <xdr:colOff>1120140</xdr:colOff>
      <xdr:row>38</xdr:row>
      <xdr:rowOff>106680</xdr:rowOff>
    </xdr:to>
    <xdr:sp macro="" textlink="">
      <xdr:nvSpPr>
        <xdr:cNvPr id="1049" name="Line 25"/>
        <xdr:cNvSpPr>
          <a:spLocks noChangeShapeType="1"/>
        </xdr:cNvSpPr>
      </xdr:nvSpPr>
      <xdr:spPr bwMode="auto">
        <a:xfrm>
          <a:off x="8130540" y="6202680"/>
          <a:ext cx="22402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xdr:colOff>
      <xdr:row>38</xdr:row>
      <xdr:rowOff>114300</xdr:rowOff>
    </xdr:from>
    <xdr:to>
      <xdr:col>4</xdr:col>
      <xdr:colOff>1546860</xdr:colOff>
      <xdr:row>39</xdr:row>
      <xdr:rowOff>91440</xdr:rowOff>
    </xdr:to>
    <xdr:sp macro="" textlink="">
      <xdr:nvSpPr>
        <xdr:cNvPr id="1050" name="Text 42"/>
        <xdr:cNvSpPr txBox="1">
          <a:spLocks noChangeArrowheads="1"/>
        </xdr:cNvSpPr>
      </xdr:nvSpPr>
      <xdr:spPr bwMode="auto">
        <a:xfrm>
          <a:off x="937260" y="6210300"/>
          <a:ext cx="20040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1661160</xdr:colOff>
      <xdr:row>38</xdr:row>
      <xdr:rowOff>121920</xdr:rowOff>
    </xdr:from>
    <xdr:to>
      <xdr:col>7</xdr:col>
      <xdr:colOff>434340</xdr:colOff>
      <xdr:row>39</xdr:row>
      <xdr:rowOff>99060</xdr:rowOff>
    </xdr:to>
    <xdr:sp macro="" textlink="">
      <xdr:nvSpPr>
        <xdr:cNvPr id="1051" name="Text 43"/>
        <xdr:cNvSpPr txBox="1">
          <a:spLocks noChangeArrowheads="1"/>
        </xdr:cNvSpPr>
      </xdr:nvSpPr>
      <xdr:spPr bwMode="auto">
        <a:xfrm>
          <a:off x="3055620" y="6217920"/>
          <a:ext cx="27127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502920</xdr:colOff>
      <xdr:row>38</xdr:row>
      <xdr:rowOff>121920</xdr:rowOff>
    </xdr:from>
    <xdr:to>
      <xdr:col>12</xdr:col>
      <xdr:colOff>1066800</xdr:colOff>
      <xdr:row>39</xdr:row>
      <xdr:rowOff>99060</xdr:rowOff>
    </xdr:to>
    <xdr:sp macro="" textlink="">
      <xdr:nvSpPr>
        <xdr:cNvPr id="1052" name="Text 48"/>
        <xdr:cNvSpPr txBox="1">
          <a:spLocks noChangeArrowheads="1"/>
        </xdr:cNvSpPr>
      </xdr:nvSpPr>
      <xdr:spPr bwMode="auto">
        <a:xfrm>
          <a:off x="8115300" y="6217920"/>
          <a:ext cx="22021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586740</xdr:colOff>
      <xdr:row>38</xdr:row>
      <xdr:rowOff>121920</xdr:rowOff>
    </xdr:from>
    <xdr:to>
      <xdr:col>9</xdr:col>
      <xdr:colOff>99060</xdr:colOff>
      <xdr:row>39</xdr:row>
      <xdr:rowOff>99060</xdr:rowOff>
    </xdr:to>
    <xdr:sp macro="" textlink="">
      <xdr:nvSpPr>
        <xdr:cNvPr id="1053" name="Text 49"/>
        <xdr:cNvSpPr txBox="1">
          <a:spLocks noChangeArrowheads="1"/>
        </xdr:cNvSpPr>
      </xdr:nvSpPr>
      <xdr:spPr bwMode="auto">
        <a:xfrm>
          <a:off x="5920740" y="6217920"/>
          <a:ext cx="11353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137160</xdr:colOff>
      <xdr:row>38</xdr:row>
      <xdr:rowOff>121920</xdr:rowOff>
    </xdr:from>
    <xdr:to>
      <xdr:col>9</xdr:col>
      <xdr:colOff>594360</xdr:colOff>
      <xdr:row>39</xdr:row>
      <xdr:rowOff>99060</xdr:rowOff>
    </xdr:to>
    <xdr:sp macro="" textlink="">
      <xdr:nvSpPr>
        <xdr:cNvPr id="1054" name="Text 50"/>
        <xdr:cNvSpPr txBox="1">
          <a:spLocks noChangeArrowheads="1"/>
        </xdr:cNvSpPr>
      </xdr:nvSpPr>
      <xdr:spPr bwMode="auto">
        <a:xfrm>
          <a:off x="7094220" y="6217920"/>
          <a:ext cx="457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632460</xdr:colOff>
      <xdr:row>38</xdr:row>
      <xdr:rowOff>121920</xdr:rowOff>
    </xdr:from>
    <xdr:to>
      <xdr:col>10</xdr:col>
      <xdr:colOff>335280</xdr:colOff>
      <xdr:row>39</xdr:row>
      <xdr:rowOff>99060</xdr:rowOff>
    </xdr:to>
    <xdr:sp macro="" textlink="">
      <xdr:nvSpPr>
        <xdr:cNvPr id="1055" name="Text 52"/>
        <xdr:cNvSpPr txBox="1">
          <a:spLocks noChangeArrowheads="1"/>
        </xdr:cNvSpPr>
      </xdr:nvSpPr>
      <xdr:spPr bwMode="auto">
        <a:xfrm>
          <a:off x="7589520" y="6217920"/>
          <a:ext cx="3581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632460</xdr:colOff>
      <xdr:row>37</xdr:row>
      <xdr:rowOff>114300</xdr:rowOff>
    </xdr:from>
    <xdr:to>
      <xdr:col>10</xdr:col>
      <xdr:colOff>335280</xdr:colOff>
      <xdr:row>38</xdr:row>
      <xdr:rowOff>91440</xdr:rowOff>
    </xdr:to>
    <xdr:sp macro="" textlink="">
      <xdr:nvSpPr>
        <xdr:cNvPr id="1056" name="Text 58"/>
        <xdr:cNvSpPr txBox="1">
          <a:spLocks noChangeArrowheads="1"/>
        </xdr:cNvSpPr>
      </xdr:nvSpPr>
      <xdr:spPr bwMode="auto">
        <a:xfrm>
          <a:off x="7589520" y="6035040"/>
          <a:ext cx="3581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37</xdr:row>
      <xdr:rowOff>114300</xdr:rowOff>
    </xdr:from>
    <xdr:to>
      <xdr:col>4</xdr:col>
      <xdr:colOff>1539240</xdr:colOff>
      <xdr:row>38</xdr:row>
      <xdr:rowOff>91440</xdr:rowOff>
    </xdr:to>
    <xdr:sp macro="" textlink="">
      <xdr:nvSpPr>
        <xdr:cNvPr id="1057" name="Text 65"/>
        <xdr:cNvSpPr txBox="1">
          <a:spLocks noChangeArrowheads="1"/>
        </xdr:cNvSpPr>
      </xdr:nvSpPr>
      <xdr:spPr bwMode="auto">
        <a:xfrm>
          <a:off x="952500" y="603504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37</xdr:row>
      <xdr:rowOff>114300</xdr:rowOff>
    </xdr:from>
    <xdr:to>
      <xdr:col>7</xdr:col>
      <xdr:colOff>434340</xdr:colOff>
      <xdr:row>38</xdr:row>
      <xdr:rowOff>91440</xdr:rowOff>
    </xdr:to>
    <xdr:sp macro="" textlink="">
      <xdr:nvSpPr>
        <xdr:cNvPr id="1058" name="Text 66"/>
        <xdr:cNvSpPr txBox="1">
          <a:spLocks noChangeArrowheads="1"/>
        </xdr:cNvSpPr>
      </xdr:nvSpPr>
      <xdr:spPr bwMode="auto">
        <a:xfrm>
          <a:off x="3070860" y="6035040"/>
          <a:ext cx="26974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37</xdr:row>
      <xdr:rowOff>114300</xdr:rowOff>
    </xdr:from>
    <xdr:to>
      <xdr:col>12</xdr:col>
      <xdr:colOff>1051560</xdr:colOff>
      <xdr:row>38</xdr:row>
      <xdr:rowOff>91440</xdr:rowOff>
    </xdr:to>
    <xdr:sp macro="" textlink="">
      <xdr:nvSpPr>
        <xdr:cNvPr id="1059" name="Text 87"/>
        <xdr:cNvSpPr txBox="1">
          <a:spLocks noChangeArrowheads="1"/>
        </xdr:cNvSpPr>
      </xdr:nvSpPr>
      <xdr:spPr bwMode="auto">
        <a:xfrm>
          <a:off x="8092440" y="6035040"/>
          <a:ext cx="22098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37</xdr:row>
      <xdr:rowOff>106680</xdr:rowOff>
    </xdr:from>
    <xdr:to>
      <xdr:col>9</xdr:col>
      <xdr:colOff>594360</xdr:colOff>
      <xdr:row>38</xdr:row>
      <xdr:rowOff>76200</xdr:rowOff>
    </xdr:to>
    <xdr:sp macro="" textlink="">
      <xdr:nvSpPr>
        <xdr:cNvPr id="1060" name="Text 90"/>
        <xdr:cNvSpPr txBox="1">
          <a:spLocks noChangeArrowheads="1"/>
        </xdr:cNvSpPr>
      </xdr:nvSpPr>
      <xdr:spPr bwMode="auto">
        <a:xfrm>
          <a:off x="7094220" y="6027420"/>
          <a:ext cx="45720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586740</xdr:colOff>
      <xdr:row>37</xdr:row>
      <xdr:rowOff>106680</xdr:rowOff>
    </xdr:from>
    <xdr:to>
      <xdr:col>9</xdr:col>
      <xdr:colOff>99060</xdr:colOff>
      <xdr:row>38</xdr:row>
      <xdr:rowOff>76200</xdr:rowOff>
    </xdr:to>
    <xdr:sp macro="" textlink="">
      <xdr:nvSpPr>
        <xdr:cNvPr id="1061" name="Text 91"/>
        <xdr:cNvSpPr txBox="1">
          <a:spLocks noChangeArrowheads="1"/>
        </xdr:cNvSpPr>
      </xdr:nvSpPr>
      <xdr:spPr bwMode="auto">
        <a:xfrm>
          <a:off x="5920740" y="6027420"/>
          <a:ext cx="113538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38</xdr:row>
      <xdr:rowOff>106680</xdr:rowOff>
    </xdr:from>
    <xdr:to>
      <xdr:col>12</xdr:col>
      <xdr:colOff>1120140</xdr:colOff>
      <xdr:row>41</xdr:row>
      <xdr:rowOff>45720</xdr:rowOff>
    </xdr:to>
    <xdr:grpSp>
      <xdr:nvGrpSpPr>
        <xdr:cNvPr id="1062" name="Group 38"/>
        <xdr:cNvGrpSpPr>
          <a:grpSpLocks/>
        </xdr:cNvGrpSpPr>
      </xdr:nvGrpSpPr>
      <xdr:grpSpPr bwMode="auto">
        <a:xfrm>
          <a:off x="929640" y="6202680"/>
          <a:ext cx="9441180" cy="464820"/>
          <a:chOff x="-1145" y="-40781"/>
          <a:chExt cx="20332" cy="159"/>
        </a:xfrm>
      </xdr:grpSpPr>
      <xdr:sp macro="" textlink="">
        <xdr:nvSpPr>
          <xdr:cNvPr id="1063" name="Line 39"/>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609600</xdr:colOff>
      <xdr:row>37</xdr:row>
      <xdr:rowOff>114300</xdr:rowOff>
    </xdr:from>
    <xdr:to>
      <xdr:col>10</xdr:col>
      <xdr:colOff>472440</xdr:colOff>
      <xdr:row>38</xdr:row>
      <xdr:rowOff>91440</xdr:rowOff>
    </xdr:to>
    <xdr:sp macro="" textlink="" fLocksText="0">
      <xdr:nvSpPr>
        <xdr:cNvPr id="1083" name="Text 103"/>
        <xdr:cNvSpPr txBox="1">
          <a:spLocks noChangeArrowheads="1"/>
        </xdr:cNvSpPr>
      </xdr:nvSpPr>
      <xdr:spPr bwMode="auto">
        <a:xfrm>
          <a:off x="7566660" y="6035040"/>
          <a:ext cx="5181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37</xdr:row>
      <xdr:rowOff>114300</xdr:rowOff>
    </xdr:from>
    <xdr:to>
      <xdr:col>4</xdr:col>
      <xdr:colOff>1539240</xdr:colOff>
      <xdr:row>38</xdr:row>
      <xdr:rowOff>91440</xdr:rowOff>
    </xdr:to>
    <xdr:sp macro="" textlink="" fLocksText="0">
      <xdr:nvSpPr>
        <xdr:cNvPr id="1084" name="Text 104"/>
        <xdr:cNvSpPr txBox="1">
          <a:spLocks noChangeArrowheads="1"/>
        </xdr:cNvSpPr>
      </xdr:nvSpPr>
      <xdr:spPr bwMode="auto">
        <a:xfrm>
          <a:off x="952500" y="603504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37</xdr:row>
      <xdr:rowOff>114300</xdr:rowOff>
    </xdr:from>
    <xdr:to>
      <xdr:col>7</xdr:col>
      <xdr:colOff>434340</xdr:colOff>
      <xdr:row>38</xdr:row>
      <xdr:rowOff>91440</xdr:rowOff>
    </xdr:to>
    <xdr:sp macro="" textlink="" fLocksText="0">
      <xdr:nvSpPr>
        <xdr:cNvPr id="1085" name="Text 105"/>
        <xdr:cNvSpPr txBox="1">
          <a:spLocks noChangeArrowheads="1"/>
        </xdr:cNvSpPr>
      </xdr:nvSpPr>
      <xdr:spPr bwMode="auto">
        <a:xfrm>
          <a:off x="3070860" y="6035040"/>
          <a:ext cx="26974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37</xdr:row>
      <xdr:rowOff>114300</xdr:rowOff>
    </xdr:from>
    <xdr:to>
      <xdr:col>12</xdr:col>
      <xdr:colOff>1051560</xdr:colOff>
      <xdr:row>38</xdr:row>
      <xdr:rowOff>91440</xdr:rowOff>
    </xdr:to>
    <xdr:sp macro="" textlink="" fLocksText="0">
      <xdr:nvSpPr>
        <xdr:cNvPr id="1086" name="Text 106"/>
        <xdr:cNvSpPr txBox="1">
          <a:spLocks noChangeArrowheads="1"/>
        </xdr:cNvSpPr>
      </xdr:nvSpPr>
      <xdr:spPr bwMode="auto">
        <a:xfrm>
          <a:off x="8092440" y="6035040"/>
          <a:ext cx="22098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37</xdr:row>
      <xdr:rowOff>106680</xdr:rowOff>
    </xdr:from>
    <xdr:to>
      <xdr:col>9</xdr:col>
      <xdr:colOff>594360</xdr:colOff>
      <xdr:row>38</xdr:row>
      <xdr:rowOff>76200</xdr:rowOff>
    </xdr:to>
    <xdr:sp macro="" textlink="" fLocksText="0">
      <xdr:nvSpPr>
        <xdr:cNvPr id="1087" name="Text 107"/>
        <xdr:cNvSpPr txBox="1">
          <a:spLocks noChangeArrowheads="1"/>
        </xdr:cNvSpPr>
      </xdr:nvSpPr>
      <xdr:spPr bwMode="auto">
        <a:xfrm>
          <a:off x="7094220" y="6027420"/>
          <a:ext cx="45720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594360</xdr:colOff>
      <xdr:row>37</xdr:row>
      <xdr:rowOff>106680</xdr:rowOff>
    </xdr:from>
    <xdr:to>
      <xdr:col>9</xdr:col>
      <xdr:colOff>99060</xdr:colOff>
      <xdr:row>38</xdr:row>
      <xdr:rowOff>76200</xdr:rowOff>
    </xdr:to>
    <xdr:sp macro="" textlink="" fLocksText="0">
      <xdr:nvSpPr>
        <xdr:cNvPr id="1088" name="Text 108"/>
        <xdr:cNvSpPr txBox="1">
          <a:spLocks noChangeArrowheads="1"/>
        </xdr:cNvSpPr>
      </xdr:nvSpPr>
      <xdr:spPr bwMode="auto">
        <a:xfrm>
          <a:off x="5928360" y="6027420"/>
          <a:ext cx="112776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518160</xdr:colOff>
      <xdr:row>39</xdr:row>
      <xdr:rowOff>68580</xdr:rowOff>
    </xdr:from>
    <xdr:to>
      <xdr:col>10</xdr:col>
      <xdr:colOff>388620</xdr:colOff>
      <xdr:row>40</xdr:row>
      <xdr:rowOff>45720</xdr:rowOff>
    </xdr:to>
    <xdr:sp macro="" textlink="" fLocksText="0">
      <xdr:nvSpPr>
        <xdr:cNvPr id="1089" name="Text 136"/>
        <xdr:cNvSpPr txBox="1">
          <a:spLocks noChangeArrowheads="1"/>
        </xdr:cNvSpPr>
      </xdr:nvSpPr>
      <xdr:spPr bwMode="auto">
        <a:xfrm>
          <a:off x="7475220" y="6339840"/>
          <a:ext cx="5257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39</xdr:row>
      <xdr:rowOff>60960</xdr:rowOff>
    </xdr:from>
    <xdr:to>
      <xdr:col>4</xdr:col>
      <xdr:colOff>1539240</xdr:colOff>
      <xdr:row>40</xdr:row>
      <xdr:rowOff>38100</xdr:rowOff>
    </xdr:to>
    <xdr:sp macro="" textlink="" fLocksText="0">
      <xdr:nvSpPr>
        <xdr:cNvPr id="1090" name="Text 137"/>
        <xdr:cNvSpPr txBox="1">
          <a:spLocks noChangeArrowheads="1"/>
        </xdr:cNvSpPr>
      </xdr:nvSpPr>
      <xdr:spPr bwMode="auto">
        <a:xfrm>
          <a:off x="952500" y="633222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39</xdr:row>
      <xdr:rowOff>60960</xdr:rowOff>
    </xdr:from>
    <xdr:to>
      <xdr:col>7</xdr:col>
      <xdr:colOff>434340</xdr:colOff>
      <xdr:row>40</xdr:row>
      <xdr:rowOff>38100</xdr:rowOff>
    </xdr:to>
    <xdr:sp macro="" textlink="" fLocksText="0">
      <xdr:nvSpPr>
        <xdr:cNvPr id="1091" name="Text 138"/>
        <xdr:cNvSpPr txBox="1">
          <a:spLocks noChangeArrowheads="1"/>
        </xdr:cNvSpPr>
      </xdr:nvSpPr>
      <xdr:spPr bwMode="auto">
        <a:xfrm>
          <a:off x="3070860" y="6332220"/>
          <a:ext cx="26974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39</xdr:row>
      <xdr:rowOff>60960</xdr:rowOff>
    </xdr:from>
    <xdr:to>
      <xdr:col>12</xdr:col>
      <xdr:colOff>1051560</xdr:colOff>
      <xdr:row>40</xdr:row>
      <xdr:rowOff>38100</xdr:rowOff>
    </xdr:to>
    <xdr:sp macro="" textlink="" fLocksText="0">
      <xdr:nvSpPr>
        <xdr:cNvPr id="1092" name="Text 139"/>
        <xdr:cNvSpPr txBox="1">
          <a:spLocks noChangeArrowheads="1"/>
        </xdr:cNvSpPr>
      </xdr:nvSpPr>
      <xdr:spPr bwMode="auto">
        <a:xfrm>
          <a:off x="8092440" y="6332220"/>
          <a:ext cx="22098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39</xdr:row>
      <xdr:rowOff>129540</xdr:rowOff>
    </xdr:from>
    <xdr:to>
      <xdr:col>9</xdr:col>
      <xdr:colOff>594360</xdr:colOff>
      <xdr:row>40</xdr:row>
      <xdr:rowOff>22860</xdr:rowOff>
    </xdr:to>
    <xdr:sp macro="" textlink="" fLocksText="0">
      <xdr:nvSpPr>
        <xdr:cNvPr id="1093" name="Text 140"/>
        <xdr:cNvSpPr txBox="1">
          <a:spLocks noChangeArrowheads="1"/>
        </xdr:cNvSpPr>
      </xdr:nvSpPr>
      <xdr:spPr bwMode="auto">
        <a:xfrm>
          <a:off x="7094220" y="6400800"/>
          <a:ext cx="457200" cy="685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endParaRPr lang="en-US" sz="1100" b="0" i="0" u="none" strike="noStrike" baseline="0">
            <a:solidFill>
              <a:srgbClr val="000000"/>
            </a:solidFill>
            <a:latin typeface="Times New Roman"/>
            <a:cs typeface="Times New Roman"/>
          </a:endParaRPr>
        </a:p>
        <a:p>
          <a:pPr algn="ctr"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7</xdr:col>
      <xdr:colOff>586740</xdr:colOff>
      <xdr:row>39</xdr:row>
      <xdr:rowOff>53340</xdr:rowOff>
    </xdr:from>
    <xdr:to>
      <xdr:col>9</xdr:col>
      <xdr:colOff>99060</xdr:colOff>
      <xdr:row>40</xdr:row>
      <xdr:rowOff>22860</xdr:rowOff>
    </xdr:to>
    <xdr:sp macro="" textlink="" fLocksText="0">
      <xdr:nvSpPr>
        <xdr:cNvPr id="1094" name="Text 141"/>
        <xdr:cNvSpPr txBox="1">
          <a:spLocks noChangeArrowheads="1"/>
        </xdr:cNvSpPr>
      </xdr:nvSpPr>
      <xdr:spPr bwMode="auto">
        <a:xfrm>
          <a:off x="5920740" y="6324600"/>
          <a:ext cx="113538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45720</xdr:colOff>
          <xdr:row>35</xdr:row>
          <xdr:rowOff>129540</xdr:rowOff>
        </xdr:from>
        <xdr:to>
          <xdr:col>3</xdr:col>
          <xdr:colOff>495300</xdr:colOff>
          <xdr:row>36</xdr:row>
          <xdr:rowOff>152400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403860</xdr:colOff>
          <xdr:row>35</xdr:row>
          <xdr:rowOff>129540</xdr:rowOff>
        </xdr:from>
        <xdr:to>
          <xdr:col>4</xdr:col>
          <xdr:colOff>1638300</xdr:colOff>
          <xdr:row>36</xdr:row>
          <xdr:rowOff>152400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1676400</xdr:colOff>
          <xdr:row>35</xdr:row>
          <xdr:rowOff>129540</xdr:rowOff>
        </xdr:from>
        <xdr:to>
          <xdr:col>5</xdr:col>
          <xdr:colOff>68580</xdr:colOff>
          <xdr:row>36</xdr:row>
          <xdr:rowOff>152400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129540</xdr:rowOff>
        </xdr:from>
        <xdr:to>
          <xdr:col>8</xdr:col>
          <xdr:colOff>441960</xdr:colOff>
          <xdr:row>36</xdr:row>
          <xdr:rowOff>152400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327660</xdr:colOff>
      <xdr:row>48</xdr:row>
      <xdr:rowOff>15240</xdr:rowOff>
    </xdr:from>
    <xdr:to>
      <xdr:col>12</xdr:col>
      <xdr:colOff>533400</xdr:colOff>
      <xdr:row>49</xdr:row>
      <xdr:rowOff>0</xdr:rowOff>
    </xdr:to>
    <xdr:sp macro="" textlink="" fLocksText="0">
      <xdr:nvSpPr>
        <xdr:cNvPr id="1099" name="Text 150"/>
        <xdr:cNvSpPr txBox="1">
          <a:spLocks noChangeArrowheads="1"/>
        </xdr:cNvSpPr>
      </xdr:nvSpPr>
      <xdr:spPr bwMode="auto">
        <a:xfrm>
          <a:off x="9578340" y="8145780"/>
          <a:ext cx="2057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647700</xdr:colOff>
      <xdr:row>0</xdr:row>
      <xdr:rowOff>266700</xdr:rowOff>
    </xdr:from>
    <xdr:to>
      <xdr:col>12</xdr:col>
      <xdr:colOff>1135380</xdr:colOff>
      <xdr:row>0</xdr:row>
      <xdr:rowOff>266700</xdr:rowOff>
    </xdr:to>
    <xdr:sp macro="" textlink="">
      <xdr:nvSpPr>
        <xdr:cNvPr id="1100" name="Line 76"/>
        <xdr:cNvSpPr>
          <a:spLocks noChangeShapeType="1"/>
        </xdr:cNvSpPr>
      </xdr:nvSpPr>
      <xdr:spPr bwMode="auto">
        <a:xfrm>
          <a:off x="9898380" y="266700"/>
          <a:ext cx="4876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266700</xdr:colOff>
      <xdr:row>48</xdr:row>
      <xdr:rowOff>167640</xdr:rowOff>
    </xdr:from>
    <xdr:to>
      <xdr:col>12</xdr:col>
      <xdr:colOff>563880</xdr:colOff>
      <xdr:row>48</xdr:row>
      <xdr:rowOff>167640</xdr:rowOff>
    </xdr:to>
    <xdr:sp macro="" textlink="">
      <xdr:nvSpPr>
        <xdr:cNvPr id="1101" name="Line 77"/>
        <xdr:cNvSpPr>
          <a:spLocks noChangeShapeType="1"/>
        </xdr:cNvSpPr>
      </xdr:nvSpPr>
      <xdr:spPr bwMode="auto">
        <a:xfrm>
          <a:off x="9517380" y="829818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335280</xdr:colOff>
      <xdr:row>48</xdr:row>
      <xdr:rowOff>15240</xdr:rowOff>
    </xdr:from>
    <xdr:to>
      <xdr:col>12</xdr:col>
      <xdr:colOff>541020</xdr:colOff>
      <xdr:row>49</xdr:row>
      <xdr:rowOff>0</xdr:rowOff>
    </xdr:to>
    <xdr:sp macro="" textlink="" fLocksText="0">
      <xdr:nvSpPr>
        <xdr:cNvPr id="1102" name="Text 159"/>
        <xdr:cNvSpPr txBox="1">
          <a:spLocks noChangeArrowheads="1"/>
        </xdr:cNvSpPr>
      </xdr:nvSpPr>
      <xdr:spPr bwMode="auto">
        <a:xfrm>
          <a:off x="9585960" y="8145780"/>
          <a:ext cx="2057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266700</xdr:colOff>
      <xdr:row>48</xdr:row>
      <xdr:rowOff>167640</xdr:rowOff>
    </xdr:from>
    <xdr:to>
      <xdr:col>12</xdr:col>
      <xdr:colOff>563880</xdr:colOff>
      <xdr:row>48</xdr:row>
      <xdr:rowOff>167640</xdr:rowOff>
    </xdr:to>
    <xdr:sp macro="" textlink="">
      <xdr:nvSpPr>
        <xdr:cNvPr id="1103" name="Line 79"/>
        <xdr:cNvSpPr>
          <a:spLocks noChangeShapeType="1"/>
        </xdr:cNvSpPr>
      </xdr:nvSpPr>
      <xdr:spPr bwMode="auto">
        <a:xfrm>
          <a:off x="9517380" y="829818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838200</xdr:colOff>
      <xdr:row>48</xdr:row>
      <xdr:rowOff>22860</xdr:rowOff>
    </xdr:from>
    <xdr:to>
      <xdr:col>12</xdr:col>
      <xdr:colOff>1043940</xdr:colOff>
      <xdr:row>49</xdr:row>
      <xdr:rowOff>0</xdr:rowOff>
    </xdr:to>
    <xdr:sp macro="" textlink="" fLocksText="0">
      <xdr:nvSpPr>
        <xdr:cNvPr id="1104" name="Text 161"/>
        <xdr:cNvSpPr txBox="1">
          <a:spLocks noChangeArrowheads="1"/>
        </xdr:cNvSpPr>
      </xdr:nvSpPr>
      <xdr:spPr bwMode="auto">
        <a:xfrm>
          <a:off x="10088880" y="8153400"/>
          <a:ext cx="2057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838200</xdr:colOff>
      <xdr:row>48</xdr:row>
      <xdr:rowOff>15240</xdr:rowOff>
    </xdr:from>
    <xdr:to>
      <xdr:col>12</xdr:col>
      <xdr:colOff>1043940</xdr:colOff>
      <xdr:row>49</xdr:row>
      <xdr:rowOff>0</xdr:rowOff>
    </xdr:to>
    <xdr:sp macro="" textlink="" fLocksText="0">
      <xdr:nvSpPr>
        <xdr:cNvPr id="1105" name="Text 163"/>
        <xdr:cNvSpPr txBox="1">
          <a:spLocks noChangeArrowheads="1"/>
        </xdr:cNvSpPr>
      </xdr:nvSpPr>
      <xdr:spPr bwMode="auto">
        <a:xfrm>
          <a:off x="10088880" y="8145780"/>
          <a:ext cx="2057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769620</xdr:colOff>
      <xdr:row>48</xdr:row>
      <xdr:rowOff>167640</xdr:rowOff>
    </xdr:from>
    <xdr:to>
      <xdr:col>12</xdr:col>
      <xdr:colOff>1066800</xdr:colOff>
      <xdr:row>48</xdr:row>
      <xdr:rowOff>167640</xdr:rowOff>
    </xdr:to>
    <xdr:sp macro="" textlink="">
      <xdr:nvSpPr>
        <xdr:cNvPr id="1106" name="Line 82"/>
        <xdr:cNvSpPr>
          <a:spLocks noChangeShapeType="1"/>
        </xdr:cNvSpPr>
      </xdr:nvSpPr>
      <xdr:spPr bwMode="auto">
        <a:xfrm>
          <a:off x="10020300" y="829818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1135380</xdr:colOff>
      <xdr:row>0</xdr:row>
      <xdr:rowOff>266700</xdr:rowOff>
    </xdr:to>
    <xdr:sp macro="" textlink="">
      <xdr:nvSpPr>
        <xdr:cNvPr id="1107" name="Line 83"/>
        <xdr:cNvSpPr>
          <a:spLocks noChangeShapeType="1"/>
        </xdr:cNvSpPr>
      </xdr:nvSpPr>
      <xdr:spPr bwMode="auto">
        <a:xfrm>
          <a:off x="9898380" y="266700"/>
          <a:ext cx="4876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1135380</xdr:colOff>
      <xdr:row>0</xdr:row>
      <xdr:rowOff>266700</xdr:rowOff>
    </xdr:to>
    <xdr:sp macro="" textlink="">
      <xdr:nvSpPr>
        <xdr:cNvPr id="1108" name="Line 84"/>
        <xdr:cNvSpPr>
          <a:spLocks noChangeShapeType="1"/>
        </xdr:cNvSpPr>
      </xdr:nvSpPr>
      <xdr:spPr bwMode="auto">
        <a:xfrm>
          <a:off x="9898380" y="266700"/>
          <a:ext cx="4876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1135380</xdr:colOff>
      <xdr:row>0</xdr:row>
      <xdr:rowOff>266700</xdr:rowOff>
    </xdr:to>
    <xdr:sp macro="" textlink="">
      <xdr:nvSpPr>
        <xdr:cNvPr id="1109" name="Line 85"/>
        <xdr:cNvSpPr>
          <a:spLocks noChangeShapeType="1"/>
        </xdr:cNvSpPr>
      </xdr:nvSpPr>
      <xdr:spPr bwMode="auto">
        <a:xfrm>
          <a:off x="9898380" y="266700"/>
          <a:ext cx="4876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1135380</xdr:colOff>
      <xdr:row>0</xdr:row>
      <xdr:rowOff>266700</xdr:rowOff>
    </xdr:to>
    <xdr:sp macro="" textlink="">
      <xdr:nvSpPr>
        <xdr:cNvPr id="1110" name="Line 86"/>
        <xdr:cNvSpPr>
          <a:spLocks noChangeShapeType="1"/>
        </xdr:cNvSpPr>
      </xdr:nvSpPr>
      <xdr:spPr bwMode="auto">
        <a:xfrm>
          <a:off x="9898380" y="266700"/>
          <a:ext cx="4876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601980</xdr:colOff>
      <xdr:row>48</xdr:row>
      <xdr:rowOff>7620</xdr:rowOff>
    </xdr:from>
    <xdr:to>
      <xdr:col>12</xdr:col>
      <xdr:colOff>1112520</xdr:colOff>
      <xdr:row>49</xdr:row>
      <xdr:rowOff>0</xdr:rowOff>
    </xdr:to>
    <xdr:sp macro="" textlink="">
      <xdr:nvSpPr>
        <xdr:cNvPr id="2049" name="Text 152"/>
        <xdr:cNvSpPr txBox="1">
          <a:spLocks noChangeArrowheads="1"/>
        </xdr:cNvSpPr>
      </xdr:nvSpPr>
      <xdr:spPr bwMode="auto">
        <a:xfrm>
          <a:off x="9075420" y="8138160"/>
          <a:ext cx="125730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495300</xdr:colOff>
      <xdr:row>44</xdr:row>
      <xdr:rowOff>0</xdr:rowOff>
    </xdr:from>
    <xdr:to>
      <xdr:col>6</xdr:col>
      <xdr:colOff>7620</xdr:colOff>
      <xdr:row>44</xdr:row>
      <xdr:rowOff>0</xdr:rowOff>
    </xdr:to>
    <xdr:sp macro="" textlink="">
      <xdr:nvSpPr>
        <xdr:cNvPr id="2050" name="Line 2"/>
        <xdr:cNvSpPr>
          <a:spLocks noChangeShapeType="1"/>
        </xdr:cNvSpPr>
      </xdr:nvSpPr>
      <xdr:spPr bwMode="auto">
        <a:xfrm>
          <a:off x="838200" y="7246620"/>
          <a:ext cx="36576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495300</xdr:colOff>
      <xdr:row>45</xdr:row>
      <xdr:rowOff>0</xdr:rowOff>
    </xdr:from>
    <xdr:to>
      <xdr:col>6</xdr:col>
      <xdr:colOff>7620</xdr:colOff>
      <xdr:row>45</xdr:row>
      <xdr:rowOff>0</xdr:rowOff>
    </xdr:to>
    <xdr:sp macro="" textlink="">
      <xdr:nvSpPr>
        <xdr:cNvPr id="2051" name="Line 3"/>
        <xdr:cNvSpPr>
          <a:spLocks noChangeShapeType="1"/>
        </xdr:cNvSpPr>
      </xdr:nvSpPr>
      <xdr:spPr bwMode="auto">
        <a:xfrm>
          <a:off x="838200" y="7520940"/>
          <a:ext cx="36576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495300</xdr:colOff>
      <xdr:row>46</xdr:row>
      <xdr:rowOff>0</xdr:rowOff>
    </xdr:from>
    <xdr:to>
      <xdr:col>6</xdr:col>
      <xdr:colOff>7620</xdr:colOff>
      <xdr:row>46</xdr:row>
      <xdr:rowOff>0</xdr:rowOff>
    </xdr:to>
    <xdr:sp macro="" textlink="">
      <xdr:nvSpPr>
        <xdr:cNvPr id="2052" name="Line 4"/>
        <xdr:cNvSpPr>
          <a:spLocks noChangeShapeType="1"/>
        </xdr:cNvSpPr>
      </xdr:nvSpPr>
      <xdr:spPr bwMode="auto">
        <a:xfrm>
          <a:off x="838200" y="7795260"/>
          <a:ext cx="36576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502920</xdr:colOff>
      <xdr:row>47</xdr:row>
      <xdr:rowOff>0</xdr:rowOff>
    </xdr:from>
    <xdr:to>
      <xdr:col>6</xdr:col>
      <xdr:colOff>22860</xdr:colOff>
      <xdr:row>47</xdr:row>
      <xdr:rowOff>0</xdr:rowOff>
    </xdr:to>
    <xdr:sp macro="" textlink="">
      <xdr:nvSpPr>
        <xdr:cNvPr id="2053" name="Line 5"/>
        <xdr:cNvSpPr>
          <a:spLocks noChangeShapeType="1"/>
        </xdr:cNvSpPr>
      </xdr:nvSpPr>
      <xdr:spPr bwMode="auto">
        <a:xfrm>
          <a:off x="838200" y="8069580"/>
          <a:ext cx="367284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44</xdr:row>
      <xdr:rowOff>0</xdr:rowOff>
    </xdr:from>
    <xdr:to>
      <xdr:col>12</xdr:col>
      <xdr:colOff>647700</xdr:colOff>
      <xdr:row>44</xdr:row>
      <xdr:rowOff>0</xdr:rowOff>
    </xdr:to>
    <xdr:sp macro="" textlink="">
      <xdr:nvSpPr>
        <xdr:cNvPr id="2054" name="Line 6"/>
        <xdr:cNvSpPr>
          <a:spLocks noChangeShapeType="1"/>
        </xdr:cNvSpPr>
      </xdr:nvSpPr>
      <xdr:spPr bwMode="auto">
        <a:xfrm>
          <a:off x="5882640" y="7246620"/>
          <a:ext cx="39852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45</xdr:row>
      <xdr:rowOff>0</xdr:rowOff>
    </xdr:from>
    <xdr:to>
      <xdr:col>12</xdr:col>
      <xdr:colOff>647700</xdr:colOff>
      <xdr:row>45</xdr:row>
      <xdr:rowOff>0</xdr:rowOff>
    </xdr:to>
    <xdr:sp macro="" textlink="">
      <xdr:nvSpPr>
        <xdr:cNvPr id="2055" name="Line 7"/>
        <xdr:cNvSpPr>
          <a:spLocks noChangeShapeType="1"/>
        </xdr:cNvSpPr>
      </xdr:nvSpPr>
      <xdr:spPr bwMode="auto">
        <a:xfrm>
          <a:off x="5882640" y="7520940"/>
          <a:ext cx="39852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46</xdr:row>
      <xdr:rowOff>0</xdr:rowOff>
    </xdr:from>
    <xdr:to>
      <xdr:col>12</xdr:col>
      <xdr:colOff>647700</xdr:colOff>
      <xdr:row>46</xdr:row>
      <xdr:rowOff>0</xdr:rowOff>
    </xdr:to>
    <xdr:sp macro="" textlink="">
      <xdr:nvSpPr>
        <xdr:cNvPr id="2056" name="Line 8"/>
        <xdr:cNvSpPr>
          <a:spLocks noChangeShapeType="1"/>
        </xdr:cNvSpPr>
      </xdr:nvSpPr>
      <xdr:spPr bwMode="auto">
        <a:xfrm>
          <a:off x="5882640" y="7795260"/>
          <a:ext cx="39852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47</xdr:row>
      <xdr:rowOff>0</xdr:rowOff>
    </xdr:from>
    <xdr:to>
      <xdr:col>12</xdr:col>
      <xdr:colOff>647700</xdr:colOff>
      <xdr:row>47</xdr:row>
      <xdr:rowOff>0</xdr:rowOff>
    </xdr:to>
    <xdr:sp macro="" textlink="">
      <xdr:nvSpPr>
        <xdr:cNvPr id="2057" name="Line 9"/>
        <xdr:cNvSpPr>
          <a:spLocks noChangeShapeType="1"/>
        </xdr:cNvSpPr>
      </xdr:nvSpPr>
      <xdr:spPr bwMode="auto">
        <a:xfrm>
          <a:off x="5882640" y="8069580"/>
          <a:ext cx="39852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7620</xdr:colOff>
      <xdr:row>1</xdr:row>
      <xdr:rowOff>0</xdr:rowOff>
    </xdr:from>
    <xdr:to>
      <xdr:col>13</xdr:col>
      <xdr:colOff>0</xdr:colOff>
      <xdr:row>2</xdr:row>
      <xdr:rowOff>137160</xdr:rowOff>
    </xdr:to>
    <xdr:sp macro="" textlink="">
      <xdr:nvSpPr>
        <xdr:cNvPr id="2058" name="Text 12"/>
        <xdr:cNvSpPr txBox="1">
          <a:spLocks noChangeArrowheads="1"/>
        </xdr:cNvSpPr>
      </xdr:nvSpPr>
      <xdr:spPr bwMode="auto">
        <a:xfrm>
          <a:off x="30480" y="312420"/>
          <a:ext cx="10378440" cy="289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30480</xdr:rowOff>
    </xdr:from>
    <xdr:to>
      <xdr:col>4</xdr:col>
      <xdr:colOff>1577340</xdr:colOff>
      <xdr:row>1</xdr:row>
      <xdr:rowOff>0</xdr:rowOff>
    </xdr:to>
    <xdr:sp macro="" textlink="">
      <xdr:nvSpPr>
        <xdr:cNvPr id="2059" name="Text 14"/>
        <xdr:cNvSpPr txBox="1">
          <a:spLocks noChangeArrowheads="1"/>
        </xdr:cNvSpPr>
      </xdr:nvSpPr>
      <xdr:spPr bwMode="auto">
        <a:xfrm>
          <a:off x="22860" y="30480"/>
          <a:ext cx="2895600" cy="281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396240</xdr:colOff>
      <xdr:row>1</xdr:row>
      <xdr:rowOff>0</xdr:rowOff>
    </xdr:from>
    <xdr:to>
      <xdr:col>12</xdr:col>
      <xdr:colOff>670560</xdr:colOff>
      <xdr:row>1</xdr:row>
      <xdr:rowOff>0</xdr:rowOff>
    </xdr:to>
    <xdr:sp macro="" textlink="" fLocksText="0">
      <xdr:nvSpPr>
        <xdr:cNvPr id="2060" name="Text 17"/>
        <xdr:cNvSpPr txBox="1">
          <a:spLocks noChangeArrowheads="1"/>
        </xdr:cNvSpPr>
      </xdr:nvSpPr>
      <xdr:spPr bwMode="auto">
        <a:xfrm>
          <a:off x="9616440" y="312420"/>
          <a:ext cx="2743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960120</xdr:colOff>
      <xdr:row>1</xdr:row>
      <xdr:rowOff>0</xdr:rowOff>
    </xdr:from>
    <xdr:to>
      <xdr:col>12</xdr:col>
      <xdr:colOff>1104900</xdr:colOff>
      <xdr:row>1</xdr:row>
      <xdr:rowOff>0</xdr:rowOff>
    </xdr:to>
    <xdr:sp macro="" textlink="" fLocksText="0">
      <xdr:nvSpPr>
        <xdr:cNvPr id="2061" name="Text 18"/>
        <xdr:cNvSpPr txBox="1">
          <a:spLocks noChangeArrowheads="1"/>
        </xdr:cNvSpPr>
      </xdr:nvSpPr>
      <xdr:spPr bwMode="auto">
        <a:xfrm>
          <a:off x="10180320" y="312420"/>
          <a:ext cx="14478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44</xdr:row>
      <xdr:rowOff>38100</xdr:rowOff>
    </xdr:from>
    <xdr:to>
      <xdr:col>6</xdr:col>
      <xdr:colOff>0</xdr:colOff>
      <xdr:row>44</xdr:row>
      <xdr:rowOff>236220</xdr:rowOff>
    </xdr:to>
    <xdr:sp macro="" textlink="" fLocksText="0">
      <xdr:nvSpPr>
        <xdr:cNvPr id="2062" name="Text 28"/>
        <xdr:cNvSpPr txBox="1">
          <a:spLocks noChangeArrowheads="1"/>
        </xdr:cNvSpPr>
      </xdr:nvSpPr>
      <xdr:spPr bwMode="auto">
        <a:xfrm>
          <a:off x="838200" y="7284720"/>
          <a:ext cx="364998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45</xdr:row>
      <xdr:rowOff>38100</xdr:rowOff>
    </xdr:from>
    <xdr:to>
      <xdr:col>6</xdr:col>
      <xdr:colOff>0</xdr:colOff>
      <xdr:row>45</xdr:row>
      <xdr:rowOff>236220</xdr:rowOff>
    </xdr:to>
    <xdr:sp macro="" textlink="" fLocksText="0">
      <xdr:nvSpPr>
        <xdr:cNvPr id="2063" name="Text 29"/>
        <xdr:cNvSpPr txBox="1">
          <a:spLocks noChangeArrowheads="1"/>
        </xdr:cNvSpPr>
      </xdr:nvSpPr>
      <xdr:spPr bwMode="auto">
        <a:xfrm>
          <a:off x="838200" y="7559040"/>
          <a:ext cx="364998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46</xdr:row>
      <xdr:rowOff>38100</xdr:rowOff>
    </xdr:from>
    <xdr:to>
      <xdr:col>6</xdr:col>
      <xdr:colOff>0</xdr:colOff>
      <xdr:row>46</xdr:row>
      <xdr:rowOff>236220</xdr:rowOff>
    </xdr:to>
    <xdr:sp macro="" textlink="" fLocksText="0">
      <xdr:nvSpPr>
        <xdr:cNvPr id="2064" name="Text 30"/>
        <xdr:cNvSpPr txBox="1">
          <a:spLocks noChangeArrowheads="1"/>
        </xdr:cNvSpPr>
      </xdr:nvSpPr>
      <xdr:spPr bwMode="auto">
        <a:xfrm>
          <a:off x="838200" y="7833360"/>
          <a:ext cx="364998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800100</xdr:colOff>
      <xdr:row>44</xdr:row>
      <xdr:rowOff>38100</xdr:rowOff>
    </xdr:from>
    <xdr:to>
      <xdr:col>12</xdr:col>
      <xdr:colOff>632460</xdr:colOff>
      <xdr:row>44</xdr:row>
      <xdr:rowOff>236220</xdr:rowOff>
    </xdr:to>
    <xdr:sp macro="" textlink="" fLocksText="0">
      <xdr:nvSpPr>
        <xdr:cNvPr id="2065" name="Text 32"/>
        <xdr:cNvSpPr txBox="1">
          <a:spLocks noChangeArrowheads="1"/>
        </xdr:cNvSpPr>
      </xdr:nvSpPr>
      <xdr:spPr bwMode="auto">
        <a:xfrm>
          <a:off x="5897880" y="7284720"/>
          <a:ext cx="395478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792480</xdr:colOff>
      <xdr:row>45</xdr:row>
      <xdr:rowOff>30480</xdr:rowOff>
    </xdr:from>
    <xdr:to>
      <xdr:col>12</xdr:col>
      <xdr:colOff>617220</xdr:colOff>
      <xdr:row>45</xdr:row>
      <xdr:rowOff>228600</xdr:rowOff>
    </xdr:to>
    <xdr:sp macro="" textlink="" fLocksText="0">
      <xdr:nvSpPr>
        <xdr:cNvPr id="2066" name="Text 33"/>
        <xdr:cNvSpPr txBox="1">
          <a:spLocks noChangeArrowheads="1"/>
        </xdr:cNvSpPr>
      </xdr:nvSpPr>
      <xdr:spPr bwMode="auto">
        <a:xfrm>
          <a:off x="5890260" y="7551420"/>
          <a:ext cx="394716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792480</xdr:colOff>
      <xdr:row>46</xdr:row>
      <xdr:rowOff>38100</xdr:rowOff>
    </xdr:from>
    <xdr:to>
      <xdr:col>12</xdr:col>
      <xdr:colOff>617220</xdr:colOff>
      <xdr:row>46</xdr:row>
      <xdr:rowOff>236220</xdr:rowOff>
    </xdr:to>
    <xdr:sp macro="" textlink="" fLocksText="0">
      <xdr:nvSpPr>
        <xdr:cNvPr id="2067" name="Text 34"/>
        <xdr:cNvSpPr txBox="1">
          <a:spLocks noChangeArrowheads="1"/>
        </xdr:cNvSpPr>
      </xdr:nvSpPr>
      <xdr:spPr bwMode="auto">
        <a:xfrm>
          <a:off x="5890260" y="7833360"/>
          <a:ext cx="394716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7620</xdr:colOff>
      <xdr:row>32</xdr:row>
      <xdr:rowOff>38100</xdr:rowOff>
    </xdr:from>
    <xdr:to>
      <xdr:col>13</xdr:col>
      <xdr:colOff>7620</xdr:colOff>
      <xdr:row>41</xdr:row>
      <xdr:rowOff>137160</xdr:rowOff>
    </xdr:to>
    <xdr:sp macro="" textlink="">
      <xdr:nvSpPr>
        <xdr:cNvPr id="2068" name="Text 37"/>
        <xdr:cNvSpPr txBox="1">
          <a:spLocks noChangeArrowheads="1"/>
        </xdr:cNvSpPr>
      </xdr:nvSpPr>
      <xdr:spPr bwMode="auto">
        <a:xfrm>
          <a:off x="30480" y="5082540"/>
          <a:ext cx="10386060" cy="1676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38</xdr:row>
      <xdr:rowOff>106680</xdr:rowOff>
    </xdr:from>
    <xdr:to>
      <xdr:col>4</xdr:col>
      <xdr:colOff>1600200</xdr:colOff>
      <xdr:row>38</xdr:row>
      <xdr:rowOff>106680</xdr:rowOff>
    </xdr:to>
    <xdr:sp macro="" textlink="">
      <xdr:nvSpPr>
        <xdr:cNvPr id="2069" name="Line 21"/>
        <xdr:cNvSpPr>
          <a:spLocks noChangeShapeType="1"/>
        </xdr:cNvSpPr>
      </xdr:nvSpPr>
      <xdr:spPr bwMode="auto">
        <a:xfrm>
          <a:off x="876300" y="6202680"/>
          <a:ext cx="20650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1668780</xdr:colOff>
      <xdr:row>38</xdr:row>
      <xdr:rowOff>106680</xdr:rowOff>
    </xdr:from>
    <xdr:to>
      <xdr:col>7</xdr:col>
      <xdr:colOff>480060</xdr:colOff>
      <xdr:row>38</xdr:row>
      <xdr:rowOff>106680</xdr:rowOff>
    </xdr:to>
    <xdr:sp macro="" textlink="">
      <xdr:nvSpPr>
        <xdr:cNvPr id="2070" name="Line 22"/>
        <xdr:cNvSpPr>
          <a:spLocks noChangeShapeType="1"/>
        </xdr:cNvSpPr>
      </xdr:nvSpPr>
      <xdr:spPr bwMode="auto">
        <a:xfrm>
          <a:off x="3009900" y="6202680"/>
          <a:ext cx="25679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579120</xdr:colOff>
      <xdr:row>38</xdr:row>
      <xdr:rowOff>106680</xdr:rowOff>
    </xdr:from>
    <xdr:to>
      <xdr:col>10</xdr:col>
      <xdr:colOff>388620</xdr:colOff>
      <xdr:row>38</xdr:row>
      <xdr:rowOff>106680</xdr:rowOff>
    </xdr:to>
    <xdr:sp macro="" textlink="">
      <xdr:nvSpPr>
        <xdr:cNvPr id="2071" name="Line 23"/>
        <xdr:cNvSpPr>
          <a:spLocks noChangeShapeType="1"/>
        </xdr:cNvSpPr>
      </xdr:nvSpPr>
      <xdr:spPr bwMode="auto">
        <a:xfrm>
          <a:off x="5676900" y="6202680"/>
          <a:ext cx="2293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518160</xdr:colOff>
      <xdr:row>38</xdr:row>
      <xdr:rowOff>106680</xdr:rowOff>
    </xdr:from>
    <xdr:to>
      <xdr:col>12</xdr:col>
      <xdr:colOff>1120140</xdr:colOff>
      <xdr:row>38</xdr:row>
      <xdr:rowOff>106680</xdr:rowOff>
    </xdr:to>
    <xdr:sp macro="" textlink="">
      <xdr:nvSpPr>
        <xdr:cNvPr id="2072" name="Line 24"/>
        <xdr:cNvSpPr>
          <a:spLocks noChangeShapeType="1"/>
        </xdr:cNvSpPr>
      </xdr:nvSpPr>
      <xdr:spPr bwMode="auto">
        <a:xfrm>
          <a:off x="8100060" y="6202680"/>
          <a:ext cx="22402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xdr:colOff>
      <xdr:row>38</xdr:row>
      <xdr:rowOff>114300</xdr:rowOff>
    </xdr:from>
    <xdr:to>
      <xdr:col>4</xdr:col>
      <xdr:colOff>1546860</xdr:colOff>
      <xdr:row>39</xdr:row>
      <xdr:rowOff>91440</xdr:rowOff>
    </xdr:to>
    <xdr:sp macro="" textlink="">
      <xdr:nvSpPr>
        <xdr:cNvPr id="2073" name="Text 42"/>
        <xdr:cNvSpPr txBox="1">
          <a:spLocks noChangeArrowheads="1"/>
        </xdr:cNvSpPr>
      </xdr:nvSpPr>
      <xdr:spPr bwMode="auto">
        <a:xfrm>
          <a:off x="883920" y="6210300"/>
          <a:ext cx="20040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1668780</xdr:colOff>
      <xdr:row>38</xdr:row>
      <xdr:rowOff>121920</xdr:rowOff>
    </xdr:from>
    <xdr:to>
      <xdr:col>7</xdr:col>
      <xdr:colOff>434340</xdr:colOff>
      <xdr:row>39</xdr:row>
      <xdr:rowOff>99060</xdr:rowOff>
    </xdr:to>
    <xdr:sp macro="" textlink="">
      <xdr:nvSpPr>
        <xdr:cNvPr id="2074" name="Text 43"/>
        <xdr:cNvSpPr txBox="1">
          <a:spLocks noChangeArrowheads="1"/>
        </xdr:cNvSpPr>
      </xdr:nvSpPr>
      <xdr:spPr bwMode="auto">
        <a:xfrm>
          <a:off x="3009900" y="6217920"/>
          <a:ext cx="25222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502920</xdr:colOff>
      <xdr:row>38</xdr:row>
      <xdr:rowOff>121920</xdr:rowOff>
    </xdr:from>
    <xdr:to>
      <xdr:col>12</xdr:col>
      <xdr:colOff>1066800</xdr:colOff>
      <xdr:row>39</xdr:row>
      <xdr:rowOff>99060</xdr:rowOff>
    </xdr:to>
    <xdr:sp macro="" textlink="">
      <xdr:nvSpPr>
        <xdr:cNvPr id="2075" name="Text 48"/>
        <xdr:cNvSpPr txBox="1">
          <a:spLocks noChangeArrowheads="1"/>
        </xdr:cNvSpPr>
      </xdr:nvSpPr>
      <xdr:spPr bwMode="auto">
        <a:xfrm>
          <a:off x="8084820" y="6217920"/>
          <a:ext cx="22021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586740</xdr:colOff>
      <xdr:row>38</xdr:row>
      <xdr:rowOff>121920</xdr:rowOff>
    </xdr:from>
    <xdr:to>
      <xdr:col>9</xdr:col>
      <xdr:colOff>99060</xdr:colOff>
      <xdr:row>39</xdr:row>
      <xdr:rowOff>99060</xdr:rowOff>
    </xdr:to>
    <xdr:sp macro="" textlink="">
      <xdr:nvSpPr>
        <xdr:cNvPr id="2076" name="Text 49"/>
        <xdr:cNvSpPr txBox="1">
          <a:spLocks noChangeArrowheads="1"/>
        </xdr:cNvSpPr>
      </xdr:nvSpPr>
      <xdr:spPr bwMode="auto">
        <a:xfrm>
          <a:off x="5684520" y="6217920"/>
          <a:ext cx="12344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137160</xdr:colOff>
      <xdr:row>38</xdr:row>
      <xdr:rowOff>121920</xdr:rowOff>
    </xdr:from>
    <xdr:to>
      <xdr:col>9</xdr:col>
      <xdr:colOff>594360</xdr:colOff>
      <xdr:row>39</xdr:row>
      <xdr:rowOff>99060</xdr:rowOff>
    </xdr:to>
    <xdr:sp macro="" textlink="">
      <xdr:nvSpPr>
        <xdr:cNvPr id="2077" name="Text 50"/>
        <xdr:cNvSpPr txBox="1">
          <a:spLocks noChangeArrowheads="1"/>
        </xdr:cNvSpPr>
      </xdr:nvSpPr>
      <xdr:spPr bwMode="auto">
        <a:xfrm>
          <a:off x="6957060" y="6217920"/>
          <a:ext cx="457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632460</xdr:colOff>
      <xdr:row>38</xdr:row>
      <xdr:rowOff>121920</xdr:rowOff>
    </xdr:from>
    <xdr:to>
      <xdr:col>10</xdr:col>
      <xdr:colOff>335280</xdr:colOff>
      <xdr:row>39</xdr:row>
      <xdr:rowOff>99060</xdr:rowOff>
    </xdr:to>
    <xdr:sp macro="" textlink="">
      <xdr:nvSpPr>
        <xdr:cNvPr id="2078" name="Text 52"/>
        <xdr:cNvSpPr txBox="1">
          <a:spLocks noChangeArrowheads="1"/>
        </xdr:cNvSpPr>
      </xdr:nvSpPr>
      <xdr:spPr bwMode="auto">
        <a:xfrm>
          <a:off x="7452360" y="6217920"/>
          <a:ext cx="4648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632460</xdr:colOff>
      <xdr:row>37</xdr:row>
      <xdr:rowOff>114300</xdr:rowOff>
    </xdr:from>
    <xdr:to>
      <xdr:col>10</xdr:col>
      <xdr:colOff>335280</xdr:colOff>
      <xdr:row>38</xdr:row>
      <xdr:rowOff>91440</xdr:rowOff>
    </xdr:to>
    <xdr:sp macro="" textlink="">
      <xdr:nvSpPr>
        <xdr:cNvPr id="2079" name="Text 58"/>
        <xdr:cNvSpPr txBox="1">
          <a:spLocks noChangeArrowheads="1"/>
        </xdr:cNvSpPr>
      </xdr:nvSpPr>
      <xdr:spPr bwMode="auto">
        <a:xfrm>
          <a:off x="7452360" y="6035040"/>
          <a:ext cx="4648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37</xdr:row>
      <xdr:rowOff>114300</xdr:rowOff>
    </xdr:from>
    <xdr:to>
      <xdr:col>4</xdr:col>
      <xdr:colOff>1539240</xdr:colOff>
      <xdr:row>38</xdr:row>
      <xdr:rowOff>91440</xdr:rowOff>
    </xdr:to>
    <xdr:sp macro="" textlink="">
      <xdr:nvSpPr>
        <xdr:cNvPr id="2080" name="Text 65"/>
        <xdr:cNvSpPr txBox="1">
          <a:spLocks noChangeArrowheads="1"/>
        </xdr:cNvSpPr>
      </xdr:nvSpPr>
      <xdr:spPr bwMode="auto">
        <a:xfrm>
          <a:off x="899160" y="603504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37</xdr:row>
      <xdr:rowOff>114300</xdr:rowOff>
    </xdr:from>
    <xdr:to>
      <xdr:col>7</xdr:col>
      <xdr:colOff>434340</xdr:colOff>
      <xdr:row>38</xdr:row>
      <xdr:rowOff>91440</xdr:rowOff>
    </xdr:to>
    <xdr:sp macro="" textlink="">
      <xdr:nvSpPr>
        <xdr:cNvPr id="2081" name="Text 66"/>
        <xdr:cNvSpPr txBox="1">
          <a:spLocks noChangeArrowheads="1"/>
        </xdr:cNvSpPr>
      </xdr:nvSpPr>
      <xdr:spPr bwMode="auto">
        <a:xfrm>
          <a:off x="3017520" y="6035040"/>
          <a:ext cx="2514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37</xdr:row>
      <xdr:rowOff>114300</xdr:rowOff>
    </xdr:from>
    <xdr:to>
      <xdr:col>12</xdr:col>
      <xdr:colOff>1051560</xdr:colOff>
      <xdr:row>38</xdr:row>
      <xdr:rowOff>91440</xdr:rowOff>
    </xdr:to>
    <xdr:sp macro="" textlink="">
      <xdr:nvSpPr>
        <xdr:cNvPr id="2082" name="Text 87"/>
        <xdr:cNvSpPr txBox="1">
          <a:spLocks noChangeArrowheads="1"/>
        </xdr:cNvSpPr>
      </xdr:nvSpPr>
      <xdr:spPr bwMode="auto">
        <a:xfrm>
          <a:off x="8061960" y="6035040"/>
          <a:ext cx="22098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37</xdr:row>
      <xdr:rowOff>106680</xdr:rowOff>
    </xdr:from>
    <xdr:to>
      <xdr:col>9</xdr:col>
      <xdr:colOff>594360</xdr:colOff>
      <xdr:row>38</xdr:row>
      <xdr:rowOff>76200</xdr:rowOff>
    </xdr:to>
    <xdr:sp macro="" textlink="">
      <xdr:nvSpPr>
        <xdr:cNvPr id="2083" name="Text 90"/>
        <xdr:cNvSpPr txBox="1">
          <a:spLocks noChangeArrowheads="1"/>
        </xdr:cNvSpPr>
      </xdr:nvSpPr>
      <xdr:spPr bwMode="auto">
        <a:xfrm>
          <a:off x="6957060" y="6027420"/>
          <a:ext cx="45720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586740</xdr:colOff>
      <xdr:row>37</xdr:row>
      <xdr:rowOff>106680</xdr:rowOff>
    </xdr:from>
    <xdr:to>
      <xdr:col>9</xdr:col>
      <xdr:colOff>99060</xdr:colOff>
      <xdr:row>38</xdr:row>
      <xdr:rowOff>76200</xdr:rowOff>
    </xdr:to>
    <xdr:sp macro="" textlink="">
      <xdr:nvSpPr>
        <xdr:cNvPr id="2084" name="Text 91"/>
        <xdr:cNvSpPr txBox="1">
          <a:spLocks noChangeArrowheads="1"/>
        </xdr:cNvSpPr>
      </xdr:nvSpPr>
      <xdr:spPr bwMode="auto">
        <a:xfrm>
          <a:off x="5684520" y="6027420"/>
          <a:ext cx="123444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38</xdr:row>
      <xdr:rowOff>106680</xdr:rowOff>
    </xdr:from>
    <xdr:to>
      <xdr:col>12</xdr:col>
      <xdr:colOff>1120140</xdr:colOff>
      <xdr:row>41</xdr:row>
      <xdr:rowOff>45720</xdr:rowOff>
    </xdr:to>
    <xdr:grpSp>
      <xdr:nvGrpSpPr>
        <xdr:cNvPr id="2085" name="Group 37"/>
        <xdr:cNvGrpSpPr>
          <a:grpSpLocks/>
        </xdr:cNvGrpSpPr>
      </xdr:nvGrpSpPr>
      <xdr:grpSpPr bwMode="auto">
        <a:xfrm>
          <a:off x="876300" y="6202680"/>
          <a:ext cx="9464040" cy="464820"/>
          <a:chOff x="-1145" y="-40781"/>
          <a:chExt cx="20332" cy="159"/>
        </a:xfrm>
      </xdr:grpSpPr>
      <xdr:sp macro="" textlink="">
        <xdr:nvSpPr>
          <xdr:cNvPr id="2086" name="Line 38"/>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7" name="Line 39"/>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8" name="Line 40"/>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9" name="Line 41"/>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0" name="Text 97"/>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2091" name="Text 98"/>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2092" name="Text 99"/>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2093" name="Text 100"/>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2094" name="Text 101"/>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2095" name="Text 102"/>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2096" name="Line 48"/>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7" name="Line 49"/>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8" name="Line 50"/>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9" name="Line 51"/>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100" name="Text 130"/>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2101" name="Text 131"/>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2102" name="Text 132"/>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2103" name="Text 133"/>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2104" name="Text 134"/>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2105" name="Text 135"/>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601980</xdr:colOff>
      <xdr:row>37</xdr:row>
      <xdr:rowOff>114300</xdr:rowOff>
    </xdr:from>
    <xdr:to>
      <xdr:col>10</xdr:col>
      <xdr:colOff>472440</xdr:colOff>
      <xdr:row>38</xdr:row>
      <xdr:rowOff>91440</xdr:rowOff>
    </xdr:to>
    <xdr:sp macro="" textlink="" fLocksText="0">
      <xdr:nvSpPr>
        <xdr:cNvPr id="2106" name="Text 103"/>
        <xdr:cNvSpPr txBox="1">
          <a:spLocks noChangeArrowheads="1"/>
        </xdr:cNvSpPr>
      </xdr:nvSpPr>
      <xdr:spPr bwMode="auto">
        <a:xfrm>
          <a:off x="7421880" y="6035040"/>
          <a:ext cx="6324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37</xdr:row>
      <xdr:rowOff>114300</xdr:rowOff>
    </xdr:from>
    <xdr:to>
      <xdr:col>4</xdr:col>
      <xdr:colOff>1539240</xdr:colOff>
      <xdr:row>38</xdr:row>
      <xdr:rowOff>91440</xdr:rowOff>
    </xdr:to>
    <xdr:sp macro="" textlink="" fLocksText="0">
      <xdr:nvSpPr>
        <xdr:cNvPr id="2107" name="Text 104"/>
        <xdr:cNvSpPr txBox="1">
          <a:spLocks noChangeArrowheads="1"/>
        </xdr:cNvSpPr>
      </xdr:nvSpPr>
      <xdr:spPr bwMode="auto">
        <a:xfrm>
          <a:off x="899160" y="603504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37</xdr:row>
      <xdr:rowOff>114300</xdr:rowOff>
    </xdr:from>
    <xdr:to>
      <xdr:col>7</xdr:col>
      <xdr:colOff>434340</xdr:colOff>
      <xdr:row>38</xdr:row>
      <xdr:rowOff>91440</xdr:rowOff>
    </xdr:to>
    <xdr:sp macro="" textlink="" fLocksText="0">
      <xdr:nvSpPr>
        <xdr:cNvPr id="2108" name="Text 105"/>
        <xdr:cNvSpPr txBox="1">
          <a:spLocks noChangeArrowheads="1"/>
        </xdr:cNvSpPr>
      </xdr:nvSpPr>
      <xdr:spPr bwMode="auto">
        <a:xfrm>
          <a:off x="3017520" y="6035040"/>
          <a:ext cx="2514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37</xdr:row>
      <xdr:rowOff>114300</xdr:rowOff>
    </xdr:from>
    <xdr:to>
      <xdr:col>12</xdr:col>
      <xdr:colOff>1051560</xdr:colOff>
      <xdr:row>38</xdr:row>
      <xdr:rowOff>91440</xdr:rowOff>
    </xdr:to>
    <xdr:sp macro="" textlink="" fLocksText="0">
      <xdr:nvSpPr>
        <xdr:cNvPr id="2109" name="Text 106"/>
        <xdr:cNvSpPr txBox="1">
          <a:spLocks noChangeArrowheads="1"/>
        </xdr:cNvSpPr>
      </xdr:nvSpPr>
      <xdr:spPr bwMode="auto">
        <a:xfrm>
          <a:off x="8061960" y="6035040"/>
          <a:ext cx="22098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37</xdr:row>
      <xdr:rowOff>106680</xdr:rowOff>
    </xdr:from>
    <xdr:to>
      <xdr:col>9</xdr:col>
      <xdr:colOff>594360</xdr:colOff>
      <xdr:row>38</xdr:row>
      <xdr:rowOff>76200</xdr:rowOff>
    </xdr:to>
    <xdr:sp macro="" textlink="" fLocksText="0">
      <xdr:nvSpPr>
        <xdr:cNvPr id="2110" name="Text 107"/>
        <xdr:cNvSpPr txBox="1">
          <a:spLocks noChangeArrowheads="1"/>
        </xdr:cNvSpPr>
      </xdr:nvSpPr>
      <xdr:spPr bwMode="auto">
        <a:xfrm>
          <a:off x="6957060" y="6027420"/>
          <a:ext cx="45720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594360</xdr:colOff>
      <xdr:row>37</xdr:row>
      <xdr:rowOff>106680</xdr:rowOff>
    </xdr:from>
    <xdr:to>
      <xdr:col>9</xdr:col>
      <xdr:colOff>99060</xdr:colOff>
      <xdr:row>38</xdr:row>
      <xdr:rowOff>76200</xdr:rowOff>
    </xdr:to>
    <xdr:sp macro="" textlink="" fLocksText="0">
      <xdr:nvSpPr>
        <xdr:cNvPr id="2111" name="Text 108"/>
        <xdr:cNvSpPr txBox="1">
          <a:spLocks noChangeArrowheads="1"/>
        </xdr:cNvSpPr>
      </xdr:nvSpPr>
      <xdr:spPr bwMode="auto">
        <a:xfrm>
          <a:off x="5692140" y="6027420"/>
          <a:ext cx="1226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586740</xdr:colOff>
      <xdr:row>39</xdr:row>
      <xdr:rowOff>60960</xdr:rowOff>
    </xdr:from>
    <xdr:to>
      <xdr:col>10</xdr:col>
      <xdr:colOff>457200</xdr:colOff>
      <xdr:row>40</xdr:row>
      <xdr:rowOff>38100</xdr:rowOff>
    </xdr:to>
    <xdr:sp macro="" textlink="" fLocksText="0">
      <xdr:nvSpPr>
        <xdr:cNvPr id="2112" name="Text 136"/>
        <xdr:cNvSpPr txBox="1">
          <a:spLocks noChangeArrowheads="1"/>
        </xdr:cNvSpPr>
      </xdr:nvSpPr>
      <xdr:spPr bwMode="auto">
        <a:xfrm>
          <a:off x="7406640" y="6332220"/>
          <a:ext cx="6324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39</xdr:row>
      <xdr:rowOff>60960</xdr:rowOff>
    </xdr:from>
    <xdr:to>
      <xdr:col>4</xdr:col>
      <xdr:colOff>1539240</xdr:colOff>
      <xdr:row>40</xdr:row>
      <xdr:rowOff>38100</xdr:rowOff>
    </xdr:to>
    <xdr:sp macro="" textlink="" fLocksText="0">
      <xdr:nvSpPr>
        <xdr:cNvPr id="2113" name="Text 137"/>
        <xdr:cNvSpPr txBox="1">
          <a:spLocks noChangeArrowheads="1"/>
        </xdr:cNvSpPr>
      </xdr:nvSpPr>
      <xdr:spPr bwMode="auto">
        <a:xfrm>
          <a:off x="899160" y="633222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39</xdr:row>
      <xdr:rowOff>60960</xdr:rowOff>
    </xdr:from>
    <xdr:to>
      <xdr:col>7</xdr:col>
      <xdr:colOff>434340</xdr:colOff>
      <xdr:row>40</xdr:row>
      <xdr:rowOff>38100</xdr:rowOff>
    </xdr:to>
    <xdr:sp macro="" textlink="" fLocksText="0">
      <xdr:nvSpPr>
        <xdr:cNvPr id="2114" name="Text 138"/>
        <xdr:cNvSpPr txBox="1">
          <a:spLocks noChangeArrowheads="1"/>
        </xdr:cNvSpPr>
      </xdr:nvSpPr>
      <xdr:spPr bwMode="auto">
        <a:xfrm>
          <a:off x="3017520" y="6332220"/>
          <a:ext cx="2514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39</xdr:row>
      <xdr:rowOff>60960</xdr:rowOff>
    </xdr:from>
    <xdr:to>
      <xdr:col>12</xdr:col>
      <xdr:colOff>1051560</xdr:colOff>
      <xdr:row>40</xdr:row>
      <xdr:rowOff>38100</xdr:rowOff>
    </xdr:to>
    <xdr:sp macro="" textlink="" fLocksText="0">
      <xdr:nvSpPr>
        <xdr:cNvPr id="2115" name="Text 139"/>
        <xdr:cNvSpPr txBox="1">
          <a:spLocks noChangeArrowheads="1"/>
        </xdr:cNvSpPr>
      </xdr:nvSpPr>
      <xdr:spPr bwMode="auto">
        <a:xfrm>
          <a:off x="8061960" y="6332220"/>
          <a:ext cx="22098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39</xdr:row>
      <xdr:rowOff>53340</xdr:rowOff>
    </xdr:from>
    <xdr:to>
      <xdr:col>9</xdr:col>
      <xdr:colOff>594360</xdr:colOff>
      <xdr:row>40</xdr:row>
      <xdr:rowOff>22860</xdr:rowOff>
    </xdr:to>
    <xdr:sp macro="" textlink="" fLocksText="0">
      <xdr:nvSpPr>
        <xdr:cNvPr id="2116" name="Text 140"/>
        <xdr:cNvSpPr txBox="1">
          <a:spLocks noChangeArrowheads="1"/>
        </xdr:cNvSpPr>
      </xdr:nvSpPr>
      <xdr:spPr bwMode="auto">
        <a:xfrm>
          <a:off x="6957060" y="6324600"/>
          <a:ext cx="45720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586740</xdr:colOff>
      <xdr:row>39</xdr:row>
      <xdr:rowOff>53340</xdr:rowOff>
    </xdr:from>
    <xdr:to>
      <xdr:col>9</xdr:col>
      <xdr:colOff>99060</xdr:colOff>
      <xdr:row>40</xdr:row>
      <xdr:rowOff>22860</xdr:rowOff>
    </xdr:to>
    <xdr:sp macro="" textlink="" fLocksText="0">
      <xdr:nvSpPr>
        <xdr:cNvPr id="2117" name="Text 141"/>
        <xdr:cNvSpPr txBox="1">
          <a:spLocks noChangeArrowheads="1"/>
        </xdr:cNvSpPr>
      </xdr:nvSpPr>
      <xdr:spPr bwMode="auto">
        <a:xfrm>
          <a:off x="5684520" y="6324600"/>
          <a:ext cx="123444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45720</xdr:colOff>
          <xdr:row>35</xdr:row>
          <xdr:rowOff>129540</xdr:rowOff>
        </xdr:from>
        <xdr:to>
          <xdr:col>4</xdr:col>
          <xdr:colOff>38100</xdr:colOff>
          <xdr:row>36</xdr:row>
          <xdr:rowOff>152400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403860</xdr:colOff>
          <xdr:row>35</xdr:row>
          <xdr:rowOff>129540</xdr:rowOff>
        </xdr:from>
        <xdr:to>
          <xdr:col>4</xdr:col>
          <xdr:colOff>1638300</xdr:colOff>
          <xdr:row>36</xdr:row>
          <xdr:rowOff>152400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1676400</xdr:colOff>
          <xdr:row>35</xdr:row>
          <xdr:rowOff>129540</xdr:rowOff>
        </xdr:from>
        <xdr:to>
          <xdr:col>5</xdr:col>
          <xdr:colOff>251460</xdr:colOff>
          <xdr:row>36</xdr:row>
          <xdr:rowOff>152400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129540</xdr:rowOff>
        </xdr:from>
        <xdr:to>
          <xdr:col>8</xdr:col>
          <xdr:colOff>342900</xdr:colOff>
          <xdr:row>36</xdr:row>
          <xdr:rowOff>152400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327660</xdr:colOff>
      <xdr:row>48</xdr:row>
      <xdr:rowOff>15240</xdr:rowOff>
    </xdr:from>
    <xdr:to>
      <xdr:col>12</xdr:col>
      <xdr:colOff>533400</xdr:colOff>
      <xdr:row>49</xdr:row>
      <xdr:rowOff>0</xdr:rowOff>
    </xdr:to>
    <xdr:sp macro="" textlink="" fLocksText="0">
      <xdr:nvSpPr>
        <xdr:cNvPr id="2122" name="Text 150"/>
        <xdr:cNvSpPr txBox="1">
          <a:spLocks noChangeArrowheads="1"/>
        </xdr:cNvSpPr>
      </xdr:nvSpPr>
      <xdr:spPr bwMode="auto">
        <a:xfrm>
          <a:off x="9547860" y="8145780"/>
          <a:ext cx="2057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647700</xdr:colOff>
      <xdr:row>0</xdr:row>
      <xdr:rowOff>266700</xdr:rowOff>
    </xdr:from>
    <xdr:to>
      <xdr:col>12</xdr:col>
      <xdr:colOff>1135380</xdr:colOff>
      <xdr:row>0</xdr:row>
      <xdr:rowOff>266700</xdr:rowOff>
    </xdr:to>
    <xdr:sp macro="" textlink="">
      <xdr:nvSpPr>
        <xdr:cNvPr id="2123" name="Line 75"/>
        <xdr:cNvSpPr>
          <a:spLocks noChangeShapeType="1"/>
        </xdr:cNvSpPr>
      </xdr:nvSpPr>
      <xdr:spPr bwMode="auto">
        <a:xfrm>
          <a:off x="9867900" y="266700"/>
          <a:ext cx="4876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266700</xdr:colOff>
      <xdr:row>48</xdr:row>
      <xdr:rowOff>167640</xdr:rowOff>
    </xdr:from>
    <xdr:to>
      <xdr:col>12</xdr:col>
      <xdr:colOff>563880</xdr:colOff>
      <xdr:row>48</xdr:row>
      <xdr:rowOff>167640</xdr:rowOff>
    </xdr:to>
    <xdr:sp macro="" textlink="">
      <xdr:nvSpPr>
        <xdr:cNvPr id="2124" name="Line 76"/>
        <xdr:cNvSpPr>
          <a:spLocks noChangeShapeType="1"/>
        </xdr:cNvSpPr>
      </xdr:nvSpPr>
      <xdr:spPr bwMode="auto">
        <a:xfrm>
          <a:off x="9486900" y="829818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335280</xdr:colOff>
      <xdr:row>48</xdr:row>
      <xdr:rowOff>15240</xdr:rowOff>
    </xdr:from>
    <xdr:to>
      <xdr:col>12</xdr:col>
      <xdr:colOff>541020</xdr:colOff>
      <xdr:row>49</xdr:row>
      <xdr:rowOff>0</xdr:rowOff>
    </xdr:to>
    <xdr:sp macro="" textlink="" fLocksText="0">
      <xdr:nvSpPr>
        <xdr:cNvPr id="2125" name="Text 159"/>
        <xdr:cNvSpPr txBox="1">
          <a:spLocks noChangeArrowheads="1"/>
        </xdr:cNvSpPr>
      </xdr:nvSpPr>
      <xdr:spPr bwMode="auto">
        <a:xfrm>
          <a:off x="9555480" y="8145780"/>
          <a:ext cx="2057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266700</xdr:colOff>
      <xdr:row>48</xdr:row>
      <xdr:rowOff>167640</xdr:rowOff>
    </xdr:from>
    <xdr:to>
      <xdr:col>12</xdr:col>
      <xdr:colOff>563880</xdr:colOff>
      <xdr:row>48</xdr:row>
      <xdr:rowOff>167640</xdr:rowOff>
    </xdr:to>
    <xdr:sp macro="" textlink="">
      <xdr:nvSpPr>
        <xdr:cNvPr id="2126" name="Line 78"/>
        <xdr:cNvSpPr>
          <a:spLocks noChangeShapeType="1"/>
        </xdr:cNvSpPr>
      </xdr:nvSpPr>
      <xdr:spPr bwMode="auto">
        <a:xfrm>
          <a:off x="9486900" y="829818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838200</xdr:colOff>
      <xdr:row>48</xdr:row>
      <xdr:rowOff>22860</xdr:rowOff>
    </xdr:from>
    <xdr:to>
      <xdr:col>12</xdr:col>
      <xdr:colOff>1043940</xdr:colOff>
      <xdr:row>49</xdr:row>
      <xdr:rowOff>0</xdr:rowOff>
    </xdr:to>
    <xdr:sp macro="" textlink="" fLocksText="0">
      <xdr:nvSpPr>
        <xdr:cNvPr id="2127" name="Text 161"/>
        <xdr:cNvSpPr txBox="1">
          <a:spLocks noChangeArrowheads="1"/>
        </xdr:cNvSpPr>
      </xdr:nvSpPr>
      <xdr:spPr bwMode="auto">
        <a:xfrm>
          <a:off x="10058400" y="8153400"/>
          <a:ext cx="2057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769620</xdr:colOff>
      <xdr:row>48</xdr:row>
      <xdr:rowOff>167640</xdr:rowOff>
    </xdr:from>
    <xdr:to>
      <xdr:col>12</xdr:col>
      <xdr:colOff>1066800</xdr:colOff>
      <xdr:row>48</xdr:row>
      <xdr:rowOff>167640</xdr:rowOff>
    </xdr:to>
    <xdr:sp macro="" textlink="">
      <xdr:nvSpPr>
        <xdr:cNvPr id="2129" name="Line 81"/>
        <xdr:cNvSpPr>
          <a:spLocks noChangeShapeType="1"/>
        </xdr:cNvSpPr>
      </xdr:nvSpPr>
      <xdr:spPr bwMode="auto">
        <a:xfrm>
          <a:off x="9989820" y="829818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1135380</xdr:colOff>
      <xdr:row>0</xdr:row>
      <xdr:rowOff>266700</xdr:rowOff>
    </xdr:to>
    <xdr:sp macro="" textlink="">
      <xdr:nvSpPr>
        <xdr:cNvPr id="2130" name="Line 82"/>
        <xdr:cNvSpPr>
          <a:spLocks noChangeShapeType="1"/>
        </xdr:cNvSpPr>
      </xdr:nvSpPr>
      <xdr:spPr bwMode="auto">
        <a:xfrm>
          <a:off x="9867900" y="266700"/>
          <a:ext cx="4876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1135380</xdr:colOff>
      <xdr:row>0</xdr:row>
      <xdr:rowOff>266700</xdr:rowOff>
    </xdr:to>
    <xdr:sp macro="" textlink="">
      <xdr:nvSpPr>
        <xdr:cNvPr id="2131" name="Line 83"/>
        <xdr:cNvSpPr>
          <a:spLocks noChangeShapeType="1"/>
        </xdr:cNvSpPr>
      </xdr:nvSpPr>
      <xdr:spPr bwMode="auto">
        <a:xfrm>
          <a:off x="9867900" y="266700"/>
          <a:ext cx="4876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1135380</xdr:colOff>
      <xdr:row>0</xdr:row>
      <xdr:rowOff>266700</xdr:rowOff>
    </xdr:to>
    <xdr:sp macro="" textlink="">
      <xdr:nvSpPr>
        <xdr:cNvPr id="2132" name="Line 84"/>
        <xdr:cNvSpPr>
          <a:spLocks noChangeShapeType="1"/>
        </xdr:cNvSpPr>
      </xdr:nvSpPr>
      <xdr:spPr bwMode="auto">
        <a:xfrm>
          <a:off x="9867900" y="266700"/>
          <a:ext cx="4876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1135380</xdr:colOff>
      <xdr:row>0</xdr:row>
      <xdr:rowOff>266700</xdr:rowOff>
    </xdr:to>
    <xdr:sp macro="" textlink="">
      <xdr:nvSpPr>
        <xdr:cNvPr id="2133" name="Line 85"/>
        <xdr:cNvSpPr>
          <a:spLocks noChangeShapeType="1"/>
        </xdr:cNvSpPr>
      </xdr:nvSpPr>
      <xdr:spPr bwMode="auto">
        <a:xfrm>
          <a:off x="9867900" y="266700"/>
          <a:ext cx="4876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0"/>
  <sheetViews>
    <sheetView showGridLines="0" tabSelected="1" topLeftCell="A3" zoomScale="75" workbookViewId="0">
      <selection activeCell="K58" sqref="K58"/>
    </sheetView>
  </sheetViews>
  <sheetFormatPr defaultColWidth="9.109375" defaultRowHeight="13.8" x14ac:dyDescent="0.25"/>
  <cols>
    <col min="1" max="1" width="0.33203125" style="34" customWidth="1"/>
    <col min="2" max="2" width="7.33203125" style="34" customWidth="1"/>
    <col min="3" max="3" width="5.33203125" style="34" customWidth="1"/>
    <col min="4" max="4" width="7.33203125" style="34" customWidth="1"/>
    <col min="5" max="5" width="39.5546875" style="34" customWidth="1"/>
    <col min="6" max="6" width="9" style="34" customWidth="1"/>
    <col min="7" max="7" width="8.88671875" style="34" customWidth="1"/>
    <col min="8" max="8" width="13" style="34" customWidth="1"/>
    <col min="9" max="9" width="10.6640625" style="34" customWidth="1"/>
    <col min="10" max="10" width="9.5546875" style="34" customWidth="1"/>
    <col min="11" max="11" width="13" style="34" customWidth="1"/>
    <col min="12" max="12" width="10.88671875" style="34" customWidth="1"/>
    <col min="13" max="13" width="17.33203125" style="34" customWidth="1"/>
    <col min="14" max="14" width="0.88671875" style="34" customWidth="1"/>
    <col min="15" max="16384" width="9.109375" style="34"/>
  </cols>
  <sheetData>
    <row r="1" spans="1:13" s="1" customFormat="1" ht="24.9" customHeight="1" x14ac:dyDescent="0.4">
      <c r="B1" s="2"/>
      <c r="H1" s="3" t="s">
        <v>30</v>
      </c>
      <c r="M1" s="4" t="s">
        <v>0</v>
      </c>
    </row>
    <row r="2" spans="1:13" s="5" customFormat="1" ht="12" x14ac:dyDescent="0.25">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 customHeight="1" x14ac:dyDescent="0.15">
      <c r="B7" s="19"/>
      <c r="C7" s="20"/>
      <c r="D7" s="20"/>
      <c r="E7" s="20"/>
      <c r="F7" s="20" t="s">
        <v>17</v>
      </c>
      <c r="G7" s="20"/>
      <c r="H7" s="20" t="s">
        <v>18</v>
      </c>
      <c r="I7" s="20" t="s">
        <v>19</v>
      </c>
      <c r="J7" s="20" t="s">
        <v>20</v>
      </c>
      <c r="K7" s="20"/>
      <c r="L7" s="20"/>
      <c r="M7" s="20"/>
    </row>
    <row r="8" spans="1:13" s="21" customFormat="1" ht="12.75" customHeight="1" x14ac:dyDescent="0.25">
      <c r="B8" s="22">
        <v>5839</v>
      </c>
      <c r="C8" s="45">
        <v>1</v>
      </c>
      <c r="D8" s="50">
        <v>2</v>
      </c>
      <c r="E8" s="52" t="s">
        <v>36</v>
      </c>
      <c r="F8" s="36" t="s">
        <v>32</v>
      </c>
      <c r="G8" s="39" t="s">
        <v>35</v>
      </c>
      <c r="H8" s="42"/>
      <c r="I8" s="42"/>
      <c r="J8" s="55">
        <v>36860</v>
      </c>
      <c r="K8" s="61">
        <v>20055</v>
      </c>
      <c r="L8" s="50">
        <f t="shared" ref="L8:L24" si="0">K8*D8</f>
        <v>40110</v>
      </c>
      <c r="M8" s="64"/>
    </row>
    <row r="9" spans="1:13" s="21" customFormat="1" ht="13.2" x14ac:dyDescent="0.25">
      <c r="B9" s="22"/>
      <c r="C9" s="46">
        <v>2</v>
      </c>
      <c r="D9" s="44">
        <v>13</v>
      </c>
      <c r="E9" s="53" t="s">
        <v>37</v>
      </c>
      <c r="F9" s="36" t="s">
        <v>32</v>
      </c>
      <c r="G9" s="40" t="s">
        <v>38</v>
      </c>
      <c r="H9" s="43"/>
      <c r="I9" s="43"/>
      <c r="J9" s="56">
        <v>36860</v>
      </c>
      <c r="K9" s="47">
        <v>3500</v>
      </c>
      <c r="L9" s="44">
        <f t="shared" si="0"/>
        <v>45500</v>
      </c>
      <c r="M9" s="65"/>
    </row>
    <row r="10" spans="1:13" s="21" customFormat="1" ht="13.2" x14ac:dyDescent="0.25">
      <c r="B10" s="22"/>
      <c r="C10" s="46">
        <v>3</v>
      </c>
      <c r="D10" s="44">
        <v>21</v>
      </c>
      <c r="E10" s="53" t="s">
        <v>56</v>
      </c>
      <c r="F10" s="36" t="s">
        <v>32</v>
      </c>
      <c r="G10" s="40" t="s">
        <v>39</v>
      </c>
      <c r="H10" s="43"/>
      <c r="I10" s="43"/>
      <c r="J10" s="56">
        <v>36860</v>
      </c>
      <c r="K10" s="47">
        <v>2385</v>
      </c>
      <c r="L10" s="44">
        <f t="shared" si="0"/>
        <v>50085</v>
      </c>
      <c r="M10" s="65"/>
    </row>
    <row r="11" spans="1:13" s="21" customFormat="1" ht="13.2" x14ac:dyDescent="0.25">
      <c r="B11" s="22"/>
      <c r="C11" s="46">
        <v>4</v>
      </c>
      <c r="D11" s="44">
        <v>8</v>
      </c>
      <c r="E11" s="53" t="s">
        <v>40</v>
      </c>
      <c r="F11" s="36" t="s">
        <v>32</v>
      </c>
      <c r="G11" s="40" t="s">
        <v>39</v>
      </c>
      <c r="H11" s="43"/>
      <c r="I11" s="43"/>
      <c r="J11" s="56">
        <v>36860</v>
      </c>
      <c r="K11" s="47">
        <v>4575</v>
      </c>
      <c r="L11" s="44">
        <f t="shared" si="0"/>
        <v>36600</v>
      </c>
      <c r="M11" s="65"/>
    </row>
    <row r="12" spans="1:13" s="21" customFormat="1" ht="13.2" x14ac:dyDescent="0.25">
      <c r="B12" s="22"/>
      <c r="C12" s="46">
        <v>5</v>
      </c>
      <c r="D12" s="44">
        <v>4</v>
      </c>
      <c r="E12" s="53" t="s">
        <v>41</v>
      </c>
      <c r="F12" s="36" t="s">
        <v>32</v>
      </c>
      <c r="G12" s="40" t="s">
        <v>42</v>
      </c>
      <c r="H12" s="43"/>
      <c r="I12" s="43"/>
      <c r="J12" s="56">
        <v>36860</v>
      </c>
      <c r="K12" s="47">
        <v>47170</v>
      </c>
      <c r="L12" s="44">
        <f t="shared" si="0"/>
        <v>188680</v>
      </c>
      <c r="M12" s="65"/>
    </row>
    <row r="13" spans="1:13" s="21" customFormat="1" ht="13.2" x14ac:dyDescent="0.25">
      <c r="B13" s="22"/>
      <c r="C13" s="46">
        <v>6</v>
      </c>
      <c r="D13" s="44">
        <v>3</v>
      </c>
      <c r="E13" s="53" t="s">
        <v>41</v>
      </c>
      <c r="F13" s="36" t="s">
        <v>32</v>
      </c>
      <c r="G13" s="40" t="s">
        <v>43</v>
      </c>
      <c r="H13" s="43"/>
      <c r="I13" s="43"/>
      <c r="J13" s="56">
        <v>36860</v>
      </c>
      <c r="K13" s="47">
        <v>18625</v>
      </c>
      <c r="L13" s="44">
        <f t="shared" si="0"/>
        <v>55875</v>
      </c>
      <c r="M13" s="65"/>
    </row>
    <row r="14" spans="1:13" s="21" customFormat="1" ht="13.2" x14ac:dyDescent="0.25">
      <c r="B14" s="22"/>
      <c r="C14" s="46">
        <v>7</v>
      </c>
      <c r="D14" s="44">
        <v>10</v>
      </c>
      <c r="E14" s="53" t="s">
        <v>41</v>
      </c>
      <c r="F14" s="36" t="s">
        <v>32</v>
      </c>
      <c r="G14" s="40" t="s">
        <v>39</v>
      </c>
      <c r="H14" s="43"/>
      <c r="I14" s="43"/>
      <c r="J14" s="56">
        <v>36860</v>
      </c>
      <c r="K14" s="47">
        <v>3615</v>
      </c>
      <c r="L14" s="44">
        <f t="shared" si="0"/>
        <v>36150</v>
      </c>
      <c r="M14" s="65"/>
    </row>
    <row r="15" spans="1:13" s="21" customFormat="1" ht="13.2" x14ac:dyDescent="0.25">
      <c r="B15" s="22"/>
      <c r="C15" s="46">
        <v>8</v>
      </c>
      <c r="D15" s="44">
        <f>SUM(D10:D10)</f>
        <v>21</v>
      </c>
      <c r="E15" s="53" t="s">
        <v>44</v>
      </c>
      <c r="F15" s="36" t="s">
        <v>32</v>
      </c>
      <c r="G15" s="40" t="s">
        <v>39</v>
      </c>
      <c r="H15" s="43"/>
      <c r="I15" s="43"/>
      <c r="J15" s="56">
        <v>36860</v>
      </c>
      <c r="K15" s="47">
        <v>1205</v>
      </c>
      <c r="L15" s="44">
        <f t="shared" si="0"/>
        <v>25305</v>
      </c>
      <c r="M15" s="65"/>
    </row>
    <row r="16" spans="1:13" s="21" customFormat="1" ht="13.2" x14ac:dyDescent="0.25">
      <c r="B16" s="22"/>
      <c r="C16" s="46">
        <v>9</v>
      </c>
      <c r="D16" s="44">
        <f>D12</f>
        <v>4</v>
      </c>
      <c r="E16" s="53" t="s">
        <v>45</v>
      </c>
      <c r="F16" s="36" t="s">
        <v>32</v>
      </c>
      <c r="G16" s="40" t="s">
        <v>42</v>
      </c>
      <c r="H16" s="43"/>
      <c r="I16" s="43"/>
      <c r="J16" s="56">
        <v>36860</v>
      </c>
      <c r="K16" s="47">
        <v>23885</v>
      </c>
      <c r="L16" s="44">
        <f t="shared" si="0"/>
        <v>95540</v>
      </c>
      <c r="M16" s="65"/>
    </row>
    <row r="17" spans="2:13" s="21" customFormat="1" ht="13.2" x14ac:dyDescent="0.25">
      <c r="B17" s="22"/>
      <c r="C17" s="46">
        <v>10</v>
      </c>
      <c r="D17" s="44">
        <f>D13</f>
        <v>3</v>
      </c>
      <c r="E17" s="53" t="s">
        <v>45</v>
      </c>
      <c r="F17" s="36" t="s">
        <v>32</v>
      </c>
      <c r="G17" s="40" t="s">
        <v>43</v>
      </c>
      <c r="H17" s="43"/>
      <c r="I17" s="43"/>
      <c r="J17" s="56">
        <v>36860</v>
      </c>
      <c r="K17" s="47">
        <v>9430</v>
      </c>
      <c r="L17" s="44">
        <f t="shared" si="0"/>
        <v>28290</v>
      </c>
      <c r="M17" s="65"/>
    </row>
    <row r="18" spans="2:13" s="21" customFormat="1" ht="13.2" x14ac:dyDescent="0.25">
      <c r="B18" s="22"/>
      <c r="C18" s="46">
        <v>11</v>
      </c>
      <c r="D18" s="44">
        <f>D11+D14</f>
        <v>18</v>
      </c>
      <c r="E18" s="53" t="s">
        <v>45</v>
      </c>
      <c r="F18" s="36" t="s">
        <v>32</v>
      </c>
      <c r="G18" s="40" t="s">
        <v>39</v>
      </c>
      <c r="H18" s="43"/>
      <c r="I18" s="43"/>
      <c r="J18" s="56">
        <v>36860</v>
      </c>
      <c r="K18" s="47">
        <v>1830</v>
      </c>
      <c r="L18" s="44">
        <f t="shared" si="0"/>
        <v>32940</v>
      </c>
      <c r="M18" s="65"/>
    </row>
    <row r="19" spans="2:13" s="21" customFormat="1" ht="13.2" x14ac:dyDescent="0.25">
      <c r="B19" s="22"/>
      <c r="C19" s="46">
        <v>12</v>
      </c>
      <c r="D19" s="44">
        <v>1</v>
      </c>
      <c r="E19" s="53" t="s">
        <v>54</v>
      </c>
      <c r="F19" s="36" t="s">
        <v>32</v>
      </c>
      <c r="G19" s="40" t="s">
        <v>35</v>
      </c>
      <c r="H19" s="43"/>
      <c r="I19" s="43"/>
      <c r="J19" s="56">
        <v>36860</v>
      </c>
      <c r="K19" s="47">
        <v>24965</v>
      </c>
      <c r="L19" s="44">
        <f t="shared" si="0"/>
        <v>24965</v>
      </c>
      <c r="M19" s="65"/>
    </row>
    <row r="20" spans="2:13" s="21" customFormat="1" ht="13.2" x14ac:dyDescent="0.25">
      <c r="B20" s="22"/>
      <c r="C20" s="47">
        <v>13</v>
      </c>
      <c r="D20" s="44">
        <v>2</v>
      </c>
      <c r="E20" s="53" t="s">
        <v>55</v>
      </c>
      <c r="F20" s="36" t="s">
        <v>32</v>
      </c>
      <c r="G20" s="40" t="s">
        <v>35</v>
      </c>
      <c r="H20" s="43"/>
      <c r="I20" s="43"/>
      <c r="J20" s="56">
        <v>36860</v>
      </c>
      <c r="K20" s="47">
        <v>37825</v>
      </c>
      <c r="L20" s="44">
        <f t="shared" si="0"/>
        <v>75650</v>
      </c>
      <c r="M20" s="65"/>
    </row>
    <row r="21" spans="2:13" s="21" customFormat="1" ht="13.2" x14ac:dyDescent="0.25">
      <c r="B21" s="22"/>
      <c r="C21" s="46">
        <v>14</v>
      </c>
      <c r="D21" s="44">
        <v>80</v>
      </c>
      <c r="E21" s="53" t="s">
        <v>49</v>
      </c>
      <c r="F21" s="36" t="s">
        <v>32</v>
      </c>
      <c r="G21" s="40" t="s">
        <v>38</v>
      </c>
      <c r="H21" s="43"/>
      <c r="I21" s="43"/>
      <c r="J21" s="56">
        <v>36860</v>
      </c>
      <c r="K21" s="47">
        <v>450</v>
      </c>
      <c r="L21" s="44">
        <f t="shared" si="0"/>
        <v>36000</v>
      </c>
      <c r="M21" s="65"/>
    </row>
    <row r="22" spans="2:13" s="21" customFormat="1" ht="13.2" x14ac:dyDescent="0.25">
      <c r="B22" s="22"/>
      <c r="C22" s="47">
        <v>15</v>
      </c>
      <c r="D22" s="44">
        <v>1</v>
      </c>
      <c r="E22" s="53" t="s">
        <v>46</v>
      </c>
      <c r="F22" s="36" t="s">
        <v>32</v>
      </c>
      <c r="G22" s="40" t="s">
        <v>35</v>
      </c>
      <c r="H22" s="43"/>
      <c r="I22" s="43"/>
      <c r="J22" s="56">
        <v>36860</v>
      </c>
      <c r="K22" s="47">
        <v>15000</v>
      </c>
      <c r="L22" s="44">
        <f t="shared" si="0"/>
        <v>15000</v>
      </c>
      <c r="M22" s="65"/>
    </row>
    <row r="23" spans="2:13" s="21" customFormat="1" ht="13.2" x14ac:dyDescent="0.25">
      <c r="B23" s="22"/>
      <c r="C23" s="46">
        <v>16</v>
      </c>
      <c r="D23" s="44">
        <v>80</v>
      </c>
      <c r="E23" s="53" t="s">
        <v>47</v>
      </c>
      <c r="F23" s="36" t="s">
        <v>32</v>
      </c>
      <c r="G23" s="40" t="s">
        <v>38</v>
      </c>
      <c r="H23" s="43"/>
      <c r="I23" s="43"/>
      <c r="J23" s="56">
        <v>36860</v>
      </c>
      <c r="K23" s="47">
        <v>225</v>
      </c>
      <c r="L23" s="44">
        <f t="shared" si="0"/>
        <v>18000</v>
      </c>
      <c r="M23" s="65"/>
    </row>
    <row r="24" spans="2:13" s="21" customFormat="1" ht="13.2" x14ac:dyDescent="0.25">
      <c r="B24" s="22"/>
      <c r="C24" s="46">
        <v>17</v>
      </c>
      <c r="D24" s="44">
        <v>1</v>
      </c>
      <c r="E24" s="53" t="s">
        <v>48</v>
      </c>
      <c r="F24" s="36" t="s">
        <v>32</v>
      </c>
      <c r="G24" s="40" t="s">
        <v>43</v>
      </c>
      <c r="H24" s="43"/>
      <c r="I24" s="43"/>
      <c r="J24" s="56">
        <v>36860</v>
      </c>
      <c r="K24" s="47">
        <v>3460</v>
      </c>
      <c r="L24" s="68">
        <f t="shared" si="0"/>
        <v>3460</v>
      </c>
      <c r="M24" s="65"/>
    </row>
    <row r="25" spans="2:13" s="21" customFormat="1" ht="12" customHeight="1" x14ac:dyDescent="0.25">
      <c r="B25" s="22"/>
      <c r="C25" s="48"/>
      <c r="D25" s="22"/>
      <c r="E25" s="35"/>
      <c r="F25" s="37"/>
      <c r="G25" s="22"/>
      <c r="H25" s="22"/>
      <c r="I25" s="22"/>
      <c r="J25" s="57"/>
      <c r="K25" s="67" t="s">
        <v>52</v>
      </c>
      <c r="L25" s="59">
        <f>SUM(L8:L24)</f>
        <v>808150</v>
      </c>
      <c r="M25" s="23"/>
    </row>
    <row r="26" spans="2:13" s="21" customFormat="1" ht="12" customHeight="1" x14ac:dyDescent="0.25">
      <c r="B26" s="22"/>
      <c r="C26" s="48"/>
      <c r="D26" s="22"/>
      <c r="E26" s="35"/>
      <c r="F26" s="37"/>
      <c r="G26" s="22"/>
      <c r="H26" s="22"/>
      <c r="I26" s="22"/>
      <c r="J26" s="57"/>
      <c r="K26" s="62" t="s">
        <v>33</v>
      </c>
      <c r="L26" s="66">
        <f>L25*0.3</f>
        <v>242445</v>
      </c>
      <c r="M26" s="23"/>
    </row>
    <row r="27" spans="2:13" s="21" customFormat="1" ht="12" customHeight="1" x14ac:dyDescent="0.25">
      <c r="B27" s="22"/>
      <c r="C27" s="48"/>
      <c r="D27" s="22"/>
      <c r="E27" s="35"/>
      <c r="F27" s="37"/>
      <c r="G27" s="22"/>
      <c r="H27" s="22"/>
      <c r="I27" s="22"/>
      <c r="J27" s="57"/>
      <c r="K27" s="62"/>
      <c r="L27" s="59">
        <f>L25-L26</f>
        <v>565705</v>
      </c>
      <c r="M27" s="23"/>
    </row>
    <row r="28" spans="2:13" s="21" customFormat="1" ht="12" customHeight="1" x14ac:dyDescent="0.25">
      <c r="B28" s="22"/>
      <c r="C28" s="48"/>
      <c r="D28" s="22"/>
      <c r="E28" s="35"/>
      <c r="F28" s="37"/>
      <c r="G28" s="22"/>
      <c r="H28" s="22"/>
      <c r="I28" s="22"/>
      <c r="J28" s="57"/>
      <c r="K28" s="62" t="s">
        <v>34</v>
      </c>
      <c r="L28" s="66">
        <f>L27*0.2</f>
        <v>113141</v>
      </c>
      <c r="M28" s="23"/>
    </row>
    <row r="29" spans="2:13" s="21" customFormat="1" ht="12" customHeight="1" x14ac:dyDescent="0.25">
      <c r="B29" s="22"/>
      <c r="C29" s="48"/>
      <c r="D29" s="22"/>
      <c r="E29" s="35"/>
      <c r="F29" s="37"/>
      <c r="G29" s="22"/>
      <c r="H29" s="22"/>
      <c r="I29" s="22"/>
      <c r="J29" s="57"/>
      <c r="K29" s="62"/>
      <c r="L29" s="59">
        <f>SUM(L27:L28)</f>
        <v>678846</v>
      </c>
      <c r="M29" s="23"/>
    </row>
    <row r="30" spans="2:13" s="21" customFormat="1" ht="12" customHeight="1" x14ac:dyDescent="0.25">
      <c r="B30" s="22"/>
      <c r="C30" s="48">
        <v>18</v>
      </c>
      <c r="D30" s="22">
        <v>44</v>
      </c>
      <c r="E30" s="35" t="s">
        <v>51</v>
      </c>
      <c r="F30" s="37"/>
      <c r="G30" s="22"/>
      <c r="H30" s="22"/>
      <c r="I30" s="22"/>
      <c r="J30" s="57" t="s">
        <v>50</v>
      </c>
      <c r="K30" s="62">
        <f>L30/D30</f>
        <v>2159.090909090909</v>
      </c>
      <c r="L30" s="66">
        <v>95000</v>
      </c>
      <c r="M30" s="23"/>
    </row>
    <row r="31" spans="2:13" s="21" customFormat="1" ht="12" customHeight="1" x14ac:dyDescent="0.25">
      <c r="B31" s="22"/>
      <c r="C31" s="48"/>
      <c r="D31" s="22"/>
      <c r="E31" s="35"/>
      <c r="F31" s="37"/>
      <c r="G31" s="22"/>
      <c r="H31" s="22"/>
      <c r="I31" s="22"/>
      <c r="J31" s="57"/>
      <c r="K31" s="62"/>
      <c r="L31" s="59">
        <f>SUM(L29:L30)</f>
        <v>773846</v>
      </c>
      <c r="M31" s="23"/>
    </row>
    <row r="32" spans="2:13" s="21" customFormat="1" x14ac:dyDescent="0.25">
      <c r="B32" s="24" t="s">
        <v>31</v>
      </c>
      <c r="C32" s="49"/>
      <c r="D32" s="41"/>
      <c r="E32" s="54"/>
      <c r="F32" s="38"/>
      <c r="G32" s="41"/>
      <c r="H32" s="26"/>
      <c r="I32" s="41"/>
      <c r="J32" s="58"/>
      <c r="K32" s="63"/>
      <c r="L32" s="60"/>
      <c r="M32" s="25"/>
    </row>
    <row r="33" spans="2:13" s="1" customFormat="1" x14ac:dyDescent="0.25">
      <c r="B33" s="27"/>
      <c r="C33" s="27"/>
      <c r="D33" s="51"/>
      <c r="E33" s="27"/>
      <c r="F33" s="27"/>
      <c r="G33" s="27"/>
      <c r="H33" s="28"/>
      <c r="I33" s="27"/>
      <c r="J33" s="27"/>
      <c r="K33" s="27"/>
      <c r="L33" s="51"/>
      <c r="M33" s="27"/>
    </row>
    <row r="34" spans="2:13" s="1" customFormat="1" x14ac:dyDescent="0.25">
      <c r="B34" s="27"/>
      <c r="C34" s="27"/>
      <c r="D34" s="27"/>
      <c r="E34" s="27"/>
      <c r="F34" s="27"/>
      <c r="G34" s="27"/>
      <c r="H34" s="27"/>
      <c r="I34" s="27"/>
      <c r="J34" s="27"/>
      <c r="K34" s="27"/>
      <c r="L34" s="27"/>
      <c r="M34" s="27"/>
    </row>
    <row r="35" spans="2:13" s="1" customFormat="1" x14ac:dyDescent="0.25">
      <c r="B35" s="27"/>
      <c r="C35" s="27"/>
      <c r="D35" s="27"/>
      <c r="E35" s="27"/>
      <c r="F35" s="27"/>
      <c r="G35" s="27"/>
      <c r="H35" s="27"/>
      <c r="I35" s="27"/>
      <c r="J35" s="27"/>
      <c r="K35" s="27"/>
      <c r="L35" s="27"/>
      <c r="M35" s="27"/>
    </row>
    <row r="36" spans="2:13" s="1" customFormat="1" x14ac:dyDescent="0.25">
      <c r="B36" s="29"/>
      <c r="C36" s="27"/>
      <c r="D36" s="27"/>
      <c r="E36" s="27"/>
      <c r="F36" s="27"/>
      <c r="G36" s="27"/>
      <c r="H36" s="27"/>
      <c r="I36" s="27"/>
      <c r="J36" s="27"/>
      <c r="K36" s="27"/>
      <c r="L36" s="27"/>
      <c r="M36" s="27"/>
    </row>
    <row r="37" spans="2:13" s="1" customFormat="1" x14ac:dyDescent="0.25">
      <c r="B37" s="29"/>
      <c r="C37" s="27"/>
      <c r="D37" s="27"/>
      <c r="E37" s="27"/>
      <c r="F37" s="27"/>
      <c r="G37" s="27"/>
      <c r="H37" s="27"/>
      <c r="I37" s="27"/>
      <c r="J37" s="27"/>
      <c r="K37" s="27"/>
      <c r="L37" s="27"/>
      <c r="M37" s="27"/>
    </row>
    <row r="38" spans="2:13" s="1" customFormat="1" x14ac:dyDescent="0.25">
      <c r="B38" s="27"/>
      <c r="C38" s="27"/>
      <c r="D38" s="27"/>
      <c r="E38" s="27"/>
      <c r="F38" s="27"/>
      <c r="G38" s="27"/>
      <c r="H38" s="27"/>
      <c r="I38" s="27"/>
      <c r="J38" s="27"/>
      <c r="K38" s="27"/>
      <c r="L38" s="27"/>
      <c r="M38" s="27"/>
    </row>
    <row r="39" spans="2:13" s="1" customFormat="1" x14ac:dyDescent="0.25">
      <c r="B39" s="27"/>
      <c r="C39" s="27"/>
      <c r="D39" s="27"/>
      <c r="E39" s="27"/>
      <c r="F39" s="27"/>
      <c r="G39" s="27"/>
      <c r="H39" s="27"/>
      <c r="I39" s="27"/>
      <c r="J39" s="27"/>
      <c r="K39" s="27"/>
      <c r="L39" s="27"/>
      <c r="M39" s="27"/>
    </row>
    <row r="40" spans="2:13" s="1" customFormat="1" x14ac:dyDescent="0.25">
      <c r="B40" s="27"/>
      <c r="C40" s="27"/>
      <c r="D40" s="27"/>
      <c r="E40" s="27"/>
      <c r="F40" s="27"/>
      <c r="G40" s="27"/>
      <c r="H40" s="27"/>
      <c r="I40" s="27"/>
      <c r="J40" s="27"/>
      <c r="K40" s="27"/>
      <c r="L40" s="27"/>
      <c r="M40" s="27"/>
    </row>
    <row r="41" spans="2:13" s="1" customFormat="1" x14ac:dyDescent="0.25">
      <c r="B41" s="27"/>
      <c r="C41" s="27"/>
      <c r="D41" s="27"/>
      <c r="E41" s="27"/>
      <c r="F41" s="27"/>
      <c r="G41" s="27"/>
      <c r="H41" s="27"/>
      <c r="I41" s="27"/>
      <c r="J41" s="27"/>
      <c r="K41" s="27"/>
      <c r="L41" s="27"/>
      <c r="M41" s="27"/>
    </row>
    <row r="42" spans="2:13" s="1" customFormat="1" x14ac:dyDescent="0.25">
      <c r="B42" s="27"/>
      <c r="C42" s="27"/>
      <c r="D42" s="27"/>
      <c r="E42" s="27"/>
      <c r="F42" s="27"/>
      <c r="G42" s="27"/>
      <c r="H42" s="27"/>
      <c r="I42" s="27"/>
      <c r="J42" s="27"/>
      <c r="K42" s="27"/>
      <c r="L42" s="27"/>
      <c r="M42" s="27"/>
    </row>
    <row r="43" spans="2:13" s="1" customFormat="1" x14ac:dyDescent="0.25">
      <c r="C43" s="30" t="s">
        <v>21</v>
      </c>
      <c r="D43" s="30"/>
      <c r="H43" s="69" t="s">
        <v>53</v>
      </c>
      <c r="I43" s="27"/>
      <c r="J43" s="31"/>
      <c r="K43" s="27"/>
      <c r="L43" s="27"/>
      <c r="M43" s="27"/>
    </row>
    <row r="44" spans="2:13" s="1" customFormat="1" ht="21.9" customHeight="1" x14ac:dyDescent="0.25">
      <c r="B44" s="5"/>
      <c r="C44" s="5" t="s">
        <v>22</v>
      </c>
      <c r="D44" s="5"/>
      <c r="E44" s="27"/>
      <c r="F44" s="27"/>
      <c r="H44" s="5" t="s">
        <v>23</v>
      </c>
      <c r="I44" s="27"/>
      <c r="J44" s="27"/>
      <c r="K44" s="27"/>
      <c r="L44" s="27"/>
    </row>
    <row r="45" spans="2:13" s="1" customFormat="1" ht="21.9" customHeight="1" x14ac:dyDescent="0.25">
      <c r="B45" s="5"/>
      <c r="C45" s="5" t="s">
        <v>24</v>
      </c>
      <c r="D45" s="5"/>
      <c r="E45" s="27"/>
      <c r="F45" s="27"/>
      <c r="H45" s="5" t="s">
        <v>25</v>
      </c>
      <c r="I45" s="27"/>
      <c r="J45" s="27"/>
      <c r="K45" s="27"/>
      <c r="L45" s="27"/>
    </row>
    <row r="46" spans="2:13" s="1" customFormat="1" ht="21.9" customHeight="1" x14ac:dyDescent="0.25">
      <c r="B46" s="5"/>
      <c r="C46" s="5" t="s">
        <v>26</v>
      </c>
      <c r="D46" s="5"/>
      <c r="E46" s="27"/>
      <c r="F46" s="27"/>
      <c r="H46" s="32" t="s">
        <v>27</v>
      </c>
      <c r="I46" s="27"/>
      <c r="J46" s="27"/>
      <c r="K46" s="27"/>
      <c r="L46" s="27"/>
    </row>
    <row r="47" spans="2:13" s="1" customFormat="1" ht="21.9" customHeight="1" x14ac:dyDescent="0.25">
      <c r="B47" s="5"/>
      <c r="C47" s="5" t="s">
        <v>28</v>
      </c>
      <c r="D47" s="5"/>
      <c r="E47" s="27"/>
      <c r="F47" s="27"/>
      <c r="H47" s="5" t="s">
        <v>29</v>
      </c>
      <c r="I47" s="27"/>
      <c r="J47" s="27"/>
      <c r="K47" s="27"/>
      <c r="L47" s="27"/>
    </row>
    <row r="48" spans="2:13" s="1" customFormat="1" ht="5.25" customHeight="1" x14ac:dyDescent="0.25">
      <c r="B48" s="5"/>
      <c r="C48" s="5"/>
      <c r="D48" s="5"/>
      <c r="E48" s="27"/>
      <c r="F48" s="27"/>
      <c r="H48" s="5"/>
      <c r="I48" s="27"/>
      <c r="J48" s="27"/>
      <c r="K48" s="27"/>
      <c r="L48" s="27"/>
    </row>
    <row r="49" spans="3:13" s="1" customFormat="1" x14ac:dyDescent="0.25">
      <c r="C49" s="70" t="s">
        <v>57</v>
      </c>
      <c r="M49" s="33"/>
    </row>
    <row r="50" spans="3:13" customFormat="1" x14ac:dyDescent="0.25"/>
  </sheetData>
  <pageMargins left="0.3" right="0.1" top="0.25" bottom="0.4" header="0" footer="0.25"/>
  <pageSetup scale="89" orientation="landscape" horizontalDpi="4294967292" r:id="rId1"/>
  <headerFooter alignWithMargins="0">
    <oddFooter xml:space="preserve">&amp;R&amp;8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45720</xdr:colOff>
                    <xdr:row>35</xdr:row>
                    <xdr:rowOff>129540</xdr:rowOff>
                  </from>
                  <to>
                    <xdr:col>3</xdr:col>
                    <xdr:colOff>495300</xdr:colOff>
                    <xdr:row>36</xdr:row>
                    <xdr:rowOff>152400</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403860</xdr:colOff>
                    <xdr:row>35</xdr:row>
                    <xdr:rowOff>129540</xdr:rowOff>
                  </from>
                  <to>
                    <xdr:col>4</xdr:col>
                    <xdr:colOff>1638300</xdr:colOff>
                    <xdr:row>36</xdr:row>
                    <xdr:rowOff>152400</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1676400</xdr:colOff>
                    <xdr:row>35</xdr:row>
                    <xdr:rowOff>129540</xdr:rowOff>
                  </from>
                  <to>
                    <xdr:col>5</xdr:col>
                    <xdr:colOff>68580</xdr:colOff>
                    <xdr:row>36</xdr:row>
                    <xdr:rowOff>152400</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35</xdr:row>
                    <xdr:rowOff>129540</xdr:rowOff>
                  </from>
                  <to>
                    <xdr:col>8</xdr:col>
                    <xdr:colOff>441960</xdr:colOff>
                    <xdr:row>36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0"/>
  <sheetViews>
    <sheetView showGridLines="0" topLeftCell="A45" zoomScale="75" workbookViewId="0">
      <selection activeCell="H71" sqref="H71"/>
    </sheetView>
  </sheetViews>
  <sheetFormatPr defaultColWidth="9.109375" defaultRowHeight="13.8" x14ac:dyDescent="0.25"/>
  <cols>
    <col min="1" max="1" width="0.33203125" style="34" customWidth="1"/>
    <col min="2" max="2" width="6.5546875" style="34" customWidth="1"/>
    <col min="3" max="3" width="5.33203125" style="34" customWidth="1"/>
    <col min="4" max="4" width="7.33203125" style="34" customWidth="1"/>
    <col min="5" max="5" width="36.88671875" style="34" customWidth="1"/>
    <col min="6" max="6" width="9" style="34" customWidth="1"/>
    <col min="7" max="7" width="8.88671875" style="34" customWidth="1"/>
    <col min="8" max="8" width="14.44140625" style="34" customWidth="1"/>
    <col min="9" max="9" width="10.6640625" style="34" customWidth="1"/>
    <col min="10" max="10" width="11.109375" style="34" customWidth="1"/>
    <col min="11" max="11" width="13" style="34" customWidth="1"/>
    <col min="12" max="12" width="10.88671875" style="34" customWidth="1"/>
    <col min="13" max="13" width="17.33203125" style="34" customWidth="1"/>
    <col min="14" max="14" width="0.88671875" style="34" customWidth="1"/>
    <col min="15" max="16384" width="9.109375" style="34"/>
  </cols>
  <sheetData>
    <row r="1" spans="1:13" s="1" customFormat="1" ht="24.9" customHeight="1" x14ac:dyDescent="0.4">
      <c r="B1" s="2"/>
      <c r="H1" s="3" t="s">
        <v>30</v>
      </c>
      <c r="M1" s="4" t="s">
        <v>0</v>
      </c>
    </row>
    <row r="2" spans="1:13" s="5" customFormat="1" ht="12" x14ac:dyDescent="0.25">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 customHeight="1" x14ac:dyDescent="0.15">
      <c r="B7" s="19"/>
      <c r="C7" s="20"/>
      <c r="D7" s="20"/>
      <c r="E7" s="20"/>
      <c r="F7" s="20" t="s">
        <v>17</v>
      </c>
      <c r="G7" s="20"/>
      <c r="H7" s="20" t="s">
        <v>18</v>
      </c>
      <c r="I7" s="20" t="s">
        <v>19</v>
      </c>
      <c r="J7" s="20" t="s">
        <v>20</v>
      </c>
      <c r="K7" s="20"/>
      <c r="L7" s="20"/>
      <c r="M7" s="20"/>
    </row>
    <row r="8" spans="1:13" s="21" customFormat="1" ht="12.75" customHeight="1" x14ac:dyDescent="0.25">
      <c r="B8" s="22">
        <v>5839</v>
      </c>
      <c r="C8" s="76">
        <v>1</v>
      </c>
      <c r="D8" s="73">
        <v>2</v>
      </c>
      <c r="E8" s="72" t="s">
        <v>58</v>
      </c>
      <c r="F8" s="42" t="s">
        <v>32</v>
      </c>
      <c r="G8" s="39" t="s">
        <v>35</v>
      </c>
      <c r="H8" s="80"/>
      <c r="I8" s="82"/>
      <c r="J8" s="55">
        <v>36860</v>
      </c>
      <c r="K8" s="84">
        <v>30000</v>
      </c>
      <c r="L8" s="84">
        <f>D8*K8</f>
        <v>60000</v>
      </c>
      <c r="M8" s="64"/>
    </row>
    <row r="9" spans="1:13" s="21" customFormat="1" ht="13.2" x14ac:dyDescent="0.25">
      <c r="B9" s="22"/>
      <c r="C9" s="77">
        <f>C8+1</f>
        <v>2</v>
      </c>
      <c r="D9" s="74">
        <v>1</v>
      </c>
      <c r="E9" s="72" t="s">
        <v>59</v>
      </c>
      <c r="F9" s="43" t="s">
        <v>32</v>
      </c>
      <c r="G9" s="40" t="s">
        <v>35</v>
      </c>
      <c r="H9" s="53"/>
      <c r="I9" s="81"/>
      <c r="J9" s="56">
        <v>36860</v>
      </c>
      <c r="K9" s="44">
        <v>35000</v>
      </c>
      <c r="L9" s="44">
        <f>D9*K9</f>
        <v>35000</v>
      </c>
      <c r="M9" s="65"/>
    </row>
    <row r="10" spans="1:13" s="21" customFormat="1" ht="13.2" x14ac:dyDescent="0.25">
      <c r="B10" s="22"/>
      <c r="C10" s="77">
        <f t="shared" ref="C10:C24" si="0">C9+1</f>
        <v>3</v>
      </c>
      <c r="D10" s="74">
        <v>1</v>
      </c>
      <c r="E10" s="72" t="s">
        <v>60</v>
      </c>
      <c r="F10" s="43" t="s">
        <v>32</v>
      </c>
      <c r="G10" s="40" t="s">
        <v>35</v>
      </c>
      <c r="H10" s="53"/>
      <c r="I10" s="81"/>
      <c r="J10" s="56">
        <v>36860</v>
      </c>
      <c r="K10" s="44">
        <v>25000</v>
      </c>
      <c r="L10" s="44">
        <f>D10*K10</f>
        <v>25000</v>
      </c>
      <c r="M10" s="65"/>
    </row>
    <row r="11" spans="1:13" s="21" customFormat="1" ht="13.2" x14ac:dyDescent="0.25">
      <c r="B11" s="22"/>
      <c r="C11" s="77">
        <f t="shared" si="0"/>
        <v>4</v>
      </c>
      <c r="D11" s="74">
        <v>1</v>
      </c>
      <c r="E11" s="72" t="s">
        <v>61</v>
      </c>
      <c r="F11" s="43" t="s">
        <v>32</v>
      </c>
      <c r="G11" s="40" t="s">
        <v>35</v>
      </c>
      <c r="H11" s="53"/>
      <c r="I11" s="81"/>
      <c r="J11" s="56">
        <v>36860</v>
      </c>
      <c r="K11" s="44">
        <v>40000</v>
      </c>
      <c r="L11" s="44">
        <f>D11*K11</f>
        <v>40000</v>
      </c>
      <c r="M11" s="65"/>
    </row>
    <row r="12" spans="1:13" s="21" customFormat="1" ht="13.2" x14ac:dyDescent="0.25">
      <c r="B12" s="22"/>
      <c r="C12" s="77">
        <f t="shared" si="0"/>
        <v>5</v>
      </c>
      <c r="D12" s="74">
        <v>1</v>
      </c>
      <c r="E12" s="72" t="s">
        <v>62</v>
      </c>
      <c r="F12" s="43" t="s">
        <v>32</v>
      </c>
      <c r="G12" s="40" t="s">
        <v>35</v>
      </c>
      <c r="H12" s="53"/>
      <c r="I12" s="83"/>
      <c r="J12" s="56">
        <v>36860</v>
      </c>
      <c r="K12" s="44">
        <v>34200</v>
      </c>
      <c r="L12" s="44">
        <f>D12*K12</f>
        <v>34200</v>
      </c>
      <c r="M12" s="65"/>
    </row>
    <row r="13" spans="1:13" s="21" customFormat="1" ht="13.2" x14ac:dyDescent="0.25">
      <c r="B13" s="22"/>
      <c r="C13" s="77">
        <f t="shared" si="0"/>
        <v>6</v>
      </c>
      <c r="D13" s="74">
        <v>1</v>
      </c>
      <c r="E13" s="72" t="s">
        <v>63</v>
      </c>
      <c r="F13" s="43" t="s">
        <v>32</v>
      </c>
      <c r="G13" s="40" t="s">
        <v>35</v>
      </c>
      <c r="H13" s="53"/>
      <c r="I13" s="81"/>
      <c r="J13" s="56">
        <v>36860</v>
      </c>
      <c r="K13" s="44">
        <v>34200</v>
      </c>
      <c r="L13" s="44">
        <f t="shared" ref="L13:L24" si="1">D13*K13</f>
        <v>34200</v>
      </c>
      <c r="M13" s="65"/>
    </row>
    <row r="14" spans="1:13" s="21" customFormat="1" ht="13.2" x14ac:dyDescent="0.25">
      <c r="B14" s="22"/>
      <c r="C14" s="77">
        <f t="shared" si="0"/>
        <v>7</v>
      </c>
      <c r="D14" s="44">
        <v>1</v>
      </c>
      <c r="E14" s="72" t="s">
        <v>64</v>
      </c>
      <c r="F14" s="43" t="s">
        <v>32</v>
      </c>
      <c r="G14" s="40" t="s">
        <v>35</v>
      </c>
      <c r="H14" s="81"/>
      <c r="I14" s="81"/>
      <c r="J14" s="56">
        <v>36860</v>
      </c>
      <c r="K14" s="44">
        <v>34200</v>
      </c>
      <c r="L14" s="44">
        <f t="shared" si="1"/>
        <v>34200</v>
      </c>
      <c r="M14" s="65"/>
    </row>
    <row r="15" spans="1:13" s="21" customFormat="1" ht="13.2" x14ac:dyDescent="0.25">
      <c r="B15" s="22"/>
      <c r="C15" s="77">
        <f t="shared" si="0"/>
        <v>8</v>
      </c>
      <c r="D15" s="44">
        <v>1</v>
      </c>
      <c r="E15" s="72" t="s">
        <v>65</v>
      </c>
      <c r="F15" s="43" t="s">
        <v>32</v>
      </c>
      <c r="G15" s="40" t="s">
        <v>35</v>
      </c>
      <c r="H15" s="81"/>
      <c r="I15" s="81"/>
      <c r="J15" s="56">
        <v>36860</v>
      </c>
      <c r="K15" s="44">
        <v>34200</v>
      </c>
      <c r="L15" s="44">
        <f t="shared" si="1"/>
        <v>34200</v>
      </c>
      <c r="M15" s="65"/>
    </row>
    <row r="16" spans="1:13" s="21" customFormat="1" ht="13.2" x14ac:dyDescent="0.25">
      <c r="B16" s="22"/>
      <c r="C16" s="77">
        <f t="shared" si="0"/>
        <v>9</v>
      </c>
      <c r="D16" s="44">
        <v>1</v>
      </c>
      <c r="E16" s="72" t="s">
        <v>66</v>
      </c>
      <c r="F16" s="43" t="s">
        <v>32</v>
      </c>
      <c r="G16" s="40" t="s">
        <v>35</v>
      </c>
      <c r="H16" s="81"/>
      <c r="I16" s="81"/>
      <c r="J16" s="56">
        <v>36860</v>
      </c>
      <c r="K16" s="44">
        <v>34200</v>
      </c>
      <c r="L16" s="44">
        <f t="shared" si="1"/>
        <v>34200</v>
      </c>
      <c r="M16" s="65"/>
    </row>
    <row r="17" spans="2:13" s="21" customFormat="1" ht="13.2" x14ac:dyDescent="0.25">
      <c r="B17" s="22"/>
      <c r="C17" s="77">
        <f t="shared" si="0"/>
        <v>10</v>
      </c>
      <c r="D17" s="74">
        <v>1</v>
      </c>
      <c r="E17" s="72" t="s">
        <v>67</v>
      </c>
      <c r="F17" s="43" t="s">
        <v>32</v>
      </c>
      <c r="G17" s="40" t="s">
        <v>35</v>
      </c>
      <c r="H17" s="81"/>
      <c r="I17" s="81"/>
      <c r="J17" s="56">
        <v>36860</v>
      </c>
      <c r="K17" s="44">
        <v>34200</v>
      </c>
      <c r="L17" s="44">
        <f t="shared" si="1"/>
        <v>34200</v>
      </c>
      <c r="M17" s="65"/>
    </row>
    <row r="18" spans="2:13" s="21" customFormat="1" ht="13.2" x14ac:dyDescent="0.25">
      <c r="B18" s="22"/>
      <c r="C18" s="77">
        <f t="shared" si="0"/>
        <v>11</v>
      </c>
      <c r="D18" s="74">
        <v>1</v>
      </c>
      <c r="E18" s="72" t="s">
        <v>68</v>
      </c>
      <c r="F18" s="43" t="s">
        <v>32</v>
      </c>
      <c r="G18" s="40" t="s">
        <v>35</v>
      </c>
      <c r="H18" s="53"/>
      <c r="I18" s="81"/>
      <c r="J18" s="56">
        <v>36860</v>
      </c>
      <c r="K18" s="44">
        <v>34200</v>
      </c>
      <c r="L18" s="44">
        <f t="shared" si="1"/>
        <v>34200</v>
      </c>
      <c r="M18" s="65"/>
    </row>
    <row r="19" spans="2:13" s="21" customFormat="1" ht="13.2" x14ac:dyDescent="0.25">
      <c r="B19" s="22"/>
      <c r="C19" s="77">
        <f t="shared" si="0"/>
        <v>12</v>
      </c>
      <c r="D19" s="74">
        <v>1</v>
      </c>
      <c r="E19" s="72" t="s">
        <v>69</v>
      </c>
      <c r="F19" s="43" t="s">
        <v>32</v>
      </c>
      <c r="G19" s="40" t="s">
        <v>35</v>
      </c>
      <c r="H19" s="81"/>
      <c r="I19" s="81"/>
      <c r="J19" s="56">
        <v>36860</v>
      </c>
      <c r="K19" s="44">
        <v>34200</v>
      </c>
      <c r="L19" s="44">
        <f t="shared" si="1"/>
        <v>34200</v>
      </c>
      <c r="M19" s="65"/>
    </row>
    <row r="20" spans="2:13" s="21" customFormat="1" ht="13.2" x14ac:dyDescent="0.25">
      <c r="B20" s="22"/>
      <c r="C20" s="77">
        <f t="shared" si="0"/>
        <v>13</v>
      </c>
      <c r="D20" s="74">
        <v>1</v>
      </c>
      <c r="E20" s="72" t="s">
        <v>70</v>
      </c>
      <c r="F20" s="43" t="s">
        <v>32</v>
      </c>
      <c r="G20" s="40" t="s">
        <v>35</v>
      </c>
      <c r="H20" s="53"/>
      <c r="I20" s="81"/>
      <c r="J20" s="56">
        <v>36860</v>
      </c>
      <c r="K20" s="44">
        <v>34200</v>
      </c>
      <c r="L20" s="44">
        <f t="shared" si="1"/>
        <v>34200</v>
      </c>
      <c r="M20" s="65"/>
    </row>
    <row r="21" spans="2:13" s="21" customFormat="1" ht="13.2" x14ac:dyDescent="0.25">
      <c r="B21" s="22"/>
      <c r="C21" s="77">
        <f t="shared" si="0"/>
        <v>14</v>
      </c>
      <c r="D21" s="75">
        <v>15000</v>
      </c>
      <c r="E21" s="72" t="s">
        <v>71</v>
      </c>
      <c r="F21" s="43" t="s">
        <v>32</v>
      </c>
      <c r="G21" s="40" t="s">
        <v>38</v>
      </c>
      <c r="H21" s="53"/>
      <c r="I21" s="83"/>
      <c r="J21" s="56">
        <v>36860</v>
      </c>
      <c r="K21" s="85">
        <v>70</v>
      </c>
      <c r="L21" s="44">
        <f t="shared" si="1"/>
        <v>1050000</v>
      </c>
      <c r="M21" s="65"/>
    </row>
    <row r="22" spans="2:13" s="21" customFormat="1" ht="13.2" x14ac:dyDescent="0.25">
      <c r="B22" s="22"/>
      <c r="C22" s="77">
        <f t="shared" si="0"/>
        <v>15</v>
      </c>
      <c r="D22" s="75">
        <f>D21</f>
        <v>15000</v>
      </c>
      <c r="E22" s="72" t="s">
        <v>72</v>
      </c>
      <c r="F22" s="43" t="s">
        <v>32</v>
      </c>
      <c r="G22" s="40" t="s">
        <v>38</v>
      </c>
      <c r="H22" s="53"/>
      <c r="I22" s="81"/>
      <c r="J22" s="56">
        <v>36860</v>
      </c>
      <c r="K22" s="86">
        <v>10</v>
      </c>
      <c r="L22" s="44">
        <f t="shared" si="1"/>
        <v>150000</v>
      </c>
      <c r="M22" s="65"/>
    </row>
    <row r="23" spans="2:13" s="21" customFormat="1" ht="13.2" x14ac:dyDescent="0.25">
      <c r="B23" s="22"/>
      <c r="C23" s="77">
        <f t="shared" si="0"/>
        <v>16</v>
      </c>
      <c r="D23" s="75">
        <f>D22</f>
        <v>15000</v>
      </c>
      <c r="E23" s="72" t="s">
        <v>73</v>
      </c>
      <c r="F23" s="43" t="s">
        <v>32</v>
      </c>
      <c r="G23" s="40" t="s">
        <v>38</v>
      </c>
      <c r="H23" s="53"/>
      <c r="I23" s="81"/>
      <c r="J23" s="56">
        <v>36860</v>
      </c>
      <c r="K23" s="86">
        <v>20</v>
      </c>
      <c r="L23" s="44">
        <f t="shared" si="1"/>
        <v>300000</v>
      </c>
      <c r="M23" s="65"/>
    </row>
    <row r="24" spans="2:13" s="21" customFormat="1" ht="13.2" x14ac:dyDescent="0.25">
      <c r="B24" s="22"/>
      <c r="C24" s="77">
        <f t="shared" si="0"/>
        <v>17</v>
      </c>
      <c r="D24" s="75">
        <f>D23</f>
        <v>15000</v>
      </c>
      <c r="E24" s="72" t="s">
        <v>74</v>
      </c>
      <c r="F24" s="43" t="s">
        <v>32</v>
      </c>
      <c r="G24" s="40" t="s">
        <v>38</v>
      </c>
      <c r="H24" s="53"/>
      <c r="I24" s="81"/>
      <c r="J24" s="56">
        <v>36860</v>
      </c>
      <c r="K24" s="86">
        <v>5</v>
      </c>
      <c r="L24" s="68">
        <f t="shared" si="1"/>
        <v>75000</v>
      </c>
      <c r="M24" s="65"/>
    </row>
    <row r="25" spans="2:13" s="21" customFormat="1" ht="12" customHeight="1" x14ac:dyDescent="0.25">
      <c r="B25" s="22"/>
      <c r="C25" s="22"/>
      <c r="D25" s="22"/>
      <c r="E25" s="78"/>
      <c r="F25" s="22"/>
      <c r="G25" s="22"/>
      <c r="H25" s="22"/>
      <c r="I25" s="22"/>
      <c r="J25" s="57"/>
      <c r="K25" s="87" t="s">
        <v>52</v>
      </c>
      <c r="L25" s="59">
        <f>SUM(L8:L24)</f>
        <v>2042800</v>
      </c>
      <c r="M25" s="23"/>
    </row>
    <row r="26" spans="2:13" s="21" customFormat="1" ht="12" customHeight="1" x14ac:dyDescent="0.25">
      <c r="B26" s="22"/>
      <c r="C26" s="22"/>
      <c r="D26" s="22"/>
      <c r="E26" s="78"/>
      <c r="F26" s="22"/>
      <c r="G26" s="22"/>
      <c r="H26" s="22"/>
      <c r="I26" s="22"/>
      <c r="J26" s="57"/>
      <c r="K26" s="88" t="s">
        <v>33</v>
      </c>
      <c r="L26" s="66">
        <f>L25*0.3</f>
        <v>612840</v>
      </c>
      <c r="M26" s="23"/>
    </row>
    <row r="27" spans="2:13" s="21" customFormat="1" ht="12" customHeight="1" x14ac:dyDescent="0.25">
      <c r="B27" s="22"/>
      <c r="C27" s="22"/>
      <c r="D27" s="22"/>
      <c r="E27" s="78"/>
      <c r="F27" s="22"/>
      <c r="G27" s="22"/>
      <c r="H27" s="22"/>
      <c r="I27" s="22"/>
      <c r="J27" s="57"/>
      <c r="K27" s="88"/>
      <c r="L27" s="59">
        <f>L25-L26</f>
        <v>1429960</v>
      </c>
      <c r="M27" s="23"/>
    </row>
    <row r="28" spans="2:13" s="21" customFormat="1" ht="12" customHeight="1" x14ac:dyDescent="0.25">
      <c r="B28" s="22"/>
      <c r="C28" s="22"/>
      <c r="D28" s="22"/>
      <c r="E28" s="78"/>
      <c r="F28" s="22"/>
      <c r="G28" s="22"/>
      <c r="H28" s="22"/>
      <c r="I28" s="22"/>
      <c r="J28" s="57"/>
      <c r="K28" s="88" t="s">
        <v>34</v>
      </c>
      <c r="L28" s="66">
        <f>L27*0.2</f>
        <v>285992</v>
      </c>
      <c r="M28" s="23"/>
    </row>
    <row r="29" spans="2:13" s="21" customFormat="1" ht="12" customHeight="1" x14ac:dyDescent="0.25">
      <c r="B29" s="22"/>
      <c r="C29" s="22"/>
      <c r="D29" s="22"/>
      <c r="E29" s="78"/>
      <c r="F29" s="22"/>
      <c r="G29" s="22"/>
      <c r="H29" s="22"/>
      <c r="I29" s="22"/>
      <c r="J29" s="57"/>
      <c r="K29" s="88"/>
      <c r="L29" s="59">
        <f>SUM(L27:L28)</f>
        <v>1715952</v>
      </c>
      <c r="M29" s="23"/>
    </row>
    <row r="30" spans="2:13" s="21" customFormat="1" ht="12" customHeight="1" x14ac:dyDescent="0.25">
      <c r="B30" s="22"/>
      <c r="C30" s="22">
        <v>18</v>
      </c>
      <c r="D30" s="22">
        <v>110</v>
      </c>
      <c r="E30" s="78" t="s">
        <v>51</v>
      </c>
      <c r="F30" s="22"/>
      <c r="G30" s="22"/>
      <c r="H30" s="22"/>
      <c r="I30" s="22"/>
      <c r="J30" s="57" t="s">
        <v>50</v>
      </c>
      <c r="K30" s="88">
        <f>L30/D30</f>
        <v>2136.3636363636365</v>
      </c>
      <c r="L30" s="66">
        <v>235000</v>
      </c>
      <c r="M30" s="23"/>
    </row>
    <row r="31" spans="2:13" s="21" customFormat="1" ht="12" customHeight="1" x14ac:dyDescent="0.25">
      <c r="B31" s="22"/>
      <c r="C31" s="22"/>
      <c r="D31" s="22"/>
      <c r="E31" s="78"/>
      <c r="F31" s="22"/>
      <c r="G31" s="22"/>
      <c r="H31" s="22"/>
      <c r="I31" s="22"/>
      <c r="J31" s="57"/>
      <c r="K31" s="88"/>
      <c r="L31" s="59">
        <f>SUM(L29:L30)</f>
        <v>1950952</v>
      </c>
      <c r="M31" s="23"/>
    </row>
    <row r="32" spans="2:13" s="21" customFormat="1" x14ac:dyDescent="0.25">
      <c r="B32" s="24" t="s">
        <v>31</v>
      </c>
      <c r="C32" s="41"/>
      <c r="D32" s="41"/>
      <c r="E32" s="79"/>
      <c r="F32" s="41"/>
      <c r="G32" s="41"/>
      <c r="H32" s="26"/>
      <c r="I32" s="41"/>
      <c r="J32" s="58"/>
      <c r="K32" s="60"/>
      <c r="L32" s="60"/>
      <c r="M32" s="25"/>
    </row>
    <row r="33" spans="2:13" s="1" customFormat="1" x14ac:dyDescent="0.25">
      <c r="B33" s="27"/>
      <c r="C33" s="27"/>
      <c r="D33" s="51"/>
      <c r="E33" s="27"/>
      <c r="F33" s="51"/>
      <c r="G33" s="27"/>
      <c r="H33" s="28"/>
      <c r="I33" s="27"/>
      <c r="J33" s="27"/>
      <c r="K33" s="27"/>
      <c r="L33" s="51"/>
      <c r="M33" s="27"/>
    </row>
    <row r="34" spans="2:13" s="1" customFormat="1" x14ac:dyDescent="0.25">
      <c r="B34" s="27"/>
      <c r="C34" s="27"/>
      <c r="D34" s="27"/>
      <c r="E34" s="27"/>
      <c r="F34" s="27"/>
      <c r="G34" s="27"/>
      <c r="H34" s="27"/>
      <c r="I34" s="27"/>
      <c r="J34" s="27"/>
      <c r="K34" s="27"/>
      <c r="L34" s="27"/>
      <c r="M34" s="27"/>
    </row>
    <row r="35" spans="2:13" s="1" customFormat="1" x14ac:dyDescent="0.25">
      <c r="B35" s="27"/>
      <c r="C35" s="27"/>
      <c r="D35" s="27"/>
      <c r="E35" s="27"/>
      <c r="F35" s="27"/>
      <c r="G35" s="27"/>
      <c r="H35" s="27"/>
      <c r="I35" s="27"/>
      <c r="J35" s="27"/>
      <c r="K35" s="27"/>
      <c r="L35" s="27"/>
      <c r="M35" s="27"/>
    </row>
    <row r="36" spans="2:13" s="1" customFormat="1" x14ac:dyDescent="0.25">
      <c r="B36" s="29"/>
      <c r="C36" s="27"/>
      <c r="D36" s="27"/>
      <c r="E36" s="27"/>
      <c r="F36" s="27"/>
      <c r="G36" s="27"/>
      <c r="H36" s="27"/>
      <c r="I36" s="27"/>
      <c r="J36" s="27"/>
      <c r="K36" s="27"/>
      <c r="L36" s="27"/>
      <c r="M36" s="27"/>
    </row>
    <row r="37" spans="2:13" s="1" customFormat="1" x14ac:dyDescent="0.25">
      <c r="B37" s="29"/>
      <c r="C37" s="27"/>
      <c r="D37" s="27"/>
      <c r="E37" s="27"/>
      <c r="F37" s="27"/>
      <c r="G37" s="27"/>
      <c r="H37" s="27"/>
      <c r="I37" s="27"/>
      <c r="J37" s="27"/>
      <c r="K37" s="27"/>
      <c r="L37" s="27"/>
      <c r="M37" s="27"/>
    </row>
    <row r="38" spans="2:13" s="1" customFormat="1" x14ac:dyDescent="0.25">
      <c r="B38" s="27"/>
      <c r="C38" s="27"/>
      <c r="D38" s="27"/>
      <c r="E38" s="27"/>
      <c r="F38" s="27"/>
      <c r="G38" s="27"/>
      <c r="H38" s="27"/>
      <c r="I38" s="27"/>
      <c r="J38" s="27"/>
      <c r="K38" s="27"/>
      <c r="L38" s="27"/>
      <c r="M38" s="27"/>
    </row>
    <row r="39" spans="2:13" s="1" customFormat="1" x14ac:dyDescent="0.25">
      <c r="B39" s="27"/>
      <c r="C39" s="27"/>
      <c r="D39" s="27"/>
      <c r="E39" s="27"/>
      <c r="F39" s="27"/>
      <c r="G39" s="27"/>
      <c r="H39" s="27"/>
      <c r="I39" s="27"/>
      <c r="J39" s="27"/>
      <c r="K39" s="27"/>
      <c r="L39" s="27"/>
      <c r="M39" s="27"/>
    </row>
    <row r="40" spans="2:13" s="1" customFormat="1" x14ac:dyDescent="0.25">
      <c r="B40" s="27"/>
      <c r="C40" s="27"/>
      <c r="D40" s="27"/>
      <c r="E40" s="27"/>
      <c r="F40" s="27"/>
      <c r="G40" s="27"/>
      <c r="H40" s="27"/>
      <c r="I40" s="27"/>
      <c r="J40" s="27"/>
      <c r="K40" s="27"/>
      <c r="L40" s="27"/>
      <c r="M40" s="27"/>
    </row>
    <row r="41" spans="2:13" s="1" customFormat="1" x14ac:dyDescent="0.25">
      <c r="B41" s="27"/>
      <c r="C41" s="27"/>
      <c r="D41" s="27"/>
      <c r="E41" s="27"/>
      <c r="F41" s="27"/>
      <c r="G41" s="27"/>
      <c r="H41" s="27"/>
      <c r="I41" s="27"/>
      <c r="J41" s="27"/>
      <c r="K41" s="27"/>
      <c r="L41" s="27"/>
      <c r="M41" s="27"/>
    </row>
    <row r="42" spans="2:13" s="1" customFormat="1" x14ac:dyDescent="0.25">
      <c r="B42" s="27"/>
      <c r="C42" s="27"/>
      <c r="D42" s="27"/>
      <c r="E42" s="27"/>
      <c r="F42" s="27"/>
      <c r="G42" s="27"/>
      <c r="H42" s="27"/>
      <c r="I42" s="27"/>
      <c r="J42" s="27"/>
      <c r="K42" s="27"/>
      <c r="L42" s="27"/>
      <c r="M42" s="27"/>
    </row>
    <row r="43" spans="2:13" s="1" customFormat="1" x14ac:dyDescent="0.25">
      <c r="C43" s="30" t="s">
        <v>21</v>
      </c>
      <c r="D43" s="30"/>
      <c r="H43" s="69" t="s">
        <v>53</v>
      </c>
      <c r="I43" s="27"/>
      <c r="J43" s="31"/>
      <c r="K43" s="27"/>
      <c r="L43" s="27"/>
      <c r="M43" s="27"/>
    </row>
    <row r="44" spans="2:13" s="1" customFormat="1" ht="21.9" customHeight="1" x14ac:dyDescent="0.25">
      <c r="B44" s="5"/>
      <c r="C44" s="5" t="s">
        <v>22</v>
      </c>
      <c r="D44" s="5"/>
      <c r="E44" s="27"/>
      <c r="F44" s="27"/>
      <c r="H44" s="5" t="s">
        <v>23</v>
      </c>
      <c r="I44" s="27"/>
      <c r="J44" s="27"/>
      <c r="K44" s="27"/>
      <c r="L44" s="27"/>
    </row>
    <row r="45" spans="2:13" s="1" customFormat="1" ht="21.9" customHeight="1" x14ac:dyDescent="0.25">
      <c r="B45" s="5"/>
      <c r="C45" s="5" t="s">
        <v>24</v>
      </c>
      <c r="D45" s="5"/>
      <c r="E45" s="27"/>
      <c r="F45" s="27"/>
      <c r="H45" s="5" t="s">
        <v>25</v>
      </c>
      <c r="I45" s="27"/>
      <c r="J45" s="27"/>
      <c r="K45" s="27"/>
      <c r="L45" s="27"/>
    </row>
    <row r="46" spans="2:13" s="1" customFormat="1" ht="21.9" customHeight="1" x14ac:dyDescent="0.25">
      <c r="B46" s="5"/>
      <c r="C46" s="5" t="s">
        <v>26</v>
      </c>
      <c r="D46" s="5"/>
      <c r="E46" s="27"/>
      <c r="F46" s="27"/>
      <c r="H46" s="32" t="s">
        <v>27</v>
      </c>
      <c r="I46" s="27"/>
      <c r="J46" s="27"/>
      <c r="K46" s="27"/>
      <c r="L46" s="27"/>
    </row>
    <row r="47" spans="2:13" s="1" customFormat="1" ht="21.9" customHeight="1" x14ac:dyDescent="0.25">
      <c r="B47" s="5"/>
      <c r="C47" s="5" t="s">
        <v>28</v>
      </c>
      <c r="D47" s="5"/>
      <c r="E47" s="27"/>
      <c r="F47" s="27"/>
      <c r="H47" s="5" t="s">
        <v>29</v>
      </c>
      <c r="I47" s="27"/>
      <c r="J47" s="27"/>
      <c r="K47" s="27"/>
      <c r="L47" s="27"/>
    </row>
    <row r="48" spans="2:13" s="1" customFormat="1" ht="5.25" customHeight="1" x14ac:dyDescent="0.25">
      <c r="B48" s="5"/>
      <c r="C48" s="5"/>
      <c r="D48" s="5"/>
      <c r="E48" s="27"/>
      <c r="F48" s="27"/>
      <c r="H48" s="5"/>
      <c r="I48" s="27"/>
      <c r="J48" s="27"/>
      <c r="K48" s="27"/>
      <c r="L48" s="27"/>
    </row>
    <row r="49" spans="3:13" s="1" customFormat="1" x14ac:dyDescent="0.25">
      <c r="C49" s="70" t="s">
        <v>57</v>
      </c>
      <c r="M49" s="33"/>
    </row>
    <row r="50" spans="3:13" customFormat="1" x14ac:dyDescent="0.25"/>
  </sheetData>
  <pageMargins left="0.3" right="0.1" top="0.25" bottom="0.4" header="0" footer="0.25"/>
  <pageSetup scale="89" orientation="landscape" horizontalDpi="4294967292" r:id="rId1"/>
  <headerFooter alignWithMargins="0">
    <oddFooter xml:space="preserve">&amp;R&amp;8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118" r:id="rId4" name="Check Box 70">
              <controlPr defaultSize="0" autoFill="0" autoLine="0" autoPict="0">
                <anchor moveWithCells="1">
                  <from>
                    <xdr:col>1</xdr:col>
                    <xdr:colOff>45720</xdr:colOff>
                    <xdr:row>35</xdr:row>
                    <xdr:rowOff>129540</xdr:rowOff>
                  </from>
                  <to>
                    <xdr:col>4</xdr:col>
                    <xdr:colOff>38100</xdr:colOff>
                    <xdr:row>36</xdr:row>
                    <xdr:rowOff>152400</xdr:rowOff>
                  </to>
                </anchor>
              </controlPr>
            </control>
          </mc:Choice>
        </mc:AlternateContent>
        <mc:AlternateContent xmlns:mc="http://schemas.openxmlformats.org/markup-compatibility/2006">
          <mc:Choice Requires="x14">
            <control shapeId="2119" r:id="rId5" name="Check Box 71">
              <controlPr defaultSize="0" autoFill="0" autoLine="0" autoPict="0">
                <anchor moveWithCells="1">
                  <from>
                    <xdr:col>3</xdr:col>
                    <xdr:colOff>403860</xdr:colOff>
                    <xdr:row>35</xdr:row>
                    <xdr:rowOff>129540</xdr:rowOff>
                  </from>
                  <to>
                    <xdr:col>4</xdr:col>
                    <xdr:colOff>1638300</xdr:colOff>
                    <xdr:row>36</xdr:row>
                    <xdr:rowOff>152400</xdr:rowOff>
                  </to>
                </anchor>
              </controlPr>
            </control>
          </mc:Choice>
        </mc:AlternateContent>
        <mc:AlternateContent xmlns:mc="http://schemas.openxmlformats.org/markup-compatibility/2006">
          <mc:Choice Requires="x14">
            <control shapeId="2120" r:id="rId6" name="Check Box 72">
              <controlPr defaultSize="0" autoFill="0" autoLine="0" autoPict="0">
                <anchor moveWithCells="1">
                  <from>
                    <xdr:col>4</xdr:col>
                    <xdr:colOff>1676400</xdr:colOff>
                    <xdr:row>35</xdr:row>
                    <xdr:rowOff>129540</xdr:rowOff>
                  </from>
                  <to>
                    <xdr:col>5</xdr:col>
                    <xdr:colOff>251460</xdr:colOff>
                    <xdr:row>36</xdr:row>
                    <xdr:rowOff>152400</xdr:rowOff>
                  </to>
                </anchor>
              </controlPr>
            </control>
          </mc:Choice>
        </mc:AlternateContent>
        <mc:AlternateContent xmlns:mc="http://schemas.openxmlformats.org/markup-compatibility/2006">
          <mc:Choice Requires="x14">
            <control shapeId="2121" r:id="rId7" name="Check Box 73">
              <controlPr defaultSize="0" autoFill="0" autoLine="0" autoPict="0">
                <anchor moveWithCells="1">
                  <from>
                    <xdr:col>6</xdr:col>
                    <xdr:colOff>0</xdr:colOff>
                    <xdr:row>35</xdr:row>
                    <xdr:rowOff>129540</xdr:rowOff>
                  </from>
                  <to>
                    <xdr:col>8</xdr:col>
                    <xdr:colOff>342900</xdr:colOff>
                    <xdr:row>36</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7"/>
  <sheetViews>
    <sheetView topLeftCell="A13" workbookViewId="0">
      <selection activeCell="A29" sqref="A29"/>
    </sheetView>
  </sheetViews>
  <sheetFormatPr defaultColWidth="9.109375" defaultRowHeight="13.2" x14ac:dyDescent="0.25"/>
  <cols>
    <col min="1" max="1" width="37.6640625" style="89" customWidth="1"/>
    <col min="2" max="2" width="13.44140625" style="91" customWidth="1"/>
    <col min="3" max="3" width="11.44140625" style="91" customWidth="1"/>
    <col min="4" max="5" width="13.6640625" style="91" customWidth="1"/>
    <col min="6" max="16384" width="9.109375" style="89"/>
  </cols>
  <sheetData>
    <row r="3" spans="1:5" ht="14.1" customHeight="1" x14ac:dyDescent="0.3">
      <c r="A3" s="109" t="s">
        <v>75</v>
      </c>
      <c r="B3" s="109"/>
      <c r="C3" s="109"/>
      <c r="D3" s="109"/>
      <c r="E3" s="109"/>
    </row>
    <row r="4" spans="1:5" ht="14.1" customHeight="1" x14ac:dyDescent="0.3">
      <c r="A4" s="90"/>
    </row>
    <row r="5" spans="1:5" ht="14.1" customHeight="1" x14ac:dyDescent="0.3">
      <c r="A5" s="92" t="s">
        <v>76</v>
      </c>
      <c r="B5" s="93" t="s">
        <v>77</v>
      </c>
      <c r="C5" s="93" t="s">
        <v>78</v>
      </c>
      <c r="D5" s="93" t="s">
        <v>79</v>
      </c>
      <c r="E5" s="93" t="s">
        <v>80</v>
      </c>
    </row>
    <row r="6" spans="1:5" ht="14.1" customHeight="1" x14ac:dyDescent="0.3">
      <c r="A6" s="90" t="s">
        <v>112</v>
      </c>
      <c r="B6" s="94" t="s">
        <v>81</v>
      </c>
      <c r="C6" s="95">
        <v>1</v>
      </c>
      <c r="D6" s="96">
        <v>20055</v>
      </c>
      <c r="E6" s="96">
        <f>C6*D6</f>
        <v>20055</v>
      </c>
    </row>
    <row r="7" spans="1:5" ht="14.1" customHeight="1" x14ac:dyDescent="0.3">
      <c r="A7" s="90" t="s">
        <v>113</v>
      </c>
      <c r="B7" s="94" t="s">
        <v>81</v>
      </c>
      <c r="C7" s="95">
        <v>9</v>
      </c>
      <c r="D7" s="97">
        <v>3500</v>
      </c>
      <c r="E7" s="97">
        <f>C7*D7</f>
        <v>31500</v>
      </c>
    </row>
    <row r="8" spans="1:5" ht="14.1" customHeight="1" x14ac:dyDescent="0.3">
      <c r="A8" s="90" t="s">
        <v>114</v>
      </c>
      <c r="B8" s="94" t="s">
        <v>81</v>
      </c>
      <c r="C8" s="95">
        <v>1</v>
      </c>
      <c r="D8" s="97">
        <v>20055</v>
      </c>
      <c r="E8" s="97">
        <f>C8*D8</f>
        <v>20055</v>
      </c>
    </row>
    <row r="9" spans="1:5" ht="14.1" customHeight="1" x14ac:dyDescent="0.3">
      <c r="A9" s="90"/>
    </row>
    <row r="10" spans="1:5" ht="14.1" customHeight="1" x14ac:dyDescent="0.3">
      <c r="A10" s="90" t="s">
        <v>115</v>
      </c>
      <c r="B10" s="95" t="s">
        <v>43</v>
      </c>
      <c r="C10" s="95">
        <v>1</v>
      </c>
      <c r="D10" s="97">
        <v>3460</v>
      </c>
      <c r="E10" s="97">
        <f>C10*D10</f>
        <v>3460</v>
      </c>
    </row>
    <row r="11" spans="1:5" ht="14.1" customHeight="1" x14ac:dyDescent="0.3">
      <c r="A11" s="90" t="s">
        <v>116</v>
      </c>
      <c r="B11" s="94" t="s">
        <v>81</v>
      </c>
      <c r="C11" s="95">
        <v>50</v>
      </c>
      <c r="D11" s="95">
        <v>225</v>
      </c>
      <c r="E11" s="97">
        <f>C11*D11</f>
        <v>11250</v>
      </c>
    </row>
    <row r="12" spans="1:5" ht="14.1" customHeight="1" x14ac:dyDescent="0.3">
      <c r="A12" s="90" t="s">
        <v>117</v>
      </c>
      <c r="B12" s="94" t="s">
        <v>81</v>
      </c>
      <c r="C12" s="95">
        <v>50</v>
      </c>
      <c r="D12" s="95">
        <v>450</v>
      </c>
      <c r="E12" s="97">
        <f>C12*D12</f>
        <v>22500</v>
      </c>
    </row>
    <row r="13" spans="1:5" ht="14.1" customHeight="1" x14ac:dyDescent="0.3">
      <c r="A13" s="90"/>
    </row>
    <row r="14" spans="1:5" ht="14.1" customHeight="1" x14ac:dyDescent="0.3">
      <c r="A14" s="90" t="s">
        <v>46</v>
      </c>
      <c r="B14" s="94" t="s">
        <v>81</v>
      </c>
      <c r="C14" s="95">
        <v>1</v>
      </c>
      <c r="D14" s="97">
        <v>15000</v>
      </c>
      <c r="E14" s="97">
        <f>C14*D14</f>
        <v>15000</v>
      </c>
    </row>
    <row r="15" spans="1:5" ht="14.1" customHeight="1" x14ac:dyDescent="0.3">
      <c r="A15" s="90"/>
    </row>
    <row r="16" spans="1:5" ht="14.1" customHeight="1" x14ac:dyDescent="0.3">
      <c r="A16" s="90"/>
    </row>
    <row r="17" spans="1:5" ht="14.1" customHeight="1" x14ac:dyDescent="0.3">
      <c r="A17" s="109" t="s">
        <v>82</v>
      </c>
      <c r="B17" s="109"/>
      <c r="C17" s="109"/>
      <c r="D17" s="109"/>
      <c r="E17" s="109"/>
    </row>
    <row r="18" spans="1:5" ht="14.1" customHeight="1" x14ac:dyDescent="0.3">
      <c r="A18" s="90"/>
    </row>
    <row r="19" spans="1:5" ht="14.1" customHeight="1" x14ac:dyDescent="0.3">
      <c r="A19" s="92" t="s">
        <v>76</v>
      </c>
      <c r="B19" s="93" t="s">
        <v>77</v>
      </c>
      <c r="C19" s="93" t="s">
        <v>78</v>
      </c>
      <c r="D19" s="93" t="s">
        <v>79</v>
      </c>
      <c r="E19" s="93" t="s">
        <v>80</v>
      </c>
    </row>
    <row r="20" spans="1:5" ht="14.1" customHeight="1" x14ac:dyDescent="0.3">
      <c r="A20" s="90" t="s">
        <v>83</v>
      </c>
      <c r="B20" s="95" t="s">
        <v>39</v>
      </c>
      <c r="C20" s="95">
        <v>2</v>
      </c>
      <c r="D20" s="96">
        <v>4575</v>
      </c>
      <c r="E20" s="96">
        <f>C20*D20</f>
        <v>9150</v>
      </c>
    </row>
    <row r="21" spans="1:5" ht="14.1" customHeight="1" x14ac:dyDescent="0.3">
      <c r="A21" s="90" t="s">
        <v>118</v>
      </c>
      <c r="B21" s="95" t="s">
        <v>39</v>
      </c>
      <c r="C21" s="95">
        <v>1</v>
      </c>
      <c r="D21" s="97">
        <v>4575</v>
      </c>
      <c r="E21" s="97">
        <f>C21*D21</f>
        <v>4575</v>
      </c>
    </row>
    <row r="22" spans="1:5" ht="14.1" customHeight="1" x14ac:dyDescent="0.25">
      <c r="A22" s="98"/>
    </row>
    <row r="23" spans="1:5" ht="14.1" customHeight="1" x14ac:dyDescent="0.3">
      <c r="A23" s="90" t="s">
        <v>84</v>
      </c>
      <c r="B23" s="95" t="s">
        <v>39</v>
      </c>
      <c r="C23" s="95">
        <v>4</v>
      </c>
      <c r="D23" s="97">
        <v>3615</v>
      </c>
      <c r="E23" s="97">
        <f>C23*D23</f>
        <v>14460</v>
      </c>
    </row>
    <row r="24" spans="1:5" ht="14.1" customHeight="1" x14ac:dyDescent="0.3">
      <c r="A24" s="90" t="s">
        <v>84</v>
      </c>
      <c r="B24" s="95" t="s">
        <v>43</v>
      </c>
      <c r="C24" s="95">
        <v>1</v>
      </c>
      <c r="D24" s="97">
        <v>18625</v>
      </c>
      <c r="E24" s="97">
        <f>C24*D24</f>
        <v>18625</v>
      </c>
    </row>
    <row r="25" spans="1:5" ht="14.1" customHeight="1" x14ac:dyDescent="0.3">
      <c r="A25" s="90" t="s">
        <v>84</v>
      </c>
      <c r="B25" s="95" t="s">
        <v>42</v>
      </c>
      <c r="C25" s="95">
        <v>2</v>
      </c>
      <c r="D25" s="97">
        <v>47170</v>
      </c>
      <c r="E25" s="97">
        <f>C25*D25</f>
        <v>94340</v>
      </c>
    </row>
    <row r="26" spans="1:5" ht="14.1" customHeight="1" x14ac:dyDescent="0.25">
      <c r="A26" s="98"/>
    </row>
    <row r="27" spans="1:5" ht="14.1" customHeight="1" x14ac:dyDescent="0.3">
      <c r="A27" s="90" t="s">
        <v>85</v>
      </c>
      <c r="B27" s="95" t="s">
        <v>39</v>
      </c>
      <c r="C27" s="95">
        <v>8</v>
      </c>
      <c r="D27" s="97">
        <v>2385</v>
      </c>
      <c r="E27" s="97">
        <f>C27*D27</f>
        <v>19080</v>
      </c>
    </row>
    <row r="28" spans="1:5" ht="14.1" customHeight="1" x14ac:dyDescent="0.3">
      <c r="A28" s="90"/>
    </row>
    <row r="29" spans="1:5" ht="14.1" customHeight="1" x14ac:dyDescent="0.3">
      <c r="A29" s="98" t="s">
        <v>86</v>
      </c>
      <c r="B29" s="95" t="s">
        <v>87</v>
      </c>
      <c r="C29" s="95">
        <v>18</v>
      </c>
      <c r="D29" s="95" t="s">
        <v>88</v>
      </c>
      <c r="E29" s="97">
        <v>79650</v>
      </c>
    </row>
    <row r="30" spans="1:5" ht="14.1" customHeight="1" x14ac:dyDescent="0.3">
      <c r="A30" s="90"/>
    </row>
    <row r="31" spans="1:5" ht="14.1" customHeight="1" x14ac:dyDescent="0.3">
      <c r="A31" s="90"/>
    </row>
    <row r="32" spans="1:5" ht="14.1" customHeight="1" x14ac:dyDescent="0.3">
      <c r="A32" s="109" t="s">
        <v>89</v>
      </c>
      <c r="B32" s="109"/>
      <c r="C32" s="109"/>
      <c r="D32" s="109"/>
      <c r="E32" s="109"/>
    </row>
    <row r="33" spans="1:5" ht="14.1" customHeight="1" x14ac:dyDescent="0.3">
      <c r="A33" s="90"/>
    </row>
    <row r="34" spans="1:5" ht="14.1" customHeight="1" x14ac:dyDescent="0.3">
      <c r="A34" s="92" t="s">
        <v>76</v>
      </c>
      <c r="B34" s="93" t="s">
        <v>77</v>
      </c>
      <c r="C34" s="93" t="s">
        <v>78</v>
      </c>
      <c r="D34" s="93" t="s">
        <v>79</v>
      </c>
      <c r="E34" s="93" t="s">
        <v>80</v>
      </c>
    </row>
    <row r="35" spans="1:5" ht="14.1" customHeight="1" x14ac:dyDescent="0.3">
      <c r="A35" s="90" t="s">
        <v>83</v>
      </c>
      <c r="B35" s="95" t="s">
        <v>39</v>
      </c>
      <c r="C35" s="95">
        <v>2</v>
      </c>
      <c r="D35" s="96">
        <v>4575</v>
      </c>
      <c r="E35" s="96">
        <f>C35*D35</f>
        <v>9150</v>
      </c>
    </row>
    <row r="36" spans="1:5" ht="14.1" customHeight="1" x14ac:dyDescent="0.3">
      <c r="A36" s="90" t="s">
        <v>118</v>
      </c>
      <c r="B36" s="95" t="s">
        <v>39</v>
      </c>
      <c r="C36" s="95">
        <v>1</v>
      </c>
      <c r="D36" s="97">
        <v>4575</v>
      </c>
      <c r="E36" s="97">
        <f>C36*D36</f>
        <v>4575</v>
      </c>
    </row>
    <row r="37" spans="1:5" ht="14.1" customHeight="1" x14ac:dyDescent="0.3">
      <c r="A37" s="98"/>
      <c r="E37" s="97"/>
    </row>
    <row r="38" spans="1:5" ht="14.1" customHeight="1" x14ac:dyDescent="0.3">
      <c r="A38" s="90" t="s">
        <v>84</v>
      </c>
      <c r="B38" s="95" t="s">
        <v>39</v>
      </c>
      <c r="C38" s="95">
        <v>4</v>
      </c>
      <c r="D38" s="97">
        <v>3615</v>
      </c>
      <c r="E38" s="97">
        <f>C38*D38</f>
        <v>14460</v>
      </c>
    </row>
    <row r="39" spans="1:5" ht="14.1" customHeight="1" x14ac:dyDescent="0.3">
      <c r="A39" s="90"/>
      <c r="E39" s="97"/>
    </row>
    <row r="40" spans="1:5" ht="14.1" customHeight="1" x14ac:dyDescent="0.3">
      <c r="A40" s="90" t="s">
        <v>85</v>
      </c>
      <c r="B40" s="95" t="s">
        <v>39</v>
      </c>
      <c r="C40" s="95">
        <v>5</v>
      </c>
      <c r="D40" s="97">
        <v>2385</v>
      </c>
      <c r="E40" s="97">
        <f>C40*D40</f>
        <v>11925</v>
      </c>
    </row>
    <row r="41" spans="1:5" ht="14.1" customHeight="1" x14ac:dyDescent="0.25">
      <c r="A41" s="98"/>
    </row>
    <row r="42" spans="1:5" ht="14.1" customHeight="1" x14ac:dyDescent="0.3">
      <c r="A42" s="98" t="s">
        <v>86</v>
      </c>
      <c r="B42" s="95" t="s">
        <v>87</v>
      </c>
      <c r="C42" s="95">
        <v>14</v>
      </c>
      <c r="D42" s="95" t="s">
        <v>88</v>
      </c>
      <c r="E42" s="97">
        <v>18835</v>
      </c>
    </row>
    <row r="43" spans="1:5" ht="14.1" customHeight="1" x14ac:dyDescent="0.3">
      <c r="A43" s="98"/>
      <c r="B43" s="95"/>
      <c r="C43" s="95"/>
      <c r="D43" s="95"/>
      <c r="E43" s="97"/>
    </row>
    <row r="44" spans="1:5" ht="14.1" customHeight="1" x14ac:dyDescent="0.3">
      <c r="A44" s="98"/>
      <c r="B44" s="95"/>
      <c r="C44" s="95"/>
      <c r="D44" s="95"/>
      <c r="E44" s="97"/>
    </row>
    <row r="45" spans="1:5" ht="14.1" customHeight="1" x14ac:dyDescent="0.3">
      <c r="A45" s="109" t="s">
        <v>90</v>
      </c>
      <c r="B45" s="109"/>
      <c r="C45" s="109"/>
      <c r="D45" s="109"/>
      <c r="E45" s="109"/>
    </row>
    <row r="46" spans="1:5" ht="14.1" customHeight="1" x14ac:dyDescent="0.25">
      <c r="A46" s="98"/>
    </row>
    <row r="47" spans="1:5" ht="14.1" customHeight="1" x14ac:dyDescent="0.3">
      <c r="A47" s="99" t="s">
        <v>91</v>
      </c>
      <c r="C47" s="93" t="s">
        <v>78</v>
      </c>
      <c r="D47" s="93" t="s">
        <v>79</v>
      </c>
      <c r="E47" s="93" t="s">
        <v>80</v>
      </c>
    </row>
    <row r="48" spans="1:5" ht="14.1" customHeight="1" x14ac:dyDescent="0.3">
      <c r="A48" s="90" t="s">
        <v>92</v>
      </c>
      <c r="B48" s="94" t="s">
        <v>81</v>
      </c>
      <c r="C48" s="95">
        <v>4</v>
      </c>
      <c r="D48" s="96">
        <v>3500</v>
      </c>
      <c r="E48" s="96">
        <f>C48*D48</f>
        <v>14000</v>
      </c>
    </row>
    <row r="49" spans="1:5" ht="14.1" customHeight="1" x14ac:dyDescent="0.3">
      <c r="A49" s="90"/>
    </row>
    <row r="50" spans="1:5" ht="14.1" customHeight="1" x14ac:dyDescent="0.3">
      <c r="A50" s="90" t="s">
        <v>116</v>
      </c>
      <c r="B50" s="94" t="s">
        <v>81</v>
      </c>
      <c r="C50" s="95">
        <v>30</v>
      </c>
      <c r="D50" s="95">
        <v>225</v>
      </c>
      <c r="E50" s="97">
        <f>C50*D50</f>
        <v>6750</v>
      </c>
    </row>
    <row r="51" spans="1:5" ht="14.1" customHeight="1" x14ac:dyDescent="0.3">
      <c r="A51" s="90" t="s">
        <v>117</v>
      </c>
      <c r="B51" s="94" t="s">
        <v>81</v>
      </c>
      <c r="C51" s="95">
        <v>30</v>
      </c>
      <c r="D51" s="95">
        <v>450</v>
      </c>
      <c r="E51" s="97">
        <f>C51*D51</f>
        <v>13500</v>
      </c>
    </row>
    <row r="52" spans="1:5" ht="14.1" customHeight="1" x14ac:dyDescent="0.3">
      <c r="A52" s="90"/>
    </row>
    <row r="53" spans="1:5" ht="14.1" customHeight="1" x14ac:dyDescent="0.3">
      <c r="A53" s="99" t="s">
        <v>93</v>
      </c>
    </row>
    <row r="54" spans="1:5" ht="14.1" customHeight="1" x14ac:dyDescent="0.3">
      <c r="A54" s="90"/>
    </row>
    <row r="55" spans="1:5" ht="14.1" customHeight="1" x14ac:dyDescent="0.3">
      <c r="A55" s="92" t="s">
        <v>76</v>
      </c>
      <c r="B55" s="93" t="s">
        <v>77</v>
      </c>
      <c r="C55" s="93" t="s">
        <v>78</v>
      </c>
      <c r="D55" s="93" t="s">
        <v>79</v>
      </c>
      <c r="E55" s="93" t="s">
        <v>80</v>
      </c>
    </row>
    <row r="56" spans="1:5" ht="14.1" customHeight="1" x14ac:dyDescent="0.3">
      <c r="A56" s="90" t="s">
        <v>83</v>
      </c>
      <c r="B56" s="95" t="s">
        <v>39</v>
      </c>
      <c r="C56" s="95">
        <v>1</v>
      </c>
      <c r="D56" s="96">
        <v>4575</v>
      </c>
      <c r="E56" s="96">
        <f>C56*D56</f>
        <v>4575</v>
      </c>
    </row>
    <row r="57" spans="1:5" ht="14.1" customHeight="1" x14ac:dyDescent="0.3">
      <c r="A57" s="90" t="s">
        <v>118</v>
      </c>
      <c r="B57" s="95" t="s">
        <v>39</v>
      </c>
      <c r="C57" s="95">
        <v>1</v>
      </c>
      <c r="D57" s="97">
        <v>4575</v>
      </c>
      <c r="E57" s="97">
        <f>C57*D57</f>
        <v>4575</v>
      </c>
    </row>
    <row r="58" spans="1:5" ht="14.1" customHeight="1" x14ac:dyDescent="0.3">
      <c r="A58" s="98"/>
      <c r="E58" s="97"/>
    </row>
    <row r="59" spans="1:5" ht="14.1" customHeight="1" x14ac:dyDescent="0.3">
      <c r="A59" s="90" t="s">
        <v>84</v>
      </c>
      <c r="B59" s="95" t="s">
        <v>39</v>
      </c>
      <c r="C59" s="95">
        <v>2</v>
      </c>
      <c r="D59" s="97">
        <v>3615</v>
      </c>
      <c r="E59" s="97">
        <f>C59*D59</f>
        <v>7230</v>
      </c>
    </row>
    <row r="60" spans="1:5" ht="14.1" customHeight="1" x14ac:dyDescent="0.3">
      <c r="A60" s="90" t="s">
        <v>84</v>
      </c>
      <c r="B60" s="95" t="s">
        <v>43</v>
      </c>
      <c r="C60" s="95">
        <v>2</v>
      </c>
      <c r="D60" s="97">
        <v>18625</v>
      </c>
      <c r="E60" s="97">
        <f>C60*D60</f>
        <v>37250</v>
      </c>
    </row>
    <row r="61" spans="1:5" ht="14.1" customHeight="1" x14ac:dyDescent="0.3">
      <c r="A61" s="90" t="s">
        <v>84</v>
      </c>
      <c r="B61" s="95" t="s">
        <v>42</v>
      </c>
      <c r="C61" s="95">
        <v>2</v>
      </c>
      <c r="D61" s="97">
        <v>47170</v>
      </c>
      <c r="E61" s="97">
        <f>C61*D61</f>
        <v>94340</v>
      </c>
    </row>
    <row r="62" spans="1:5" ht="14.1" customHeight="1" x14ac:dyDescent="0.3">
      <c r="A62" s="98"/>
      <c r="E62" s="97"/>
    </row>
    <row r="63" spans="1:5" ht="14.1" customHeight="1" x14ac:dyDescent="0.3">
      <c r="A63" s="90" t="s">
        <v>85</v>
      </c>
      <c r="B63" s="95" t="s">
        <v>39</v>
      </c>
      <c r="C63" s="95">
        <v>8</v>
      </c>
      <c r="D63" s="97">
        <v>2385</v>
      </c>
      <c r="E63" s="97">
        <f>C63*D63</f>
        <v>19080</v>
      </c>
    </row>
    <row r="64" spans="1:5" ht="14.1" customHeight="1" x14ac:dyDescent="0.3">
      <c r="A64" s="90"/>
    </row>
    <row r="65" spans="1:5" ht="14.1" customHeight="1" x14ac:dyDescent="0.3">
      <c r="A65" s="98" t="s">
        <v>86</v>
      </c>
      <c r="B65" s="95" t="s">
        <v>87</v>
      </c>
      <c r="C65" s="95">
        <v>16</v>
      </c>
      <c r="D65" s="95" t="s">
        <v>88</v>
      </c>
      <c r="E65" s="97">
        <v>83590</v>
      </c>
    </row>
    <row r="66" spans="1:5" ht="14.1" customHeight="1" x14ac:dyDescent="0.25">
      <c r="A66" s="98"/>
    </row>
    <row r="67" spans="1:5" ht="14.1" customHeight="1" x14ac:dyDescent="0.3">
      <c r="A67" s="90" t="s">
        <v>94</v>
      </c>
      <c r="B67" s="94" t="s">
        <v>81</v>
      </c>
      <c r="C67" s="95">
        <v>1</v>
      </c>
      <c r="D67" s="97">
        <v>24965</v>
      </c>
      <c r="E67" s="97">
        <f>C67*D67</f>
        <v>24965</v>
      </c>
    </row>
    <row r="68" spans="1:5" ht="14.1" customHeight="1" x14ac:dyDescent="0.3">
      <c r="A68" s="90" t="s">
        <v>95</v>
      </c>
      <c r="B68" s="94" t="s">
        <v>81</v>
      </c>
      <c r="C68" s="95">
        <v>2</v>
      </c>
      <c r="D68" s="97">
        <v>37825</v>
      </c>
      <c r="E68" s="97">
        <f>C68*D68</f>
        <v>75650</v>
      </c>
    </row>
    <row r="69" spans="1:5" ht="14.1" customHeight="1" x14ac:dyDescent="0.25">
      <c r="A69" s="98"/>
    </row>
    <row r="70" spans="1:5" ht="14.1" customHeight="1" x14ac:dyDescent="0.25">
      <c r="A70" s="98"/>
    </row>
    <row r="71" spans="1:5" ht="14.1" customHeight="1" x14ac:dyDescent="0.3">
      <c r="A71" s="109" t="s">
        <v>125</v>
      </c>
      <c r="B71" s="109"/>
      <c r="C71" s="109"/>
      <c r="D71" s="109"/>
      <c r="E71" s="109"/>
    </row>
    <row r="72" spans="1:5" ht="14.1" customHeight="1" x14ac:dyDescent="0.3">
      <c r="A72" s="99"/>
    </row>
    <row r="73" spans="1:5" ht="14.1" customHeight="1" x14ac:dyDescent="0.3">
      <c r="A73" s="92" t="s">
        <v>96</v>
      </c>
      <c r="B73" s="93" t="s">
        <v>79</v>
      </c>
      <c r="C73" s="93" t="s">
        <v>97</v>
      </c>
      <c r="D73" s="100" t="s">
        <v>119</v>
      </c>
      <c r="E73" s="93" t="s">
        <v>34</v>
      </c>
    </row>
    <row r="74" spans="1:5" ht="14.1" customHeight="1" x14ac:dyDescent="0.3">
      <c r="A74" s="98" t="s">
        <v>98</v>
      </c>
      <c r="B74" s="96">
        <f>SUM(E6:E14)</f>
        <v>123820</v>
      </c>
      <c r="C74" s="96">
        <f>B74*0.3</f>
        <v>37146</v>
      </c>
      <c r="D74" s="96">
        <f>B74-C74</f>
        <v>86674</v>
      </c>
      <c r="E74" s="96">
        <f>D74*0.2</f>
        <v>17334.8</v>
      </c>
    </row>
    <row r="75" spans="1:5" ht="14.1" customHeight="1" x14ac:dyDescent="0.3">
      <c r="A75" s="90" t="s">
        <v>99</v>
      </c>
      <c r="B75" s="97">
        <f>SUM(E20:E29)</f>
        <v>239880</v>
      </c>
      <c r="C75" s="107">
        <f>B75*0.3</f>
        <v>71964</v>
      </c>
      <c r="D75" s="97">
        <f>B75-C75</f>
        <v>167916</v>
      </c>
      <c r="E75" s="97">
        <f>D75*0.2</f>
        <v>33583.200000000004</v>
      </c>
    </row>
    <row r="76" spans="1:5" ht="14.1" customHeight="1" x14ac:dyDescent="0.3">
      <c r="A76" s="90" t="s">
        <v>100</v>
      </c>
      <c r="B76" s="97">
        <f>SUM(E35:E42)</f>
        <v>58945</v>
      </c>
      <c r="C76" s="107">
        <f>B76*0.3</f>
        <v>17683.5</v>
      </c>
      <c r="D76" s="97">
        <f>B76-C76</f>
        <v>41261.5</v>
      </c>
      <c r="E76" s="97">
        <f>D76*0.2</f>
        <v>8252.3000000000011</v>
      </c>
    </row>
    <row r="77" spans="1:5" ht="14.1" customHeight="1" x14ac:dyDescent="0.3">
      <c r="A77" s="101" t="s">
        <v>101</v>
      </c>
      <c r="B77" s="102">
        <f>SUM(E48:E68)</f>
        <v>385505</v>
      </c>
      <c r="C77" s="102">
        <f>B77*0.3</f>
        <v>115651.5</v>
      </c>
      <c r="D77" s="102">
        <f>B77-C77</f>
        <v>269853.5</v>
      </c>
      <c r="E77" s="102">
        <f>D77*0.2</f>
        <v>53970.700000000004</v>
      </c>
    </row>
    <row r="78" spans="1:5" ht="14.1" customHeight="1" x14ac:dyDescent="0.3">
      <c r="A78" s="90" t="s">
        <v>102</v>
      </c>
      <c r="B78" s="96">
        <f>SUM(B74:B77)</f>
        <v>808150</v>
      </c>
      <c r="C78" s="96">
        <f>SUM(C74:C77)</f>
        <v>242445</v>
      </c>
      <c r="D78" s="96">
        <f>B78-C78</f>
        <v>565705</v>
      </c>
      <c r="E78" s="96">
        <f>SUM(E74:E77)</f>
        <v>113141</v>
      </c>
    </row>
    <row r="79" spans="1:5" ht="14.1" customHeight="1" x14ac:dyDescent="0.25">
      <c r="A79" s="98"/>
    </row>
    <row r="80" spans="1:5" ht="14.1" customHeight="1" x14ac:dyDescent="0.3">
      <c r="A80" s="92"/>
    </row>
    <row r="81" spans="1:5" ht="14.1" customHeight="1" x14ac:dyDescent="0.3">
      <c r="A81" s="109" t="s">
        <v>103</v>
      </c>
      <c r="B81" s="109"/>
      <c r="C81" s="109"/>
      <c r="D81" s="109"/>
      <c r="E81" s="109"/>
    </row>
    <row r="82" spans="1:5" ht="14.1" customHeight="1" x14ac:dyDescent="0.25">
      <c r="A82" s="98"/>
    </row>
    <row r="83" spans="1:5" ht="14.1" customHeight="1" x14ac:dyDescent="0.3">
      <c r="A83" s="98"/>
      <c r="B83" s="100" t="s">
        <v>104</v>
      </c>
      <c r="C83" s="100" t="s">
        <v>105</v>
      </c>
      <c r="D83" s="100" t="s">
        <v>52</v>
      </c>
    </row>
    <row r="84" spans="1:5" ht="14.1" customHeight="1" x14ac:dyDescent="0.3">
      <c r="A84" s="92" t="s">
        <v>130</v>
      </c>
      <c r="B84" s="93" t="s">
        <v>106</v>
      </c>
      <c r="C84" s="93" t="s">
        <v>107</v>
      </c>
      <c r="D84" s="93" t="s">
        <v>108</v>
      </c>
    </row>
    <row r="85" spans="1:5" ht="14.1" customHeight="1" x14ac:dyDescent="0.3">
      <c r="A85" s="90" t="s">
        <v>109</v>
      </c>
      <c r="B85" s="95">
        <v>8</v>
      </c>
      <c r="C85" s="96">
        <v>2500</v>
      </c>
      <c r="D85" s="96">
        <v>20000</v>
      </c>
    </row>
    <row r="86" spans="1:5" ht="14.1" customHeight="1" x14ac:dyDescent="0.3">
      <c r="A86" s="90" t="s">
        <v>110</v>
      </c>
      <c r="B86" s="95">
        <v>30</v>
      </c>
      <c r="C86" s="97">
        <v>2000</v>
      </c>
      <c r="D86" s="97">
        <v>60000</v>
      </c>
    </row>
    <row r="87" spans="1:5" ht="14.1" customHeight="1" x14ac:dyDescent="0.3">
      <c r="A87" s="90" t="s">
        <v>111</v>
      </c>
      <c r="B87" s="95">
        <v>6</v>
      </c>
      <c r="C87" s="97">
        <v>2500</v>
      </c>
      <c r="D87" s="97">
        <v>15000</v>
      </c>
    </row>
  </sheetData>
  <mergeCells count="6">
    <mergeCell ref="A3:E3"/>
    <mergeCell ref="A32:E32"/>
    <mergeCell ref="A81:E81"/>
    <mergeCell ref="A71:E71"/>
    <mergeCell ref="A45:E45"/>
    <mergeCell ref="A17:E17"/>
  </mergeCells>
  <printOptions horizontalCentered="1"/>
  <pageMargins left="0.75" right="0.75" top="1" bottom="1" header="0.5" footer="0.5"/>
  <pageSetup orientation="portrait" horizontalDpi="0" r:id="rId1"/>
  <headerFooter alignWithMargins="0">
    <oddHeader>&amp;C&amp;"Arial,Bold"&amp;14Enron Corporation
BMC Control-M License Fees</oddHeader>
    <oddFooter>&amp;L&amp;9BMC Software Confidential&amp;C&amp;10Page &amp;P of &amp;N&amp;R&amp;9Prices valid to 11/30/00</oddFooter>
  </headerFooter>
  <rowBreaks count="1" manualBreakCount="1">
    <brk id="42" max="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opLeftCell="A18" workbookViewId="0">
      <selection activeCell="D42" sqref="D42"/>
    </sheetView>
  </sheetViews>
  <sheetFormatPr defaultColWidth="9.109375" defaultRowHeight="13.2" x14ac:dyDescent="0.25"/>
  <cols>
    <col min="1" max="1" width="37.6640625" style="89" customWidth="1"/>
    <col min="2" max="2" width="13.44140625" style="91" customWidth="1"/>
    <col min="3" max="3" width="11.44140625" style="91" customWidth="1"/>
    <col min="4" max="5" width="13.6640625" style="91" customWidth="1"/>
    <col min="6" max="16384" width="9.109375" style="89"/>
  </cols>
  <sheetData>
    <row r="1" spans="1:5" ht="14.1" customHeight="1" x14ac:dyDescent="0.3">
      <c r="A1" s="109" t="s">
        <v>120</v>
      </c>
      <c r="B1" s="109"/>
      <c r="C1" s="109"/>
      <c r="D1" s="109"/>
      <c r="E1" s="109"/>
    </row>
    <row r="2" spans="1:5" ht="14.1" customHeight="1" x14ac:dyDescent="0.3">
      <c r="A2" s="90"/>
    </row>
    <row r="3" spans="1:5" ht="14.1" customHeight="1" x14ac:dyDescent="0.3">
      <c r="A3" s="92" t="s">
        <v>76</v>
      </c>
      <c r="B3" s="93" t="s">
        <v>77</v>
      </c>
      <c r="C3" s="93" t="s">
        <v>78</v>
      </c>
      <c r="D3" s="93" t="s">
        <v>79</v>
      </c>
      <c r="E3" s="93" t="s">
        <v>80</v>
      </c>
    </row>
    <row r="4" spans="1:5" ht="14.1" customHeight="1" x14ac:dyDescent="0.3">
      <c r="A4" s="90" t="s">
        <v>121</v>
      </c>
      <c r="B4" s="94" t="s">
        <v>81</v>
      </c>
      <c r="C4" s="95">
        <v>1</v>
      </c>
      <c r="D4" s="96">
        <v>30000</v>
      </c>
      <c r="E4" s="96">
        <f>C4*D4</f>
        <v>30000</v>
      </c>
    </row>
    <row r="5" spans="1:5" ht="14.1" customHeight="1" x14ac:dyDescent="0.3">
      <c r="A5" s="90" t="s">
        <v>122</v>
      </c>
      <c r="B5" s="94" t="s">
        <v>81</v>
      </c>
      <c r="C5" s="95">
        <v>1</v>
      </c>
      <c r="D5" s="97">
        <v>30000</v>
      </c>
      <c r="E5" s="97">
        <f>C5*D5</f>
        <v>30000</v>
      </c>
    </row>
    <row r="6" spans="1:5" ht="14.1" customHeight="1" x14ac:dyDescent="0.3">
      <c r="A6" s="71" t="s">
        <v>59</v>
      </c>
      <c r="B6" s="94" t="s">
        <v>81</v>
      </c>
      <c r="C6" s="95">
        <v>1</v>
      </c>
      <c r="D6" s="97">
        <v>35000</v>
      </c>
      <c r="E6" s="97">
        <f>C6*D6</f>
        <v>35000</v>
      </c>
    </row>
    <row r="7" spans="1:5" ht="14.1" customHeight="1" x14ac:dyDescent="0.3">
      <c r="A7" s="71" t="s">
        <v>60</v>
      </c>
      <c r="B7" s="94" t="s">
        <v>81</v>
      </c>
      <c r="C7" s="95">
        <v>1</v>
      </c>
      <c r="D7" s="97">
        <v>25000</v>
      </c>
      <c r="E7" s="97">
        <f>C7*D7</f>
        <v>25000</v>
      </c>
    </row>
    <row r="8" spans="1:5" ht="14.1" customHeight="1" x14ac:dyDescent="0.3">
      <c r="A8" s="71" t="s">
        <v>61</v>
      </c>
      <c r="B8" s="94" t="s">
        <v>81</v>
      </c>
      <c r="C8" s="95">
        <v>1</v>
      </c>
      <c r="D8" s="97">
        <v>40000</v>
      </c>
      <c r="E8" s="97">
        <f>C8*D8</f>
        <v>40000</v>
      </c>
    </row>
    <row r="9" spans="1:5" ht="14.1" customHeight="1" x14ac:dyDescent="0.3">
      <c r="A9" s="90"/>
    </row>
    <row r="10" spans="1:5" ht="14.1" customHeight="1" x14ac:dyDescent="0.3">
      <c r="A10" s="90"/>
    </row>
    <row r="11" spans="1:5" ht="14.1" customHeight="1" x14ac:dyDescent="0.3">
      <c r="A11" s="109" t="s">
        <v>123</v>
      </c>
      <c r="B11" s="109"/>
      <c r="C11" s="109"/>
      <c r="D11" s="109"/>
      <c r="E11" s="109"/>
    </row>
    <row r="12" spans="1:5" ht="14.1" customHeight="1" x14ac:dyDescent="0.3">
      <c r="A12" s="90"/>
    </row>
    <row r="13" spans="1:5" ht="14.1" customHeight="1" x14ac:dyDescent="0.3">
      <c r="A13" s="92" t="s">
        <v>76</v>
      </c>
      <c r="B13" s="93" t="s">
        <v>77</v>
      </c>
      <c r="C13" s="93" t="s">
        <v>78</v>
      </c>
      <c r="D13" s="93" t="s">
        <v>79</v>
      </c>
      <c r="E13" s="93" t="s">
        <v>80</v>
      </c>
    </row>
    <row r="14" spans="1:5" ht="14.1" customHeight="1" x14ac:dyDescent="0.3">
      <c r="A14" s="71" t="s">
        <v>62</v>
      </c>
      <c r="B14" s="94" t="s">
        <v>81</v>
      </c>
      <c r="C14" s="95">
        <v>1</v>
      </c>
      <c r="D14" s="96">
        <v>34200</v>
      </c>
      <c r="E14" s="96">
        <f>C14*D14</f>
        <v>34200</v>
      </c>
    </row>
    <row r="15" spans="1:5" ht="14.1" customHeight="1" x14ac:dyDescent="0.3">
      <c r="A15" s="71" t="s">
        <v>63</v>
      </c>
      <c r="B15" s="94" t="s">
        <v>81</v>
      </c>
      <c r="C15" s="95">
        <v>1</v>
      </c>
      <c r="D15" s="97">
        <v>34200</v>
      </c>
      <c r="E15" s="97">
        <f>C15*D15</f>
        <v>34200</v>
      </c>
    </row>
    <row r="16" spans="1:5" ht="14.1" customHeight="1" x14ac:dyDescent="0.3">
      <c r="A16" s="71" t="s">
        <v>64</v>
      </c>
      <c r="B16" s="94" t="s">
        <v>81</v>
      </c>
      <c r="C16" s="95">
        <v>1</v>
      </c>
      <c r="D16" s="97">
        <v>34200</v>
      </c>
      <c r="E16" s="97">
        <f t="shared" ref="E16:E22" si="0">C16*D16</f>
        <v>34200</v>
      </c>
    </row>
    <row r="17" spans="1:5" ht="14.1" customHeight="1" x14ac:dyDescent="0.3">
      <c r="A17" s="71" t="s">
        <v>65</v>
      </c>
      <c r="B17" s="94" t="s">
        <v>81</v>
      </c>
      <c r="C17" s="95">
        <v>1</v>
      </c>
      <c r="D17" s="97">
        <v>34200</v>
      </c>
      <c r="E17" s="97">
        <f t="shared" si="0"/>
        <v>34200</v>
      </c>
    </row>
    <row r="18" spans="1:5" ht="14.1" customHeight="1" x14ac:dyDescent="0.3">
      <c r="A18" s="71" t="s">
        <v>66</v>
      </c>
      <c r="B18" s="94" t="s">
        <v>81</v>
      </c>
      <c r="C18" s="95">
        <v>1</v>
      </c>
      <c r="D18" s="97">
        <v>34200</v>
      </c>
      <c r="E18" s="97">
        <f t="shared" si="0"/>
        <v>34200</v>
      </c>
    </row>
    <row r="19" spans="1:5" ht="14.1" customHeight="1" x14ac:dyDescent="0.3">
      <c r="A19" s="71" t="s">
        <v>67</v>
      </c>
      <c r="B19" s="94" t="s">
        <v>81</v>
      </c>
      <c r="C19" s="95">
        <v>1</v>
      </c>
      <c r="D19" s="97">
        <v>34200</v>
      </c>
      <c r="E19" s="97">
        <f t="shared" si="0"/>
        <v>34200</v>
      </c>
    </row>
    <row r="20" spans="1:5" ht="14.1" customHeight="1" x14ac:dyDescent="0.3">
      <c r="A20" s="71" t="s">
        <v>68</v>
      </c>
      <c r="B20" s="94" t="s">
        <v>81</v>
      </c>
      <c r="C20" s="95">
        <v>1</v>
      </c>
      <c r="D20" s="97">
        <v>34200</v>
      </c>
      <c r="E20" s="97">
        <f t="shared" si="0"/>
        <v>34200</v>
      </c>
    </row>
    <row r="21" spans="1:5" ht="14.1" customHeight="1" x14ac:dyDescent="0.3">
      <c r="A21" s="71" t="s">
        <v>69</v>
      </c>
      <c r="B21" s="94" t="s">
        <v>81</v>
      </c>
      <c r="C21" s="95">
        <v>1</v>
      </c>
      <c r="D21" s="97">
        <v>34200</v>
      </c>
      <c r="E21" s="97">
        <f t="shared" si="0"/>
        <v>34200</v>
      </c>
    </row>
    <row r="22" spans="1:5" ht="14.1" customHeight="1" x14ac:dyDescent="0.3">
      <c r="A22" s="71" t="s">
        <v>70</v>
      </c>
      <c r="B22" s="94" t="s">
        <v>81</v>
      </c>
      <c r="C22" s="95">
        <v>1</v>
      </c>
      <c r="D22" s="97">
        <v>34200</v>
      </c>
      <c r="E22" s="97">
        <f t="shared" si="0"/>
        <v>34200</v>
      </c>
    </row>
    <row r="23" spans="1:5" ht="14.1" customHeight="1" x14ac:dyDescent="0.3">
      <c r="A23" s="90"/>
    </row>
    <row r="24" spans="1:5" ht="14.1" customHeight="1" x14ac:dyDescent="0.3">
      <c r="A24" s="90"/>
    </row>
    <row r="25" spans="1:5" ht="14.1" customHeight="1" x14ac:dyDescent="0.3">
      <c r="A25" s="109" t="s">
        <v>124</v>
      </c>
      <c r="B25" s="109"/>
      <c r="C25" s="109"/>
      <c r="D25" s="109"/>
      <c r="E25" s="109"/>
    </row>
    <row r="26" spans="1:5" ht="14.1" customHeight="1" x14ac:dyDescent="0.3">
      <c r="A26" s="90"/>
    </row>
    <row r="27" spans="1:5" ht="14.1" customHeight="1" x14ac:dyDescent="0.3">
      <c r="A27" s="92" t="s">
        <v>76</v>
      </c>
      <c r="B27" s="93" t="s">
        <v>77</v>
      </c>
      <c r="C27" s="93" t="s">
        <v>78</v>
      </c>
      <c r="D27" s="93" t="s">
        <v>79</v>
      </c>
      <c r="E27" s="93" t="s">
        <v>80</v>
      </c>
    </row>
    <row r="28" spans="1:5" ht="14.1" customHeight="1" x14ac:dyDescent="0.3">
      <c r="A28" s="71" t="s">
        <v>71</v>
      </c>
      <c r="B28" s="95" t="s">
        <v>38</v>
      </c>
      <c r="C28" s="103">
        <v>15000</v>
      </c>
      <c r="D28" s="104">
        <v>70</v>
      </c>
      <c r="E28" s="96">
        <f>C28*D28</f>
        <v>1050000</v>
      </c>
    </row>
    <row r="29" spans="1:5" ht="14.1" customHeight="1" x14ac:dyDescent="0.3">
      <c r="A29" s="71" t="s">
        <v>72</v>
      </c>
      <c r="B29" s="95" t="s">
        <v>38</v>
      </c>
      <c r="C29" s="103">
        <v>15000</v>
      </c>
      <c r="D29" s="105">
        <v>10</v>
      </c>
      <c r="E29" s="97">
        <f>C29*D29</f>
        <v>150000</v>
      </c>
    </row>
    <row r="30" spans="1:5" ht="14.1" customHeight="1" x14ac:dyDescent="0.3">
      <c r="A30" s="71" t="s">
        <v>73</v>
      </c>
      <c r="B30" s="95" t="s">
        <v>38</v>
      </c>
      <c r="C30" s="103">
        <v>15000</v>
      </c>
      <c r="D30" s="106">
        <v>20</v>
      </c>
      <c r="E30" s="97">
        <f>C30*D30</f>
        <v>300000</v>
      </c>
    </row>
    <row r="31" spans="1:5" ht="14.1" customHeight="1" x14ac:dyDescent="0.3">
      <c r="A31" s="71" t="s">
        <v>74</v>
      </c>
      <c r="B31" s="95" t="s">
        <v>38</v>
      </c>
      <c r="C31" s="103">
        <v>15000</v>
      </c>
      <c r="D31" s="105">
        <v>5</v>
      </c>
      <c r="E31" s="97">
        <f>C31*D31</f>
        <v>75000</v>
      </c>
    </row>
    <row r="32" spans="1:5" ht="14.1" customHeight="1" x14ac:dyDescent="0.3">
      <c r="A32" s="90"/>
      <c r="E32" s="97"/>
    </row>
    <row r="33" spans="1:5" ht="14.1" customHeight="1" x14ac:dyDescent="0.25">
      <c r="A33" s="98"/>
    </row>
    <row r="34" spans="1:5" ht="14.1" customHeight="1" x14ac:dyDescent="0.3">
      <c r="A34" s="109" t="s">
        <v>126</v>
      </c>
      <c r="B34" s="109"/>
      <c r="C34" s="109"/>
      <c r="D34" s="109"/>
      <c r="E34" s="109"/>
    </row>
    <row r="35" spans="1:5" ht="14.1" customHeight="1" x14ac:dyDescent="0.3">
      <c r="A35" s="99"/>
    </row>
    <row r="36" spans="1:5" ht="14.1" customHeight="1" x14ac:dyDescent="0.3">
      <c r="A36" s="92" t="s">
        <v>127</v>
      </c>
      <c r="B36" s="93" t="s">
        <v>79</v>
      </c>
      <c r="C36" s="93" t="s">
        <v>97</v>
      </c>
      <c r="D36" s="100" t="s">
        <v>119</v>
      </c>
      <c r="E36" s="93" t="s">
        <v>34</v>
      </c>
    </row>
    <row r="37" spans="1:5" ht="14.1" customHeight="1" x14ac:dyDescent="0.3">
      <c r="A37" s="90" t="s">
        <v>128</v>
      </c>
      <c r="B37" s="96">
        <f>SUM(E4:E8)</f>
        <v>160000</v>
      </c>
      <c r="C37" s="96">
        <f>B37*0.3</f>
        <v>48000</v>
      </c>
      <c r="D37" s="96">
        <f>B37-C37</f>
        <v>112000</v>
      </c>
      <c r="E37" s="96">
        <f>D37*0.2</f>
        <v>22400</v>
      </c>
    </row>
    <row r="38" spans="1:5" ht="14.1" customHeight="1" x14ac:dyDescent="0.3">
      <c r="A38" s="90" t="s">
        <v>129</v>
      </c>
      <c r="B38" s="97">
        <f>SUM(E14:E22)</f>
        <v>307800</v>
      </c>
      <c r="C38" s="107">
        <f>B38*0.3</f>
        <v>92340</v>
      </c>
      <c r="D38" s="97">
        <f>B38-C38</f>
        <v>215460</v>
      </c>
      <c r="E38" s="97">
        <f>D38*0.2</f>
        <v>43092</v>
      </c>
    </row>
    <row r="39" spans="1:5" ht="14.1" customHeight="1" x14ac:dyDescent="0.3">
      <c r="A39" s="101" t="s">
        <v>124</v>
      </c>
      <c r="B39" s="102">
        <f>SUM(E28:E31)</f>
        <v>1575000</v>
      </c>
      <c r="C39" s="108">
        <f>B39*0.3</f>
        <v>472500</v>
      </c>
      <c r="D39" s="102">
        <f>B39-C39</f>
        <v>1102500</v>
      </c>
      <c r="E39" s="102">
        <f>D39*0.2</f>
        <v>220500</v>
      </c>
    </row>
    <row r="40" spans="1:5" ht="14.1" customHeight="1" x14ac:dyDescent="0.3">
      <c r="A40" s="90" t="s">
        <v>102</v>
      </c>
      <c r="B40" s="96">
        <f>SUM(B37:B39)</f>
        <v>2042800</v>
      </c>
      <c r="C40" s="96">
        <f>SUM(C37:C39)</f>
        <v>612840</v>
      </c>
      <c r="D40" s="96">
        <f>B40-C40</f>
        <v>1429960</v>
      </c>
      <c r="E40" s="96">
        <f>SUM(E37:E39)</f>
        <v>285992</v>
      </c>
    </row>
    <row r="41" spans="1:5" ht="14.1" customHeight="1" x14ac:dyDescent="0.25">
      <c r="A41" s="98"/>
    </row>
    <row r="42" spans="1:5" ht="14.1" customHeight="1" x14ac:dyDescent="0.3">
      <c r="A42" s="92"/>
    </row>
    <row r="43" spans="1:5" ht="14.1" customHeight="1" x14ac:dyDescent="0.3">
      <c r="A43" s="109" t="s">
        <v>103</v>
      </c>
      <c r="B43" s="109"/>
      <c r="C43" s="109"/>
      <c r="D43" s="109"/>
      <c r="E43" s="109"/>
    </row>
    <row r="44" spans="1:5" ht="14.1" customHeight="1" x14ac:dyDescent="0.25">
      <c r="A44" s="98"/>
    </row>
    <row r="45" spans="1:5" ht="12.9" customHeight="1" x14ac:dyDescent="0.3">
      <c r="A45" s="98"/>
      <c r="B45" s="100" t="s">
        <v>104</v>
      </c>
      <c r="C45" s="100" t="s">
        <v>105</v>
      </c>
      <c r="D45" s="100" t="s">
        <v>52</v>
      </c>
    </row>
    <row r="46" spans="1:5" ht="12.9" customHeight="1" x14ac:dyDescent="0.3">
      <c r="A46" s="92" t="s">
        <v>130</v>
      </c>
      <c r="B46" s="93" t="s">
        <v>106</v>
      </c>
      <c r="C46" s="93" t="s">
        <v>107</v>
      </c>
      <c r="D46" s="93" t="s">
        <v>108</v>
      </c>
    </row>
    <row r="47" spans="1:5" ht="14.1" customHeight="1" x14ac:dyDescent="0.3">
      <c r="A47" s="90" t="s">
        <v>109</v>
      </c>
      <c r="B47" s="95">
        <v>20</v>
      </c>
      <c r="C47" s="96">
        <v>2500</v>
      </c>
      <c r="D47" s="96">
        <f>B47*C47</f>
        <v>50000</v>
      </c>
    </row>
    <row r="48" spans="1:5" ht="14.1" customHeight="1" x14ac:dyDescent="0.3">
      <c r="A48" s="90" t="s">
        <v>110</v>
      </c>
      <c r="B48" s="95">
        <v>80</v>
      </c>
      <c r="C48" s="97">
        <v>2000</v>
      </c>
      <c r="D48" s="97">
        <f>B48*C48</f>
        <v>160000</v>
      </c>
    </row>
    <row r="49" spans="1:4" ht="14.1" customHeight="1" x14ac:dyDescent="0.3">
      <c r="A49" s="90" t="s">
        <v>111</v>
      </c>
      <c r="B49" s="95">
        <v>10</v>
      </c>
      <c r="C49" s="97">
        <v>2500</v>
      </c>
      <c r="D49" s="97">
        <f>B49*C49</f>
        <v>25000</v>
      </c>
    </row>
  </sheetData>
  <mergeCells count="5">
    <mergeCell ref="A1:E1"/>
    <mergeCell ref="A25:E25"/>
    <mergeCell ref="A43:E43"/>
    <mergeCell ref="A34:E34"/>
    <mergeCell ref="A11:E11"/>
  </mergeCells>
  <printOptions horizontalCentered="1" verticalCentered="1"/>
  <pageMargins left="0.75" right="0.75" top="1" bottom="0.75" header="0.5" footer="0.5"/>
  <pageSetup orientation="portrait" horizontalDpi="0" r:id="rId1"/>
  <headerFooter alignWithMargins="0">
    <oddHeader>&amp;C&amp;"Arial,Bold"&amp;14Enron Corporation
BMC Control-SA License Fees</oddHeader>
    <oddFooter>&amp;L&amp;9BMC Software Confidential&amp;C&amp;10Page &amp;P of &amp;N&amp;R&amp;9Prices valid to 11/30/00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Control-M Order Form</vt:lpstr>
      <vt:lpstr>Control-SA Order Form</vt:lpstr>
      <vt:lpstr>CTM Licenses By Business</vt:lpstr>
      <vt:lpstr>CTSA Licenses By Type</vt:lpstr>
      <vt:lpstr>'CTM Licenses By Business'!Print_Area</vt:lpstr>
      <vt:lpstr>'CTSA Licenses By Type'!Print_Area</vt:lpstr>
    </vt:vector>
  </TitlesOfParts>
  <Company>BMC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Havlíček Jan</cp:lastModifiedBy>
  <cp:lastPrinted>2000-11-29T19:57:30Z</cp:lastPrinted>
  <dcterms:created xsi:type="dcterms:W3CDTF">2000-11-14T14:59:57Z</dcterms:created>
  <dcterms:modified xsi:type="dcterms:W3CDTF">2023-09-10T11:18:52Z</dcterms:modified>
</cp:coreProperties>
</file>