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 activeTab="1"/>
  </bookViews>
  <sheets>
    <sheet name="Crude Breakout" sheetId="1" r:id="rId1"/>
    <sheet name="Summary" sheetId="2" r:id="rId2"/>
    <sheet name="Sheet3" sheetId="3" r:id="rId3"/>
  </sheets>
  <definedNames>
    <definedName name="_xlnm.Print_Area" localSheetId="0">'Crude Breakout'!$A$1:$K$19</definedName>
    <definedName name="_xlnm.Print_Area" localSheetId="1">Summary!$A$1:$E$18</definedName>
  </definedNames>
  <calcPr calcId="92512"/>
</workbook>
</file>

<file path=xl/calcChain.xml><?xml version="1.0" encoding="utf-8"?>
<calcChain xmlns="http://schemas.openxmlformats.org/spreadsheetml/2006/main">
  <c r="I10" i="1" l="1"/>
  <c r="K10" i="1"/>
  <c r="I12" i="1"/>
  <c r="K12" i="1"/>
  <c r="I15" i="1"/>
  <c r="K15" i="1"/>
  <c r="I18" i="1"/>
  <c r="K18" i="1"/>
  <c r="C6" i="2"/>
  <c r="E6" i="2"/>
  <c r="C7" i="2"/>
  <c r="E7" i="2"/>
  <c r="C8" i="2"/>
  <c r="E8" i="2"/>
  <c r="E9" i="2"/>
  <c r="C10" i="2"/>
  <c r="E10" i="2"/>
  <c r="C11" i="2"/>
  <c r="D11" i="2"/>
  <c r="E11" i="2"/>
  <c r="E13" i="2"/>
  <c r="E15" i="2"/>
  <c r="C17" i="2"/>
  <c r="D17" i="2"/>
  <c r="E17" i="2"/>
</calcChain>
</file>

<file path=xl/sharedStrings.xml><?xml version="1.0" encoding="utf-8"?>
<sst xmlns="http://schemas.openxmlformats.org/spreadsheetml/2006/main" count="40" uniqueCount="28">
  <si>
    <t>300 bbl/day</t>
  </si>
  <si>
    <t>Long</t>
  </si>
  <si>
    <t>Short</t>
  </si>
  <si>
    <t>Put</t>
  </si>
  <si>
    <t>Call</t>
  </si>
  <si>
    <t>Premium</t>
  </si>
  <si>
    <t>Yesterday</t>
  </si>
  <si>
    <t>Now</t>
  </si>
  <si>
    <t>MTM</t>
  </si>
  <si>
    <t>Deal 3</t>
  </si>
  <si>
    <t>500 bbl/day</t>
  </si>
  <si>
    <t>Total</t>
  </si>
  <si>
    <t>Deal 2</t>
  </si>
  <si>
    <t>Dec-01-Dec-02</t>
  </si>
  <si>
    <t>600 bbl/day</t>
  </si>
  <si>
    <t>Gas Summary</t>
  </si>
  <si>
    <t>Power Summary</t>
  </si>
  <si>
    <t>Crude Summary</t>
  </si>
  <si>
    <t>Last Night</t>
  </si>
  <si>
    <t>11/20/01 @ 12:00 pm</t>
  </si>
  <si>
    <t>NG-P</t>
  </si>
  <si>
    <t>Price Options</t>
  </si>
  <si>
    <t>Basis</t>
  </si>
  <si>
    <t>MMaggie</t>
  </si>
  <si>
    <t>Change</t>
  </si>
  <si>
    <t>Total Gas</t>
  </si>
  <si>
    <t>Canadian Price</t>
  </si>
  <si>
    <t>AIG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</si>
</sst>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5" formatCode="0.000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7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6" fontId="0" fillId="0" borderId="0" xfId="0" applyNumberFormat="1"/>
    <xf numFmtId="6" fontId="0" fillId="0" borderId="0" xfId="0" applyNumberFormat="1" applyAlignment="1">
      <alignment horizontal="center"/>
    </xf>
    <xf numFmtId="6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6" fontId="2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6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6" fontId="2" fillId="0" borderId="2" xfId="0" applyNumberFormat="1" applyFont="1" applyBorder="1" applyAlignment="1">
      <alignment horizontal="center"/>
    </xf>
    <xf numFmtId="0" fontId="5" fillId="0" borderId="0" xfId="0" applyFont="1"/>
    <xf numFmtId="6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19"/>
  <sheetViews>
    <sheetView workbookViewId="0">
      <selection activeCell="K10" sqref="K10"/>
    </sheetView>
  </sheetViews>
  <sheetFormatPr defaultRowHeight="13.2" x14ac:dyDescent="0.25"/>
  <cols>
    <col min="2" max="2" width="13" customWidth="1"/>
    <col min="3" max="3" width="13.44140625" bestFit="1" customWidth="1"/>
    <col min="9" max="9" width="10.88671875" bestFit="1" customWidth="1"/>
    <col min="11" max="11" width="10.88671875" bestFit="1" customWidth="1"/>
  </cols>
  <sheetData>
    <row r="8" spans="1:11" x14ac:dyDescent="0.25">
      <c r="H8" s="18" t="s">
        <v>6</v>
      </c>
      <c r="I8" s="18"/>
      <c r="J8" s="18" t="s">
        <v>7</v>
      </c>
      <c r="K8" s="18"/>
    </row>
    <row r="9" spans="1:11" x14ac:dyDescent="0.25">
      <c r="H9" t="s">
        <v>5</v>
      </c>
      <c r="I9" t="s">
        <v>8</v>
      </c>
      <c r="J9" t="s">
        <v>5</v>
      </c>
      <c r="K9" t="s">
        <v>8</v>
      </c>
    </row>
    <row r="10" spans="1:11" x14ac:dyDescent="0.25">
      <c r="G10" t="s">
        <v>11</v>
      </c>
      <c r="I10" s="3">
        <f>SUM(I11:I18)</f>
        <v>-1256955.8450000002</v>
      </c>
      <c r="K10" s="3">
        <f>SUM(K11:K18)</f>
        <v>-1128575</v>
      </c>
    </row>
    <row r="12" spans="1:11" x14ac:dyDescent="0.25">
      <c r="A12" t="s">
        <v>12</v>
      </c>
      <c r="B12" t="s">
        <v>0</v>
      </c>
      <c r="C12" s="1">
        <v>37226</v>
      </c>
      <c r="D12" t="s">
        <v>1</v>
      </c>
      <c r="E12">
        <v>28.7</v>
      </c>
      <c r="F12" t="s">
        <v>4</v>
      </c>
      <c r="H12" s="2">
        <v>6.5102200000000003</v>
      </c>
      <c r="I12" s="3">
        <f>-9300*H12</f>
        <v>-60545.046000000002</v>
      </c>
      <c r="J12">
        <v>5.7</v>
      </c>
      <c r="K12" s="3">
        <f>-9300*J12</f>
        <v>-53010</v>
      </c>
    </row>
    <row r="13" spans="1:11" x14ac:dyDescent="0.25">
      <c r="D13" t="s">
        <v>2</v>
      </c>
      <c r="E13">
        <v>25</v>
      </c>
      <c r="F13" t="s">
        <v>3</v>
      </c>
    </row>
    <row r="15" spans="1:11" x14ac:dyDescent="0.25">
      <c r="A15" t="s">
        <v>12</v>
      </c>
      <c r="B15" t="s">
        <v>14</v>
      </c>
      <c r="C15" s="1" t="s">
        <v>13</v>
      </c>
      <c r="D15" t="s">
        <v>1</v>
      </c>
      <c r="E15">
        <v>26.9</v>
      </c>
      <c r="F15" t="s">
        <v>4</v>
      </c>
      <c r="H15" s="2">
        <v>4.8336399999999999</v>
      </c>
      <c r="I15" s="3">
        <f>-H15*237600</f>
        <v>-1148472.8640000001</v>
      </c>
      <c r="J15">
        <v>4.3499999999999996</v>
      </c>
      <c r="K15" s="3">
        <f>-J15*237600</f>
        <v>-1033559.9999999999</v>
      </c>
    </row>
    <row r="16" spans="1:11" x14ac:dyDescent="0.25">
      <c r="D16" t="s">
        <v>2</v>
      </c>
      <c r="E16">
        <v>24</v>
      </c>
      <c r="F16" t="s">
        <v>3</v>
      </c>
    </row>
    <row r="18" spans="1:11" x14ac:dyDescent="0.25">
      <c r="A18" t="s">
        <v>9</v>
      </c>
      <c r="B18" t="s">
        <v>10</v>
      </c>
      <c r="C18" s="1">
        <v>37591</v>
      </c>
      <c r="D18" t="s">
        <v>1</v>
      </c>
      <c r="E18">
        <v>24.85</v>
      </c>
      <c r="F18" t="s">
        <v>4</v>
      </c>
      <c r="H18" s="2">
        <v>3.0927699999999998</v>
      </c>
      <c r="I18" s="3">
        <f>-H18*15500</f>
        <v>-47937.934999999998</v>
      </c>
      <c r="J18">
        <v>2.71</v>
      </c>
      <c r="K18" s="3">
        <f>-J18*15500</f>
        <v>-42005</v>
      </c>
    </row>
    <row r="19" spans="1:11" x14ac:dyDescent="0.25">
      <c r="D19" t="s">
        <v>2</v>
      </c>
      <c r="E19">
        <v>23</v>
      </c>
      <c r="F19" t="s">
        <v>3</v>
      </c>
    </row>
  </sheetData>
  <mergeCells count="2">
    <mergeCell ref="H8:I8"/>
    <mergeCell ref="J8:K8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tabSelected="1" workbookViewId="0"/>
  </sheetViews>
  <sheetFormatPr defaultRowHeight="13.2" x14ac:dyDescent="0.25"/>
  <cols>
    <col min="1" max="1" width="17.44140625" customWidth="1"/>
    <col min="2" max="2" width="21.33203125" customWidth="1"/>
    <col min="3" max="3" width="18.44140625" customWidth="1"/>
    <col min="4" max="4" width="20.88671875" customWidth="1"/>
    <col min="5" max="5" width="15.44140625" customWidth="1"/>
    <col min="6" max="6" width="9.6640625" bestFit="1" customWidth="1"/>
  </cols>
  <sheetData>
    <row r="1" spans="1:6" ht="17.399999999999999" x14ac:dyDescent="0.3">
      <c r="A1" s="16" t="s">
        <v>27</v>
      </c>
    </row>
    <row r="2" spans="1:6" ht="17.399999999999999" x14ac:dyDescent="0.3">
      <c r="A2" s="16"/>
    </row>
    <row r="4" spans="1:6" x14ac:dyDescent="0.25">
      <c r="C4" s="5">
        <v>37214</v>
      </c>
      <c r="D4" s="6" t="s">
        <v>19</v>
      </c>
    </row>
    <row r="5" spans="1:6" ht="13.8" thickBot="1" x14ac:dyDescent="0.3">
      <c r="C5" s="10" t="s">
        <v>18</v>
      </c>
      <c r="D5" s="10" t="s">
        <v>7</v>
      </c>
      <c r="E5" s="10" t="s">
        <v>24</v>
      </c>
    </row>
    <row r="6" spans="1:6" x14ac:dyDescent="0.25">
      <c r="A6" s="4" t="s">
        <v>15</v>
      </c>
      <c r="B6" t="s">
        <v>20</v>
      </c>
      <c r="C6" s="8">
        <f>7098416</f>
        <v>7098416</v>
      </c>
      <c r="D6" s="8">
        <v>5496197</v>
      </c>
      <c r="E6" s="12">
        <f t="shared" ref="E6:E11" si="0">D6-C6</f>
        <v>-1602219</v>
      </c>
      <c r="F6" s="7"/>
    </row>
    <row r="7" spans="1:6" x14ac:dyDescent="0.25">
      <c r="B7" t="s">
        <v>23</v>
      </c>
      <c r="C7" s="9">
        <f>30609173</f>
        <v>30609173</v>
      </c>
      <c r="D7" s="8">
        <v>31583647</v>
      </c>
      <c r="E7" s="12">
        <f t="shared" si="0"/>
        <v>974474</v>
      </c>
    </row>
    <row r="8" spans="1:6" x14ac:dyDescent="0.25">
      <c r="B8" t="s">
        <v>21</v>
      </c>
      <c r="C8" s="9">
        <f>17003880</f>
        <v>17003880</v>
      </c>
      <c r="D8" s="8">
        <v>17523917</v>
      </c>
      <c r="E8" s="12">
        <f t="shared" si="0"/>
        <v>520037</v>
      </c>
    </row>
    <row r="9" spans="1:6" x14ac:dyDescent="0.25">
      <c r="B9" t="s">
        <v>26</v>
      </c>
      <c r="C9" s="9">
        <v>3769234</v>
      </c>
      <c r="D9" s="8">
        <v>3885305</v>
      </c>
      <c r="E9" s="12">
        <f t="shared" si="0"/>
        <v>116071</v>
      </c>
    </row>
    <row r="10" spans="1:6" x14ac:dyDescent="0.25">
      <c r="B10" t="s">
        <v>22</v>
      </c>
      <c r="C10" s="13">
        <f>4126552-C9</f>
        <v>357318</v>
      </c>
      <c r="D10" s="13">
        <v>29859</v>
      </c>
      <c r="E10" s="13">
        <f t="shared" si="0"/>
        <v>-327459</v>
      </c>
    </row>
    <row r="11" spans="1:6" x14ac:dyDescent="0.25">
      <c r="B11" s="14" t="s">
        <v>25</v>
      </c>
      <c r="C11" s="11">
        <f>SUM(C6:C10)</f>
        <v>58838021</v>
      </c>
      <c r="D11" s="11">
        <f>SUM(D6:D10)</f>
        <v>58518925</v>
      </c>
      <c r="E11" s="11">
        <f t="shared" si="0"/>
        <v>-319096</v>
      </c>
    </row>
    <row r="12" spans="1:6" x14ac:dyDescent="0.25">
      <c r="C12" s="8"/>
      <c r="D12" s="8"/>
      <c r="E12" s="12"/>
    </row>
    <row r="13" spans="1:6" x14ac:dyDescent="0.25">
      <c r="A13" s="4" t="s">
        <v>16</v>
      </c>
      <c r="C13" s="11">
        <v>95039</v>
      </c>
      <c r="D13" s="11">
        <v>112639</v>
      </c>
      <c r="E13" s="11">
        <f>D13-C13</f>
        <v>17600</v>
      </c>
    </row>
    <row r="14" spans="1:6" x14ac:dyDescent="0.25">
      <c r="C14" s="8"/>
      <c r="D14" s="8"/>
      <c r="E14" s="12"/>
    </row>
    <row r="15" spans="1:6" x14ac:dyDescent="0.25">
      <c r="A15" s="4" t="s">
        <v>17</v>
      </c>
      <c r="C15" s="17">
        <v>-1256956</v>
      </c>
      <c r="D15" s="17">
        <v>-1128575</v>
      </c>
      <c r="E15" s="17">
        <f>D15-C15</f>
        <v>128381</v>
      </c>
    </row>
    <row r="17" spans="3:5" ht="13.8" thickBot="1" x14ac:dyDescent="0.3">
      <c r="C17" s="15">
        <f>SUM(C11:C16)</f>
        <v>57676104</v>
      </c>
      <c r="D17" s="15">
        <f>SUM(D11:D16)</f>
        <v>57502989</v>
      </c>
      <c r="E17" s="15">
        <f>SUM(E11:E16)</f>
        <v>-173115</v>
      </c>
    </row>
    <row r="18" spans="3:5" ht="13.8" thickTop="1" x14ac:dyDescent="0.25"/>
  </sheetData>
  <phoneticPr fontId="0" type="noConversion"/>
  <pageMargins left="0.75" right="0.75" top="1" bottom="1" header="0.5" footer="0.5"/>
  <pageSetup orientation="landscape" r:id="rId1"/>
  <headerFooter alignWithMargins="0">
    <oddFooter>&amp;L&amp;F&amp;C&amp;A&amp;R&amp;D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Breakout</vt:lpstr>
      <vt:lpstr>Summary</vt:lpstr>
      <vt:lpstr>Sheet3</vt:lpstr>
      <vt:lpstr>'Crude Breakout'!Print_Area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mfondre</dc:creator>
  <cp:lastModifiedBy>Havlíček Jan</cp:lastModifiedBy>
  <cp:lastPrinted>2001-11-20T19:17:45Z</cp:lastPrinted>
  <dcterms:created xsi:type="dcterms:W3CDTF">2001-11-20T18:10:40Z</dcterms:created>
  <dcterms:modified xsi:type="dcterms:W3CDTF">2023-09-10T11:24:03Z</dcterms:modified>
</cp:coreProperties>
</file>