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15228" windowHeight="8832"/>
  </bookViews>
  <sheets>
    <sheet name="MONTHLY REPORT" sheetId="7" r:id="rId1"/>
    <sheet name="Weighted Average Interest Rate" sheetId="13" r:id="rId2"/>
    <sheet name="Cash Schedule" sheetId="15" r:id="rId3"/>
    <sheet name="Defaulted Assets" sheetId="18" r:id="rId4"/>
  </sheets>
  <definedNames>
    <definedName name="_xlnm.Print_Area" localSheetId="0">'MONTHLY REPORT'!$A$1:$F$49</definedName>
    <definedName name="_xlnm.Print_Titles" localSheetId="0">'MONTHLY REPORT'!$A:$C,'MONTHLY REPORT'!$1:$8</definedName>
  </definedNames>
  <calcPr calcId="0" fullCalcOnLoad="1" iterate="1"/>
</workbook>
</file>

<file path=xl/calcChain.xml><?xml version="1.0" encoding="utf-8"?>
<calcChain xmlns="http://schemas.openxmlformats.org/spreadsheetml/2006/main">
  <c r="K1" i="15" l="1"/>
  <c r="K10" i="15"/>
  <c r="K11" i="15"/>
  <c r="K12" i="15"/>
  <c r="K13" i="15"/>
  <c r="K14" i="15"/>
  <c r="K15" i="15"/>
  <c r="K16" i="15"/>
  <c r="K19" i="15"/>
  <c r="G24" i="15"/>
  <c r="H24" i="15"/>
  <c r="I24" i="15"/>
  <c r="J24" i="15"/>
  <c r="K24" i="15"/>
  <c r="A52" i="15"/>
  <c r="E34" i="7"/>
  <c r="A45" i="7"/>
  <c r="H12" i="13"/>
  <c r="I12" i="13"/>
  <c r="H13" i="13"/>
  <c r="I13" i="13"/>
  <c r="H14" i="13"/>
  <c r="I14" i="13"/>
  <c r="H15" i="13"/>
  <c r="H16" i="13"/>
  <c r="I16" i="13"/>
  <c r="H17" i="13"/>
  <c r="I17" i="13"/>
  <c r="H18" i="13"/>
  <c r="I18" i="13"/>
  <c r="H19" i="13"/>
  <c r="I19" i="13"/>
  <c r="H20" i="13"/>
  <c r="I20" i="13"/>
  <c r="H21" i="13"/>
  <c r="I21" i="13"/>
  <c r="I22" i="13"/>
  <c r="H23" i="13"/>
  <c r="I23" i="13"/>
  <c r="H24" i="13"/>
  <c r="H25" i="13"/>
  <c r="I25" i="13"/>
  <c r="J25" i="13"/>
  <c r="H26" i="13"/>
  <c r="I26" i="13"/>
  <c r="H27" i="13"/>
  <c r="I27" i="13"/>
  <c r="H28" i="13"/>
  <c r="I28" i="13"/>
  <c r="H29" i="13"/>
  <c r="I29" i="13"/>
  <c r="H30" i="13"/>
  <c r="I30" i="13"/>
  <c r="H31" i="13"/>
  <c r="H32" i="13"/>
  <c r="H33" i="13"/>
  <c r="E35" i="13"/>
  <c r="F35" i="13"/>
  <c r="G35" i="13"/>
  <c r="H35" i="13"/>
  <c r="I35" i="13"/>
  <c r="J35" i="13"/>
  <c r="J39" i="13"/>
</calcChain>
</file>

<file path=xl/sharedStrings.xml><?xml version="1.0" encoding="utf-8"?>
<sst xmlns="http://schemas.openxmlformats.org/spreadsheetml/2006/main" count="267" uniqueCount="119">
  <si>
    <t>Investment</t>
  </si>
  <si>
    <t>Account #</t>
  </si>
  <si>
    <t>American Coal</t>
  </si>
  <si>
    <t>Beau Canada</t>
  </si>
  <si>
    <t>Bonus Resources</t>
  </si>
  <si>
    <t>CanFibre Sub Debt</t>
  </si>
  <si>
    <t>CanFibre Taxable Debt</t>
  </si>
  <si>
    <t>City Forest Sr Debt</t>
  </si>
  <si>
    <t>City Forest Jr Debt</t>
  </si>
  <si>
    <t>Cline Resources Panther</t>
  </si>
  <si>
    <t>Cline Resources Dakota</t>
  </si>
  <si>
    <t>East Coast Power</t>
  </si>
  <si>
    <t>H V Marine Sub Debt C</t>
  </si>
  <si>
    <t>Heartland Steel Sub Debt</t>
  </si>
  <si>
    <t>Kafus Bridge Loan</t>
  </si>
  <si>
    <t>Lewis Energy Loan A</t>
  </si>
  <si>
    <t>Lewis Energy Loan B</t>
  </si>
  <si>
    <t>LSI Interest Sr Debt</t>
  </si>
  <si>
    <t>Oconto Falls Sub Debt</t>
  </si>
  <si>
    <t>Ridgelake Energy</t>
  </si>
  <si>
    <t>Sierra Well Sr Credit</t>
  </si>
  <si>
    <t>Sierra Well Sr Sub</t>
  </si>
  <si>
    <t>Transcoastal Marine</t>
  </si>
  <si>
    <t>1240-375</t>
  </si>
  <si>
    <t>1240-400</t>
  </si>
  <si>
    <t>1240-408</t>
  </si>
  <si>
    <t>1240-425</t>
  </si>
  <si>
    <t>1240-600</t>
  </si>
  <si>
    <t>1240-622</t>
  </si>
  <si>
    <t>1240-630</t>
  </si>
  <si>
    <t>1240-640</t>
  </si>
  <si>
    <t>1240-997</t>
  </si>
  <si>
    <t>1240-984</t>
  </si>
  <si>
    <t>1240-545</t>
  </si>
  <si>
    <t>(a)</t>
  </si>
  <si>
    <t>(b)</t>
  </si>
  <si>
    <t>H V Marine Sr Debt B</t>
  </si>
  <si>
    <t>RC</t>
  </si>
  <si>
    <t>0278</t>
  </si>
  <si>
    <t>1240-970</t>
  </si>
  <si>
    <t>(d)</t>
  </si>
  <si>
    <t>Domicile</t>
  </si>
  <si>
    <t>US</t>
  </si>
  <si>
    <t>Canada</t>
  </si>
  <si>
    <t>Principal Balance</t>
  </si>
  <si>
    <t>Adds</t>
  </si>
  <si>
    <t>(Deducts)</t>
  </si>
  <si>
    <t>Balance</t>
  </si>
  <si>
    <t>Interest</t>
  </si>
  <si>
    <t>Income</t>
  </si>
  <si>
    <t>Weighted Avg</t>
  </si>
  <si>
    <t>Principal</t>
  </si>
  <si>
    <t>(a) + (b) + (d) = (e)</t>
  </si>
  <si>
    <t>{(a) + (e) }/2</t>
  </si>
  <si>
    <t>(see note below)</t>
  </si>
  <si>
    <t>Note : the weighted avg assumes all adds and deducts takes place in the middle of the month.  Calculations based on this assumption should not be</t>
  </si>
  <si>
    <t xml:space="preserve">              materially different if it is calculated based on the actual number of days adds/deducts occurred.</t>
  </si>
  <si>
    <t>SECTION 10.4(a)(1)(viii) of Indenture</t>
  </si>
  <si>
    <t>Asset</t>
  </si>
  <si>
    <t>Principal Amount</t>
  </si>
  <si>
    <t>Market Value</t>
  </si>
  <si>
    <t>Description/Comments</t>
  </si>
  <si>
    <t>ENA CLO I HOLDING COMPANY I L.P.</t>
  </si>
  <si>
    <t>Section10.4(a)(6)</t>
  </si>
  <si>
    <t>Date of Event</t>
  </si>
  <si>
    <t>Weighted E-Rating for the Portfolio Assets</t>
  </si>
  <si>
    <t>WEIGHTED AVERAGE COUPON RATE</t>
  </si>
  <si>
    <t>DEFAULTED ASSETS</t>
  </si>
  <si>
    <t>CASH ACTIVITY SUMMARY</t>
  </si>
  <si>
    <t>COMMITMENT</t>
  </si>
  <si>
    <t>DAY</t>
  </si>
  <si>
    <t>DATE</t>
  </si>
  <si>
    <t>BANK ACCOUNT</t>
  </si>
  <si>
    <t>DESCRIPTION</t>
  </si>
  <si>
    <t>PRINCIPAL</t>
  </si>
  <si>
    <t>INTEREST</t>
  </si>
  <si>
    <t>FEE</t>
  </si>
  <si>
    <t>OTHERS</t>
  </si>
  <si>
    <t>SUBTOTAL</t>
  </si>
  <si>
    <t>Sec 10.4(a)(5)</t>
  </si>
  <si>
    <t>Collection Account</t>
  </si>
  <si>
    <t>BANK BALANCES INFORMATION</t>
  </si>
  <si>
    <t>Section 10.4(a)(3)&amp;(4)</t>
  </si>
  <si>
    <t>Date</t>
  </si>
  <si>
    <t>Account</t>
  </si>
  <si>
    <t>Revolving Reserve Account</t>
  </si>
  <si>
    <t>AMOUNT PAYABLE FROM THE COLLECTION ACCOUNT</t>
  </si>
  <si>
    <t>SEMIANNUALLY NOTEHOLDER REPORT</t>
  </si>
  <si>
    <t>Section 10.4(c)(1)</t>
  </si>
  <si>
    <t>10.4(a)(1)(vii)</t>
  </si>
  <si>
    <t>10.4(a)(1)(viii)</t>
  </si>
  <si>
    <t xml:space="preserve">Transcoastal Marine Services </t>
  </si>
  <si>
    <t>Sierra Well Servies, Inc. Sr.</t>
  </si>
  <si>
    <t>Sierra Well Servies, Inc. Subordinated</t>
  </si>
  <si>
    <t>Missed Payment</t>
  </si>
  <si>
    <t>CanFibre Sub. Debt</t>
  </si>
  <si>
    <t>Heartland Steel</t>
  </si>
  <si>
    <t>Nonpayment default</t>
  </si>
  <si>
    <t>Weighted Average Coupon Rate of the Portfolio(annualized per Enron)</t>
  </si>
  <si>
    <t>For the period 7/4/00 to 8/2/00</t>
  </si>
  <si>
    <t>Friday</t>
  </si>
  <si>
    <t>HV Marines Sr Debt B</t>
  </si>
  <si>
    <t>actual</t>
  </si>
  <si>
    <t>Monday</t>
  </si>
  <si>
    <t>American Coal Sub Debt</t>
  </si>
  <si>
    <t>Tuesday</t>
  </si>
  <si>
    <t>City Forest Jr.</t>
  </si>
  <si>
    <t>City Forest Sr.</t>
  </si>
  <si>
    <t>Wednesday</t>
  </si>
  <si>
    <t>Lewis Energy A</t>
  </si>
  <si>
    <t>City Forest Jr. Funding</t>
  </si>
  <si>
    <t>For the Period July 4,2000 to August 2, 2000</t>
  </si>
  <si>
    <t>For the period ending 8/2/00</t>
  </si>
  <si>
    <t>Principal Balance of Merlin Companies</t>
  </si>
  <si>
    <t>As of August 31, 2000</t>
  </si>
  <si>
    <t xml:space="preserve">Estimated </t>
  </si>
  <si>
    <t>at 8/31/00</t>
  </si>
  <si>
    <t>A</t>
  </si>
  <si>
    <t>Possible payment expected on the Cline Resourses Panther loan prior to 9/1/00.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</si>
</sst>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m/d/yy\ h:mm\ AM/PM"/>
    <numFmt numFmtId="167" formatCode="mmmm\-yy"/>
    <numFmt numFmtId="168" formatCode="mmmm\ d\,\ yyyy"/>
  </numFmts>
  <fonts count="19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CG Times"/>
      <family val="1"/>
    </font>
    <font>
      <sz val="11"/>
      <name val="CG Times"/>
      <family val="1"/>
    </font>
    <font>
      <b/>
      <i/>
      <sz val="12"/>
      <name val="Arial"/>
      <family val="2"/>
    </font>
    <font>
      <b/>
      <sz val="10"/>
      <color indexed="10"/>
      <name val="Arial"/>
      <family val="2"/>
    </font>
    <font>
      <b/>
      <i/>
      <sz val="12"/>
      <color indexed="10"/>
      <name val="Arial"/>
      <family val="2"/>
    </font>
    <font>
      <b/>
      <sz val="8"/>
      <color indexed="10"/>
      <name val="Arial"/>
      <family val="2"/>
    </font>
    <font>
      <sz val="10"/>
      <name val="Arial"/>
      <family val="2"/>
    </font>
    <font>
      <i/>
      <sz val="10"/>
      <name val="Arial"/>
    </font>
    <font>
      <b/>
      <sz val="10"/>
      <name val="Arial"/>
    </font>
    <font>
      <b/>
      <i/>
      <sz val="10"/>
      <color indexed="10"/>
      <name val="Arial"/>
      <family val="2"/>
    </font>
    <font>
      <b/>
      <sz val="12"/>
      <color indexed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color indexed="10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1">
    <xf numFmtId="0" fontId="0" fillId="0" borderId="0" xfId="0"/>
    <xf numFmtId="0" fontId="2" fillId="0" borderId="0" xfId="0" applyFont="1" applyBorder="1" applyAlignment="1">
      <alignment horizontal="center"/>
    </xf>
    <xf numFmtId="0" fontId="0" fillId="0" borderId="0" xfId="0" applyFill="1"/>
    <xf numFmtId="0" fontId="2" fillId="0" borderId="0" xfId="0" applyFont="1"/>
    <xf numFmtId="39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4" xfId="0" applyBorder="1"/>
    <xf numFmtId="43" fontId="0" fillId="0" borderId="3" xfId="0" applyNumberFormat="1" applyBorder="1"/>
    <xf numFmtId="43" fontId="0" fillId="0" borderId="3" xfId="0" applyNumberFormat="1" applyFill="1" applyBorder="1"/>
    <xf numFmtId="43" fontId="0" fillId="0" borderId="5" xfId="0" applyNumberFormat="1" applyFill="1" applyBorder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43" fontId="0" fillId="0" borderId="2" xfId="0" applyNumberFormat="1" applyBorder="1"/>
    <xf numFmtId="0" fontId="0" fillId="0" borderId="9" xfId="0" applyBorder="1"/>
    <xf numFmtId="0" fontId="0" fillId="0" borderId="10" xfId="0" applyBorder="1"/>
    <xf numFmtId="0" fontId="2" fillId="0" borderId="11" xfId="0" applyFont="1" applyBorder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20" xfId="0" applyFont="1" applyBorder="1" applyAlignment="1">
      <alignment horizontal="center"/>
    </xf>
    <xf numFmtId="0" fontId="0" fillId="0" borderId="21" xfId="0" applyBorder="1"/>
    <xf numFmtId="0" fontId="2" fillId="0" borderId="19" xfId="0" applyFont="1" applyBorder="1"/>
    <xf numFmtId="0" fontId="0" fillId="0" borderId="0" xfId="0" quotePrefix="1" applyBorder="1" applyAlignment="1">
      <alignment horizontal="center"/>
    </xf>
    <xf numFmtId="0" fontId="2" fillId="0" borderId="19" xfId="0" applyFont="1" applyFill="1" applyBorder="1"/>
    <xf numFmtId="0" fontId="0" fillId="0" borderId="0" xfId="0" quotePrefix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20" xfId="0" applyFont="1" applyBorder="1"/>
    <xf numFmtId="0" fontId="0" fillId="0" borderId="22" xfId="0" applyBorder="1"/>
    <xf numFmtId="0" fontId="2" fillId="0" borderId="12" xfId="0" applyFont="1" applyBorder="1"/>
    <xf numFmtId="0" fontId="2" fillId="0" borderId="12" xfId="0" applyFont="1" applyBorder="1" applyAlignment="1">
      <alignment horizontal="center"/>
    </xf>
    <xf numFmtId="0" fontId="0" fillId="0" borderId="12" xfId="0" applyFill="1" applyBorder="1"/>
    <xf numFmtId="39" fontId="0" fillId="0" borderId="0" xfId="0" applyNumberFormat="1" applyBorder="1"/>
    <xf numFmtId="0" fontId="4" fillId="0" borderId="0" xfId="0" applyFont="1" applyBorder="1"/>
    <xf numFmtId="0" fontId="5" fillId="0" borderId="0" xfId="0" applyFont="1" applyBorder="1"/>
    <xf numFmtId="39" fontId="0" fillId="0" borderId="15" xfId="0" applyNumberFormat="1" applyBorder="1"/>
    <xf numFmtId="14" fontId="2" fillId="0" borderId="3" xfId="0" applyNumberFormat="1" applyFont="1" applyBorder="1" applyAlignment="1">
      <alignment horizontal="center"/>
    </xf>
    <xf numFmtId="43" fontId="2" fillId="0" borderId="5" xfId="0" applyNumberFormat="1" applyFont="1" applyBorder="1"/>
    <xf numFmtId="44" fontId="2" fillId="0" borderId="3" xfId="0" applyNumberFormat="1" applyFont="1" applyBorder="1"/>
    <xf numFmtId="43" fontId="2" fillId="0" borderId="3" xfId="0" applyNumberFormat="1" applyFont="1" applyBorder="1"/>
    <xf numFmtId="10" fontId="4" fillId="0" borderId="23" xfId="0" applyNumberFormat="1" applyFont="1" applyBorder="1"/>
    <xf numFmtId="0" fontId="2" fillId="0" borderId="18" xfId="0" applyFont="1" applyBorder="1" applyAlignment="1">
      <alignment horizontal="center"/>
    </xf>
    <xf numFmtId="0" fontId="0" fillId="0" borderId="24" xfId="0" applyBorder="1"/>
    <xf numFmtId="0" fontId="6" fillId="0" borderId="0" xfId="0" applyFont="1"/>
    <xf numFmtId="0" fontId="2" fillId="0" borderId="19" xfId="0" applyFont="1" applyBorder="1" applyAlignment="1">
      <alignment horizontal="center"/>
    </xf>
    <xf numFmtId="0" fontId="8" fillId="0" borderId="0" xfId="0" applyFont="1"/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40" fontId="2" fillId="0" borderId="0" xfId="0" applyNumberFormat="1" applyFont="1" applyBorder="1"/>
    <xf numFmtId="40" fontId="12" fillId="0" borderId="0" xfId="0" applyNumberFormat="1" applyFont="1" applyBorder="1" applyAlignment="1">
      <alignment horizontal="center"/>
    </xf>
    <xf numFmtId="40" fontId="2" fillId="0" borderId="0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1" fillId="0" borderId="0" xfId="0" applyFont="1" applyBorder="1"/>
    <xf numFmtId="0" fontId="7" fillId="0" borderId="0" xfId="0" applyFont="1"/>
    <xf numFmtId="0" fontId="0" fillId="0" borderId="25" xfId="0" applyBorder="1"/>
    <xf numFmtId="0" fontId="0" fillId="0" borderId="26" xfId="0" applyBorder="1"/>
    <xf numFmtId="0" fontId="0" fillId="0" borderId="27" xfId="0" applyBorder="1"/>
    <xf numFmtId="40" fontId="7" fillId="0" borderId="0" xfId="0" applyNumberFormat="1" applyFont="1" applyBorder="1" applyAlignment="1">
      <alignment horizontal="center"/>
    </xf>
    <xf numFmtId="40" fontId="0" fillId="0" borderId="3" xfId="0" applyNumberFormat="1" applyBorder="1"/>
    <xf numFmtId="40" fontId="0" fillId="0" borderId="3" xfId="0" applyNumberFormat="1" applyFill="1" applyBorder="1"/>
    <xf numFmtId="168" fontId="6" fillId="0" borderId="0" xfId="0" applyNumberFormat="1" applyFont="1"/>
    <xf numFmtId="0" fontId="2" fillId="0" borderId="23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10" fillId="0" borderId="0" xfId="0" applyFont="1" applyBorder="1"/>
    <xf numFmtId="14" fontId="0" fillId="0" borderId="0" xfId="0" applyNumberFormat="1" applyBorder="1" applyAlignment="1">
      <alignment horizontal="left"/>
    </xf>
    <xf numFmtId="14" fontId="10" fillId="0" borderId="0" xfId="0" applyNumberFormat="1" applyFont="1"/>
    <xf numFmtId="0" fontId="10" fillId="0" borderId="0" xfId="0" applyFont="1" applyAlignment="1">
      <alignment horizontal="center"/>
    </xf>
    <xf numFmtId="0" fontId="10" fillId="0" borderId="0" xfId="0" applyFont="1"/>
    <xf numFmtId="43" fontId="10" fillId="0" borderId="0" xfId="0" applyNumberFormat="1" applyFont="1"/>
    <xf numFmtId="43" fontId="10" fillId="0" borderId="0" xfId="0" applyNumberFormat="1" applyFont="1" applyAlignment="1">
      <alignment horizontal="center"/>
    </xf>
    <xf numFmtId="166" fontId="10" fillId="0" borderId="0" xfId="0" applyNumberFormat="1" applyFont="1"/>
    <xf numFmtId="40" fontId="10" fillId="0" borderId="0" xfId="0" applyNumberFormat="1" applyFont="1" applyAlignment="1">
      <alignment horizontal="center"/>
    </xf>
    <xf numFmtId="3" fontId="10" fillId="0" borderId="0" xfId="0" applyNumberFormat="1" applyFont="1"/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43" fontId="2" fillId="0" borderId="0" xfId="0" applyNumberFormat="1" applyFont="1"/>
    <xf numFmtId="43" fontId="2" fillId="0" borderId="0" xfId="0" applyNumberFormat="1" applyFont="1" applyAlignment="1">
      <alignment horizontal="center"/>
    </xf>
    <xf numFmtId="40" fontId="2" fillId="0" borderId="0" xfId="0" applyNumberFormat="1" applyFont="1"/>
    <xf numFmtId="40" fontId="2" fillId="0" borderId="0" xfId="0" applyNumberFormat="1" applyFont="1" applyAlignment="1">
      <alignment horizontal="center"/>
    </xf>
    <xf numFmtId="3" fontId="2" fillId="0" borderId="0" xfId="0" applyNumberFormat="1" applyFont="1"/>
    <xf numFmtId="167" fontId="16" fillId="0" borderId="0" xfId="0" applyNumberFormat="1" applyFont="1" applyAlignment="1">
      <alignment horizontal="left"/>
    </xf>
    <xf numFmtId="0" fontId="13" fillId="0" borderId="0" xfId="0" applyFont="1"/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43" fontId="12" fillId="0" borderId="0" xfId="0" applyNumberFormat="1" applyFont="1"/>
    <xf numFmtId="43" fontId="12" fillId="0" borderId="0" xfId="0" applyNumberFormat="1" applyFont="1" applyAlignment="1">
      <alignment horizontal="center"/>
    </xf>
    <xf numFmtId="40" fontId="12" fillId="0" borderId="0" xfId="0" applyNumberFormat="1" applyFont="1"/>
    <xf numFmtId="40" fontId="12" fillId="0" borderId="0" xfId="0" applyNumberFormat="1" applyFont="1" applyAlignment="1">
      <alignment horizontal="center"/>
    </xf>
    <xf numFmtId="3" fontId="12" fillId="0" borderId="0" xfId="0" applyNumberFormat="1" applyFont="1"/>
    <xf numFmtId="0" fontId="11" fillId="0" borderId="2" xfId="0" applyFont="1" applyBorder="1"/>
    <xf numFmtId="14" fontId="12" fillId="0" borderId="2" xfId="0" applyNumberFormat="1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43" fontId="12" fillId="0" borderId="2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43" fontId="2" fillId="0" borderId="4" xfId="0" applyNumberFormat="1" applyFont="1" applyBorder="1" applyAlignment="1">
      <alignment horizontal="center"/>
    </xf>
    <xf numFmtId="43" fontId="12" fillId="0" borderId="4" xfId="0" applyNumberFormat="1" applyFont="1" applyBorder="1" applyAlignment="1">
      <alignment horizontal="center"/>
    </xf>
    <xf numFmtId="40" fontId="12" fillId="0" borderId="4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40" fontId="0" fillId="0" borderId="0" xfId="0" applyNumberFormat="1"/>
    <xf numFmtId="0" fontId="11" fillId="0" borderId="0" xfId="0" applyFont="1"/>
    <xf numFmtId="40" fontId="0" fillId="0" borderId="0" xfId="0" applyNumberFormat="1" applyAlignment="1">
      <alignment horizontal="center"/>
    </xf>
    <xf numFmtId="40" fontId="10" fillId="0" borderId="0" xfId="0" applyNumberFormat="1" applyFont="1"/>
    <xf numFmtId="3" fontId="0" fillId="0" borderId="0" xfId="0" applyNumberFormat="1"/>
    <xf numFmtId="0" fontId="0" fillId="0" borderId="0" xfId="0" applyAlignment="1">
      <alignment horizontal="center"/>
    </xf>
    <xf numFmtId="43" fontId="0" fillId="0" borderId="0" xfId="0" applyNumberFormat="1"/>
    <xf numFmtId="43" fontId="0" fillId="0" borderId="0" xfId="0" applyNumberFormat="1" applyAlignment="1">
      <alignment horizontal="center"/>
    </xf>
    <xf numFmtId="14" fontId="2" fillId="0" borderId="30" xfId="0" applyNumberFormat="1" applyFont="1" applyBorder="1" applyAlignment="1">
      <alignment horizontal="left"/>
    </xf>
    <xf numFmtId="1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4" fontId="7" fillId="0" borderId="11" xfId="0" applyNumberFormat="1" applyFont="1" applyBorder="1" applyAlignment="1">
      <alignment horizontal="left"/>
    </xf>
    <xf numFmtId="14" fontId="0" fillId="0" borderId="11" xfId="0" applyNumberFormat="1" applyBorder="1" applyAlignment="1">
      <alignment horizontal="center"/>
    </xf>
    <xf numFmtId="44" fontId="0" fillId="0" borderId="12" xfId="0" applyNumberFormat="1" applyBorder="1"/>
    <xf numFmtId="14" fontId="0" fillId="0" borderId="14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4" fontId="2" fillId="0" borderId="11" xfId="0" applyNumberFormat="1" applyFont="1" applyBorder="1" applyAlignment="1">
      <alignment horizontal="left"/>
    </xf>
    <xf numFmtId="14" fontId="0" fillId="0" borderId="31" xfId="0" applyNumberFormat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0" fontId="17" fillId="0" borderId="0" xfId="0" applyFont="1" applyBorder="1"/>
    <xf numFmtId="0" fontId="17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12" fillId="0" borderId="0" xfId="0" applyFont="1" applyBorder="1"/>
    <xf numFmtId="0" fontId="7" fillId="0" borderId="0" xfId="0" applyFont="1" applyBorder="1"/>
    <xf numFmtId="43" fontId="0" fillId="0" borderId="0" xfId="1" applyNumberFormat="1" applyFont="1"/>
    <xf numFmtId="43" fontId="7" fillId="0" borderId="0" xfId="1" applyNumberFormat="1" applyFont="1" applyBorder="1" applyAlignment="1">
      <alignment horizontal="center"/>
    </xf>
    <xf numFmtId="43" fontId="7" fillId="0" borderId="0" xfId="1" applyNumberFormat="1" applyFont="1" applyBorder="1"/>
    <xf numFmtId="43" fontId="12" fillId="0" borderId="0" xfId="1" applyNumberFormat="1" applyFont="1"/>
    <xf numFmtId="43" fontId="0" fillId="0" borderId="0" xfId="1" applyNumberFormat="1" applyFont="1" applyAlignment="1">
      <alignment horizontal="center"/>
    </xf>
    <xf numFmtId="43" fontId="10" fillId="0" borderId="0" xfId="1" applyNumberFormat="1" applyFont="1" applyBorder="1"/>
    <xf numFmtId="43" fontId="0" fillId="0" borderId="0" xfId="1" applyNumberFormat="1" applyFont="1" applyBorder="1"/>
    <xf numFmtId="43" fontId="10" fillId="0" borderId="0" xfId="1" applyNumberFormat="1" applyFont="1"/>
    <xf numFmtId="43" fontId="0" fillId="0" borderId="0" xfId="1" applyNumberFormat="1" applyFont="1" applyBorder="1" applyAlignment="1">
      <alignment horizontal="center"/>
    </xf>
    <xf numFmtId="43" fontId="10" fillId="0" borderId="3" xfId="0" applyNumberFormat="1" applyFont="1" applyFill="1" applyBorder="1"/>
    <xf numFmtId="0" fontId="15" fillId="0" borderId="0" xfId="0" applyFont="1"/>
    <xf numFmtId="40" fontId="17" fillId="0" borderId="0" xfId="0" applyNumberFormat="1" applyFont="1" applyBorder="1" applyAlignment="1">
      <alignment horizontal="center"/>
    </xf>
    <xf numFmtId="43" fontId="0" fillId="0" borderId="0" xfId="1" applyNumberFormat="1" applyFont="1" applyFill="1" applyBorder="1" applyAlignment="1">
      <alignment horizontal="center"/>
    </xf>
    <xf numFmtId="43" fontId="7" fillId="0" borderId="0" xfId="1" applyFont="1" applyBorder="1" applyAlignment="1">
      <alignment horizontal="center"/>
    </xf>
    <xf numFmtId="43" fontId="12" fillId="0" borderId="0" xfId="1" applyFont="1"/>
    <xf numFmtId="43" fontId="17" fillId="0" borderId="0" xfId="1" applyFont="1" applyBorder="1" applyAlignment="1">
      <alignment horizontal="center"/>
    </xf>
    <xf numFmtId="43" fontId="10" fillId="0" borderId="0" xfId="1" applyFont="1" applyBorder="1" applyAlignment="1">
      <alignment horizontal="center"/>
    </xf>
    <xf numFmtId="43" fontId="10" fillId="0" borderId="0" xfId="1" applyFont="1"/>
    <xf numFmtId="43" fontId="10" fillId="0" borderId="0" xfId="1" applyFont="1" applyBorder="1"/>
    <xf numFmtId="43" fontId="12" fillId="0" borderId="0" xfId="1" applyFont="1" applyBorder="1" applyAlignment="1">
      <alignment horizontal="center"/>
    </xf>
    <xf numFmtId="43" fontId="0" fillId="0" borderId="0" xfId="1" applyFont="1"/>
    <xf numFmtId="43" fontId="0" fillId="0" borderId="0" xfId="1" applyFont="1" applyAlignment="1">
      <alignment horizontal="center"/>
    </xf>
    <xf numFmtId="43" fontId="0" fillId="0" borderId="0" xfId="1" applyFont="1" applyBorder="1"/>
    <xf numFmtId="43" fontId="0" fillId="0" borderId="0" xfId="1" applyFont="1" applyBorder="1" applyAlignment="1">
      <alignment horizontal="center"/>
    </xf>
    <xf numFmtId="43" fontId="0" fillId="0" borderId="0" xfId="1" applyFont="1" applyFill="1" applyBorder="1"/>
    <xf numFmtId="43" fontId="0" fillId="0" borderId="1" xfId="1" applyFont="1" applyBorder="1"/>
    <xf numFmtId="43" fontId="0" fillId="0" borderId="1" xfId="1" applyFont="1" applyBorder="1" applyAlignment="1">
      <alignment horizontal="center"/>
    </xf>
    <xf numFmtId="44" fontId="0" fillId="0" borderId="23" xfId="2" applyFont="1" applyBorder="1"/>
    <xf numFmtId="14" fontId="18" fillId="0" borderId="0" xfId="0" applyNumberFormat="1" applyFont="1" applyBorder="1" applyAlignment="1">
      <alignment horizontal="left"/>
    </xf>
    <xf numFmtId="0" fontId="18" fillId="0" borderId="0" xfId="0" applyFont="1"/>
    <xf numFmtId="0" fontId="0" fillId="0" borderId="12" xfId="0" applyBorder="1" applyAlignment="1">
      <alignment horizontal="center"/>
    </xf>
    <xf numFmtId="44" fontId="0" fillId="0" borderId="12" xfId="2" applyFont="1" applyBorder="1"/>
    <xf numFmtId="14" fontId="10" fillId="0" borderId="0" xfId="0" applyNumberFormat="1" applyFont="1" applyAlignment="1">
      <alignment horizontal="center"/>
    </xf>
    <xf numFmtId="0" fontId="12" fillId="0" borderId="7" xfId="0" applyFont="1" applyBorder="1" applyAlignment="1">
      <alignment horizontal="center"/>
    </xf>
    <xf numFmtId="40" fontId="12" fillId="0" borderId="2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3" fontId="0" fillId="2" borderId="3" xfId="0" applyNumberFormat="1" applyFill="1" applyBorder="1"/>
    <xf numFmtId="0" fontId="2" fillId="0" borderId="0" xfId="0" applyFont="1" applyFill="1" applyBorder="1"/>
    <xf numFmtId="0" fontId="0" fillId="0" borderId="0" xfId="0" applyFill="1" applyBorder="1"/>
    <xf numFmtId="0" fontId="9" fillId="0" borderId="0" xfId="0" applyFont="1" applyFill="1" applyBorder="1"/>
    <xf numFmtId="39" fontId="0" fillId="0" borderId="0" xfId="0" applyNumberFormat="1" applyFill="1" applyBorder="1"/>
    <xf numFmtId="0" fontId="10" fillId="0" borderId="0" xfId="0" applyFont="1" applyFill="1" applyBorder="1"/>
    <xf numFmtId="0" fontId="0" fillId="0" borderId="34" xfId="0" applyBorder="1"/>
    <xf numFmtId="0" fontId="0" fillId="0" borderId="35" xfId="0" applyBorder="1"/>
    <xf numFmtId="0" fontId="17" fillId="0" borderId="0" xfId="0" applyFont="1" applyAlignment="1">
      <alignment horizontal="left"/>
    </xf>
    <xf numFmtId="0" fontId="17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7" fillId="0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39" fontId="17" fillId="0" borderId="0" xfId="0" applyNumberFormat="1" applyFont="1" applyAlignment="1">
      <alignment horizontal="left"/>
    </xf>
    <xf numFmtId="39" fontId="17" fillId="0" borderId="0" xfId="0" applyNumberFormat="1" applyFont="1" applyFill="1" applyBorder="1" applyAlignment="1">
      <alignment horizontal="left"/>
    </xf>
    <xf numFmtId="39" fontId="17" fillId="0" borderId="0" xfId="0" applyNumberFormat="1" applyFont="1" applyBorder="1" applyAlignment="1">
      <alignment horizontal="left"/>
    </xf>
    <xf numFmtId="0" fontId="17" fillId="0" borderId="0" xfId="0" applyFont="1" applyFill="1" applyBorder="1"/>
    <xf numFmtId="43" fontId="2" fillId="0" borderId="2" xfId="1" applyNumberFormat="1" applyFont="1" applyBorder="1" applyAlignment="1">
      <alignment horizontal="center"/>
    </xf>
    <xf numFmtId="43" fontId="0" fillId="0" borderId="3" xfId="1" applyNumberFormat="1" applyFont="1" applyBorder="1"/>
    <xf numFmtId="43" fontId="10" fillId="0" borderId="3" xfId="1" applyNumberFormat="1" applyFont="1" applyBorder="1"/>
    <xf numFmtId="43" fontId="0" fillId="0" borderId="2" xfId="1" applyNumberFormat="1" applyFont="1" applyBorder="1"/>
    <xf numFmtId="44" fontId="0" fillId="0" borderId="3" xfId="2" applyFont="1" applyBorder="1"/>
    <xf numFmtId="44" fontId="2" fillId="0" borderId="36" xfId="2" applyFont="1" applyBorder="1"/>
    <xf numFmtId="0" fontId="14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197"/>
  <sheetViews>
    <sheetView tabSelected="1" zoomScale="75" workbookViewId="0">
      <selection activeCell="A35" sqref="A35"/>
    </sheetView>
  </sheetViews>
  <sheetFormatPr defaultRowHeight="13.2"/>
  <cols>
    <col min="1" max="1" width="39.5546875" customWidth="1"/>
    <col min="2" max="2" width="0.33203125" hidden="1" customWidth="1"/>
    <col min="3" max="3" width="8.6640625" hidden="1" customWidth="1"/>
    <col min="4" max="4" width="10.33203125" bestFit="1" customWidth="1"/>
    <col min="5" max="5" width="18.88671875" bestFit="1" customWidth="1"/>
    <col min="6" max="6" width="3.33203125" style="190" customWidth="1"/>
    <col min="7" max="10" width="11.88671875" customWidth="1"/>
    <col min="13" max="13" width="9.109375" style="4" customWidth="1"/>
  </cols>
  <sheetData>
    <row r="1" spans="1:13" ht="15.6">
      <c r="A1" s="8" t="s">
        <v>62</v>
      </c>
      <c r="F1" s="185"/>
      <c r="M1"/>
    </row>
    <row r="2" spans="1:13" ht="15.6">
      <c r="A2" s="8" t="s">
        <v>113</v>
      </c>
      <c r="F2" s="185"/>
      <c r="M2"/>
    </row>
    <row r="3" spans="1:13" ht="15.6">
      <c r="A3" s="75" t="s">
        <v>114</v>
      </c>
      <c r="F3" s="185"/>
      <c r="M3"/>
    </row>
    <row r="4" spans="1:13" ht="15.6">
      <c r="A4" s="60"/>
      <c r="F4" s="185"/>
      <c r="M4"/>
    </row>
    <row r="5" spans="1:13" ht="16.2" thickBot="1">
      <c r="A5" s="8"/>
      <c r="F5" s="185"/>
      <c r="M5"/>
    </row>
    <row r="6" spans="1:13" s="6" customFormat="1">
      <c r="A6" s="32"/>
      <c r="B6" s="23"/>
      <c r="C6" s="23"/>
      <c r="D6" s="183"/>
      <c r="E6" s="13" t="s">
        <v>115</v>
      </c>
      <c r="F6" s="186"/>
    </row>
    <row r="7" spans="1:13" s="6" customFormat="1">
      <c r="A7" s="34"/>
      <c r="D7" s="184"/>
      <c r="E7" s="12" t="s">
        <v>44</v>
      </c>
      <c r="F7" s="186"/>
    </row>
    <row r="8" spans="1:13" s="1" customFormat="1">
      <c r="A8" s="35" t="s">
        <v>0</v>
      </c>
      <c r="B8" s="1" t="s">
        <v>37</v>
      </c>
      <c r="C8" s="1" t="s">
        <v>1</v>
      </c>
      <c r="D8" s="110" t="s">
        <v>41</v>
      </c>
      <c r="E8" s="11" t="s">
        <v>116</v>
      </c>
      <c r="F8" s="187"/>
    </row>
    <row r="9" spans="1:13" s="1" customFormat="1">
      <c r="A9" s="59"/>
      <c r="D9" s="61"/>
      <c r="E9" s="62"/>
      <c r="F9" s="187"/>
    </row>
    <row r="10" spans="1:13" s="6" customFormat="1">
      <c r="A10" s="36"/>
      <c r="D10" s="9"/>
      <c r="E10" s="194"/>
      <c r="F10" s="186"/>
    </row>
    <row r="11" spans="1:13" s="6" customFormat="1">
      <c r="A11" s="37" t="s">
        <v>2</v>
      </c>
      <c r="B11" s="5">
        <v>2565</v>
      </c>
      <c r="C11" s="5" t="s">
        <v>31</v>
      </c>
      <c r="D11" s="18" t="s">
        <v>42</v>
      </c>
      <c r="E11" s="198">
        <v>35000000</v>
      </c>
      <c r="F11" s="186"/>
    </row>
    <row r="12" spans="1:13" s="2" customFormat="1" ht="14.25" customHeight="1">
      <c r="A12" s="37" t="s">
        <v>3</v>
      </c>
      <c r="B12" s="5">
        <v>1751</v>
      </c>
      <c r="C12" s="5" t="s">
        <v>31</v>
      </c>
      <c r="D12" s="18" t="s">
        <v>43</v>
      </c>
      <c r="E12" s="196">
        <v>26684499.82</v>
      </c>
      <c r="F12" s="188"/>
    </row>
    <row r="13" spans="1:13">
      <c r="A13" s="37" t="s">
        <v>4</v>
      </c>
      <c r="B13" s="5">
        <v>2373</v>
      </c>
      <c r="C13" s="5" t="s">
        <v>31</v>
      </c>
      <c r="D13" s="18" t="s">
        <v>43</v>
      </c>
      <c r="E13" s="196">
        <v>15000000</v>
      </c>
      <c r="F13" s="185"/>
      <c r="M13"/>
    </row>
    <row r="14" spans="1:13">
      <c r="A14" s="37" t="s">
        <v>5</v>
      </c>
      <c r="B14" s="5">
        <v>2674</v>
      </c>
      <c r="C14" s="5" t="s">
        <v>28</v>
      </c>
      <c r="D14" s="18" t="s">
        <v>42</v>
      </c>
      <c r="E14" s="196">
        <v>15000000.000000002</v>
      </c>
      <c r="F14" s="185"/>
      <c r="M14"/>
    </row>
    <row r="15" spans="1:13">
      <c r="A15" s="37" t="s">
        <v>6</v>
      </c>
      <c r="B15" s="5">
        <v>2674</v>
      </c>
      <c r="C15" s="5" t="s">
        <v>32</v>
      </c>
      <c r="D15" s="18" t="s">
        <v>42</v>
      </c>
      <c r="E15" s="196">
        <v>25000000</v>
      </c>
      <c r="F15" s="185"/>
      <c r="M15"/>
    </row>
    <row r="16" spans="1:13">
      <c r="A16" s="37" t="s">
        <v>8</v>
      </c>
      <c r="B16" s="5">
        <v>2564</v>
      </c>
      <c r="C16" s="5" t="s">
        <v>25</v>
      </c>
      <c r="D16" s="18" t="s">
        <v>42</v>
      </c>
      <c r="E16" s="196">
        <v>10000000</v>
      </c>
      <c r="F16" s="185"/>
      <c r="M16"/>
    </row>
    <row r="17" spans="1:13">
      <c r="A17" s="37" t="s">
        <v>7</v>
      </c>
      <c r="B17" s="5">
        <v>2564</v>
      </c>
      <c r="C17" s="5" t="s">
        <v>24</v>
      </c>
      <c r="D17" s="18" t="s">
        <v>42</v>
      </c>
      <c r="E17" s="196">
        <v>20000000</v>
      </c>
      <c r="F17" s="185"/>
      <c r="M17"/>
    </row>
    <row r="18" spans="1:13">
      <c r="A18" s="37" t="s">
        <v>10</v>
      </c>
      <c r="B18" s="5">
        <v>2565</v>
      </c>
      <c r="C18" s="5" t="s">
        <v>27</v>
      </c>
      <c r="D18" s="18" t="s">
        <v>42</v>
      </c>
      <c r="E18" s="196">
        <v>7146416.25</v>
      </c>
      <c r="F18" s="185"/>
      <c r="M18"/>
    </row>
    <row r="19" spans="1:13">
      <c r="A19" s="37" t="s">
        <v>9</v>
      </c>
      <c r="B19" s="5">
        <v>2565</v>
      </c>
      <c r="C19" s="5" t="s">
        <v>27</v>
      </c>
      <c r="D19" s="18" t="s">
        <v>42</v>
      </c>
      <c r="E19" s="196">
        <v>15908269</v>
      </c>
      <c r="F19" s="185" t="s">
        <v>117</v>
      </c>
      <c r="M19"/>
    </row>
    <row r="20" spans="1:13">
      <c r="A20" s="37" t="s">
        <v>11</v>
      </c>
      <c r="B20" s="5">
        <v>2017</v>
      </c>
      <c r="C20" s="5"/>
      <c r="D20" s="18" t="s">
        <v>42</v>
      </c>
      <c r="E20" s="196">
        <v>30000000</v>
      </c>
      <c r="F20" s="185"/>
      <c r="M20"/>
    </row>
    <row r="21" spans="1:13">
      <c r="A21" s="37" t="s">
        <v>36</v>
      </c>
      <c r="B21" s="38" t="s">
        <v>38</v>
      </c>
      <c r="C21" s="5" t="s">
        <v>31</v>
      </c>
      <c r="D21" s="18" t="s">
        <v>42</v>
      </c>
      <c r="E21" s="196">
        <v>0</v>
      </c>
      <c r="F21" s="185"/>
      <c r="M21"/>
    </row>
    <row r="22" spans="1:13">
      <c r="A22" s="37" t="s">
        <v>12</v>
      </c>
      <c r="B22" s="38" t="s">
        <v>38</v>
      </c>
      <c r="C22" s="5" t="s">
        <v>31</v>
      </c>
      <c r="D22" s="18" t="s">
        <v>42</v>
      </c>
      <c r="E22" s="196">
        <v>23542484.800000001</v>
      </c>
      <c r="F22" s="185"/>
      <c r="M22"/>
    </row>
    <row r="23" spans="1:13" ht="14.25" customHeight="1">
      <c r="A23" s="37" t="s">
        <v>13</v>
      </c>
      <c r="B23" s="5">
        <v>2674</v>
      </c>
      <c r="C23" s="5" t="s">
        <v>26</v>
      </c>
      <c r="D23" s="18" t="s">
        <v>42</v>
      </c>
      <c r="E23" s="196">
        <v>15000000</v>
      </c>
      <c r="F23" s="185"/>
      <c r="M23"/>
    </row>
    <row r="24" spans="1:13">
      <c r="A24" s="37" t="s">
        <v>14</v>
      </c>
      <c r="B24" s="5">
        <v>2674</v>
      </c>
      <c r="C24" s="5" t="s">
        <v>33</v>
      </c>
      <c r="D24" s="18" t="s">
        <v>42</v>
      </c>
      <c r="E24" s="196">
        <v>20000000</v>
      </c>
      <c r="F24" s="185"/>
      <c r="M24"/>
    </row>
    <row r="25" spans="1:13">
      <c r="A25" s="37" t="s">
        <v>15</v>
      </c>
      <c r="B25" s="38" t="s">
        <v>38</v>
      </c>
      <c r="C25" s="5" t="s">
        <v>29</v>
      </c>
      <c r="D25" s="18" t="s">
        <v>42</v>
      </c>
      <c r="E25" s="196">
        <v>2216666.7000000002</v>
      </c>
      <c r="F25" s="185"/>
      <c r="M25"/>
    </row>
    <row r="26" spans="1:13">
      <c r="A26" s="37" t="s">
        <v>16</v>
      </c>
      <c r="B26" s="38" t="s">
        <v>38</v>
      </c>
      <c r="C26" s="5" t="s">
        <v>30</v>
      </c>
      <c r="D26" s="18" t="s">
        <v>42</v>
      </c>
      <c r="E26" s="196">
        <v>0</v>
      </c>
      <c r="F26" s="185"/>
      <c r="M26"/>
    </row>
    <row r="27" spans="1:13">
      <c r="A27" s="37" t="s">
        <v>17</v>
      </c>
      <c r="B27" s="38" t="s">
        <v>38</v>
      </c>
      <c r="C27" s="5" t="s">
        <v>31</v>
      </c>
      <c r="D27" s="18" t="s">
        <v>42</v>
      </c>
      <c r="E27" s="196">
        <v>5200000</v>
      </c>
      <c r="F27" s="185"/>
      <c r="M27"/>
    </row>
    <row r="28" spans="1:13">
      <c r="A28" s="37" t="s">
        <v>18</v>
      </c>
      <c r="B28" s="5">
        <v>2564</v>
      </c>
      <c r="C28" s="5" t="s">
        <v>23</v>
      </c>
      <c r="D28" s="18" t="s">
        <v>42</v>
      </c>
      <c r="E28" s="196">
        <v>5000000</v>
      </c>
      <c r="F28" s="185"/>
      <c r="M28"/>
    </row>
    <row r="29" spans="1:13">
      <c r="A29" s="39" t="s">
        <v>19</v>
      </c>
      <c r="B29" s="40" t="s">
        <v>38</v>
      </c>
      <c r="C29" s="41" t="s">
        <v>39</v>
      </c>
      <c r="D29" s="18" t="s">
        <v>42</v>
      </c>
      <c r="E29" s="195">
        <v>0</v>
      </c>
      <c r="F29" s="185"/>
      <c r="M29"/>
    </row>
    <row r="30" spans="1:13">
      <c r="A30" s="37" t="s">
        <v>20</v>
      </c>
      <c r="B30" s="38" t="s">
        <v>38</v>
      </c>
      <c r="C30" s="5" t="s">
        <v>31</v>
      </c>
      <c r="D30" s="18" t="s">
        <v>42</v>
      </c>
      <c r="E30" s="195">
        <v>24408000</v>
      </c>
      <c r="F30" s="185"/>
      <c r="M30"/>
    </row>
    <row r="31" spans="1:13" s="2" customFormat="1">
      <c r="A31" s="37" t="s">
        <v>21</v>
      </c>
      <c r="B31" s="38" t="s">
        <v>38</v>
      </c>
      <c r="C31" s="5" t="s">
        <v>31</v>
      </c>
      <c r="D31" s="18" t="s">
        <v>42</v>
      </c>
      <c r="E31" s="195">
        <v>28142233.510000002</v>
      </c>
      <c r="F31" s="188"/>
    </row>
    <row r="32" spans="1:13">
      <c r="A32" s="42" t="s">
        <v>22</v>
      </c>
      <c r="B32" s="5">
        <v>2373</v>
      </c>
      <c r="C32" s="5" t="s">
        <v>31</v>
      </c>
      <c r="D32" s="18" t="s">
        <v>42</v>
      </c>
      <c r="E32" s="195">
        <v>20000000</v>
      </c>
      <c r="F32" s="185"/>
      <c r="M32"/>
    </row>
    <row r="33" spans="1:13">
      <c r="A33" s="43"/>
      <c r="B33" s="19"/>
      <c r="C33" s="19"/>
      <c r="D33" s="19"/>
      <c r="E33" s="197"/>
      <c r="F33" s="185"/>
      <c r="M33"/>
    </row>
    <row r="34" spans="1:13" s="3" customFormat="1" ht="13.8" thickBot="1">
      <c r="A34" s="25"/>
      <c r="B34" s="6"/>
      <c r="C34" s="6"/>
      <c r="D34" s="6"/>
      <c r="E34" s="199">
        <f>SUM(E11:E32)</f>
        <v>343248570.07999998</v>
      </c>
      <c r="F34" s="189"/>
    </row>
    <row r="35" spans="1:13" s="179" customFormat="1" ht="13.8" thickTop="1">
      <c r="A35" s="178"/>
      <c r="D35" s="180"/>
      <c r="F35" s="191"/>
      <c r="M35" s="181"/>
    </row>
    <row r="36" spans="1:13" s="179" customFormat="1">
      <c r="A36" s="193" t="s">
        <v>117</v>
      </c>
      <c r="D36" s="180"/>
      <c r="F36" s="191"/>
      <c r="M36" s="181"/>
    </row>
    <row r="37" spans="1:13" s="179" customFormat="1">
      <c r="A37" s="182" t="s">
        <v>118</v>
      </c>
      <c r="D37" s="180"/>
      <c r="F37" s="191"/>
      <c r="M37" s="181"/>
    </row>
    <row r="38" spans="1:13" s="179" customFormat="1">
      <c r="A38" s="182"/>
      <c r="D38" s="180"/>
      <c r="F38" s="191"/>
      <c r="M38" s="181"/>
    </row>
    <row r="39" spans="1:13" s="179" customFormat="1">
      <c r="A39" s="193"/>
      <c r="D39" s="180"/>
      <c r="F39" s="191"/>
      <c r="M39" s="181"/>
    </row>
    <row r="40" spans="1:13" s="179" customFormat="1">
      <c r="A40" s="182"/>
      <c r="D40" s="180"/>
      <c r="F40" s="191"/>
      <c r="M40" s="181"/>
    </row>
    <row r="41" spans="1:13" s="179" customFormat="1">
      <c r="A41" s="182"/>
      <c r="D41" s="180"/>
      <c r="F41" s="191"/>
      <c r="M41" s="181"/>
    </row>
    <row r="42" spans="1:13" s="179" customFormat="1">
      <c r="A42" s="182"/>
      <c r="F42" s="191"/>
      <c r="M42" s="181"/>
    </row>
    <row r="43" spans="1:13" s="179" customFormat="1">
      <c r="A43" s="182"/>
      <c r="F43" s="191"/>
      <c r="M43" s="181"/>
    </row>
    <row r="44" spans="1:13" s="179" customFormat="1">
      <c r="A44" s="182"/>
      <c r="F44" s="191"/>
      <c r="M44" s="181"/>
    </row>
    <row r="45" spans="1:13" s="6" customFormat="1">
      <c r="A45" s="82" t="str">
        <f ca="1">CELL("filename")</f>
        <v>O:\Stfin\ACCNTNG\Project Funding CLO\Monthly\[Principal Balances 0800.xls]MONTHLY REPORT</v>
      </c>
      <c r="B45"/>
      <c r="C45"/>
      <c r="D45"/>
      <c r="E45"/>
      <c r="F45" s="192"/>
      <c r="M45" s="47"/>
    </row>
    <row r="46" spans="1:13" s="6" customFormat="1">
      <c r="A46" s="82"/>
      <c r="B46"/>
      <c r="C46"/>
      <c r="D46"/>
      <c r="E46"/>
      <c r="F46" s="192"/>
      <c r="M46" s="47"/>
    </row>
    <row r="47" spans="1:13" s="6" customFormat="1">
      <c r="A47" s="82"/>
      <c r="B47"/>
      <c r="C47"/>
      <c r="D47"/>
      <c r="E47"/>
      <c r="F47" s="192"/>
      <c r="M47" s="47"/>
    </row>
    <row r="48" spans="1:13" s="6" customFormat="1">
      <c r="A48" s="82"/>
      <c r="B48"/>
      <c r="C48"/>
      <c r="D48"/>
      <c r="E48"/>
      <c r="F48" s="192"/>
      <c r="M48" s="47"/>
    </row>
    <row r="49" spans="1:13" s="6" customFormat="1">
      <c r="A49" s="82"/>
      <c r="B49"/>
      <c r="C49"/>
      <c r="D49"/>
      <c r="E49"/>
      <c r="F49" s="192"/>
      <c r="M49" s="47"/>
    </row>
    <row r="50" spans="1:13" s="6" customFormat="1">
      <c r="A50" s="82"/>
      <c r="B50"/>
      <c r="C50"/>
      <c r="D50"/>
      <c r="E50"/>
      <c r="F50" s="192"/>
      <c r="M50" s="47"/>
    </row>
    <row r="51" spans="1:13" s="6" customFormat="1">
      <c r="A51" s="82"/>
      <c r="B51"/>
      <c r="C51"/>
      <c r="D51"/>
      <c r="E51"/>
      <c r="F51" s="192"/>
      <c r="M51" s="47"/>
    </row>
    <row r="52" spans="1:13" s="6" customFormat="1">
      <c r="A52" s="82"/>
      <c r="B52"/>
      <c r="C52"/>
      <c r="D52"/>
      <c r="E52"/>
      <c r="F52" s="192"/>
      <c r="M52" s="47"/>
    </row>
    <row r="53" spans="1:13" s="6" customFormat="1">
      <c r="A53" s="82"/>
      <c r="B53"/>
      <c r="C53"/>
      <c r="D53"/>
      <c r="E53"/>
      <c r="F53" s="192"/>
      <c r="M53" s="47"/>
    </row>
    <row r="54" spans="1:13" s="6" customFormat="1">
      <c r="A54" s="82"/>
      <c r="B54"/>
      <c r="C54"/>
      <c r="D54"/>
      <c r="E54"/>
      <c r="F54" s="192"/>
      <c r="M54" s="47"/>
    </row>
    <row r="55" spans="1:13" s="6" customFormat="1">
      <c r="A55" s="82"/>
      <c r="B55"/>
      <c r="C55"/>
      <c r="D55"/>
      <c r="E55"/>
      <c r="F55" s="192"/>
      <c r="M55" s="47"/>
    </row>
    <row r="56" spans="1:13" s="6" customFormat="1">
      <c r="A56" s="82"/>
      <c r="B56"/>
      <c r="C56"/>
      <c r="D56"/>
      <c r="E56"/>
      <c r="F56" s="192"/>
      <c r="M56" s="47"/>
    </row>
    <row r="57" spans="1:13" s="6" customFormat="1">
      <c r="A57" s="82"/>
      <c r="B57"/>
      <c r="C57"/>
      <c r="D57"/>
      <c r="E57"/>
      <c r="F57" s="192"/>
      <c r="M57" s="47"/>
    </row>
    <row r="58" spans="1:13" s="6" customFormat="1">
      <c r="A58" s="82"/>
      <c r="B58"/>
      <c r="C58"/>
      <c r="D58"/>
      <c r="E58"/>
      <c r="F58" s="192"/>
      <c r="M58" s="47"/>
    </row>
    <row r="59" spans="1:13" s="6" customFormat="1">
      <c r="A59" s="82"/>
      <c r="B59"/>
      <c r="C59"/>
      <c r="D59"/>
      <c r="E59"/>
      <c r="F59" s="192"/>
      <c r="M59" s="47"/>
    </row>
    <row r="60" spans="1:13" s="6" customFormat="1">
      <c r="A60" s="82"/>
      <c r="B60"/>
      <c r="C60"/>
      <c r="D60"/>
      <c r="E60"/>
      <c r="F60" s="192"/>
      <c r="M60" s="47"/>
    </row>
    <row r="61" spans="1:13" s="6" customFormat="1">
      <c r="A61" s="82"/>
      <c r="B61"/>
      <c r="C61"/>
      <c r="D61"/>
      <c r="E61"/>
      <c r="F61" s="192"/>
      <c r="M61" s="47"/>
    </row>
    <row r="62" spans="1:13" s="6" customFormat="1">
      <c r="A62" s="82"/>
      <c r="B62"/>
      <c r="C62"/>
      <c r="D62"/>
      <c r="E62"/>
      <c r="F62" s="192"/>
      <c r="M62" s="47"/>
    </row>
    <row r="63" spans="1:13" s="6" customFormat="1">
      <c r="A63" s="82"/>
      <c r="B63"/>
      <c r="C63"/>
      <c r="D63"/>
      <c r="E63"/>
      <c r="F63" s="192"/>
      <c r="M63" s="47"/>
    </row>
    <row r="64" spans="1:13" s="6" customFormat="1">
      <c r="A64" s="82"/>
      <c r="B64"/>
      <c r="C64"/>
      <c r="D64"/>
      <c r="E64"/>
      <c r="F64" s="192"/>
      <c r="M64" s="47"/>
    </row>
    <row r="65" spans="1:13" s="6" customFormat="1">
      <c r="A65" s="82"/>
      <c r="B65"/>
      <c r="C65"/>
      <c r="D65"/>
      <c r="E65"/>
      <c r="F65" s="192"/>
      <c r="M65" s="47"/>
    </row>
    <row r="66" spans="1:13" s="6" customFormat="1">
      <c r="A66" s="82"/>
      <c r="B66"/>
      <c r="C66"/>
      <c r="D66"/>
      <c r="E66"/>
      <c r="F66" s="192"/>
      <c r="M66" s="47"/>
    </row>
    <row r="67" spans="1:13" s="6" customFormat="1">
      <c r="A67" s="82"/>
      <c r="B67"/>
      <c r="C67"/>
      <c r="D67"/>
      <c r="E67"/>
      <c r="F67" s="192"/>
      <c r="M67" s="47"/>
    </row>
    <row r="68" spans="1:13" s="6" customFormat="1">
      <c r="A68" s="82"/>
      <c r="B68"/>
      <c r="C68"/>
      <c r="D68"/>
      <c r="E68"/>
      <c r="F68" s="192"/>
      <c r="M68" s="47"/>
    </row>
    <row r="69" spans="1:13" s="6" customFormat="1">
      <c r="A69" s="82"/>
      <c r="B69"/>
      <c r="C69"/>
      <c r="D69"/>
      <c r="E69"/>
      <c r="F69" s="192"/>
      <c r="M69" s="47"/>
    </row>
    <row r="70" spans="1:13" s="6" customFormat="1">
      <c r="A70" s="82"/>
      <c r="B70"/>
      <c r="C70"/>
      <c r="D70"/>
      <c r="E70"/>
      <c r="F70" s="192"/>
      <c r="M70" s="47"/>
    </row>
    <row r="71" spans="1:13" s="6" customFormat="1">
      <c r="A71" s="82"/>
      <c r="B71"/>
      <c r="C71"/>
      <c r="D71"/>
      <c r="E71"/>
      <c r="F71" s="192"/>
      <c r="M71" s="47"/>
    </row>
    <row r="72" spans="1:13" s="6" customFormat="1">
      <c r="A72" s="82"/>
      <c r="B72"/>
      <c r="C72"/>
      <c r="D72"/>
      <c r="E72"/>
      <c r="F72" s="192"/>
      <c r="M72" s="47"/>
    </row>
    <row r="73" spans="1:13" s="6" customFormat="1">
      <c r="A73" s="82"/>
      <c r="B73"/>
      <c r="C73"/>
      <c r="D73"/>
      <c r="E73"/>
      <c r="F73" s="192"/>
      <c r="M73" s="47"/>
    </row>
    <row r="74" spans="1:13" s="6" customFormat="1">
      <c r="A74" s="82"/>
      <c r="B74"/>
      <c r="C74"/>
      <c r="D74"/>
      <c r="E74"/>
      <c r="F74" s="192"/>
      <c r="M74" s="47"/>
    </row>
    <row r="75" spans="1:13" s="6" customFormat="1">
      <c r="A75" s="82"/>
      <c r="B75"/>
      <c r="C75"/>
      <c r="D75"/>
      <c r="E75"/>
      <c r="F75" s="192"/>
      <c r="M75" s="47"/>
    </row>
    <row r="76" spans="1:13" s="6" customFormat="1">
      <c r="A76" s="82"/>
      <c r="B76"/>
      <c r="C76"/>
      <c r="D76"/>
      <c r="E76"/>
      <c r="F76" s="192"/>
      <c r="M76" s="47"/>
    </row>
    <row r="77" spans="1:13" s="6" customFormat="1">
      <c r="A77" s="82"/>
      <c r="B77"/>
      <c r="C77"/>
      <c r="D77"/>
      <c r="E77"/>
      <c r="F77" s="192"/>
      <c r="M77" s="47"/>
    </row>
    <row r="78" spans="1:13">
      <c r="A78" s="82"/>
    </row>
    <row r="79" spans="1:13">
      <c r="A79" s="82"/>
    </row>
    <row r="80" spans="1:13">
      <c r="A80" s="82"/>
    </row>
    <row r="81" spans="1:1">
      <c r="A81" s="82"/>
    </row>
    <row r="82" spans="1:1">
      <c r="A82" s="82"/>
    </row>
    <row r="83" spans="1:1">
      <c r="A83" s="82"/>
    </row>
    <row r="84" spans="1:1">
      <c r="A84" s="82"/>
    </row>
    <row r="85" spans="1:1">
      <c r="A85" s="82"/>
    </row>
    <row r="86" spans="1:1">
      <c r="A86" s="82"/>
    </row>
    <row r="87" spans="1:1">
      <c r="A87" s="82"/>
    </row>
    <row r="88" spans="1:1">
      <c r="A88" s="82"/>
    </row>
    <row r="89" spans="1:1">
      <c r="A89" s="82"/>
    </row>
    <row r="90" spans="1:1">
      <c r="A90" s="82"/>
    </row>
    <row r="91" spans="1:1">
      <c r="A91" s="82"/>
    </row>
    <row r="92" spans="1:1">
      <c r="A92" s="82"/>
    </row>
    <row r="93" spans="1:1">
      <c r="A93" s="82"/>
    </row>
    <row r="94" spans="1:1">
      <c r="A94" s="82"/>
    </row>
    <row r="95" spans="1:1">
      <c r="A95" s="82"/>
    </row>
    <row r="96" spans="1:1">
      <c r="A96" s="82"/>
    </row>
    <row r="97" spans="1:1">
      <c r="A97" s="82"/>
    </row>
    <row r="98" spans="1:1">
      <c r="A98" s="82"/>
    </row>
    <row r="99" spans="1:1">
      <c r="A99" s="82"/>
    </row>
    <row r="100" spans="1:1">
      <c r="A100" s="82"/>
    </row>
    <row r="101" spans="1:1">
      <c r="A101" s="82"/>
    </row>
    <row r="102" spans="1:1">
      <c r="A102" s="82"/>
    </row>
    <row r="103" spans="1:1">
      <c r="A103" s="82"/>
    </row>
    <row r="104" spans="1:1">
      <c r="A104" s="82"/>
    </row>
    <row r="105" spans="1:1">
      <c r="A105" s="82"/>
    </row>
    <row r="106" spans="1:1">
      <c r="A106" s="82"/>
    </row>
    <row r="107" spans="1:1">
      <c r="A107" s="82"/>
    </row>
    <row r="108" spans="1:1">
      <c r="A108" s="82"/>
    </row>
    <row r="109" spans="1:1">
      <c r="A109" s="82"/>
    </row>
    <row r="110" spans="1:1">
      <c r="A110" s="82"/>
    </row>
    <row r="111" spans="1:1">
      <c r="A111" s="82"/>
    </row>
    <row r="112" spans="1:1">
      <c r="A112" s="82"/>
    </row>
    <row r="113" spans="1:1">
      <c r="A113" s="82"/>
    </row>
    <row r="114" spans="1:1">
      <c r="A114" s="82"/>
    </row>
    <row r="115" spans="1:1">
      <c r="A115" s="82"/>
    </row>
    <row r="116" spans="1:1">
      <c r="A116" s="82"/>
    </row>
    <row r="117" spans="1:1">
      <c r="A117" s="82"/>
    </row>
    <row r="118" spans="1:1">
      <c r="A118" s="82"/>
    </row>
    <row r="119" spans="1:1">
      <c r="A119" s="82"/>
    </row>
    <row r="120" spans="1:1">
      <c r="A120" s="82"/>
    </row>
    <row r="121" spans="1:1">
      <c r="A121" s="82"/>
    </row>
    <row r="122" spans="1:1">
      <c r="A122" s="82"/>
    </row>
    <row r="123" spans="1:1">
      <c r="A123" s="82"/>
    </row>
    <row r="124" spans="1:1">
      <c r="A124" s="82"/>
    </row>
    <row r="125" spans="1:1">
      <c r="A125" s="82"/>
    </row>
    <row r="126" spans="1:1">
      <c r="A126" s="82"/>
    </row>
    <row r="127" spans="1:1">
      <c r="A127" s="82"/>
    </row>
    <row r="128" spans="1:1">
      <c r="A128" s="82"/>
    </row>
    <row r="129" spans="1:1">
      <c r="A129" s="82"/>
    </row>
    <row r="130" spans="1:1">
      <c r="A130" s="82"/>
    </row>
    <row r="131" spans="1:1">
      <c r="A131" s="82"/>
    </row>
    <row r="132" spans="1:1">
      <c r="A132" s="82"/>
    </row>
    <row r="133" spans="1:1">
      <c r="A133" s="82"/>
    </row>
    <row r="134" spans="1:1">
      <c r="A134" s="82"/>
    </row>
    <row r="135" spans="1:1">
      <c r="A135" s="82"/>
    </row>
    <row r="136" spans="1:1">
      <c r="A136" s="82"/>
    </row>
    <row r="137" spans="1:1">
      <c r="A137" s="82"/>
    </row>
    <row r="138" spans="1:1">
      <c r="A138" s="82"/>
    </row>
    <row r="139" spans="1:1">
      <c r="A139" s="82"/>
    </row>
    <row r="140" spans="1:1">
      <c r="A140" s="82"/>
    </row>
    <row r="141" spans="1:1">
      <c r="A141" s="82"/>
    </row>
    <row r="142" spans="1:1">
      <c r="A142" s="82"/>
    </row>
    <row r="143" spans="1:1">
      <c r="A143" s="82"/>
    </row>
    <row r="144" spans="1:1">
      <c r="A144" s="82"/>
    </row>
    <row r="145" spans="1:1">
      <c r="A145" s="82"/>
    </row>
    <row r="146" spans="1:1">
      <c r="A146" s="82"/>
    </row>
    <row r="147" spans="1:1">
      <c r="A147" s="82"/>
    </row>
    <row r="148" spans="1:1">
      <c r="A148" s="82"/>
    </row>
    <row r="149" spans="1:1">
      <c r="A149" s="82"/>
    </row>
    <row r="150" spans="1:1">
      <c r="A150" s="82"/>
    </row>
    <row r="151" spans="1:1">
      <c r="A151" s="82"/>
    </row>
    <row r="152" spans="1:1">
      <c r="A152" s="82"/>
    </row>
    <row r="153" spans="1:1">
      <c r="A153" s="82"/>
    </row>
    <row r="154" spans="1:1">
      <c r="A154" s="82"/>
    </row>
    <row r="155" spans="1:1">
      <c r="A155" s="82"/>
    </row>
    <row r="156" spans="1:1">
      <c r="A156" s="82"/>
    </row>
    <row r="157" spans="1:1">
      <c r="A157" s="82"/>
    </row>
    <row r="158" spans="1:1">
      <c r="A158" s="82"/>
    </row>
    <row r="159" spans="1:1">
      <c r="A159" s="82"/>
    </row>
    <row r="160" spans="1:1">
      <c r="A160" s="82"/>
    </row>
    <row r="161" spans="1:1">
      <c r="A161" s="82"/>
    </row>
    <row r="162" spans="1:1">
      <c r="A162" s="82"/>
    </row>
    <row r="163" spans="1:1">
      <c r="A163" s="82"/>
    </row>
    <row r="164" spans="1:1">
      <c r="A164" s="82"/>
    </row>
    <row r="165" spans="1:1">
      <c r="A165" s="82"/>
    </row>
    <row r="166" spans="1:1">
      <c r="A166" s="82"/>
    </row>
    <row r="167" spans="1:1">
      <c r="A167" s="82"/>
    </row>
    <row r="168" spans="1:1">
      <c r="A168" s="82"/>
    </row>
    <row r="169" spans="1:1">
      <c r="A169" s="82"/>
    </row>
    <row r="170" spans="1:1">
      <c r="A170" s="82"/>
    </row>
    <row r="171" spans="1:1">
      <c r="A171" s="82"/>
    </row>
    <row r="172" spans="1:1">
      <c r="A172" s="82"/>
    </row>
    <row r="173" spans="1:1">
      <c r="A173" s="82"/>
    </row>
    <row r="174" spans="1:1">
      <c r="A174" s="82"/>
    </row>
    <row r="175" spans="1:1">
      <c r="A175" s="82"/>
    </row>
    <row r="176" spans="1:1">
      <c r="A176" s="82"/>
    </row>
    <row r="177" spans="1:1">
      <c r="A177" s="82"/>
    </row>
    <row r="178" spans="1:1">
      <c r="A178" s="82"/>
    </row>
    <row r="179" spans="1:1">
      <c r="A179" s="82"/>
    </row>
    <row r="180" spans="1:1">
      <c r="A180" s="82"/>
    </row>
    <row r="181" spans="1:1">
      <c r="A181" s="82"/>
    </row>
    <row r="182" spans="1:1">
      <c r="A182" s="82"/>
    </row>
    <row r="183" spans="1:1">
      <c r="A183" s="82"/>
    </row>
    <row r="184" spans="1:1">
      <c r="A184" s="82"/>
    </row>
    <row r="185" spans="1:1">
      <c r="A185" s="82"/>
    </row>
    <row r="186" spans="1:1">
      <c r="A186" s="82"/>
    </row>
    <row r="187" spans="1:1">
      <c r="A187" s="82"/>
    </row>
    <row r="188" spans="1:1">
      <c r="A188" s="82"/>
    </row>
    <row r="189" spans="1:1">
      <c r="A189" s="82"/>
    </row>
    <row r="190" spans="1:1">
      <c r="A190" s="82"/>
    </row>
    <row r="191" spans="1:1">
      <c r="A191" s="82"/>
    </row>
    <row r="192" spans="1:1">
      <c r="A192" s="82"/>
    </row>
    <row r="193" spans="1:1">
      <c r="A193" s="82"/>
    </row>
    <row r="194" spans="1:1">
      <c r="A194" s="82"/>
    </row>
    <row r="195" spans="1:1">
      <c r="A195" s="82"/>
    </row>
    <row r="196" spans="1:1">
      <c r="A196" s="82"/>
    </row>
    <row r="197" spans="1:1">
      <c r="A197" s="82"/>
    </row>
  </sheetData>
  <pageMargins left="0.25" right="0.26" top="0.85" bottom="0.81" header="0.5" footer="0.5"/>
  <pageSetup scale="53" orientation="landscape" r:id="rId1"/>
  <headerFooter alignWithMargins="0">
    <oddFooter>&amp;L&amp;08O:\Stfin\ACCNTNG\Project Funding CLO\Monthly\&amp;F {&amp;A}&amp;R&amp;08Page &amp;P of &amp;N
&amp;D  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topLeftCell="A8" zoomScale="75" workbookViewId="0">
      <selection activeCell="J17" sqref="J17"/>
    </sheetView>
  </sheetViews>
  <sheetFormatPr defaultRowHeight="13.2"/>
  <cols>
    <col min="1" max="1" width="25.109375" customWidth="1"/>
    <col min="2" max="2" width="8.109375" hidden="1" customWidth="1"/>
    <col min="3" max="3" width="6.88671875" hidden="1" customWidth="1"/>
    <col min="4" max="4" width="9.33203125" customWidth="1"/>
    <col min="5" max="5" width="21.109375" customWidth="1"/>
    <col min="6" max="6" width="18.44140625" bestFit="1" customWidth="1"/>
    <col min="7" max="7" width="21.44140625" customWidth="1"/>
    <col min="8" max="8" width="21.44140625" bestFit="1" customWidth="1"/>
    <col min="9" max="9" width="21.88671875" style="4" customWidth="1"/>
    <col min="10" max="10" width="17.109375" bestFit="1" customWidth="1"/>
    <col min="11" max="11" width="6.88671875" customWidth="1"/>
    <col min="12" max="13" width="11.88671875" customWidth="1"/>
    <col min="16" max="16" width="9.109375" style="4" customWidth="1"/>
  </cols>
  <sheetData>
    <row r="1" spans="1:16" ht="15.6">
      <c r="A1" s="8" t="s">
        <v>62</v>
      </c>
      <c r="F1" s="3"/>
      <c r="I1"/>
      <c r="P1"/>
    </row>
    <row r="2" spans="1:16" ht="15.6">
      <c r="A2" s="8" t="s">
        <v>66</v>
      </c>
      <c r="I2"/>
      <c r="P2"/>
    </row>
    <row r="3" spans="1:16" ht="15.6">
      <c r="A3" s="58" t="s">
        <v>99</v>
      </c>
      <c r="F3" s="200"/>
      <c r="G3" s="200"/>
      <c r="H3" s="200"/>
      <c r="I3" s="200"/>
      <c r="P3"/>
    </row>
    <row r="4" spans="1:16" ht="15.6">
      <c r="A4" s="60" t="s">
        <v>57</v>
      </c>
      <c r="I4"/>
      <c r="P4"/>
    </row>
    <row r="5" spans="1:16" ht="16.2" thickBot="1">
      <c r="A5" s="8"/>
      <c r="I5"/>
      <c r="P5"/>
    </row>
    <row r="6" spans="1:16" s="6" customFormat="1">
      <c r="A6" s="32"/>
      <c r="B6" s="23"/>
      <c r="C6" s="23"/>
      <c r="D6" s="33"/>
      <c r="E6" s="56"/>
      <c r="F6" s="56"/>
      <c r="G6" s="56"/>
      <c r="H6" s="56"/>
      <c r="I6" s="33"/>
      <c r="J6" s="33"/>
      <c r="K6" s="24"/>
    </row>
    <row r="7" spans="1:16" s="6" customFormat="1">
      <c r="A7" s="34"/>
      <c r="D7" s="10"/>
      <c r="E7" s="51">
        <v>36711</v>
      </c>
      <c r="F7" s="51"/>
      <c r="G7" s="51"/>
      <c r="H7" s="51">
        <v>36740</v>
      </c>
      <c r="I7" s="12" t="s">
        <v>50</v>
      </c>
      <c r="J7" s="12" t="s">
        <v>48</v>
      </c>
      <c r="K7" s="26"/>
    </row>
    <row r="8" spans="1:16" s="1" customFormat="1">
      <c r="A8" s="35" t="s">
        <v>0</v>
      </c>
      <c r="B8" s="1" t="s">
        <v>37</v>
      </c>
      <c r="C8" s="1" t="s">
        <v>1</v>
      </c>
      <c r="D8" s="11" t="s">
        <v>41</v>
      </c>
      <c r="E8" s="11" t="s">
        <v>44</v>
      </c>
      <c r="F8" s="11" t="s">
        <v>45</v>
      </c>
      <c r="G8" s="11" t="s">
        <v>46</v>
      </c>
      <c r="H8" s="11" t="s">
        <v>44</v>
      </c>
      <c r="I8" s="11" t="s">
        <v>51</v>
      </c>
      <c r="J8" s="11" t="s">
        <v>49</v>
      </c>
      <c r="K8" s="45"/>
    </row>
    <row r="9" spans="1:16" s="6" customFormat="1">
      <c r="A9" s="36"/>
      <c r="D9" s="9"/>
      <c r="E9" s="13" t="s">
        <v>34</v>
      </c>
      <c r="F9" s="13" t="s">
        <v>35</v>
      </c>
      <c r="G9" s="13" t="s">
        <v>40</v>
      </c>
      <c r="H9" s="13" t="s">
        <v>52</v>
      </c>
      <c r="I9" s="13" t="s">
        <v>53</v>
      </c>
      <c r="J9" s="9"/>
      <c r="K9" s="26"/>
    </row>
    <row r="10" spans="1:16" s="6" customFormat="1">
      <c r="A10" s="34"/>
      <c r="D10" s="10"/>
      <c r="E10" s="12"/>
      <c r="F10" s="12"/>
      <c r="G10" s="12"/>
      <c r="H10" s="12"/>
      <c r="I10" s="12" t="s">
        <v>54</v>
      </c>
      <c r="J10" s="10"/>
      <c r="K10" s="26"/>
    </row>
    <row r="11" spans="1:16" s="6" customFormat="1">
      <c r="A11" s="34"/>
      <c r="D11" s="10"/>
      <c r="E11" s="12"/>
      <c r="F11" s="12"/>
      <c r="G11" s="12"/>
      <c r="H11" s="12"/>
      <c r="I11" s="10"/>
      <c r="J11" s="10"/>
      <c r="K11" s="26"/>
    </row>
    <row r="12" spans="1:16" s="6" customFormat="1">
      <c r="A12" s="37" t="s">
        <v>2</v>
      </c>
      <c r="B12" s="5">
        <v>2565</v>
      </c>
      <c r="C12" s="5" t="s">
        <v>31</v>
      </c>
      <c r="D12" s="18" t="s">
        <v>42</v>
      </c>
      <c r="E12" s="17">
        <v>35000000</v>
      </c>
      <c r="F12" s="15"/>
      <c r="G12" s="15"/>
      <c r="H12" s="15">
        <f>+E12+F12+G12</f>
        <v>35000000</v>
      </c>
      <c r="I12" s="15">
        <f>+(H12+E12)/2</f>
        <v>35000000</v>
      </c>
      <c r="J12" s="73">
        <v>355737.7</v>
      </c>
      <c r="K12" s="26"/>
    </row>
    <row r="13" spans="1:16" s="2" customFormat="1" ht="14.25" customHeight="1">
      <c r="A13" s="37" t="s">
        <v>3</v>
      </c>
      <c r="B13" s="5">
        <v>1751</v>
      </c>
      <c r="C13" s="5" t="s">
        <v>31</v>
      </c>
      <c r="D13" s="18" t="s">
        <v>43</v>
      </c>
      <c r="E13" s="17">
        <v>28133631</v>
      </c>
      <c r="F13" s="15"/>
      <c r="G13" s="15"/>
      <c r="H13" s="15">
        <f>+E13+F13+G13</f>
        <v>28133631</v>
      </c>
      <c r="I13" s="15">
        <f t="shared" ref="I13:I30" si="0">+(H13+E13)/2</f>
        <v>28133631</v>
      </c>
      <c r="J13" s="74"/>
      <c r="K13" s="46"/>
    </row>
    <row r="14" spans="1:16">
      <c r="A14" s="37" t="s">
        <v>4</v>
      </c>
      <c r="B14" s="5">
        <v>2373</v>
      </c>
      <c r="C14" s="5" t="s">
        <v>31</v>
      </c>
      <c r="D14" s="18" t="s">
        <v>43</v>
      </c>
      <c r="E14" s="17">
        <v>15000000</v>
      </c>
      <c r="F14" s="15"/>
      <c r="G14" s="15"/>
      <c r="H14" s="15">
        <f t="shared" ref="H14:H33" si="1">+E14+F14+G14</f>
        <v>15000000</v>
      </c>
      <c r="I14" s="15">
        <f t="shared" si="0"/>
        <v>15000000</v>
      </c>
      <c r="J14" s="73">
        <v>126123.29</v>
      </c>
      <c r="K14" s="26"/>
      <c r="P14"/>
    </row>
    <row r="15" spans="1:16">
      <c r="A15" s="39" t="s">
        <v>5</v>
      </c>
      <c r="B15" s="5">
        <v>2674</v>
      </c>
      <c r="C15" s="5" t="s">
        <v>28</v>
      </c>
      <c r="D15" s="18" t="s">
        <v>42</v>
      </c>
      <c r="E15" s="17">
        <v>15000000.000000002</v>
      </c>
      <c r="F15" s="15"/>
      <c r="G15" s="15"/>
      <c r="H15" s="15">
        <f t="shared" si="1"/>
        <v>15000000.000000002</v>
      </c>
      <c r="I15" s="177">
        <v>0</v>
      </c>
      <c r="J15" s="15">
        <v>0</v>
      </c>
      <c r="K15" s="26"/>
      <c r="P15"/>
    </row>
    <row r="16" spans="1:16">
      <c r="A16" s="37" t="s">
        <v>6</v>
      </c>
      <c r="B16" s="5">
        <v>2674</v>
      </c>
      <c r="C16" s="5" t="s">
        <v>32</v>
      </c>
      <c r="D16" s="18" t="s">
        <v>42</v>
      </c>
      <c r="E16" s="17">
        <v>25000000</v>
      </c>
      <c r="F16" s="15"/>
      <c r="G16" s="15"/>
      <c r="H16" s="15">
        <f t="shared" si="1"/>
        <v>25000000</v>
      </c>
      <c r="I16" s="15">
        <f t="shared" si="0"/>
        <v>25000000</v>
      </c>
      <c r="J16" s="73">
        <v>196666.67</v>
      </c>
      <c r="K16" s="26"/>
      <c r="P16"/>
    </row>
    <row r="17" spans="1:16">
      <c r="A17" s="37" t="s">
        <v>8</v>
      </c>
      <c r="B17" s="5">
        <v>2564</v>
      </c>
      <c r="C17" s="5" t="s">
        <v>25</v>
      </c>
      <c r="D17" s="18" t="s">
        <v>42</v>
      </c>
      <c r="E17" s="17">
        <v>8999999.0999999996</v>
      </c>
      <c r="F17" s="15">
        <v>1000000.9</v>
      </c>
      <c r="G17" s="15"/>
      <c r="H17" s="15">
        <f t="shared" si="1"/>
        <v>10000000</v>
      </c>
      <c r="I17" s="15">
        <f t="shared" si="0"/>
        <v>9499999.5500000007</v>
      </c>
      <c r="J17" s="74">
        <v>93851.57</v>
      </c>
      <c r="K17" s="26"/>
      <c r="P17"/>
    </row>
    <row r="18" spans="1:16">
      <c r="A18" s="37" t="s">
        <v>7</v>
      </c>
      <c r="B18" s="5">
        <v>2564</v>
      </c>
      <c r="C18" s="5" t="s">
        <v>24</v>
      </c>
      <c r="D18" s="18" t="s">
        <v>42</v>
      </c>
      <c r="E18" s="17">
        <v>20000000</v>
      </c>
      <c r="F18" s="15"/>
      <c r="G18" s="15"/>
      <c r="H18" s="15">
        <f t="shared" si="1"/>
        <v>20000000</v>
      </c>
      <c r="I18" s="15">
        <f t="shared" si="0"/>
        <v>20000000</v>
      </c>
      <c r="J18" s="74">
        <v>170413.89</v>
      </c>
      <c r="K18" s="26"/>
      <c r="P18"/>
    </row>
    <row r="19" spans="1:16">
      <c r="A19" s="37" t="s">
        <v>10</v>
      </c>
      <c r="B19" s="5">
        <v>2565</v>
      </c>
      <c r="C19" s="5" t="s">
        <v>27</v>
      </c>
      <c r="D19" s="18" t="s">
        <v>42</v>
      </c>
      <c r="E19" s="17">
        <v>7146416.25</v>
      </c>
      <c r="F19" s="15"/>
      <c r="G19" s="15"/>
      <c r="H19" s="15">
        <f t="shared" si="1"/>
        <v>7146416.25</v>
      </c>
      <c r="I19" s="15">
        <f t="shared" si="0"/>
        <v>7146416.25</v>
      </c>
      <c r="J19" s="74">
        <v>68523.7</v>
      </c>
      <c r="K19" s="26"/>
      <c r="P19"/>
    </row>
    <row r="20" spans="1:16">
      <c r="A20" s="37" t="s">
        <v>9</v>
      </c>
      <c r="B20" s="5">
        <v>2565</v>
      </c>
      <c r="C20" s="5" t="s">
        <v>27</v>
      </c>
      <c r="D20" s="18" t="s">
        <v>42</v>
      </c>
      <c r="E20" s="17">
        <v>15908269</v>
      </c>
      <c r="F20" s="15"/>
      <c r="G20" s="15"/>
      <c r="H20" s="15">
        <f t="shared" si="1"/>
        <v>15908269</v>
      </c>
      <c r="I20" s="15">
        <f t="shared" si="0"/>
        <v>15908269</v>
      </c>
      <c r="J20" s="74">
        <v>150893.25</v>
      </c>
      <c r="K20" s="26"/>
      <c r="P20"/>
    </row>
    <row r="21" spans="1:16">
      <c r="A21" s="37" t="s">
        <v>11</v>
      </c>
      <c r="B21" s="5">
        <v>2017</v>
      </c>
      <c r="C21" s="5"/>
      <c r="D21" s="18" t="s">
        <v>42</v>
      </c>
      <c r="E21" s="17">
        <v>30000000</v>
      </c>
      <c r="F21" s="15"/>
      <c r="G21" s="15"/>
      <c r="H21" s="15">
        <f t="shared" si="1"/>
        <v>30000000</v>
      </c>
      <c r="I21" s="15">
        <f t="shared" si="0"/>
        <v>30000000</v>
      </c>
      <c r="J21" s="73">
        <v>225000</v>
      </c>
      <c r="K21" s="26"/>
      <c r="P21"/>
    </row>
    <row r="22" spans="1:16">
      <c r="A22" s="37" t="s">
        <v>36</v>
      </c>
      <c r="B22" s="38" t="s">
        <v>38</v>
      </c>
      <c r="C22" s="5" t="s">
        <v>31</v>
      </c>
      <c r="D22" s="18" t="s">
        <v>42</v>
      </c>
      <c r="E22" s="17">
        <v>14999999.720000001</v>
      </c>
      <c r="F22" s="15"/>
      <c r="G22" s="15">
        <v>-15000000</v>
      </c>
      <c r="H22" s="15">
        <v>0</v>
      </c>
      <c r="I22" s="15">
        <f t="shared" si="0"/>
        <v>7499999.8600000003</v>
      </c>
      <c r="J22" s="74">
        <v>100625</v>
      </c>
      <c r="K22" s="26"/>
      <c r="P22"/>
    </row>
    <row r="23" spans="1:16">
      <c r="A23" s="37" t="s">
        <v>12</v>
      </c>
      <c r="B23" s="38" t="s">
        <v>38</v>
      </c>
      <c r="C23" s="5" t="s">
        <v>31</v>
      </c>
      <c r="D23" s="18" t="s">
        <v>42</v>
      </c>
      <c r="E23" s="17">
        <v>23542484.800000001</v>
      </c>
      <c r="F23" s="16"/>
      <c r="G23" s="15"/>
      <c r="H23" s="15">
        <f t="shared" si="1"/>
        <v>23542484.800000001</v>
      </c>
      <c r="I23" s="15">
        <f t="shared" si="0"/>
        <v>23542484.800000001</v>
      </c>
      <c r="J23" s="74">
        <v>141908.87</v>
      </c>
      <c r="K23" s="26"/>
      <c r="P23"/>
    </row>
    <row r="24" spans="1:16" ht="14.25" customHeight="1">
      <c r="A24" s="37" t="s">
        <v>13</v>
      </c>
      <c r="B24" s="5">
        <v>2674</v>
      </c>
      <c r="C24" s="5" t="s">
        <v>26</v>
      </c>
      <c r="D24" s="18" t="s">
        <v>42</v>
      </c>
      <c r="E24" s="17">
        <v>15000000</v>
      </c>
      <c r="F24" s="15"/>
      <c r="G24" s="15"/>
      <c r="H24" s="15">
        <f t="shared" si="1"/>
        <v>15000000</v>
      </c>
      <c r="I24" s="177">
        <v>0</v>
      </c>
      <c r="J24" s="74"/>
      <c r="K24" s="26"/>
      <c r="P24"/>
    </row>
    <row r="25" spans="1:16">
      <c r="A25" s="37" t="s">
        <v>14</v>
      </c>
      <c r="B25" s="5">
        <v>2674</v>
      </c>
      <c r="C25" s="5" t="s">
        <v>33</v>
      </c>
      <c r="D25" s="18" t="s">
        <v>42</v>
      </c>
      <c r="E25" s="17">
        <v>23740282.34</v>
      </c>
      <c r="F25" s="16"/>
      <c r="G25" s="15"/>
      <c r="H25" s="15">
        <f t="shared" si="1"/>
        <v>23740282.34</v>
      </c>
      <c r="I25" s="15">
        <f t="shared" si="0"/>
        <v>23740282.34</v>
      </c>
      <c r="J25" s="74">
        <f>148224.04+88934.43</f>
        <v>237158.47</v>
      </c>
      <c r="K25" s="26"/>
      <c r="P25"/>
    </row>
    <row r="26" spans="1:16">
      <c r="A26" s="37" t="s">
        <v>15</v>
      </c>
      <c r="B26" s="38" t="s">
        <v>38</v>
      </c>
      <c r="C26" s="5" t="s">
        <v>29</v>
      </c>
      <c r="D26" s="18" t="s">
        <v>42</v>
      </c>
      <c r="E26" s="17">
        <v>2275000.0299999998</v>
      </c>
      <c r="F26" s="15"/>
      <c r="G26" s="15">
        <v>-58333.33</v>
      </c>
      <c r="H26" s="15">
        <f t="shared" si="1"/>
        <v>2216666.6999999997</v>
      </c>
      <c r="I26" s="15">
        <f t="shared" si="0"/>
        <v>2245833.3649999998</v>
      </c>
      <c r="J26" s="74">
        <v>19269.13</v>
      </c>
      <c r="K26" s="26"/>
      <c r="P26"/>
    </row>
    <row r="27" spans="1:16">
      <c r="A27" s="37" t="s">
        <v>16</v>
      </c>
      <c r="B27" s="38" t="s">
        <v>38</v>
      </c>
      <c r="C27" s="5" t="s">
        <v>30</v>
      </c>
      <c r="D27" s="18" t="s">
        <v>42</v>
      </c>
      <c r="E27" s="17">
        <v>0</v>
      </c>
      <c r="F27" s="15"/>
      <c r="G27" s="15"/>
      <c r="H27" s="15">
        <f t="shared" si="1"/>
        <v>0</v>
      </c>
      <c r="I27" s="15">
        <f t="shared" si="0"/>
        <v>0</v>
      </c>
      <c r="J27" s="15">
        <v>0</v>
      </c>
      <c r="K27" s="26"/>
      <c r="P27"/>
    </row>
    <row r="28" spans="1:16">
      <c r="A28" s="37" t="s">
        <v>17</v>
      </c>
      <c r="B28" s="38" t="s">
        <v>38</v>
      </c>
      <c r="C28" s="5" t="s">
        <v>31</v>
      </c>
      <c r="D28" s="18" t="s">
        <v>42</v>
      </c>
      <c r="E28" s="17">
        <v>5200000</v>
      </c>
      <c r="F28" s="15"/>
      <c r="G28" s="15"/>
      <c r="H28" s="15">
        <f t="shared" si="1"/>
        <v>5200000</v>
      </c>
      <c r="I28" s="15">
        <f t="shared" si="0"/>
        <v>5200000</v>
      </c>
      <c r="J28" s="73">
        <v>51494.44</v>
      </c>
      <c r="K28" s="26"/>
      <c r="P28"/>
    </row>
    <row r="29" spans="1:16">
      <c r="A29" s="37" t="s">
        <v>18</v>
      </c>
      <c r="B29" s="5">
        <v>2564</v>
      </c>
      <c r="C29" s="5" t="s">
        <v>23</v>
      </c>
      <c r="D29" s="18" t="s">
        <v>42</v>
      </c>
      <c r="E29" s="17">
        <v>5000000</v>
      </c>
      <c r="F29" s="15"/>
      <c r="G29" s="15"/>
      <c r="H29" s="15">
        <f t="shared" si="1"/>
        <v>5000000</v>
      </c>
      <c r="I29" s="15">
        <f t="shared" si="0"/>
        <v>5000000</v>
      </c>
      <c r="J29" s="73">
        <v>60277.78</v>
      </c>
      <c r="K29" s="26"/>
      <c r="P29"/>
    </row>
    <row r="30" spans="1:16">
      <c r="A30" s="39" t="s">
        <v>19</v>
      </c>
      <c r="B30" s="40" t="s">
        <v>38</v>
      </c>
      <c r="C30" s="41" t="s">
        <v>39</v>
      </c>
      <c r="D30" s="18" t="s">
        <v>42</v>
      </c>
      <c r="E30" s="17">
        <v>0</v>
      </c>
      <c r="F30" s="16"/>
      <c r="G30" s="16"/>
      <c r="H30" s="15">
        <f t="shared" si="1"/>
        <v>0</v>
      </c>
      <c r="I30" s="15">
        <f t="shared" si="0"/>
        <v>0</v>
      </c>
      <c r="J30" s="15">
        <v>0</v>
      </c>
      <c r="K30" s="26"/>
      <c r="P30"/>
    </row>
    <row r="31" spans="1:16">
      <c r="A31" s="37" t="s">
        <v>20</v>
      </c>
      <c r="B31" s="38" t="s">
        <v>38</v>
      </c>
      <c r="C31" s="5" t="s">
        <v>31</v>
      </c>
      <c r="D31" s="18" t="s">
        <v>42</v>
      </c>
      <c r="E31" s="17">
        <v>24410000</v>
      </c>
      <c r="F31" s="15"/>
      <c r="G31" s="15"/>
      <c r="H31" s="15">
        <f t="shared" si="1"/>
        <v>24410000</v>
      </c>
      <c r="I31" s="177">
        <v>0</v>
      </c>
      <c r="J31" s="15">
        <v>0</v>
      </c>
      <c r="K31" s="26"/>
      <c r="P31"/>
    </row>
    <row r="32" spans="1:16" s="2" customFormat="1">
      <c r="A32" s="39" t="s">
        <v>21</v>
      </c>
      <c r="B32" s="38" t="s">
        <v>38</v>
      </c>
      <c r="C32" s="5" t="s">
        <v>31</v>
      </c>
      <c r="D32" s="18" t="s">
        <v>42</v>
      </c>
      <c r="E32" s="17">
        <v>28142233.510000002</v>
      </c>
      <c r="F32" s="150"/>
      <c r="G32" s="15"/>
      <c r="H32" s="15">
        <f t="shared" si="1"/>
        <v>28142233.510000002</v>
      </c>
      <c r="I32" s="177">
        <v>0</v>
      </c>
      <c r="J32" s="15"/>
      <c r="K32" s="46"/>
    </row>
    <row r="33" spans="1:16">
      <c r="A33" s="37" t="s">
        <v>22</v>
      </c>
      <c r="B33" s="5">
        <v>2373</v>
      </c>
      <c r="C33" s="5" t="s">
        <v>31</v>
      </c>
      <c r="D33" s="18" t="s">
        <v>42</v>
      </c>
      <c r="E33" s="17">
        <v>20000000</v>
      </c>
      <c r="F33" s="15"/>
      <c r="G33" s="15"/>
      <c r="H33" s="15">
        <f t="shared" si="1"/>
        <v>20000000</v>
      </c>
      <c r="I33" s="177">
        <v>0</v>
      </c>
      <c r="J33" s="15">
        <v>0</v>
      </c>
      <c r="K33" s="26"/>
      <c r="P33"/>
    </row>
    <row r="34" spans="1:16">
      <c r="A34" s="43"/>
      <c r="B34" s="19"/>
      <c r="C34" s="19"/>
      <c r="D34" s="19"/>
      <c r="E34" s="22"/>
      <c r="F34" s="22"/>
      <c r="G34" s="22"/>
      <c r="H34" s="22"/>
      <c r="I34" s="9"/>
      <c r="J34" s="20"/>
      <c r="K34" s="26"/>
      <c r="P34"/>
    </row>
    <row r="35" spans="1:16" s="3" customFormat="1">
      <c r="A35" s="27"/>
      <c r="B35" s="6"/>
      <c r="C35" s="6"/>
      <c r="D35" s="6"/>
      <c r="E35" s="53">
        <f t="shared" ref="E35:J35" si="2">SUM(E12:E33)</f>
        <v>362498315.74999994</v>
      </c>
      <c r="F35" s="53">
        <f t="shared" si="2"/>
        <v>1000000.9</v>
      </c>
      <c r="G35" s="53">
        <f t="shared" si="2"/>
        <v>-15058333.33</v>
      </c>
      <c r="H35" s="53">
        <f t="shared" si="2"/>
        <v>348439983.60000002</v>
      </c>
      <c r="I35" s="54">
        <f t="shared" si="2"/>
        <v>252916916.16500005</v>
      </c>
      <c r="J35" s="52">
        <f t="shared" si="2"/>
        <v>1997943.7599999998</v>
      </c>
      <c r="K35" s="44"/>
    </row>
    <row r="36" spans="1:16">
      <c r="A36" s="57"/>
      <c r="B36" s="7"/>
      <c r="C36" s="7"/>
      <c r="D36" s="7"/>
      <c r="E36" s="14"/>
      <c r="F36" s="14"/>
      <c r="G36" s="14"/>
      <c r="H36" s="14"/>
      <c r="I36" s="14"/>
      <c r="J36" s="21"/>
      <c r="K36" s="26"/>
      <c r="P36"/>
    </row>
    <row r="37" spans="1:16">
      <c r="A37" s="27"/>
      <c r="B37" s="6"/>
      <c r="C37" s="6"/>
      <c r="D37" s="6"/>
      <c r="E37" s="6"/>
      <c r="F37" s="6"/>
      <c r="G37" s="6"/>
      <c r="H37" s="6"/>
      <c r="I37" s="47"/>
      <c r="J37" s="6"/>
      <c r="K37" s="26"/>
    </row>
    <row r="38" spans="1:16">
      <c r="A38" s="27"/>
      <c r="B38" s="6"/>
      <c r="C38" s="6"/>
      <c r="D38" s="6"/>
      <c r="E38" s="6"/>
      <c r="F38" s="6"/>
      <c r="G38" s="6"/>
      <c r="H38" s="6"/>
      <c r="I38" s="6"/>
      <c r="J38" s="6"/>
      <c r="K38" s="26"/>
      <c r="P38"/>
    </row>
    <row r="39" spans="1:16" ht="14.4" thickBot="1">
      <c r="A39" s="27"/>
      <c r="B39" s="6"/>
      <c r="C39" s="6"/>
      <c r="D39" s="6"/>
      <c r="E39" s="6"/>
      <c r="F39" s="6"/>
      <c r="H39" s="49"/>
      <c r="I39" s="138" t="s">
        <v>98</v>
      </c>
      <c r="J39" s="55">
        <f>+(J35/I35)/30*366</f>
        <v>9.6375182180768362E-2</v>
      </c>
      <c r="K39" s="26"/>
    </row>
    <row r="40" spans="1:16" ht="13.8" thickTop="1">
      <c r="A40" s="27"/>
      <c r="B40" s="6"/>
      <c r="C40" s="6"/>
      <c r="D40" s="6"/>
      <c r="E40" s="6"/>
      <c r="F40" s="6"/>
      <c r="G40" s="6"/>
      <c r="H40" s="6"/>
      <c r="I40" s="47"/>
      <c r="J40" s="137" t="s">
        <v>90</v>
      </c>
      <c r="K40" s="26"/>
    </row>
    <row r="41" spans="1:16" ht="14.4" thickBot="1">
      <c r="A41" s="27"/>
      <c r="B41" s="6"/>
      <c r="C41" s="6"/>
      <c r="D41" s="6"/>
      <c r="E41" s="6"/>
      <c r="F41" s="6"/>
      <c r="G41" s="48" t="s">
        <v>65</v>
      </c>
      <c r="H41" s="6"/>
      <c r="I41" s="47"/>
      <c r="J41" s="76">
        <v>10.5</v>
      </c>
      <c r="K41" s="26"/>
    </row>
    <row r="42" spans="1:16" ht="13.8" thickTop="1">
      <c r="A42" s="27"/>
      <c r="B42" s="6"/>
      <c r="C42" s="6"/>
      <c r="D42" s="6"/>
      <c r="E42" s="6"/>
      <c r="F42" s="6"/>
      <c r="G42" s="6"/>
      <c r="H42" s="6"/>
      <c r="I42" s="47"/>
      <c r="J42" s="137" t="s">
        <v>89</v>
      </c>
      <c r="K42" s="26"/>
    </row>
    <row r="43" spans="1:16">
      <c r="A43" s="27"/>
      <c r="B43" s="6"/>
      <c r="C43" s="6"/>
      <c r="D43" s="6"/>
      <c r="E43" s="6"/>
      <c r="F43" s="6"/>
      <c r="G43" s="6"/>
      <c r="H43" s="6"/>
      <c r="I43" s="47"/>
      <c r="J43" s="6"/>
      <c r="K43" s="26"/>
    </row>
    <row r="44" spans="1:16">
      <c r="A44" s="27" t="s">
        <v>55</v>
      </c>
      <c r="B44" s="6"/>
      <c r="C44" s="6"/>
      <c r="D44" s="6"/>
      <c r="E44" s="6"/>
      <c r="F44" s="6"/>
      <c r="G44" s="6"/>
      <c r="H44" s="6"/>
      <c r="I44" s="47"/>
      <c r="J44" s="6"/>
      <c r="K44" s="26"/>
    </row>
    <row r="45" spans="1:16">
      <c r="A45" s="27" t="s">
        <v>56</v>
      </c>
      <c r="B45" s="6"/>
      <c r="C45" s="6"/>
      <c r="D45" s="6"/>
      <c r="E45" s="6"/>
      <c r="F45" s="6"/>
      <c r="G45" s="6"/>
      <c r="H45" s="6"/>
      <c r="I45" s="47"/>
      <c r="J45" s="6"/>
      <c r="K45" s="26"/>
    </row>
    <row r="46" spans="1:16" ht="13.8" thickBot="1">
      <c r="A46" s="29"/>
      <c r="B46" s="30"/>
      <c r="C46" s="30"/>
      <c r="D46" s="30"/>
      <c r="E46" s="30"/>
      <c r="F46" s="30"/>
      <c r="G46" s="30"/>
      <c r="H46" s="30"/>
      <c r="I46" s="50"/>
      <c r="J46" s="30"/>
      <c r="K46" s="31"/>
    </row>
  </sheetData>
  <mergeCells count="1">
    <mergeCell ref="F3:I3"/>
  </mergeCells>
  <pageMargins left="0.71" right="0.75" top="1" bottom="1" header="0.5" footer="0.5"/>
  <pageSetup scale="74" orientation="landscape" r:id="rId1"/>
  <headerFooter alignWithMargins="0">
    <oddFooter>&amp;L&amp;08O:\Stfin\ACCNTNG\Project Funding CLO\Monthly\&amp;F {&amp;A}&amp;R&amp;08Page &amp;P of &amp;N
&amp;D  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288"/>
  <sheetViews>
    <sheetView topLeftCell="A2" zoomScale="75" workbookViewId="0">
      <selection activeCell="C7" sqref="C6:K7"/>
    </sheetView>
  </sheetViews>
  <sheetFormatPr defaultRowHeight="13.2"/>
  <cols>
    <col min="1" max="1" width="14" style="116" customWidth="1"/>
    <col min="2" max="2" width="12.33203125" style="114" customWidth="1"/>
    <col min="3" max="3" width="28.88671875" style="114" customWidth="1"/>
    <col min="4" max="4" width="1.33203125" style="120" customWidth="1"/>
    <col min="5" max="5" width="33.33203125" customWidth="1"/>
    <col min="6" max="6" width="9.88671875" customWidth="1"/>
    <col min="7" max="7" width="15.109375" style="121" customWidth="1"/>
    <col min="8" max="8" width="14" style="121" customWidth="1"/>
    <col min="9" max="9" width="18.109375" style="122" customWidth="1"/>
    <col min="10" max="10" width="11.88671875" style="122" customWidth="1"/>
    <col min="11" max="11" width="15" style="115" customWidth="1"/>
    <col min="12" max="12" width="7.88671875" style="117" customWidth="1"/>
    <col min="13" max="13" width="18" style="118" customWidth="1"/>
    <col min="14" max="14" width="37.5546875" customWidth="1"/>
    <col min="15" max="15" width="14.44140625" customWidth="1"/>
    <col min="16" max="16" width="13" customWidth="1"/>
    <col min="17" max="17" width="16.5546875" customWidth="1"/>
    <col min="18" max="18" width="12.88671875" customWidth="1"/>
    <col min="19" max="19" width="9.109375" style="119" customWidth="1"/>
  </cols>
  <sheetData>
    <row r="1" spans="1:40" s="82" customFormat="1" ht="15.6">
      <c r="A1" s="8" t="s">
        <v>62</v>
      </c>
      <c r="B1" s="80"/>
      <c r="C1" s="80"/>
      <c r="D1" s="81"/>
      <c r="G1" s="83"/>
      <c r="H1" s="83"/>
      <c r="I1" s="84"/>
      <c r="J1" s="84"/>
      <c r="K1" s="85">
        <f ca="1">NOW()</f>
        <v>36768.428135416667</v>
      </c>
      <c r="L1" s="86"/>
      <c r="S1" s="87"/>
    </row>
    <row r="2" spans="1:40" s="3" customFormat="1">
      <c r="A2" s="88" t="s">
        <v>68</v>
      </c>
      <c r="B2" s="80"/>
      <c r="C2" s="80"/>
      <c r="D2" s="89"/>
      <c r="G2" s="90"/>
      <c r="H2" s="90"/>
      <c r="I2" s="91"/>
      <c r="J2" s="91"/>
      <c r="K2" s="92"/>
      <c r="L2" s="93"/>
      <c r="M2" s="63"/>
      <c r="S2" s="94"/>
    </row>
    <row r="3" spans="1:40" s="3" customFormat="1">
      <c r="A3" s="95">
        <v>36708</v>
      </c>
      <c r="B3" s="80"/>
      <c r="C3" s="80"/>
      <c r="D3" s="89"/>
      <c r="G3" s="90"/>
      <c r="H3" s="90"/>
      <c r="I3" s="91"/>
      <c r="J3" s="91"/>
      <c r="K3" s="92"/>
      <c r="L3" s="93"/>
      <c r="M3" s="63"/>
      <c r="S3" s="94"/>
    </row>
    <row r="4" spans="1:40" s="99" customFormat="1">
      <c r="A4" s="96" t="s">
        <v>111</v>
      </c>
      <c r="B4" s="97"/>
      <c r="C4" s="97"/>
      <c r="D4" s="98"/>
      <c r="G4" s="100"/>
      <c r="H4" s="100"/>
      <c r="I4" s="101"/>
      <c r="J4" s="101"/>
      <c r="K4" s="102"/>
      <c r="L4" s="103"/>
      <c r="M4" s="92"/>
      <c r="S4" s="104"/>
    </row>
    <row r="5" spans="1:40" s="99" customFormat="1">
      <c r="A5" s="96"/>
      <c r="B5" s="97"/>
      <c r="C5" s="97"/>
      <c r="D5" s="98"/>
      <c r="G5" s="100"/>
      <c r="H5" s="100"/>
      <c r="I5" s="101"/>
      <c r="J5" s="101"/>
      <c r="K5" s="102"/>
      <c r="L5" s="103"/>
      <c r="M5" s="92"/>
      <c r="S5" s="104"/>
    </row>
    <row r="6" spans="1:40" s="99" customFormat="1">
      <c r="A6" s="105"/>
      <c r="B6" s="106"/>
      <c r="C6" s="106"/>
      <c r="D6" s="107"/>
      <c r="E6" s="174"/>
      <c r="F6" s="174"/>
      <c r="G6" s="108"/>
      <c r="H6" s="108"/>
      <c r="I6" s="108" t="s">
        <v>69</v>
      </c>
      <c r="J6" s="108"/>
      <c r="K6" s="175"/>
      <c r="L6" s="103"/>
      <c r="M6" s="63"/>
      <c r="N6" s="139"/>
      <c r="O6" s="139"/>
      <c r="S6" s="104"/>
    </row>
    <row r="7" spans="1:40" s="99" customFormat="1" ht="13.5" customHeight="1">
      <c r="A7" s="11" t="s">
        <v>70</v>
      </c>
      <c r="B7" s="109" t="s">
        <v>71</v>
      </c>
      <c r="C7" s="109" t="s">
        <v>72</v>
      </c>
      <c r="D7" s="110"/>
      <c r="E7" s="176" t="s">
        <v>73</v>
      </c>
      <c r="F7" s="176"/>
      <c r="G7" s="111" t="s">
        <v>74</v>
      </c>
      <c r="H7" s="112" t="s">
        <v>75</v>
      </c>
      <c r="I7" s="112" t="s">
        <v>76</v>
      </c>
      <c r="J7" s="112" t="s">
        <v>77</v>
      </c>
      <c r="K7" s="113" t="s">
        <v>78</v>
      </c>
      <c r="L7" s="64"/>
      <c r="M7" s="65"/>
      <c r="N7" s="65"/>
      <c r="O7" s="139"/>
      <c r="S7" s="104"/>
    </row>
    <row r="8" spans="1:40" s="99" customFormat="1" ht="13.5" customHeight="1">
      <c r="B8" s="98"/>
      <c r="G8" s="72"/>
      <c r="H8" s="72"/>
      <c r="K8" s="72" t="s">
        <v>79</v>
      </c>
      <c r="L8" s="72"/>
      <c r="M8" s="72"/>
      <c r="N8" s="72"/>
      <c r="O8" s="140"/>
      <c r="S8" s="104"/>
    </row>
    <row r="9" spans="1:40" s="99" customFormat="1" ht="14.25" customHeight="1">
      <c r="A9" s="170" t="s">
        <v>80</v>
      </c>
      <c r="B9" s="98"/>
      <c r="G9" s="154"/>
      <c r="H9" s="154"/>
      <c r="I9" s="155"/>
      <c r="J9" s="155"/>
      <c r="K9" s="154"/>
      <c r="L9" s="72"/>
      <c r="M9" s="72"/>
      <c r="N9" s="72"/>
      <c r="O9" s="140"/>
      <c r="S9" s="104"/>
    </row>
    <row r="10" spans="1:40" s="82" customFormat="1" ht="13.5" customHeight="1">
      <c r="A10" s="151" t="s">
        <v>100</v>
      </c>
      <c r="B10" s="173">
        <v>36721</v>
      </c>
      <c r="C10" s="82" t="s">
        <v>80</v>
      </c>
      <c r="E10" s="78" t="s">
        <v>101</v>
      </c>
      <c r="F10" s="81" t="s">
        <v>102</v>
      </c>
      <c r="G10" s="156"/>
      <c r="H10" s="157">
        <v>100625</v>
      </c>
      <c r="I10" s="158"/>
      <c r="J10" s="158"/>
      <c r="K10" s="157">
        <f t="shared" ref="K10:K16" si="0">SUM(G10:J10)</f>
        <v>100625</v>
      </c>
      <c r="L10" s="152"/>
      <c r="M10" s="152"/>
      <c r="N10" s="152"/>
      <c r="O10" s="136"/>
      <c r="S10" s="87"/>
    </row>
    <row r="11" spans="1:40" s="82" customFormat="1" ht="13.5" customHeight="1">
      <c r="A11" s="151" t="s">
        <v>103</v>
      </c>
      <c r="B11" s="173">
        <v>36724</v>
      </c>
      <c r="C11" s="82" t="s">
        <v>80</v>
      </c>
      <c r="E11" s="82" t="s">
        <v>96</v>
      </c>
      <c r="F11" s="81" t="s">
        <v>102</v>
      </c>
      <c r="G11" s="156"/>
      <c r="H11" s="156"/>
      <c r="I11" s="158"/>
      <c r="J11" s="158">
        <v>37500</v>
      </c>
      <c r="K11" s="157">
        <f t="shared" si="0"/>
        <v>37500</v>
      </c>
      <c r="L11" s="152"/>
      <c r="M11" s="152"/>
      <c r="N11" s="152"/>
      <c r="O11" s="136"/>
      <c r="S11" s="87"/>
    </row>
    <row r="12" spans="1:40" s="99" customFormat="1" ht="13.5" customHeight="1">
      <c r="A12" s="77" t="s">
        <v>103</v>
      </c>
      <c r="B12" s="114">
        <v>36724</v>
      </c>
      <c r="C12" s="82" t="s">
        <v>80</v>
      </c>
      <c r="D12" s="1"/>
      <c r="E12" s="78" t="s">
        <v>101</v>
      </c>
      <c r="F12" s="145" t="s">
        <v>102</v>
      </c>
      <c r="G12" s="159">
        <v>15000000</v>
      </c>
      <c r="H12" s="155"/>
      <c r="I12" s="160"/>
      <c r="J12" s="157"/>
      <c r="K12" s="157">
        <f t="shared" si="0"/>
        <v>15000000</v>
      </c>
      <c r="L12" s="142"/>
      <c r="M12" s="142"/>
      <c r="N12" s="142"/>
      <c r="O12" s="143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</row>
    <row r="13" spans="1:40">
      <c r="A13" s="116" t="s">
        <v>103</v>
      </c>
      <c r="B13" s="114">
        <v>36738</v>
      </c>
      <c r="C13" s="82" t="s">
        <v>80</v>
      </c>
      <c r="E13" t="s">
        <v>104</v>
      </c>
      <c r="F13" s="153" t="s">
        <v>102</v>
      </c>
      <c r="G13" s="161"/>
      <c r="H13" s="161">
        <v>1055737.7</v>
      </c>
      <c r="I13" s="162"/>
      <c r="J13" s="162">
        <v>38325</v>
      </c>
      <c r="K13" s="157">
        <f t="shared" si="0"/>
        <v>1094062.7</v>
      </c>
      <c r="L13" s="145"/>
      <c r="M13" s="148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</row>
    <row r="14" spans="1:40">
      <c r="A14" s="116" t="s">
        <v>105</v>
      </c>
      <c r="B14" s="114">
        <v>36739</v>
      </c>
      <c r="C14" s="82" t="s">
        <v>80</v>
      </c>
      <c r="E14" t="s">
        <v>106</v>
      </c>
      <c r="F14" s="153" t="s">
        <v>102</v>
      </c>
      <c r="G14" s="163"/>
      <c r="H14" s="163">
        <v>93851.57</v>
      </c>
      <c r="I14" s="164">
        <v>416.67</v>
      </c>
      <c r="J14" s="164"/>
      <c r="K14" s="157">
        <f t="shared" si="0"/>
        <v>94268.24</v>
      </c>
      <c r="L14" s="145"/>
      <c r="M14" s="148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</row>
    <row r="15" spans="1:40">
      <c r="A15" s="116" t="s">
        <v>105</v>
      </c>
      <c r="B15" s="114">
        <v>36739</v>
      </c>
      <c r="C15" s="82" t="s">
        <v>80</v>
      </c>
      <c r="E15" t="s">
        <v>107</v>
      </c>
      <c r="F15" s="153" t="s">
        <v>102</v>
      </c>
      <c r="G15" s="163"/>
      <c r="H15" s="163">
        <v>170268.04</v>
      </c>
      <c r="I15" s="164"/>
      <c r="J15" s="164"/>
      <c r="K15" s="157">
        <f t="shared" si="0"/>
        <v>170268.04</v>
      </c>
      <c r="L15" s="145"/>
      <c r="M15" s="148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</row>
    <row r="16" spans="1:40">
      <c r="A16" s="116" t="s">
        <v>108</v>
      </c>
      <c r="B16" s="114">
        <v>36740</v>
      </c>
      <c r="C16" s="82" t="s">
        <v>80</v>
      </c>
      <c r="E16" t="s">
        <v>109</v>
      </c>
      <c r="F16" s="153" t="s">
        <v>102</v>
      </c>
      <c r="G16" s="165">
        <v>58333.33</v>
      </c>
      <c r="H16" s="165">
        <v>12681.9</v>
      </c>
      <c r="I16" s="162"/>
      <c r="J16" s="162"/>
      <c r="K16" s="165">
        <f t="shared" si="0"/>
        <v>71015.23</v>
      </c>
      <c r="L16" s="145"/>
      <c r="M16" s="148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</row>
    <row r="17" spans="1:40">
      <c r="C17" s="66"/>
      <c r="F17" s="153"/>
      <c r="G17" s="161"/>
      <c r="H17" s="161"/>
      <c r="I17" s="162"/>
      <c r="J17" s="162"/>
      <c r="K17" s="165"/>
      <c r="L17" s="145"/>
      <c r="M17" s="148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</row>
    <row r="18" spans="1:40" ht="13.8">
      <c r="A18" s="169" t="s">
        <v>85</v>
      </c>
      <c r="C18" s="66"/>
      <c r="E18" s="6"/>
      <c r="F18" s="153"/>
      <c r="G18" s="161"/>
      <c r="H18" s="161"/>
      <c r="I18" s="162"/>
      <c r="J18" s="162"/>
      <c r="K18" s="165"/>
      <c r="L18" s="145"/>
      <c r="M18" s="148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</row>
    <row r="19" spans="1:40">
      <c r="A19" s="116" t="s">
        <v>103</v>
      </c>
      <c r="B19" s="114">
        <v>36738</v>
      </c>
      <c r="C19" s="66" t="s">
        <v>85</v>
      </c>
      <c r="E19" s="6" t="s">
        <v>110</v>
      </c>
      <c r="F19" s="153" t="s">
        <v>102</v>
      </c>
      <c r="G19" s="161">
        <v>-1000000.9</v>
      </c>
      <c r="H19" s="161"/>
      <c r="I19" s="162"/>
      <c r="J19" s="162"/>
      <c r="K19" s="165">
        <f>SUM(G19:J19)</f>
        <v>-1000000.9</v>
      </c>
      <c r="L19" s="145"/>
      <c r="M19" s="148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</row>
    <row r="20" spans="1:40">
      <c r="C20" s="66"/>
      <c r="E20" s="6"/>
      <c r="F20" s="153"/>
      <c r="G20" s="163"/>
      <c r="H20" s="163"/>
      <c r="I20" s="164"/>
      <c r="J20" s="164"/>
      <c r="K20" s="165"/>
      <c r="L20" s="149"/>
      <c r="M20" s="148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</row>
    <row r="21" spans="1:40" ht="15" customHeight="1">
      <c r="F21" s="153"/>
      <c r="G21" s="163"/>
      <c r="H21" s="163"/>
      <c r="I21" s="164"/>
      <c r="J21" s="164"/>
      <c r="K21" s="165"/>
      <c r="L21" s="149"/>
      <c r="M21" s="146"/>
      <c r="N21" s="146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</row>
    <row r="22" spans="1:40" ht="15" customHeight="1">
      <c r="A22" s="67"/>
      <c r="B22" s="66"/>
      <c r="C22" s="66"/>
      <c r="D22" s="5"/>
      <c r="E22" s="6"/>
      <c r="F22" s="153"/>
      <c r="G22" s="163"/>
      <c r="H22" s="163"/>
      <c r="I22" s="164"/>
      <c r="J22" s="164"/>
      <c r="K22" s="165"/>
      <c r="L22" s="149"/>
      <c r="M22" s="146"/>
      <c r="N22" s="146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</row>
    <row r="23" spans="1:40">
      <c r="F23" s="141"/>
      <c r="G23" s="166"/>
      <c r="H23" s="166"/>
      <c r="I23" s="167"/>
      <c r="J23" s="167"/>
      <c r="K23" s="166"/>
      <c r="L23" s="145"/>
      <c r="M23" s="148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</row>
    <row r="24" spans="1:40" ht="13.8" thickBot="1">
      <c r="F24" s="141"/>
      <c r="G24" s="168">
        <f>SUM(G9:G23)</f>
        <v>14058332.43</v>
      </c>
      <c r="H24" s="168">
        <f>SUM(H9:H23)</f>
        <v>1433164.21</v>
      </c>
      <c r="I24" s="168">
        <f>SUM(I9:I23)</f>
        <v>416.67</v>
      </c>
      <c r="J24" s="168">
        <f>SUM(J9:J23)</f>
        <v>75825</v>
      </c>
      <c r="K24" s="168">
        <f>SUM(K9:K23)</f>
        <v>15567738.309999999</v>
      </c>
      <c r="L24" s="145"/>
      <c r="M24" s="148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</row>
    <row r="25" spans="1:40" ht="13.8" thickTop="1">
      <c r="F25" s="141"/>
      <c r="G25" s="161"/>
      <c r="H25" s="161"/>
      <c r="I25" s="162"/>
      <c r="J25" s="162"/>
      <c r="K25" s="161"/>
      <c r="L25" s="145"/>
      <c r="M25" s="148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</row>
    <row r="26" spans="1:40">
      <c r="F26" s="141"/>
      <c r="G26" s="161"/>
      <c r="H26" s="161"/>
      <c r="I26" s="162"/>
      <c r="J26" s="162"/>
      <c r="K26" s="161"/>
      <c r="L26" s="145"/>
      <c r="M26" s="148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</row>
    <row r="27" spans="1:40">
      <c r="F27" s="141"/>
      <c r="G27" s="161"/>
      <c r="H27" s="161"/>
      <c r="I27" s="162"/>
      <c r="J27" s="162"/>
      <c r="K27" s="161"/>
      <c r="L27" s="145"/>
      <c r="M27" s="148"/>
      <c r="N27" s="141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</row>
    <row r="28" spans="1:40">
      <c r="F28" s="141"/>
      <c r="G28" s="161"/>
      <c r="H28" s="161"/>
      <c r="I28" s="162"/>
      <c r="J28" s="162"/>
      <c r="K28" s="161"/>
      <c r="L28" s="145"/>
      <c r="M28" s="148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</row>
    <row r="29" spans="1:40" ht="13.8" thickBot="1">
      <c r="F29" s="141"/>
      <c r="G29" s="161"/>
      <c r="H29" s="161"/>
      <c r="I29" s="162"/>
      <c r="J29" s="162"/>
      <c r="K29" s="161"/>
      <c r="L29" s="145"/>
      <c r="M29" s="148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</row>
    <row r="30" spans="1:40">
      <c r="B30" s="123" t="s">
        <v>81</v>
      </c>
      <c r="C30" s="124"/>
      <c r="D30" s="125"/>
      <c r="E30" s="24"/>
      <c r="F30" s="147"/>
      <c r="G30" s="161"/>
      <c r="H30" s="161"/>
      <c r="I30" s="162"/>
      <c r="J30" s="162"/>
      <c r="K30" s="161"/>
      <c r="L30" s="145"/>
      <c r="M30" s="148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</row>
    <row r="31" spans="1:40">
      <c r="B31" s="126" t="s">
        <v>82</v>
      </c>
      <c r="C31" s="66"/>
      <c r="D31" s="5"/>
      <c r="E31" s="26"/>
      <c r="F31" s="147"/>
      <c r="G31" s="141"/>
      <c r="H31" s="141"/>
      <c r="I31" s="145"/>
      <c r="J31" s="145"/>
      <c r="K31" s="141"/>
      <c r="L31" s="145"/>
      <c r="M31" s="148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</row>
    <row r="32" spans="1:40">
      <c r="B32" s="127"/>
      <c r="C32" s="66"/>
      <c r="D32" s="5"/>
      <c r="E32" s="26"/>
      <c r="F32" s="147"/>
      <c r="G32" s="141"/>
      <c r="H32" s="141"/>
      <c r="I32" s="145"/>
      <c r="J32" s="145"/>
      <c r="K32" s="141"/>
      <c r="L32" s="145"/>
      <c r="M32" s="148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</row>
    <row r="33" spans="2:40">
      <c r="B33" s="127" t="s">
        <v>83</v>
      </c>
      <c r="C33" s="66" t="s">
        <v>84</v>
      </c>
      <c r="D33" s="5"/>
      <c r="E33" s="171" t="s">
        <v>47</v>
      </c>
      <c r="F33" s="147"/>
      <c r="G33" s="141"/>
      <c r="H33" s="141"/>
      <c r="I33" s="145"/>
      <c r="J33" s="145"/>
      <c r="K33" s="141"/>
      <c r="L33" s="145"/>
      <c r="M33" s="148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</row>
    <row r="34" spans="2:40">
      <c r="B34" s="127"/>
      <c r="C34" s="66"/>
      <c r="D34" s="5"/>
      <c r="E34" s="26"/>
      <c r="F34" s="147"/>
      <c r="G34" s="141"/>
      <c r="H34" s="141"/>
      <c r="I34" s="145"/>
      <c r="J34" s="145"/>
      <c r="K34" s="141"/>
      <c r="L34" s="145"/>
      <c r="M34" s="148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</row>
    <row r="35" spans="2:40">
      <c r="B35" s="127"/>
      <c r="C35" s="79" t="s">
        <v>80</v>
      </c>
      <c r="D35" s="5"/>
      <c r="E35" s="172">
        <v>1E-25</v>
      </c>
      <c r="F35" s="147"/>
      <c r="G35" s="141"/>
      <c r="H35" s="141"/>
      <c r="I35" s="145"/>
      <c r="J35" s="145"/>
      <c r="K35" s="141"/>
      <c r="L35" s="145"/>
      <c r="M35" s="148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</row>
    <row r="36" spans="2:40">
      <c r="B36" s="127"/>
      <c r="C36" s="79" t="s">
        <v>85</v>
      </c>
      <c r="D36" s="5"/>
      <c r="E36" s="128">
        <v>77424.27</v>
      </c>
      <c r="F36" s="147"/>
      <c r="G36" s="141"/>
      <c r="H36" s="141"/>
      <c r="I36" s="145"/>
      <c r="J36" s="145"/>
      <c r="K36" s="141"/>
      <c r="L36" s="145"/>
      <c r="M36" s="148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</row>
    <row r="37" spans="2:40">
      <c r="B37" s="127"/>
      <c r="C37" s="66"/>
      <c r="D37" s="5"/>
      <c r="E37" s="26"/>
      <c r="F37" s="147"/>
      <c r="G37" s="141"/>
      <c r="H37" s="141"/>
      <c r="I37" s="145"/>
      <c r="J37" s="145"/>
      <c r="K37" s="141"/>
      <c r="L37" s="145"/>
      <c r="M37" s="148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</row>
    <row r="38" spans="2:40">
      <c r="B38" s="127"/>
      <c r="C38" s="66"/>
      <c r="D38" s="5"/>
      <c r="E38" s="26"/>
      <c r="F38" s="147"/>
      <c r="G38" s="141"/>
      <c r="H38" s="141"/>
      <c r="I38" s="145"/>
      <c r="J38" s="145"/>
      <c r="K38" s="141"/>
      <c r="L38" s="145"/>
      <c r="M38" s="148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</row>
    <row r="39" spans="2:40" ht="13.8" thickBot="1">
      <c r="B39" s="129"/>
      <c r="C39" s="130"/>
      <c r="D39" s="131"/>
      <c r="E39" s="31"/>
      <c r="F39" s="147"/>
      <c r="G39" s="141"/>
      <c r="H39" s="141"/>
      <c r="I39" s="145"/>
      <c r="J39" s="145"/>
      <c r="K39" s="141"/>
      <c r="L39" s="145"/>
      <c r="M39" s="148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</row>
    <row r="40" spans="2:40">
      <c r="F40" s="141"/>
      <c r="G40" s="141"/>
      <c r="H40" s="141"/>
      <c r="I40" s="145"/>
      <c r="J40" s="145"/>
      <c r="K40" s="141"/>
      <c r="L40" s="145"/>
      <c r="M40" s="148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</row>
    <row r="41" spans="2:40" ht="13.8" thickBot="1">
      <c r="F41" s="141"/>
      <c r="G41" s="141"/>
      <c r="H41" s="141"/>
      <c r="I41" s="145"/>
      <c r="J41" s="145"/>
      <c r="K41" s="141"/>
      <c r="L41" s="145"/>
      <c r="M41" s="148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</row>
    <row r="42" spans="2:40">
      <c r="B42" s="123" t="s">
        <v>86</v>
      </c>
      <c r="C42" s="124"/>
      <c r="D42" s="125"/>
      <c r="E42" s="24"/>
      <c r="F42" s="147"/>
      <c r="G42" s="141"/>
      <c r="H42" s="141"/>
      <c r="I42" s="145"/>
      <c r="J42" s="145"/>
      <c r="K42" s="141"/>
      <c r="L42" s="145"/>
      <c r="M42" s="148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</row>
    <row r="43" spans="2:40">
      <c r="B43" s="132" t="s">
        <v>87</v>
      </c>
      <c r="C43" s="66"/>
      <c r="D43" s="5"/>
      <c r="E43" s="26"/>
      <c r="F43" s="147"/>
      <c r="G43" s="141"/>
      <c r="H43" s="141"/>
      <c r="I43" s="145"/>
      <c r="J43" s="145"/>
      <c r="K43" s="141"/>
      <c r="L43" s="145"/>
      <c r="M43" s="148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</row>
    <row r="44" spans="2:40">
      <c r="B44" s="126" t="s">
        <v>88</v>
      </c>
      <c r="C44" s="66"/>
      <c r="D44" s="5"/>
      <c r="E44" s="26"/>
      <c r="F44" s="147"/>
      <c r="G44" s="141"/>
      <c r="H44" s="141"/>
      <c r="I44" s="145"/>
      <c r="J44" s="145"/>
      <c r="K44" s="141"/>
      <c r="L44" s="145"/>
      <c r="M44" s="148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</row>
    <row r="45" spans="2:40">
      <c r="B45" s="127"/>
      <c r="C45" s="66"/>
      <c r="D45" s="5"/>
      <c r="E45" s="26"/>
      <c r="F45" s="147"/>
      <c r="G45" s="141"/>
      <c r="H45" s="141"/>
      <c r="I45" s="145"/>
      <c r="J45" s="145"/>
      <c r="K45" s="141"/>
      <c r="L45" s="145"/>
      <c r="M45" s="148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</row>
    <row r="46" spans="2:40">
      <c r="B46" s="133" t="s">
        <v>83</v>
      </c>
      <c r="C46" s="134" t="s">
        <v>84</v>
      </c>
      <c r="D46" s="135"/>
      <c r="E46" s="28" t="s">
        <v>47</v>
      </c>
      <c r="F46" s="147"/>
      <c r="G46" s="141"/>
      <c r="H46" s="141"/>
      <c r="I46" s="145"/>
      <c r="J46" s="145"/>
      <c r="K46" s="141"/>
      <c r="L46" s="145"/>
      <c r="M46" s="148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</row>
    <row r="47" spans="2:40">
      <c r="B47" s="127"/>
      <c r="C47" s="66"/>
      <c r="D47" s="5"/>
      <c r="E47" s="26"/>
      <c r="F47" s="147"/>
      <c r="G47" s="141"/>
      <c r="H47" s="141"/>
      <c r="I47" s="145"/>
      <c r="J47" s="145"/>
      <c r="K47" s="141"/>
      <c r="L47" s="145"/>
      <c r="M47" s="148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141"/>
      <c r="AL47" s="141"/>
      <c r="AM47" s="141"/>
      <c r="AN47" s="141"/>
    </row>
    <row r="48" spans="2:40">
      <c r="B48" s="127"/>
      <c r="C48" s="66"/>
      <c r="D48" s="5"/>
      <c r="E48" s="26"/>
      <c r="F48" s="147"/>
      <c r="G48" s="141"/>
      <c r="H48" s="141"/>
      <c r="I48" s="145"/>
      <c r="J48" s="145"/>
      <c r="K48" s="141"/>
      <c r="L48" s="145"/>
      <c r="M48" s="148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</row>
    <row r="49" spans="1:40">
      <c r="B49" s="127"/>
      <c r="C49" s="66"/>
      <c r="D49" s="5"/>
      <c r="E49" s="26"/>
      <c r="F49" s="147"/>
      <c r="G49" s="141"/>
      <c r="H49" s="141"/>
      <c r="I49" s="145"/>
      <c r="J49" s="145"/>
      <c r="K49" s="141"/>
      <c r="L49" s="145"/>
      <c r="M49" s="148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</row>
    <row r="50" spans="1:40" ht="13.8" thickBot="1">
      <c r="B50" s="129"/>
      <c r="C50" s="130"/>
      <c r="D50" s="131"/>
      <c r="E50" s="31"/>
      <c r="F50" s="147"/>
      <c r="G50" s="141"/>
      <c r="H50" s="141"/>
      <c r="I50" s="145"/>
      <c r="J50" s="145"/>
      <c r="K50" s="141"/>
      <c r="L50" s="145"/>
      <c r="M50" s="148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</row>
    <row r="51" spans="1:40">
      <c r="F51" s="141"/>
      <c r="G51" s="141"/>
      <c r="H51" s="141"/>
      <c r="I51" s="145"/>
      <c r="J51" s="145"/>
      <c r="K51" s="141"/>
      <c r="L51" s="145"/>
      <c r="M51" s="148"/>
      <c r="N51" s="141"/>
      <c r="O51" s="141"/>
      <c r="P51" s="141"/>
      <c r="Q51" s="141"/>
      <c r="R51" s="141"/>
      <c r="S51" s="141"/>
      <c r="T51" s="141"/>
      <c r="U51" s="141"/>
      <c r="V51" s="141"/>
      <c r="W51" s="141"/>
      <c r="X51" s="141"/>
      <c r="Y51" s="141"/>
      <c r="Z51" s="141"/>
      <c r="AA51" s="141"/>
      <c r="AB51" s="141"/>
      <c r="AC51" s="141"/>
      <c r="AD51" s="141"/>
      <c r="AE51" s="141"/>
      <c r="AF51" s="141"/>
      <c r="AG51" s="141"/>
      <c r="AH51" s="141"/>
      <c r="AI51" s="141"/>
      <c r="AJ51" s="141"/>
      <c r="AK51" s="141"/>
      <c r="AL51" s="141"/>
      <c r="AM51" s="141"/>
      <c r="AN51" s="141"/>
    </row>
    <row r="52" spans="1:40">
      <c r="A52" s="116" t="str">
        <f ca="1">CELL("filename")</f>
        <v>O:\Stfin\ACCNTNG\Project Funding CLO\Monthly\[Principal Balances 0800.xls]MONTHLY REPORT</v>
      </c>
      <c r="F52" s="141"/>
      <c r="G52" s="141"/>
      <c r="H52" s="141"/>
      <c r="I52" s="145"/>
      <c r="J52" s="145"/>
      <c r="K52" s="141"/>
      <c r="L52" s="145"/>
      <c r="M52" s="148"/>
      <c r="N52" s="141"/>
      <c r="O52" s="141"/>
      <c r="P52" s="141"/>
      <c r="Q52" s="141"/>
      <c r="R52" s="141"/>
      <c r="S52" s="141"/>
      <c r="T52" s="141"/>
      <c r="U52" s="141"/>
      <c r="V52" s="141"/>
      <c r="W52" s="141"/>
      <c r="X52" s="141"/>
      <c r="Y52" s="141"/>
      <c r="Z52" s="141"/>
      <c r="AA52" s="141"/>
      <c r="AB52" s="141"/>
      <c r="AC52" s="141"/>
      <c r="AD52" s="141"/>
      <c r="AE52" s="141"/>
      <c r="AF52" s="141"/>
      <c r="AG52" s="141"/>
      <c r="AH52" s="141"/>
      <c r="AI52" s="141"/>
      <c r="AJ52" s="141"/>
      <c r="AK52" s="141"/>
      <c r="AL52" s="141"/>
      <c r="AM52" s="141"/>
      <c r="AN52" s="141"/>
    </row>
    <row r="53" spans="1:40">
      <c r="F53" s="141"/>
      <c r="G53" s="141"/>
      <c r="H53" s="141"/>
      <c r="I53" s="145"/>
      <c r="J53" s="145"/>
      <c r="K53" s="141"/>
      <c r="L53" s="145"/>
      <c r="M53" s="148"/>
      <c r="N53" s="141"/>
      <c r="O53" s="141"/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1"/>
      <c r="AA53" s="141"/>
      <c r="AB53" s="141"/>
      <c r="AC53" s="141"/>
      <c r="AD53" s="141"/>
      <c r="AE53" s="141"/>
      <c r="AF53" s="141"/>
      <c r="AG53" s="141"/>
      <c r="AH53" s="141"/>
      <c r="AI53" s="141"/>
      <c r="AJ53" s="141"/>
      <c r="AK53" s="141"/>
      <c r="AL53" s="141"/>
      <c r="AM53" s="141"/>
      <c r="AN53" s="141"/>
    </row>
    <row r="54" spans="1:40">
      <c r="F54" s="141"/>
      <c r="G54" s="141"/>
      <c r="H54" s="141"/>
      <c r="I54" s="145"/>
      <c r="J54" s="145"/>
      <c r="K54" s="141"/>
      <c r="L54" s="145"/>
      <c r="M54" s="148"/>
      <c r="N54" s="141"/>
      <c r="O54" s="141"/>
      <c r="P54" s="141"/>
      <c r="Q54" s="141"/>
      <c r="R54" s="141"/>
      <c r="S54" s="141"/>
      <c r="T54" s="141"/>
      <c r="U54" s="141"/>
      <c r="V54" s="141"/>
      <c r="W54" s="141"/>
      <c r="X54" s="141"/>
      <c r="Y54" s="141"/>
      <c r="Z54" s="141"/>
      <c r="AA54" s="141"/>
      <c r="AB54" s="141"/>
      <c r="AC54" s="141"/>
      <c r="AD54" s="141"/>
      <c r="AE54" s="141"/>
      <c r="AF54" s="141"/>
      <c r="AG54" s="141"/>
      <c r="AH54" s="141"/>
      <c r="AI54" s="141"/>
      <c r="AJ54" s="141"/>
      <c r="AK54" s="141"/>
      <c r="AL54" s="141"/>
      <c r="AM54" s="141"/>
      <c r="AN54" s="141"/>
    </row>
    <row r="55" spans="1:40">
      <c r="F55" s="141"/>
      <c r="G55" s="141"/>
      <c r="H55" s="141"/>
      <c r="I55" s="145"/>
      <c r="J55" s="145"/>
      <c r="K55" s="141"/>
      <c r="L55" s="145"/>
      <c r="M55" s="148"/>
      <c r="N55" s="141"/>
      <c r="O55" s="141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141"/>
      <c r="AC55" s="141"/>
      <c r="AD55" s="141"/>
      <c r="AE55" s="141"/>
      <c r="AF55" s="141"/>
      <c r="AG55" s="141"/>
      <c r="AH55" s="141"/>
      <c r="AI55" s="141"/>
      <c r="AJ55" s="141"/>
      <c r="AK55" s="141"/>
      <c r="AL55" s="141"/>
      <c r="AM55" s="141"/>
      <c r="AN55" s="141"/>
    </row>
    <row r="56" spans="1:40">
      <c r="F56" s="141"/>
      <c r="G56" s="141"/>
      <c r="H56" s="141"/>
      <c r="I56" s="145"/>
      <c r="J56" s="145"/>
      <c r="K56" s="141"/>
      <c r="L56" s="145"/>
      <c r="M56" s="148"/>
      <c r="N56" s="141"/>
      <c r="O56" s="141"/>
      <c r="P56" s="141"/>
      <c r="Q56" s="141"/>
      <c r="R56" s="141"/>
      <c r="S56" s="141"/>
      <c r="T56" s="141"/>
      <c r="U56" s="141"/>
      <c r="V56" s="141"/>
      <c r="W56" s="141"/>
      <c r="X56" s="141"/>
      <c r="Y56" s="141"/>
      <c r="Z56" s="141"/>
      <c r="AA56" s="141"/>
      <c r="AB56" s="141"/>
      <c r="AC56" s="141"/>
      <c r="AD56" s="141"/>
      <c r="AE56" s="141"/>
      <c r="AF56" s="141"/>
      <c r="AG56" s="141"/>
      <c r="AH56" s="141"/>
      <c r="AI56" s="141"/>
      <c r="AJ56" s="141"/>
      <c r="AK56" s="141"/>
      <c r="AL56" s="141"/>
      <c r="AM56" s="141"/>
      <c r="AN56" s="141"/>
    </row>
    <row r="57" spans="1:40">
      <c r="F57" s="141"/>
      <c r="G57" s="141"/>
      <c r="H57" s="141"/>
      <c r="I57" s="145"/>
      <c r="J57" s="145"/>
      <c r="K57" s="141"/>
      <c r="L57" s="145"/>
      <c r="M57" s="148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</row>
    <row r="58" spans="1:40">
      <c r="F58" s="141"/>
      <c r="G58" s="141"/>
      <c r="H58" s="141"/>
      <c r="I58" s="145"/>
      <c r="J58" s="145"/>
      <c r="K58" s="141"/>
      <c r="L58" s="145"/>
      <c r="M58" s="148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</row>
    <row r="59" spans="1:40">
      <c r="F59" s="141"/>
      <c r="G59" s="141"/>
      <c r="H59" s="141"/>
      <c r="I59" s="145"/>
      <c r="J59" s="145"/>
      <c r="K59" s="141"/>
      <c r="L59" s="145"/>
      <c r="M59" s="148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141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</row>
    <row r="60" spans="1:40">
      <c r="F60" s="141"/>
      <c r="G60" s="141"/>
      <c r="H60" s="141"/>
      <c r="I60" s="145"/>
      <c r="J60" s="145"/>
      <c r="K60" s="141"/>
      <c r="L60" s="145"/>
      <c r="M60" s="148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</row>
    <row r="61" spans="1:40">
      <c r="F61" s="141"/>
      <c r="G61" s="141"/>
      <c r="H61" s="141"/>
      <c r="I61" s="145"/>
      <c r="J61" s="145"/>
      <c r="K61" s="141"/>
      <c r="L61" s="145"/>
      <c r="M61" s="148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</row>
    <row r="62" spans="1:40">
      <c r="F62" s="141"/>
      <c r="G62" s="141"/>
      <c r="H62" s="141"/>
      <c r="I62" s="145"/>
      <c r="J62" s="145"/>
      <c r="K62" s="141"/>
      <c r="L62" s="145"/>
      <c r="M62" s="148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</row>
    <row r="63" spans="1:40">
      <c r="F63" s="141"/>
      <c r="G63" s="141"/>
      <c r="H63" s="141"/>
      <c r="I63" s="145"/>
      <c r="J63" s="145"/>
      <c r="K63" s="141"/>
      <c r="L63" s="145"/>
      <c r="M63" s="148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</row>
    <row r="64" spans="1:40">
      <c r="F64" s="141"/>
      <c r="G64" s="141"/>
      <c r="H64" s="141"/>
      <c r="I64" s="145"/>
      <c r="J64" s="145"/>
      <c r="K64" s="141"/>
      <c r="L64" s="145"/>
      <c r="M64" s="148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</row>
    <row r="65" spans="6:40">
      <c r="F65" s="141"/>
      <c r="G65" s="141"/>
      <c r="H65" s="141"/>
      <c r="I65" s="145"/>
      <c r="J65" s="145"/>
      <c r="K65" s="141"/>
      <c r="L65" s="145"/>
      <c r="M65" s="148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</row>
    <row r="66" spans="6:40">
      <c r="F66" s="141"/>
      <c r="G66" s="141"/>
      <c r="H66" s="141"/>
      <c r="I66" s="145"/>
      <c r="J66" s="145"/>
      <c r="K66" s="141"/>
      <c r="L66" s="145"/>
      <c r="M66" s="148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</row>
    <row r="67" spans="6:40">
      <c r="F67" s="141"/>
      <c r="G67" s="141"/>
      <c r="H67" s="141"/>
      <c r="I67" s="145"/>
      <c r="J67" s="145"/>
      <c r="K67" s="141"/>
      <c r="L67" s="145"/>
      <c r="M67" s="148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</row>
    <row r="68" spans="6:40">
      <c r="F68" s="141"/>
      <c r="G68" s="141"/>
      <c r="H68" s="141"/>
      <c r="I68" s="145"/>
      <c r="J68" s="145"/>
      <c r="K68" s="141"/>
      <c r="L68" s="145"/>
      <c r="M68" s="148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</row>
    <row r="69" spans="6:40">
      <c r="F69" s="141"/>
      <c r="G69" s="141"/>
      <c r="H69" s="141"/>
      <c r="I69" s="145"/>
      <c r="J69" s="145"/>
      <c r="K69" s="141"/>
      <c r="L69" s="145"/>
      <c r="M69" s="148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</row>
    <row r="70" spans="6:40">
      <c r="F70" s="141"/>
      <c r="G70" s="141"/>
      <c r="H70" s="141"/>
      <c r="I70" s="145"/>
      <c r="J70" s="145"/>
      <c r="K70" s="141"/>
      <c r="L70" s="145"/>
      <c r="M70" s="148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</row>
    <row r="71" spans="6:40">
      <c r="F71" s="141"/>
      <c r="G71" s="141"/>
      <c r="H71" s="141"/>
      <c r="I71" s="145"/>
      <c r="J71" s="145"/>
      <c r="K71" s="141"/>
      <c r="L71" s="145"/>
      <c r="M71" s="148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</row>
    <row r="72" spans="6:40">
      <c r="F72" s="141"/>
      <c r="G72" s="141"/>
      <c r="H72" s="141"/>
      <c r="I72" s="145"/>
      <c r="J72" s="145"/>
      <c r="K72" s="141"/>
      <c r="L72" s="145"/>
      <c r="M72" s="148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</row>
    <row r="73" spans="6:40">
      <c r="F73" s="141"/>
      <c r="G73" s="141"/>
      <c r="H73" s="141"/>
      <c r="I73" s="145"/>
      <c r="J73" s="145"/>
      <c r="K73" s="141"/>
      <c r="L73" s="145"/>
      <c r="M73" s="148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</row>
    <row r="74" spans="6:40">
      <c r="F74" s="141"/>
      <c r="G74" s="141"/>
      <c r="H74" s="141"/>
      <c r="I74" s="145"/>
      <c r="J74" s="145"/>
      <c r="K74" s="141"/>
      <c r="L74" s="145"/>
      <c r="M74" s="148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</row>
    <row r="75" spans="6:40">
      <c r="F75" s="141"/>
      <c r="G75" s="141"/>
      <c r="H75" s="141"/>
      <c r="I75" s="145"/>
      <c r="J75" s="145"/>
      <c r="K75" s="141"/>
      <c r="L75" s="145"/>
      <c r="M75" s="148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</row>
    <row r="76" spans="6:40">
      <c r="F76" s="141"/>
      <c r="G76" s="141"/>
      <c r="H76" s="141"/>
      <c r="I76" s="145"/>
      <c r="J76" s="145"/>
      <c r="K76" s="141"/>
      <c r="L76" s="145"/>
      <c r="M76" s="148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</row>
    <row r="77" spans="6:40">
      <c r="F77" s="141"/>
      <c r="G77" s="141"/>
      <c r="H77" s="141"/>
      <c r="I77" s="145"/>
      <c r="J77" s="145"/>
      <c r="K77" s="141"/>
      <c r="L77" s="145"/>
      <c r="M77" s="148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</row>
    <row r="78" spans="6:40">
      <c r="F78" s="141"/>
      <c r="G78" s="141"/>
      <c r="H78" s="141"/>
      <c r="I78" s="145"/>
      <c r="J78" s="145"/>
      <c r="K78" s="141"/>
      <c r="L78" s="145"/>
      <c r="M78" s="148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</row>
    <row r="79" spans="6:40">
      <c r="F79" s="141"/>
      <c r="G79" s="141"/>
      <c r="H79" s="141"/>
      <c r="I79" s="145"/>
      <c r="J79" s="145"/>
      <c r="K79" s="141"/>
      <c r="L79" s="145"/>
      <c r="M79" s="148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</row>
    <row r="80" spans="6:40">
      <c r="F80" s="141"/>
      <c r="G80" s="141"/>
      <c r="H80" s="141"/>
      <c r="I80" s="145"/>
      <c r="J80" s="145"/>
      <c r="K80" s="141"/>
      <c r="L80" s="145"/>
      <c r="M80" s="148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</row>
    <row r="81" spans="6:40">
      <c r="F81" s="141"/>
      <c r="G81" s="141"/>
      <c r="H81" s="141"/>
      <c r="I81" s="145"/>
      <c r="J81" s="145"/>
      <c r="K81" s="141"/>
      <c r="L81" s="145"/>
      <c r="M81" s="148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</row>
    <row r="82" spans="6:40">
      <c r="F82" s="141"/>
      <c r="G82" s="141"/>
      <c r="H82" s="141"/>
      <c r="I82" s="145"/>
      <c r="J82" s="145"/>
      <c r="K82" s="141"/>
      <c r="L82" s="145"/>
      <c r="M82" s="148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</row>
    <row r="83" spans="6:40">
      <c r="F83" s="141"/>
      <c r="G83" s="141"/>
      <c r="H83" s="141"/>
      <c r="I83" s="145"/>
      <c r="J83" s="145"/>
      <c r="K83" s="141"/>
      <c r="L83" s="145"/>
      <c r="M83" s="148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</row>
    <row r="84" spans="6:40">
      <c r="F84" s="141"/>
      <c r="G84" s="141"/>
      <c r="H84" s="141"/>
      <c r="I84" s="145"/>
      <c r="J84" s="145"/>
      <c r="K84" s="141"/>
      <c r="L84" s="145"/>
      <c r="M84" s="148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</row>
    <row r="85" spans="6:40">
      <c r="F85" s="141"/>
      <c r="G85" s="141"/>
      <c r="H85" s="141"/>
      <c r="I85" s="145"/>
      <c r="J85" s="145"/>
      <c r="K85" s="141"/>
      <c r="L85" s="145"/>
      <c r="M85" s="148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</row>
    <row r="86" spans="6:40">
      <c r="F86" s="141"/>
      <c r="G86" s="141"/>
      <c r="H86" s="141"/>
      <c r="I86" s="145"/>
      <c r="J86" s="145"/>
      <c r="K86" s="141"/>
      <c r="L86" s="145"/>
      <c r="M86" s="148"/>
      <c r="N86" s="141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</row>
    <row r="87" spans="6:40">
      <c r="F87" s="141"/>
      <c r="G87" s="141"/>
      <c r="H87" s="141"/>
      <c r="I87" s="145"/>
      <c r="J87" s="145"/>
      <c r="K87" s="141"/>
      <c r="L87" s="145"/>
      <c r="M87" s="148"/>
      <c r="N87" s="141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</row>
    <row r="88" spans="6:40">
      <c r="F88" s="141"/>
      <c r="G88" s="141"/>
      <c r="H88" s="141"/>
      <c r="I88" s="145"/>
      <c r="J88" s="145"/>
      <c r="K88" s="141"/>
      <c r="L88" s="145"/>
      <c r="M88" s="148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</row>
    <row r="89" spans="6:40">
      <c r="F89" s="141"/>
      <c r="G89" s="141"/>
      <c r="H89" s="141"/>
      <c r="I89" s="145"/>
      <c r="J89" s="145"/>
      <c r="K89" s="141"/>
      <c r="L89" s="145"/>
      <c r="M89" s="148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</row>
    <row r="90" spans="6:40">
      <c r="F90" s="141"/>
      <c r="G90" s="141"/>
      <c r="H90" s="141"/>
      <c r="I90" s="145"/>
      <c r="J90" s="145"/>
      <c r="K90" s="141"/>
      <c r="L90" s="145"/>
      <c r="M90" s="148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</row>
    <row r="91" spans="6:40">
      <c r="F91" s="141"/>
      <c r="G91" s="141"/>
      <c r="H91" s="141"/>
      <c r="I91" s="145"/>
      <c r="J91" s="145"/>
      <c r="K91" s="141"/>
      <c r="L91" s="145"/>
      <c r="M91" s="148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</row>
    <row r="92" spans="6:40">
      <c r="F92" s="141"/>
      <c r="G92" s="141"/>
      <c r="H92" s="141"/>
      <c r="I92" s="145"/>
      <c r="J92" s="145"/>
      <c r="K92" s="141"/>
      <c r="L92" s="145"/>
      <c r="M92" s="148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</row>
    <row r="93" spans="6:40">
      <c r="F93" s="141"/>
      <c r="G93" s="141"/>
      <c r="H93" s="141"/>
      <c r="I93" s="145"/>
      <c r="J93" s="145"/>
      <c r="K93" s="141"/>
      <c r="L93" s="145"/>
      <c r="M93" s="148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</row>
    <row r="94" spans="6:40">
      <c r="F94" s="141"/>
      <c r="G94" s="141"/>
      <c r="H94" s="141"/>
      <c r="I94" s="145"/>
      <c r="J94" s="145"/>
      <c r="K94" s="141"/>
      <c r="L94" s="145"/>
      <c r="M94" s="148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</row>
    <row r="95" spans="6:40">
      <c r="F95" s="141"/>
      <c r="G95" s="141"/>
      <c r="H95" s="141"/>
      <c r="I95" s="145"/>
      <c r="J95" s="145"/>
      <c r="K95" s="141"/>
      <c r="L95" s="145"/>
      <c r="M95" s="148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</row>
    <row r="96" spans="6:40">
      <c r="F96" s="141"/>
      <c r="G96" s="141"/>
      <c r="H96" s="141"/>
      <c r="I96" s="145"/>
      <c r="J96" s="145"/>
      <c r="K96" s="141"/>
      <c r="L96" s="145"/>
      <c r="M96" s="148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</row>
    <row r="97" spans="6:40">
      <c r="F97" s="141"/>
      <c r="G97" s="141"/>
      <c r="H97" s="141"/>
      <c r="I97" s="145"/>
      <c r="J97" s="145"/>
      <c r="K97" s="141"/>
      <c r="L97" s="145"/>
      <c r="M97" s="148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</row>
    <row r="98" spans="6:40">
      <c r="F98" s="141"/>
      <c r="G98" s="141"/>
      <c r="H98" s="141"/>
      <c r="I98" s="145"/>
      <c r="J98" s="145"/>
      <c r="K98" s="141"/>
      <c r="L98" s="145"/>
      <c r="M98" s="148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</row>
    <row r="99" spans="6:40">
      <c r="F99" s="141"/>
      <c r="G99" s="141"/>
      <c r="H99" s="141"/>
      <c r="I99" s="145"/>
      <c r="J99" s="145"/>
      <c r="K99" s="141"/>
      <c r="L99" s="145"/>
      <c r="M99" s="148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</row>
    <row r="100" spans="6:40">
      <c r="F100" s="141"/>
      <c r="G100" s="141"/>
      <c r="H100" s="141"/>
      <c r="I100" s="145"/>
      <c r="J100" s="145"/>
      <c r="K100" s="141"/>
      <c r="L100" s="145"/>
      <c r="M100" s="148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</row>
    <row r="101" spans="6:40">
      <c r="F101" s="141"/>
      <c r="G101" s="141"/>
      <c r="H101" s="141"/>
      <c r="I101" s="145"/>
      <c r="J101" s="145"/>
      <c r="K101" s="141"/>
      <c r="L101" s="145"/>
      <c r="M101" s="148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</row>
    <row r="102" spans="6:40">
      <c r="F102" s="141"/>
      <c r="G102" s="141"/>
      <c r="H102" s="141"/>
      <c r="I102" s="145"/>
      <c r="J102" s="145"/>
      <c r="K102" s="141"/>
      <c r="L102" s="145"/>
      <c r="M102" s="148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</row>
    <row r="103" spans="6:40">
      <c r="F103" s="141"/>
      <c r="G103" s="141"/>
      <c r="H103" s="141"/>
      <c r="I103" s="145"/>
      <c r="J103" s="145"/>
      <c r="K103" s="141"/>
      <c r="L103" s="145"/>
      <c r="M103" s="148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</row>
    <row r="104" spans="6:40">
      <c r="F104" s="141"/>
      <c r="G104" s="141"/>
      <c r="H104" s="141"/>
      <c r="I104" s="145"/>
      <c r="J104" s="145"/>
      <c r="K104" s="141"/>
      <c r="L104" s="145"/>
      <c r="M104" s="148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</row>
    <row r="105" spans="6:40">
      <c r="F105" s="141"/>
      <c r="G105" s="141"/>
      <c r="H105" s="141"/>
      <c r="I105" s="145"/>
      <c r="J105" s="145"/>
      <c r="K105" s="141"/>
      <c r="L105" s="145"/>
      <c r="M105" s="148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</row>
    <row r="106" spans="6:40">
      <c r="F106" s="141"/>
      <c r="G106" s="141"/>
      <c r="H106" s="141"/>
      <c r="I106" s="145"/>
      <c r="J106" s="145"/>
      <c r="K106" s="141"/>
      <c r="L106" s="145"/>
      <c r="M106" s="148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</row>
    <row r="107" spans="6:40">
      <c r="F107" s="141"/>
      <c r="G107" s="141"/>
      <c r="H107" s="141"/>
      <c r="I107" s="145"/>
      <c r="J107" s="145"/>
      <c r="K107" s="141"/>
      <c r="L107" s="145"/>
      <c r="M107" s="148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</row>
    <row r="108" spans="6:40">
      <c r="F108" s="141"/>
      <c r="G108" s="141"/>
      <c r="H108" s="141"/>
      <c r="I108" s="145"/>
      <c r="J108" s="145"/>
      <c r="K108" s="141"/>
      <c r="L108" s="145"/>
      <c r="M108" s="148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</row>
    <row r="109" spans="6:40">
      <c r="F109" s="141"/>
      <c r="G109" s="141"/>
      <c r="H109" s="141"/>
      <c r="I109" s="145"/>
      <c r="J109" s="145"/>
      <c r="K109" s="141"/>
      <c r="L109" s="145"/>
      <c r="M109" s="148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</row>
    <row r="110" spans="6:40">
      <c r="F110" s="141"/>
      <c r="G110" s="141"/>
      <c r="H110" s="141"/>
      <c r="I110" s="145"/>
      <c r="J110" s="145"/>
      <c r="K110" s="141"/>
      <c r="L110" s="145"/>
      <c r="M110" s="148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</row>
    <row r="111" spans="6:40">
      <c r="F111" s="141"/>
      <c r="G111" s="141"/>
      <c r="H111" s="141"/>
      <c r="I111" s="145"/>
      <c r="J111" s="145"/>
      <c r="K111" s="141"/>
      <c r="L111" s="145"/>
      <c r="M111" s="148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</row>
    <row r="112" spans="6:40">
      <c r="F112" s="141"/>
      <c r="G112" s="141"/>
      <c r="H112" s="141"/>
      <c r="I112" s="145"/>
      <c r="J112" s="145"/>
      <c r="K112" s="141"/>
      <c r="L112" s="145"/>
      <c r="M112" s="148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</row>
    <row r="113" spans="6:40">
      <c r="F113" s="141"/>
      <c r="G113" s="141"/>
      <c r="H113" s="141"/>
      <c r="I113" s="145"/>
      <c r="J113" s="145"/>
      <c r="K113" s="141"/>
      <c r="L113" s="145"/>
      <c r="M113" s="148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</row>
    <row r="114" spans="6:40">
      <c r="F114" s="141"/>
      <c r="G114" s="141"/>
      <c r="H114" s="141"/>
      <c r="I114" s="145"/>
      <c r="J114" s="145"/>
      <c r="K114" s="141"/>
      <c r="L114" s="145"/>
      <c r="M114" s="148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</row>
    <row r="115" spans="6:40">
      <c r="F115" s="141"/>
      <c r="G115" s="141"/>
      <c r="H115" s="141"/>
      <c r="I115" s="145"/>
      <c r="J115" s="145"/>
      <c r="K115" s="141"/>
      <c r="L115" s="145"/>
      <c r="M115" s="148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</row>
    <row r="116" spans="6:40">
      <c r="F116" s="141"/>
      <c r="G116" s="141"/>
      <c r="H116" s="141"/>
      <c r="I116" s="145"/>
      <c r="J116" s="145"/>
      <c r="K116" s="141"/>
      <c r="L116" s="145"/>
      <c r="M116" s="148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</row>
    <row r="117" spans="6:40">
      <c r="F117" s="141"/>
      <c r="G117" s="141"/>
      <c r="H117" s="141"/>
      <c r="I117" s="145"/>
      <c r="J117" s="145"/>
      <c r="K117" s="141"/>
      <c r="L117" s="145"/>
      <c r="M117" s="148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</row>
    <row r="118" spans="6:40">
      <c r="F118" s="141"/>
      <c r="G118" s="141"/>
      <c r="H118" s="141"/>
      <c r="I118" s="145"/>
      <c r="J118" s="145"/>
      <c r="K118" s="141"/>
      <c r="L118" s="145"/>
      <c r="M118" s="148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</row>
    <row r="119" spans="6:40">
      <c r="F119" s="141"/>
      <c r="G119" s="141"/>
      <c r="H119" s="141"/>
      <c r="I119" s="145"/>
      <c r="J119" s="145"/>
      <c r="K119" s="141"/>
      <c r="L119" s="145"/>
      <c r="M119" s="148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</row>
    <row r="120" spans="6:40">
      <c r="F120" s="141"/>
      <c r="G120" s="141"/>
      <c r="H120" s="141"/>
      <c r="I120" s="145"/>
      <c r="J120" s="145"/>
      <c r="K120" s="141"/>
      <c r="L120" s="145"/>
      <c r="M120" s="148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</row>
    <row r="121" spans="6:40">
      <c r="F121" s="141"/>
      <c r="G121" s="141"/>
      <c r="H121" s="141"/>
      <c r="I121" s="145"/>
      <c r="J121" s="145"/>
      <c r="K121" s="141"/>
      <c r="L121" s="145"/>
      <c r="M121" s="148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</row>
    <row r="122" spans="6:40">
      <c r="F122" s="141"/>
      <c r="G122" s="141"/>
      <c r="H122" s="141"/>
      <c r="I122" s="145"/>
      <c r="J122" s="145"/>
      <c r="K122" s="141"/>
      <c r="L122" s="145"/>
      <c r="M122" s="148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</row>
    <row r="123" spans="6:40">
      <c r="F123" s="141"/>
      <c r="G123" s="141"/>
      <c r="H123" s="141"/>
      <c r="I123" s="145"/>
      <c r="J123" s="145"/>
      <c r="K123" s="141"/>
      <c r="L123" s="145"/>
      <c r="M123" s="148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</row>
    <row r="124" spans="6:40">
      <c r="F124" s="141"/>
      <c r="G124" s="141"/>
      <c r="H124" s="141"/>
      <c r="I124" s="145"/>
      <c r="J124" s="145"/>
      <c r="K124" s="141"/>
      <c r="L124" s="145"/>
      <c r="M124" s="148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  <c r="Y124" s="141"/>
      <c r="Z124" s="141"/>
      <c r="AA124" s="141"/>
      <c r="AB124" s="141"/>
      <c r="AC124" s="141"/>
      <c r="AD124" s="141"/>
      <c r="AE124" s="141"/>
      <c r="AF124" s="141"/>
      <c r="AG124" s="141"/>
      <c r="AH124" s="141"/>
      <c r="AI124" s="141"/>
      <c r="AJ124" s="141"/>
      <c r="AK124" s="141"/>
      <c r="AL124" s="141"/>
      <c r="AM124" s="141"/>
      <c r="AN124" s="141"/>
    </row>
    <row r="125" spans="6:40">
      <c r="F125" s="141"/>
      <c r="G125" s="141"/>
      <c r="H125" s="141"/>
      <c r="I125" s="145"/>
      <c r="J125" s="145"/>
      <c r="K125" s="141"/>
      <c r="L125" s="145"/>
      <c r="M125" s="148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  <c r="Y125" s="141"/>
      <c r="Z125" s="141"/>
      <c r="AA125" s="141"/>
      <c r="AB125" s="141"/>
      <c r="AC125" s="141"/>
      <c r="AD125" s="141"/>
      <c r="AE125" s="141"/>
      <c r="AF125" s="141"/>
      <c r="AG125" s="141"/>
      <c r="AH125" s="141"/>
      <c r="AI125" s="141"/>
      <c r="AJ125" s="141"/>
      <c r="AK125" s="141"/>
      <c r="AL125" s="141"/>
      <c r="AM125" s="141"/>
      <c r="AN125" s="141"/>
    </row>
    <row r="126" spans="6:40">
      <c r="F126" s="141"/>
      <c r="G126" s="141"/>
      <c r="H126" s="141"/>
      <c r="I126" s="145"/>
      <c r="J126" s="145"/>
      <c r="K126" s="141"/>
      <c r="L126" s="145"/>
      <c r="M126" s="148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  <c r="Y126" s="141"/>
      <c r="Z126" s="141"/>
      <c r="AA126" s="141"/>
      <c r="AB126" s="141"/>
      <c r="AC126" s="141"/>
      <c r="AD126" s="141"/>
      <c r="AE126" s="141"/>
      <c r="AF126" s="141"/>
      <c r="AG126" s="141"/>
      <c r="AH126" s="141"/>
      <c r="AI126" s="141"/>
      <c r="AJ126" s="141"/>
      <c r="AK126" s="141"/>
      <c r="AL126" s="141"/>
      <c r="AM126" s="141"/>
      <c r="AN126" s="141"/>
    </row>
    <row r="127" spans="6:40">
      <c r="F127" s="141"/>
      <c r="G127" s="141"/>
      <c r="H127" s="141"/>
      <c r="I127" s="145"/>
      <c r="J127" s="145"/>
      <c r="K127" s="141"/>
      <c r="L127" s="145"/>
      <c r="M127" s="148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  <c r="Y127" s="141"/>
      <c r="Z127" s="141"/>
      <c r="AA127" s="141"/>
      <c r="AB127" s="141"/>
      <c r="AC127" s="141"/>
      <c r="AD127" s="141"/>
      <c r="AE127" s="141"/>
      <c r="AF127" s="141"/>
      <c r="AG127" s="141"/>
      <c r="AH127" s="141"/>
      <c r="AI127" s="141"/>
      <c r="AJ127" s="141"/>
      <c r="AK127" s="141"/>
      <c r="AL127" s="141"/>
      <c r="AM127" s="141"/>
      <c r="AN127" s="141"/>
    </row>
    <row r="128" spans="6:40">
      <c r="F128" s="141"/>
      <c r="G128" s="141"/>
      <c r="H128" s="141"/>
      <c r="I128" s="145"/>
      <c r="J128" s="145"/>
      <c r="K128" s="141"/>
      <c r="L128" s="145"/>
      <c r="M128" s="148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  <c r="Y128" s="141"/>
      <c r="Z128" s="141"/>
      <c r="AA128" s="141"/>
      <c r="AB128" s="141"/>
      <c r="AC128" s="141"/>
      <c r="AD128" s="141"/>
      <c r="AE128" s="141"/>
      <c r="AF128" s="141"/>
      <c r="AG128" s="141"/>
      <c r="AH128" s="141"/>
      <c r="AI128" s="141"/>
      <c r="AJ128" s="141"/>
      <c r="AK128" s="141"/>
      <c r="AL128" s="141"/>
      <c r="AM128" s="141"/>
      <c r="AN128" s="141"/>
    </row>
    <row r="129" spans="6:40">
      <c r="F129" s="141"/>
      <c r="G129" s="141"/>
      <c r="H129" s="141"/>
      <c r="I129" s="145"/>
      <c r="J129" s="145"/>
      <c r="K129" s="141"/>
      <c r="L129" s="145"/>
      <c r="M129" s="148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  <c r="Y129" s="141"/>
      <c r="Z129" s="141"/>
      <c r="AA129" s="141"/>
      <c r="AB129" s="141"/>
      <c r="AC129" s="141"/>
      <c r="AD129" s="141"/>
      <c r="AE129" s="141"/>
      <c r="AF129" s="141"/>
      <c r="AG129" s="141"/>
      <c r="AH129" s="141"/>
      <c r="AI129" s="141"/>
      <c r="AJ129" s="141"/>
      <c r="AK129" s="141"/>
      <c r="AL129" s="141"/>
      <c r="AM129" s="141"/>
      <c r="AN129" s="141"/>
    </row>
    <row r="130" spans="6:40">
      <c r="F130" s="141"/>
      <c r="G130" s="141"/>
      <c r="H130" s="141"/>
      <c r="I130" s="145"/>
      <c r="J130" s="145"/>
      <c r="K130" s="141"/>
      <c r="L130" s="145"/>
      <c r="M130" s="148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  <c r="Y130" s="141"/>
      <c r="Z130" s="141"/>
      <c r="AA130" s="141"/>
      <c r="AB130" s="141"/>
      <c r="AC130" s="141"/>
      <c r="AD130" s="141"/>
      <c r="AE130" s="141"/>
      <c r="AF130" s="141"/>
      <c r="AG130" s="141"/>
      <c r="AH130" s="141"/>
      <c r="AI130" s="141"/>
      <c r="AJ130" s="141"/>
      <c r="AK130" s="141"/>
      <c r="AL130" s="141"/>
      <c r="AM130" s="141"/>
      <c r="AN130" s="141"/>
    </row>
    <row r="131" spans="6:40">
      <c r="F131" s="141"/>
      <c r="G131" s="141"/>
      <c r="H131" s="141"/>
      <c r="I131" s="145"/>
      <c r="J131" s="145"/>
      <c r="K131" s="141"/>
      <c r="L131" s="145"/>
      <c r="M131" s="148"/>
      <c r="N131" s="141"/>
      <c r="O131" s="141"/>
      <c r="P131" s="141"/>
      <c r="Q131" s="141"/>
      <c r="R131" s="141"/>
      <c r="S131" s="141"/>
      <c r="T131" s="141"/>
      <c r="U131" s="141"/>
      <c r="V131" s="141"/>
      <c r="W131" s="141"/>
      <c r="X131" s="141"/>
      <c r="Y131" s="141"/>
      <c r="Z131" s="141"/>
      <c r="AA131" s="141"/>
      <c r="AB131" s="141"/>
      <c r="AC131" s="141"/>
      <c r="AD131" s="141"/>
      <c r="AE131" s="141"/>
      <c r="AF131" s="141"/>
      <c r="AG131" s="141"/>
      <c r="AH131" s="141"/>
      <c r="AI131" s="141"/>
      <c r="AJ131" s="141"/>
      <c r="AK131" s="141"/>
      <c r="AL131" s="141"/>
      <c r="AM131" s="141"/>
      <c r="AN131" s="141"/>
    </row>
    <row r="132" spans="6:40">
      <c r="F132" s="141"/>
      <c r="G132" s="141"/>
      <c r="H132" s="141"/>
      <c r="I132" s="145"/>
      <c r="J132" s="145"/>
      <c r="K132" s="141"/>
      <c r="L132" s="145"/>
      <c r="M132" s="148"/>
      <c r="N132" s="141"/>
      <c r="O132" s="141"/>
      <c r="P132" s="141"/>
      <c r="Q132" s="141"/>
      <c r="R132" s="141"/>
      <c r="S132" s="141"/>
      <c r="T132" s="141"/>
      <c r="U132" s="141"/>
      <c r="V132" s="141"/>
      <c r="W132" s="141"/>
      <c r="X132" s="141"/>
      <c r="Y132" s="141"/>
      <c r="Z132" s="141"/>
      <c r="AA132" s="141"/>
      <c r="AB132" s="141"/>
      <c r="AC132" s="141"/>
      <c r="AD132" s="141"/>
      <c r="AE132" s="141"/>
      <c r="AF132" s="141"/>
      <c r="AG132" s="141"/>
      <c r="AH132" s="141"/>
      <c r="AI132" s="141"/>
      <c r="AJ132" s="141"/>
      <c r="AK132" s="141"/>
      <c r="AL132" s="141"/>
      <c r="AM132" s="141"/>
      <c r="AN132" s="141"/>
    </row>
    <row r="133" spans="6:40">
      <c r="F133" s="141"/>
      <c r="G133" s="141"/>
      <c r="H133" s="141"/>
      <c r="I133" s="145"/>
      <c r="J133" s="145"/>
      <c r="K133" s="141"/>
      <c r="L133" s="145"/>
      <c r="M133" s="148"/>
      <c r="N133" s="141"/>
      <c r="O133" s="141"/>
      <c r="P133" s="141"/>
      <c r="Q133" s="141"/>
      <c r="R133" s="141"/>
      <c r="S133" s="141"/>
      <c r="T133" s="141"/>
      <c r="U133" s="141"/>
      <c r="V133" s="141"/>
      <c r="W133" s="141"/>
      <c r="X133" s="141"/>
      <c r="Y133" s="141"/>
      <c r="Z133" s="141"/>
      <c r="AA133" s="141"/>
      <c r="AB133" s="141"/>
      <c r="AC133" s="141"/>
      <c r="AD133" s="141"/>
      <c r="AE133" s="141"/>
      <c r="AF133" s="141"/>
      <c r="AG133" s="141"/>
      <c r="AH133" s="141"/>
      <c r="AI133" s="141"/>
      <c r="AJ133" s="141"/>
      <c r="AK133" s="141"/>
      <c r="AL133" s="141"/>
      <c r="AM133" s="141"/>
      <c r="AN133" s="141"/>
    </row>
    <row r="134" spans="6:40">
      <c r="F134" s="141"/>
      <c r="G134" s="141"/>
      <c r="H134" s="141"/>
      <c r="I134" s="145"/>
      <c r="J134" s="145"/>
      <c r="K134" s="141"/>
      <c r="L134" s="145"/>
      <c r="M134" s="148"/>
      <c r="N134" s="141"/>
      <c r="O134" s="141"/>
      <c r="P134" s="141"/>
      <c r="Q134" s="141"/>
      <c r="R134" s="141"/>
      <c r="S134" s="141"/>
      <c r="T134" s="141"/>
      <c r="U134" s="141"/>
      <c r="V134" s="141"/>
      <c r="W134" s="141"/>
      <c r="X134" s="141"/>
      <c r="Y134" s="141"/>
      <c r="Z134" s="141"/>
      <c r="AA134" s="141"/>
      <c r="AB134" s="141"/>
      <c r="AC134" s="141"/>
      <c r="AD134" s="141"/>
      <c r="AE134" s="141"/>
      <c r="AF134" s="141"/>
      <c r="AG134" s="141"/>
      <c r="AH134" s="141"/>
      <c r="AI134" s="141"/>
      <c r="AJ134" s="141"/>
      <c r="AK134" s="141"/>
      <c r="AL134" s="141"/>
      <c r="AM134" s="141"/>
      <c r="AN134" s="141"/>
    </row>
    <row r="135" spans="6:40">
      <c r="F135" s="141"/>
      <c r="G135" s="141"/>
      <c r="H135" s="141"/>
      <c r="I135" s="145"/>
      <c r="J135" s="145"/>
      <c r="K135" s="141"/>
      <c r="L135" s="145"/>
      <c r="M135" s="148"/>
      <c r="N135" s="141"/>
      <c r="O135" s="141"/>
      <c r="P135" s="141"/>
      <c r="Q135" s="141"/>
      <c r="R135" s="141"/>
      <c r="S135" s="141"/>
      <c r="T135" s="141"/>
      <c r="U135" s="141"/>
      <c r="V135" s="141"/>
      <c r="W135" s="141"/>
      <c r="X135" s="141"/>
      <c r="Y135" s="141"/>
      <c r="Z135" s="141"/>
      <c r="AA135" s="141"/>
      <c r="AB135" s="141"/>
      <c r="AC135" s="141"/>
      <c r="AD135" s="141"/>
      <c r="AE135" s="141"/>
      <c r="AF135" s="141"/>
      <c r="AG135" s="141"/>
      <c r="AH135" s="141"/>
      <c r="AI135" s="141"/>
      <c r="AJ135" s="141"/>
      <c r="AK135" s="141"/>
      <c r="AL135" s="141"/>
      <c r="AM135" s="141"/>
      <c r="AN135" s="141"/>
    </row>
    <row r="136" spans="6:40">
      <c r="F136" s="141"/>
      <c r="G136" s="141"/>
      <c r="H136" s="141"/>
      <c r="I136" s="145"/>
      <c r="J136" s="145"/>
      <c r="K136" s="141"/>
      <c r="L136" s="145"/>
      <c r="M136" s="148"/>
      <c r="N136" s="141"/>
      <c r="O136" s="141"/>
      <c r="P136" s="141"/>
      <c r="Q136" s="141"/>
      <c r="R136" s="141"/>
      <c r="S136" s="141"/>
      <c r="T136" s="141"/>
      <c r="U136" s="141"/>
      <c r="V136" s="141"/>
      <c r="W136" s="141"/>
      <c r="X136" s="141"/>
      <c r="Y136" s="141"/>
      <c r="Z136" s="141"/>
      <c r="AA136" s="141"/>
      <c r="AB136" s="141"/>
      <c r="AC136" s="141"/>
      <c r="AD136" s="141"/>
      <c r="AE136" s="141"/>
      <c r="AF136" s="141"/>
      <c r="AG136" s="141"/>
      <c r="AH136" s="141"/>
      <c r="AI136" s="141"/>
      <c r="AJ136" s="141"/>
      <c r="AK136" s="141"/>
      <c r="AL136" s="141"/>
      <c r="AM136" s="141"/>
      <c r="AN136" s="141"/>
    </row>
    <row r="137" spans="6:40">
      <c r="F137" s="141"/>
      <c r="G137" s="141"/>
      <c r="H137" s="141"/>
      <c r="I137" s="145"/>
      <c r="J137" s="145"/>
      <c r="K137" s="141"/>
      <c r="L137" s="145"/>
      <c r="M137" s="148"/>
      <c r="N137" s="141"/>
      <c r="O137" s="141"/>
      <c r="P137" s="141"/>
      <c r="Q137" s="141"/>
      <c r="R137" s="141"/>
      <c r="S137" s="141"/>
      <c r="T137" s="141"/>
      <c r="U137" s="141"/>
      <c r="V137" s="141"/>
      <c r="W137" s="141"/>
      <c r="X137" s="141"/>
      <c r="Y137" s="141"/>
      <c r="Z137" s="141"/>
      <c r="AA137" s="141"/>
      <c r="AB137" s="141"/>
      <c r="AC137" s="141"/>
      <c r="AD137" s="141"/>
      <c r="AE137" s="141"/>
      <c r="AF137" s="141"/>
      <c r="AG137" s="141"/>
      <c r="AH137" s="141"/>
      <c r="AI137" s="141"/>
      <c r="AJ137" s="141"/>
      <c r="AK137" s="141"/>
      <c r="AL137" s="141"/>
      <c r="AM137" s="141"/>
      <c r="AN137" s="141"/>
    </row>
    <row r="138" spans="6:40">
      <c r="F138" s="141"/>
      <c r="G138" s="141"/>
      <c r="H138" s="141"/>
      <c r="I138" s="145"/>
      <c r="J138" s="145"/>
      <c r="K138" s="141"/>
      <c r="L138" s="145"/>
      <c r="M138" s="148"/>
      <c r="N138" s="141"/>
      <c r="O138" s="141"/>
      <c r="P138" s="141"/>
      <c r="Q138" s="141"/>
      <c r="R138" s="141"/>
      <c r="S138" s="141"/>
      <c r="T138" s="141"/>
      <c r="U138" s="141"/>
      <c r="V138" s="141"/>
      <c r="W138" s="141"/>
      <c r="X138" s="141"/>
      <c r="Y138" s="141"/>
      <c r="Z138" s="141"/>
      <c r="AA138" s="141"/>
      <c r="AB138" s="141"/>
      <c r="AC138" s="141"/>
      <c r="AD138" s="141"/>
      <c r="AE138" s="141"/>
      <c r="AF138" s="141"/>
      <c r="AG138" s="141"/>
      <c r="AH138" s="141"/>
      <c r="AI138" s="141"/>
      <c r="AJ138" s="141"/>
      <c r="AK138" s="141"/>
      <c r="AL138" s="141"/>
      <c r="AM138" s="141"/>
      <c r="AN138" s="141"/>
    </row>
    <row r="139" spans="6:40">
      <c r="F139" s="141"/>
      <c r="G139" s="141"/>
      <c r="H139" s="141"/>
      <c r="I139" s="145"/>
      <c r="J139" s="145"/>
      <c r="K139" s="141"/>
      <c r="L139" s="145"/>
      <c r="M139" s="148"/>
      <c r="N139" s="141"/>
      <c r="O139" s="141"/>
      <c r="P139" s="141"/>
      <c r="Q139" s="141"/>
      <c r="R139" s="141"/>
      <c r="S139" s="141"/>
      <c r="T139" s="141"/>
      <c r="U139" s="141"/>
      <c r="V139" s="141"/>
      <c r="W139" s="141"/>
      <c r="X139" s="141"/>
      <c r="Y139" s="141"/>
      <c r="Z139" s="141"/>
      <c r="AA139" s="141"/>
      <c r="AB139" s="141"/>
      <c r="AC139" s="141"/>
      <c r="AD139" s="141"/>
      <c r="AE139" s="141"/>
      <c r="AF139" s="141"/>
      <c r="AG139" s="141"/>
      <c r="AH139" s="141"/>
      <c r="AI139" s="141"/>
      <c r="AJ139" s="141"/>
      <c r="AK139" s="141"/>
      <c r="AL139" s="141"/>
      <c r="AM139" s="141"/>
      <c r="AN139" s="141"/>
    </row>
    <row r="140" spans="6:40">
      <c r="F140" s="141"/>
      <c r="G140" s="141"/>
      <c r="H140" s="141"/>
      <c r="I140" s="145"/>
      <c r="J140" s="145"/>
      <c r="K140" s="141"/>
      <c r="L140" s="145"/>
      <c r="M140" s="148"/>
      <c r="N140" s="141"/>
      <c r="O140" s="141"/>
      <c r="P140" s="141"/>
      <c r="Q140" s="141"/>
      <c r="R140" s="141"/>
      <c r="S140" s="141"/>
      <c r="T140" s="141"/>
      <c r="U140" s="141"/>
      <c r="V140" s="141"/>
      <c r="W140" s="141"/>
      <c r="X140" s="141"/>
      <c r="Y140" s="141"/>
      <c r="Z140" s="141"/>
      <c r="AA140" s="141"/>
      <c r="AB140" s="141"/>
      <c r="AC140" s="141"/>
      <c r="AD140" s="141"/>
      <c r="AE140" s="141"/>
      <c r="AF140" s="141"/>
      <c r="AG140" s="141"/>
      <c r="AH140" s="141"/>
      <c r="AI140" s="141"/>
      <c r="AJ140" s="141"/>
      <c r="AK140" s="141"/>
      <c r="AL140" s="141"/>
      <c r="AM140" s="141"/>
      <c r="AN140" s="141"/>
    </row>
    <row r="141" spans="6:40">
      <c r="F141" s="141"/>
      <c r="G141" s="141"/>
      <c r="H141" s="141"/>
      <c r="I141" s="145"/>
      <c r="J141" s="145"/>
      <c r="K141" s="141"/>
      <c r="L141" s="145"/>
      <c r="M141" s="148"/>
      <c r="N141" s="141"/>
      <c r="O141" s="141"/>
      <c r="P141" s="141"/>
      <c r="Q141" s="141"/>
      <c r="R141" s="141"/>
      <c r="S141" s="141"/>
      <c r="T141" s="141"/>
      <c r="U141" s="141"/>
      <c r="V141" s="141"/>
      <c r="W141" s="141"/>
      <c r="X141" s="141"/>
      <c r="Y141" s="141"/>
      <c r="Z141" s="141"/>
      <c r="AA141" s="141"/>
      <c r="AB141" s="141"/>
      <c r="AC141" s="141"/>
      <c r="AD141" s="141"/>
      <c r="AE141" s="141"/>
      <c r="AF141" s="141"/>
      <c r="AG141" s="141"/>
      <c r="AH141" s="141"/>
      <c r="AI141" s="141"/>
      <c r="AJ141" s="141"/>
      <c r="AK141" s="141"/>
      <c r="AL141" s="141"/>
      <c r="AM141" s="141"/>
      <c r="AN141" s="141"/>
    </row>
    <row r="142" spans="6:40">
      <c r="F142" s="141"/>
      <c r="G142" s="141"/>
      <c r="H142" s="141"/>
      <c r="I142" s="145"/>
      <c r="J142" s="145"/>
      <c r="K142" s="141"/>
      <c r="L142" s="145"/>
      <c r="M142" s="148"/>
      <c r="N142" s="141"/>
      <c r="O142" s="141"/>
      <c r="P142" s="141"/>
      <c r="Q142" s="141"/>
      <c r="R142" s="141"/>
      <c r="S142" s="141"/>
      <c r="T142" s="141"/>
      <c r="U142" s="141"/>
      <c r="V142" s="141"/>
      <c r="W142" s="141"/>
      <c r="X142" s="141"/>
      <c r="Y142" s="141"/>
      <c r="Z142" s="141"/>
      <c r="AA142" s="141"/>
      <c r="AB142" s="141"/>
      <c r="AC142" s="141"/>
      <c r="AD142" s="141"/>
      <c r="AE142" s="141"/>
      <c r="AF142" s="141"/>
      <c r="AG142" s="141"/>
      <c r="AH142" s="141"/>
      <c r="AI142" s="141"/>
      <c r="AJ142" s="141"/>
      <c r="AK142" s="141"/>
      <c r="AL142" s="141"/>
      <c r="AM142" s="141"/>
      <c r="AN142" s="141"/>
    </row>
    <row r="143" spans="6:40">
      <c r="F143" s="141"/>
      <c r="G143" s="141"/>
      <c r="H143" s="141"/>
      <c r="I143" s="145"/>
      <c r="J143" s="145"/>
      <c r="K143" s="141"/>
      <c r="L143" s="145"/>
      <c r="M143" s="148"/>
      <c r="N143" s="141"/>
      <c r="O143" s="141"/>
      <c r="P143" s="141"/>
      <c r="Q143" s="141"/>
      <c r="R143" s="141"/>
      <c r="S143" s="141"/>
      <c r="T143" s="141"/>
      <c r="U143" s="141"/>
      <c r="V143" s="141"/>
      <c r="W143" s="141"/>
      <c r="X143" s="141"/>
      <c r="Y143" s="141"/>
      <c r="Z143" s="141"/>
      <c r="AA143" s="141"/>
      <c r="AB143" s="141"/>
      <c r="AC143" s="141"/>
      <c r="AD143" s="141"/>
      <c r="AE143" s="141"/>
      <c r="AF143" s="141"/>
      <c r="AG143" s="141"/>
      <c r="AH143" s="141"/>
      <c r="AI143" s="141"/>
      <c r="AJ143" s="141"/>
      <c r="AK143" s="141"/>
      <c r="AL143" s="141"/>
      <c r="AM143" s="141"/>
      <c r="AN143" s="141"/>
    </row>
    <row r="144" spans="6:40">
      <c r="F144" s="141"/>
      <c r="G144" s="141"/>
      <c r="H144" s="141"/>
      <c r="I144" s="145"/>
      <c r="J144" s="145"/>
      <c r="K144" s="141"/>
      <c r="L144" s="145"/>
      <c r="M144" s="148"/>
      <c r="N144" s="141"/>
      <c r="O144" s="141"/>
      <c r="P144" s="141"/>
      <c r="Q144" s="141"/>
      <c r="R144" s="141"/>
      <c r="S144" s="141"/>
      <c r="T144" s="141"/>
      <c r="U144" s="141"/>
      <c r="V144" s="141"/>
      <c r="W144" s="141"/>
      <c r="X144" s="141"/>
      <c r="Y144" s="141"/>
      <c r="Z144" s="141"/>
      <c r="AA144" s="141"/>
      <c r="AB144" s="141"/>
      <c r="AC144" s="141"/>
      <c r="AD144" s="141"/>
      <c r="AE144" s="141"/>
      <c r="AF144" s="141"/>
      <c r="AG144" s="141"/>
      <c r="AH144" s="141"/>
      <c r="AI144" s="141"/>
      <c r="AJ144" s="141"/>
      <c r="AK144" s="141"/>
      <c r="AL144" s="141"/>
      <c r="AM144" s="141"/>
      <c r="AN144" s="141"/>
    </row>
    <row r="145" spans="6:40">
      <c r="F145" s="141"/>
      <c r="G145" s="141"/>
      <c r="H145" s="141"/>
      <c r="I145" s="145"/>
      <c r="J145" s="145"/>
      <c r="K145" s="141"/>
      <c r="L145" s="145"/>
      <c r="M145" s="148"/>
      <c r="N145" s="141"/>
      <c r="O145" s="141"/>
      <c r="P145" s="141"/>
      <c r="Q145" s="141"/>
      <c r="R145" s="141"/>
      <c r="S145" s="141"/>
      <c r="T145" s="141"/>
      <c r="U145" s="141"/>
      <c r="V145" s="141"/>
      <c r="W145" s="141"/>
      <c r="X145" s="141"/>
      <c r="Y145" s="141"/>
      <c r="Z145" s="141"/>
      <c r="AA145" s="141"/>
      <c r="AB145" s="141"/>
      <c r="AC145" s="141"/>
      <c r="AD145" s="141"/>
      <c r="AE145" s="141"/>
      <c r="AF145" s="141"/>
      <c r="AG145" s="141"/>
      <c r="AH145" s="141"/>
      <c r="AI145" s="141"/>
      <c r="AJ145" s="141"/>
      <c r="AK145" s="141"/>
      <c r="AL145" s="141"/>
      <c r="AM145" s="141"/>
      <c r="AN145" s="141"/>
    </row>
    <row r="146" spans="6:40">
      <c r="F146" s="141"/>
      <c r="G146" s="141"/>
      <c r="H146" s="141"/>
      <c r="I146" s="145"/>
      <c r="J146" s="145"/>
      <c r="K146" s="141"/>
      <c r="L146" s="145"/>
      <c r="M146" s="148"/>
      <c r="N146" s="141"/>
      <c r="O146" s="141"/>
      <c r="P146" s="141"/>
      <c r="Q146" s="141"/>
      <c r="R146" s="141"/>
      <c r="S146" s="141"/>
      <c r="T146" s="141"/>
      <c r="U146" s="141"/>
      <c r="V146" s="141"/>
      <c r="W146" s="141"/>
      <c r="X146" s="141"/>
      <c r="Y146" s="141"/>
      <c r="Z146" s="141"/>
      <c r="AA146" s="141"/>
      <c r="AB146" s="141"/>
      <c r="AC146" s="141"/>
      <c r="AD146" s="141"/>
      <c r="AE146" s="141"/>
      <c r="AF146" s="141"/>
      <c r="AG146" s="141"/>
      <c r="AH146" s="141"/>
      <c r="AI146" s="141"/>
      <c r="AJ146" s="141"/>
      <c r="AK146" s="141"/>
      <c r="AL146" s="141"/>
      <c r="AM146" s="141"/>
      <c r="AN146" s="141"/>
    </row>
    <row r="147" spans="6:40">
      <c r="F147" s="141"/>
      <c r="G147" s="141"/>
      <c r="H147" s="141"/>
      <c r="I147" s="145"/>
      <c r="J147" s="145"/>
      <c r="K147" s="141"/>
      <c r="L147" s="145"/>
      <c r="M147" s="148"/>
      <c r="N147" s="141"/>
      <c r="O147" s="141"/>
      <c r="P147" s="141"/>
      <c r="Q147" s="141"/>
      <c r="R147" s="141"/>
      <c r="S147" s="141"/>
      <c r="T147" s="141"/>
      <c r="U147" s="141"/>
      <c r="V147" s="141"/>
      <c r="W147" s="141"/>
      <c r="X147" s="141"/>
      <c r="Y147" s="141"/>
      <c r="Z147" s="141"/>
      <c r="AA147" s="141"/>
      <c r="AB147" s="141"/>
      <c r="AC147" s="141"/>
      <c r="AD147" s="141"/>
      <c r="AE147" s="141"/>
      <c r="AF147" s="141"/>
      <c r="AG147" s="141"/>
      <c r="AH147" s="141"/>
      <c r="AI147" s="141"/>
      <c r="AJ147" s="141"/>
      <c r="AK147" s="141"/>
      <c r="AL147" s="141"/>
      <c r="AM147" s="141"/>
      <c r="AN147" s="141"/>
    </row>
    <row r="148" spans="6:40">
      <c r="F148" s="141"/>
      <c r="G148" s="141"/>
      <c r="H148" s="141"/>
      <c r="I148" s="145"/>
      <c r="J148" s="145"/>
      <c r="K148" s="141"/>
      <c r="L148" s="145"/>
      <c r="M148" s="148"/>
      <c r="N148" s="141"/>
      <c r="O148" s="141"/>
      <c r="P148" s="141"/>
      <c r="Q148" s="141"/>
      <c r="R148" s="141"/>
      <c r="S148" s="141"/>
      <c r="T148" s="141"/>
      <c r="U148" s="141"/>
      <c r="V148" s="141"/>
      <c r="W148" s="141"/>
      <c r="X148" s="141"/>
      <c r="Y148" s="141"/>
      <c r="Z148" s="141"/>
      <c r="AA148" s="141"/>
      <c r="AB148" s="141"/>
      <c r="AC148" s="141"/>
      <c r="AD148" s="141"/>
      <c r="AE148" s="141"/>
      <c r="AF148" s="141"/>
      <c r="AG148" s="141"/>
      <c r="AH148" s="141"/>
      <c r="AI148" s="141"/>
      <c r="AJ148" s="141"/>
      <c r="AK148" s="141"/>
      <c r="AL148" s="141"/>
      <c r="AM148" s="141"/>
      <c r="AN148" s="141"/>
    </row>
    <row r="149" spans="6:40">
      <c r="F149" s="141"/>
      <c r="G149" s="141"/>
      <c r="H149" s="141"/>
      <c r="I149" s="145"/>
      <c r="J149" s="145"/>
      <c r="K149" s="141"/>
      <c r="L149" s="145"/>
      <c r="M149" s="148"/>
      <c r="N149" s="141"/>
      <c r="O149" s="141"/>
      <c r="P149" s="141"/>
      <c r="Q149" s="141"/>
      <c r="R149" s="141"/>
      <c r="S149" s="141"/>
      <c r="T149" s="141"/>
      <c r="U149" s="141"/>
      <c r="V149" s="141"/>
      <c r="W149" s="141"/>
      <c r="X149" s="141"/>
      <c r="Y149" s="141"/>
      <c r="Z149" s="141"/>
      <c r="AA149" s="141"/>
      <c r="AB149" s="141"/>
      <c r="AC149" s="141"/>
      <c r="AD149" s="141"/>
      <c r="AE149" s="141"/>
      <c r="AF149" s="141"/>
      <c r="AG149" s="141"/>
      <c r="AH149" s="141"/>
      <c r="AI149" s="141"/>
      <c r="AJ149" s="141"/>
      <c r="AK149" s="141"/>
      <c r="AL149" s="141"/>
      <c r="AM149" s="141"/>
      <c r="AN149" s="141"/>
    </row>
    <row r="150" spans="6:40">
      <c r="F150" s="141"/>
      <c r="G150" s="141"/>
      <c r="H150" s="141"/>
      <c r="I150" s="145"/>
      <c r="J150" s="145"/>
      <c r="K150" s="141"/>
      <c r="L150" s="145"/>
      <c r="M150" s="148"/>
      <c r="N150" s="141"/>
      <c r="O150" s="141"/>
      <c r="P150" s="141"/>
      <c r="Q150" s="141"/>
      <c r="R150" s="141"/>
      <c r="S150" s="141"/>
      <c r="T150" s="141"/>
      <c r="U150" s="141"/>
      <c r="V150" s="141"/>
      <c r="W150" s="141"/>
      <c r="X150" s="141"/>
      <c r="Y150" s="141"/>
      <c r="Z150" s="141"/>
      <c r="AA150" s="141"/>
      <c r="AB150" s="141"/>
      <c r="AC150" s="141"/>
      <c r="AD150" s="141"/>
      <c r="AE150" s="141"/>
      <c r="AF150" s="141"/>
      <c r="AG150" s="141"/>
      <c r="AH150" s="141"/>
      <c r="AI150" s="141"/>
      <c r="AJ150" s="141"/>
      <c r="AK150" s="141"/>
      <c r="AL150" s="141"/>
      <c r="AM150" s="141"/>
      <c r="AN150" s="141"/>
    </row>
    <row r="151" spans="6:40">
      <c r="F151" s="141"/>
      <c r="G151" s="141"/>
      <c r="H151" s="141"/>
      <c r="I151" s="145"/>
      <c r="J151" s="145"/>
      <c r="K151" s="141"/>
      <c r="L151" s="145"/>
      <c r="M151" s="148"/>
      <c r="N151" s="141"/>
      <c r="O151" s="141"/>
      <c r="P151" s="141"/>
      <c r="Q151" s="141"/>
      <c r="R151" s="141"/>
      <c r="S151" s="141"/>
      <c r="T151" s="141"/>
      <c r="U151" s="141"/>
      <c r="V151" s="141"/>
      <c r="W151" s="141"/>
      <c r="X151" s="141"/>
      <c r="Y151" s="141"/>
      <c r="Z151" s="141"/>
      <c r="AA151" s="141"/>
      <c r="AB151" s="141"/>
      <c r="AC151" s="141"/>
      <c r="AD151" s="141"/>
      <c r="AE151" s="141"/>
      <c r="AF151" s="141"/>
      <c r="AG151" s="141"/>
      <c r="AH151" s="141"/>
      <c r="AI151" s="141"/>
      <c r="AJ151" s="141"/>
      <c r="AK151" s="141"/>
      <c r="AL151" s="141"/>
      <c r="AM151" s="141"/>
      <c r="AN151" s="141"/>
    </row>
    <row r="152" spans="6:40">
      <c r="F152" s="141"/>
      <c r="G152" s="141"/>
      <c r="H152" s="141"/>
      <c r="I152" s="145"/>
      <c r="J152" s="145"/>
      <c r="K152" s="141"/>
      <c r="L152" s="145"/>
      <c r="M152" s="148"/>
      <c r="N152" s="141"/>
      <c r="O152" s="141"/>
      <c r="P152" s="141"/>
      <c r="Q152" s="141"/>
      <c r="R152" s="141"/>
      <c r="S152" s="141"/>
      <c r="T152" s="141"/>
      <c r="U152" s="141"/>
      <c r="V152" s="141"/>
      <c r="W152" s="141"/>
      <c r="X152" s="141"/>
      <c r="Y152" s="141"/>
      <c r="Z152" s="141"/>
      <c r="AA152" s="141"/>
      <c r="AB152" s="141"/>
      <c r="AC152" s="141"/>
      <c r="AD152" s="141"/>
      <c r="AE152" s="141"/>
      <c r="AF152" s="141"/>
      <c r="AG152" s="141"/>
      <c r="AH152" s="141"/>
      <c r="AI152" s="141"/>
      <c r="AJ152" s="141"/>
      <c r="AK152" s="141"/>
      <c r="AL152" s="141"/>
      <c r="AM152" s="141"/>
      <c r="AN152" s="141"/>
    </row>
    <row r="153" spans="6:40">
      <c r="F153" s="141"/>
      <c r="G153" s="141"/>
      <c r="H153" s="141"/>
      <c r="I153" s="145"/>
      <c r="J153" s="145"/>
      <c r="K153" s="141"/>
      <c r="L153" s="145"/>
      <c r="M153" s="148"/>
      <c r="N153" s="141"/>
      <c r="O153" s="141"/>
      <c r="P153" s="141"/>
      <c r="Q153" s="141"/>
      <c r="R153" s="141"/>
      <c r="S153" s="141"/>
      <c r="T153" s="141"/>
      <c r="U153" s="141"/>
      <c r="V153" s="141"/>
      <c r="W153" s="141"/>
      <c r="X153" s="141"/>
      <c r="Y153" s="141"/>
      <c r="Z153" s="141"/>
      <c r="AA153" s="141"/>
      <c r="AB153" s="141"/>
      <c r="AC153" s="141"/>
      <c r="AD153" s="141"/>
      <c r="AE153" s="141"/>
      <c r="AF153" s="141"/>
      <c r="AG153" s="141"/>
      <c r="AH153" s="141"/>
      <c r="AI153" s="141"/>
      <c r="AJ153" s="141"/>
      <c r="AK153" s="141"/>
      <c r="AL153" s="141"/>
      <c r="AM153" s="141"/>
      <c r="AN153" s="141"/>
    </row>
    <row r="154" spans="6:40">
      <c r="F154" s="141"/>
      <c r="G154" s="141"/>
      <c r="H154" s="141"/>
      <c r="I154" s="145"/>
      <c r="J154" s="145"/>
      <c r="K154" s="141"/>
      <c r="L154" s="145"/>
      <c r="M154" s="148"/>
      <c r="N154" s="141"/>
      <c r="O154" s="141"/>
      <c r="P154" s="141"/>
      <c r="Q154" s="141"/>
      <c r="R154" s="141"/>
      <c r="S154" s="141"/>
      <c r="T154" s="141"/>
      <c r="U154" s="141"/>
      <c r="V154" s="141"/>
      <c r="W154" s="141"/>
      <c r="X154" s="141"/>
      <c r="Y154" s="141"/>
      <c r="Z154" s="141"/>
      <c r="AA154" s="141"/>
      <c r="AB154" s="141"/>
      <c r="AC154" s="141"/>
      <c r="AD154" s="141"/>
      <c r="AE154" s="141"/>
      <c r="AF154" s="141"/>
      <c r="AG154" s="141"/>
      <c r="AH154" s="141"/>
      <c r="AI154" s="141"/>
      <c r="AJ154" s="141"/>
      <c r="AK154" s="141"/>
      <c r="AL154" s="141"/>
      <c r="AM154" s="141"/>
      <c r="AN154" s="141"/>
    </row>
    <row r="155" spans="6:40">
      <c r="F155" s="141"/>
      <c r="G155" s="141"/>
      <c r="H155" s="141"/>
      <c r="I155" s="145"/>
      <c r="J155" s="145"/>
      <c r="K155" s="141"/>
      <c r="L155" s="145"/>
      <c r="M155" s="148"/>
      <c r="N155" s="141"/>
      <c r="O155" s="141"/>
      <c r="P155" s="141"/>
      <c r="Q155" s="141"/>
      <c r="R155" s="141"/>
      <c r="S155" s="141"/>
      <c r="T155" s="141"/>
      <c r="U155" s="141"/>
      <c r="V155" s="141"/>
      <c r="W155" s="141"/>
      <c r="X155" s="141"/>
      <c r="Y155" s="141"/>
      <c r="Z155" s="141"/>
      <c r="AA155" s="141"/>
      <c r="AB155" s="141"/>
      <c r="AC155" s="141"/>
      <c r="AD155" s="141"/>
      <c r="AE155" s="141"/>
      <c r="AF155" s="141"/>
      <c r="AG155" s="141"/>
      <c r="AH155" s="141"/>
      <c r="AI155" s="141"/>
      <c r="AJ155" s="141"/>
      <c r="AK155" s="141"/>
      <c r="AL155" s="141"/>
      <c r="AM155" s="141"/>
      <c r="AN155" s="141"/>
    </row>
    <row r="156" spans="6:40">
      <c r="F156" s="141"/>
      <c r="G156" s="141"/>
      <c r="H156" s="141"/>
      <c r="I156" s="145"/>
      <c r="J156" s="145"/>
      <c r="K156" s="141"/>
      <c r="L156" s="145"/>
      <c r="M156" s="148"/>
      <c r="N156" s="141"/>
      <c r="O156" s="141"/>
      <c r="P156" s="141"/>
      <c r="Q156" s="141"/>
      <c r="R156" s="141"/>
      <c r="S156" s="141"/>
      <c r="T156" s="141"/>
      <c r="U156" s="141"/>
      <c r="V156" s="141"/>
      <c r="W156" s="141"/>
      <c r="X156" s="141"/>
      <c r="Y156" s="141"/>
      <c r="Z156" s="141"/>
      <c r="AA156" s="141"/>
      <c r="AB156" s="141"/>
      <c r="AC156" s="141"/>
      <c r="AD156" s="141"/>
      <c r="AE156" s="141"/>
      <c r="AF156" s="141"/>
      <c r="AG156" s="141"/>
      <c r="AH156" s="141"/>
      <c r="AI156" s="141"/>
      <c r="AJ156" s="141"/>
      <c r="AK156" s="141"/>
      <c r="AL156" s="141"/>
      <c r="AM156" s="141"/>
      <c r="AN156" s="141"/>
    </row>
    <row r="157" spans="6:40">
      <c r="F157" s="141"/>
      <c r="G157" s="141"/>
      <c r="H157" s="141"/>
      <c r="I157" s="145"/>
      <c r="J157" s="145"/>
      <c r="K157" s="141"/>
      <c r="L157" s="145"/>
      <c r="M157" s="148"/>
      <c r="N157" s="141"/>
      <c r="O157" s="141"/>
      <c r="P157" s="141"/>
      <c r="Q157" s="141"/>
      <c r="R157" s="141"/>
      <c r="S157" s="141"/>
      <c r="T157" s="141"/>
      <c r="U157" s="141"/>
      <c r="V157" s="141"/>
      <c r="W157" s="141"/>
      <c r="X157" s="141"/>
      <c r="Y157" s="141"/>
      <c r="Z157" s="141"/>
      <c r="AA157" s="141"/>
      <c r="AB157" s="141"/>
      <c r="AC157" s="141"/>
      <c r="AD157" s="141"/>
      <c r="AE157" s="141"/>
      <c r="AF157" s="141"/>
      <c r="AG157" s="141"/>
      <c r="AH157" s="141"/>
      <c r="AI157" s="141"/>
      <c r="AJ157" s="141"/>
      <c r="AK157" s="141"/>
      <c r="AL157" s="141"/>
      <c r="AM157" s="141"/>
      <c r="AN157" s="141"/>
    </row>
    <row r="158" spans="6:40">
      <c r="F158" s="141"/>
      <c r="G158" s="141"/>
      <c r="H158" s="141"/>
      <c r="I158" s="145"/>
      <c r="J158" s="145"/>
      <c r="K158" s="141"/>
      <c r="L158" s="145"/>
      <c r="M158" s="148"/>
      <c r="N158" s="141"/>
      <c r="O158" s="141"/>
      <c r="P158" s="141"/>
      <c r="Q158" s="141"/>
      <c r="R158" s="141"/>
      <c r="S158" s="141"/>
      <c r="T158" s="141"/>
      <c r="U158" s="141"/>
      <c r="V158" s="141"/>
      <c r="W158" s="141"/>
      <c r="X158" s="141"/>
      <c r="Y158" s="141"/>
      <c r="Z158" s="141"/>
      <c r="AA158" s="141"/>
      <c r="AB158" s="141"/>
      <c r="AC158" s="141"/>
      <c r="AD158" s="141"/>
      <c r="AE158" s="141"/>
      <c r="AF158" s="141"/>
      <c r="AG158" s="141"/>
      <c r="AH158" s="141"/>
      <c r="AI158" s="141"/>
      <c r="AJ158" s="141"/>
      <c r="AK158" s="141"/>
      <c r="AL158" s="141"/>
      <c r="AM158" s="141"/>
      <c r="AN158" s="141"/>
    </row>
    <row r="159" spans="6:40">
      <c r="F159" s="141"/>
      <c r="G159" s="141"/>
      <c r="H159" s="141"/>
      <c r="I159" s="145"/>
      <c r="J159" s="145"/>
      <c r="K159" s="141"/>
      <c r="L159" s="145"/>
      <c r="M159" s="148"/>
      <c r="N159" s="141"/>
      <c r="O159" s="141"/>
      <c r="P159" s="141"/>
      <c r="Q159" s="141"/>
      <c r="R159" s="141"/>
      <c r="S159" s="141"/>
      <c r="T159" s="141"/>
      <c r="U159" s="141"/>
      <c r="V159" s="141"/>
      <c r="W159" s="141"/>
      <c r="X159" s="141"/>
      <c r="Y159" s="141"/>
      <c r="Z159" s="141"/>
      <c r="AA159" s="141"/>
      <c r="AB159" s="141"/>
      <c r="AC159" s="141"/>
      <c r="AD159" s="141"/>
      <c r="AE159" s="141"/>
      <c r="AF159" s="141"/>
      <c r="AG159" s="141"/>
      <c r="AH159" s="141"/>
      <c r="AI159" s="141"/>
      <c r="AJ159" s="141"/>
      <c r="AK159" s="141"/>
      <c r="AL159" s="141"/>
      <c r="AM159" s="141"/>
      <c r="AN159" s="141"/>
    </row>
    <row r="160" spans="6:40">
      <c r="F160" s="141"/>
      <c r="G160" s="141"/>
      <c r="H160" s="141"/>
      <c r="I160" s="145"/>
      <c r="J160" s="145"/>
      <c r="K160" s="141"/>
      <c r="L160" s="145"/>
      <c r="M160" s="148"/>
      <c r="N160" s="141"/>
      <c r="O160" s="141"/>
      <c r="P160" s="141"/>
      <c r="Q160" s="141"/>
      <c r="R160" s="141"/>
      <c r="S160" s="141"/>
      <c r="T160" s="141"/>
      <c r="U160" s="141"/>
      <c r="V160" s="141"/>
      <c r="W160" s="141"/>
      <c r="X160" s="141"/>
      <c r="Y160" s="141"/>
      <c r="Z160" s="141"/>
      <c r="AA160" s="141"/>
      <c r="AB160" s="141"/>
      <c r="AC160" s="141"/>
      <c r="AD160" s="141"/>
      <c r="AE160" s="141"/>
      <c r="AF160" s="141"/>
      <c r="AG160" s="141"/>
      <c r="AH160" s="141"/>
      <c r="AI160" s="141"/>
      <c r="AJ160" s="141"/>
      <c r="AK160" s="141"/>
      <c r="AL160" s="141"/>
      <c r="AM160" s="141"/>
      <c r="AN160" s="141"/>
    </row>
    <row r="161" spans="6:40">
      <c r="F161" s="141"/>
      <c r="G161" s="141"/>
      <c r="H161" s="141"/>
      <c r="I161" s="145"/>
      <c r="J161" s="145"/>
      <c r="K161" s="141"/>
      <c r="L161" s="145"/>
      <c r="M161" s="148"/>
      <c r="N161" s="141"/>
      <c r="O161" s="141"/>
      <c r="P161" s="141"/>
      <c r="Q161" s="141"/>
      <c r="R161" s="141"/>
      <c r="S161" s="141"/>
      <c r="T161" s="141"/>
      <c r="U161" s="141"/>
      <c r="V161" s="141"/>
      <c r="W161" s="141"/>
      <c r="X161" s="141"/>
      <c r="Y161" s="141"/>
      <c r="Z161" s="141"/>
      <c r="AA161" s="141"/>
      <c r="AB161" s="141"/>
      <c r="AC161" s="141"/>
      <c r="AD161" s="141"/>
      <c r="AE161" s="141"/>
      <c r="AF161" s="141"/>
      <c r="AG161" s="141"/>
      <c r="AH161" s="141"/>
      <c r="AI161" s="141"/>
      <c r="AJ161" s="141"/>
      <c r="AK161" s="141"/>
      <c r="AL161" s="141"/>
      <c r="AM161" s="141"/>
      <c r="AN161" s="141"/>
    </row>
    <row r="162" spans="6:40">
      <c r="F162" s="141"/>
      <c r="G162" s="141"/>
      <c r="H162" s="141"/>
      <c r="I162" s="145"/>
      <c r="J162" s="145"/>
      <c r="K162" s="141"/>
      <c r="L162" s="145"/>
      <c r="M162" s="148"/>
      <c r="N162" s="141"/>
      <c r="O162" s="141"/>
      <c r="P162" s="141"/>
      <c r="Q162" s="141"/>
      <c r="R162" s="141"/>
      <c r="S162" s="141"/>
      <c r="T162" s="141"/>
      <c r="U162" s="141"/>
      <c r="V162" s="141"/>
      <c r="W162" s="141"/>
      <c r="X162" s="141"/>
      <c r="Y162" s="141"/>
      <c r="Z162" s="141"/>
      <c r="AA162" s="141"/>
      <c r="AB162" s="141"/>
      <c r="AC162" s="141"/>
      <c r="AD162" s="141"/>
      <c r="AE162" s="141"/>
      <c r="AF162" s="141"/>
      <c r="AG162" s="141"/>
      <c r="AH162" s="141"/>
      <c r="AI162" s="141"/>
      <c r="AJ162" s="141"/>
      <c r="AK162" s="141"/>
      <c r="AL162" s="141"/>
      <c r="AM162" s="141"/>
      <c r="AN162" s="141"/>
    </row>
    <row r="163" spans="6:40">
      <c r="F163" s="141"/>
      <c r="G163" s="141"/>
      <c r="H163" s="141"/>
      <c r="I163" s="145"/>
      <c r="J163" s="145"/>
      <c r="K163" s="141"/>
      <c r="L163" s="145"/>
      <c r="M163" s="148"/>
      <c r="N163" s="141"/>
      <c r="O163" s="141"/>
      <c r="P163" s="141"/>
      <c r="Q163" s="141"/>
      <c r="R163" s="141"/>
      <c r="S163" s="141"/>
      <c r="T163" s="141"/>
      <c r="U163" s="141"/>
      <c r="V163" s="141"/>
      <c r="W163" s="141"/>
      <c r="X163" s="141"/>
      <c r="Y163" s="141"/>
      <c r="Z163" s="141"/>
      <c r="AA163" s="141"/>
      <c r="AB163" s="141"/>
      <c r="AC163" s="141"/>
      <c r="AD163" s="141"/>
      <c r="AE163" s="141"/>
      <c r="AF163" s="141"/>
      <c r="AG163" s="141"/>
      <c r="AH163" s="141"/>
      <c r="AI163" s="141"/>
      <c r="AJ163" s="141"/>
      <c r="AK163" s="141"/>
      <c r="AL163" s="141"/>
      <c r="AM163" s="141"/>
      <c r="AN163" s="141"/>
    </row>
    <row r="164" spans="6:40">
      <c r="F164" s="141"/>
      <c r="G164" s="141"/>
      <c r="H164" s="141"/>
      <c r="I164" s="145"/>
      <c r="J164" s="145"/>
      <c r="K164" s="141"/>
      <c r="L164" s="145"/>
      <c r="M164" s="148"/>
      <c r="N164" s="141"/>
      <c r="O164" s="141"/>
      <c r="P164" s="141"/>
      <c r="Q164" s="141"/>
      <c r="R164" s="141"/>
      <c r="S164" s="141"/>
      <c r="T164" s="141"/>
      <c r="U164" s="141"/>
      <c r="V164" s="141"/>
      <c r="W164" s="141"/>
      <c r="X164" s="141"/>
      <c r="Y164" s="141"/>
      <c r="Z164" s="141"/>
      <c r="AA164" s="141"/>
      <c r="AB164" s="141"/>
      <c r="AC164" s="141"/>
      <c r="AD164" s="141"/>
      <c r="AE164" s="141"/>
      <c r="AF164" s="141"/>
      <c r="AG164" s="141"/>
      <c r="AH164" s="141"/>
      <c r="AI164" s="141"/>
      <c r="AJ164" s="141"/>
      <c r="AK164" s="141"/>
      <c r="AL164" s="141"/>
      <c r="AM164" s="141"/>
      <c r="AN164" s="141"/>
    </row>
    <row r="165" spans="6:40">
      <c r="F165" s="141"/>
      <c r="G165" s="141"/>
      <c r="H165" s="141"/>
      <c r="I165" s="145"/>
      <c r="J165" s="145"/>
      <c r="K165" s="141"/>
      <c r="L165" s="145"/>
      <c r="M165" s="148"/>
      <c r="N165" s="141"/>
      <c r="O165" s="141"/>
      <c r="P165" s="141"/>
      <c r="Q165" s="141"/>
      <c r="R165" s="141"/>
      <c r="S165" s="141"/>
      <c r="T165" s="141"/>
      <c r="U165" s="141"/>
      <c r="V165" s="141"/>
      <c r="W165" s="141"/>
      <c r="X165" s="141"/>
      <c r="Y165" s="141"/>
      <c r="Z165" s="141"/>
      <c r="AA165" s="141"/>
      <c r="AB165" s="141"/>
      <c r="AC165" s="141"/>
      <c r="AD165" s="141"/>
      <c r="AE165" s="141"/>
      <c r="AF165" s="141"/>
      <c r="AG165" s="141"/>
      <c r="AH165" s="141"/>
      <c r="AI165" s="141"/>
      <c r="AJ165" s="141"/>
      <c r="AK165" s="141"/>
      <c r="AL165" s="141"/>
      <c r="AM165" s="141"/>
      <c r="AN165" s="141"/>
    </row>
    <row r="166" spans="6:40">
      <c r="F166" s="141"/>
      <c r="G166" s="141"/>
      <c r="H166" s="141"/>
      <c r="I166" s="145"/>
      <c r="J166" s="145"/>
      <c r="K166" s="141"/>
      <c r="L166" s="145"/>
      <c r="M166" s="148"/>
      <c r="N166" s="141"/>
      <c r="O166" s="141"/>
      <c r="P166" s="141"/>
      <c r="Q166" s="141"/>
      <c r="R166" s="141"/>
      <c r="S166" s="141"/>
      <c r="T166" s="141"/>
      <c r="U166" s="141"/>
      <c r="V166" s="141"/>
      <c r="W166" s="141"/>
      <c r="X166" s="141"/>
      <c r="Y166" s="141"/>
      <c r="Z166" s="141"/>
      <c r="AA166" s="141"/>
      <c r="AB166" s="141"/>
      <c r="AC166" s="141"/>
      <c r="AD166" s="141"/>
      <c r="AE166" s="141"/>
      <c r="AF166" s="141"/>
      <c r="AG166" s="141"/>
      <c r="AH166" s="141"/>
      <c r="AI166" s="141"/>
      <c r="AJ166" s="141"/>
      <c r="AK166" s="141"/>
      <c r="AL166" s="141"/>
      <c r="AM166" s="141"/>
      <c r="AN166" s="141"/>
    </row>
    <row r="167" spans="6:40">
      <c r="F167" s="141"/>
      <c r="G167" s="141"/>
      <c r="H167" s="141"/>
      <c r="I167" s="145"/>
      <c r="J167" s="145"/>
      <c r="K167" s="141"/>
      <c r="L167" s="145"/>
      <c r="M167" s="148"/>
      <c r="N167" s="141"/>
      <c r="O167" s="141"/>
      <c r="P167" s="141"/>
      <c r="Q167" s="141"/>
      <c r="R167" s="141"/>
      <c r="S167" s="141"/>
      <c r="T167" s="141"/>
      <c r="U167" s="141"/>
      <c r="V167" s="141"/>
      <c r="W167" s="141"/>
      <c r="X167" s="141"/>
      <c r="Y167" s="141"/>
      <c r="Z167" s="141"/>
      <c r="AA167" s="141"/>
      <c r="AB167" s="141"/>
      <c r="AC167" s="141"/>
      <c r="AD167" s="141"/>
      <c r="AE167" s="141"/>
      <c r="AF167" s="141"/>
      <c r="AG167" s="141"/>
      <c r="AH167" s="141"/>
      <c r="AI167" s="141"/>
      <c r="AJ167" s="141"/>
      <c r="AK167" s="141"/>
      <c r="AL167" s="141"/>
      <c r="AM167" s="141"/>
      <c r="AN167" s="141"/>
    </row>
    <row r="168" spans="6:40">
      <c r="F168" s="141"/>
      <c r="G168" s="141"/>
      <c r="H168" s="141"/>
      <c r="I168" s="145"/>
      <c r="J168" s="145"/>
      <c r="K168" s="141"/>
      <c r="L168" s="145"/>
      <c r="M168" s="148"/>
      <c r="N168" s="141"/>
      <c r="O168" s="141"/>
      <c r="P168" s="141"/>
      <c r="Q168" s="141"/>
      <c r="R168" s="141"/>
      <c r="S168" s="141"/>
      <c r="T168" s="141"/>
      <c r="U168" s="141"/>
      <c r="V168" s="141"/>
      <c r="W168" s="141"/>
      <c r="X168" s="141"/>
      <c r="Y168" s="141"/>
      <c r="Z168" s="141"/>
      <c r="AA168" s="141"/>
      <c r="AB168" s="141"/>
      <c r="AC168" s="141"/>
      <c r="AD168" s="141"/>
      <c r="AE168" s="141"/>
      <c r="AF168" s="141"/>
      <c r="AG168" s="141"/>
      <c r="AH168" s="141"/>
      <c r="AI168" s="141"/>
      <c r="AJ168" s="141"/>
      <c r="AK168" s="141"/>
      <c r="AL168" s="141"/>
      <c r="AM168" s="141"/>
      <c r="AN168" s="141"/>
    </row>
    <row r="169" spans="6:40">
      <c r="F169" s="141"/>
      <c r="G169" s="141"/>
      <c r="H169" s="141"/>
      <c r="I169" s="145"/>
      <c r="J169" s="145"/>
      <c r="K169" s="141"/>
      <c r="L169" s="145"/>
      <c r="M169" s="148"/>
      <c r="N169" s="141"/>
      <c r="O169" s="141"/>
      <c r="P169" s="141"/>
      <c r="Q169" s="141"/>
      <c r="R169" s="141"/>
      <c r="S169" s="141"/>
      <c r="T169" s="141"/>
      <c r="U169" s="141"/>
      <c r="V169" s="141"/>
      <c r="W169" s="141"/>
      <c r="X169" s="141"/>
      <c r="Y169" s="141"/>
      <c r="Z169" s="141"/>
      <c r="AA169" s="141"/>
      <c r="AB169" s="141"/>
      <c r="AC169" s="141"/>
      <c r="AD169" s="141"/>
      <c r="AE169" s="141"/>
      <c r="AF169" s="141"/>
      <c r="AG169" s="141"/>
      <c r="AH169" s="141"/>
      <c r="AI169" s="141"/>
      <c r="AJ169" s="141"/>
      <c r="AK169" s="141"/>
      <c r="AL169" s="141"/>
      <c r="AM169" s="141"/>
      <c r="AN169" s="141"/>
    </row>
    <row r="170" spans="6:40">
      <c r="F170" s="141"/>
      <c r="G170" s="141"/>
      <c r="H170" s="141"/>
      <c r="I170" s="145"/>
      <c r="J170" s="145"/>
      <c r="K170" s="141"/>
      <c r="L170" s="145"/>
      <c r="M170" s="148"/>
      <c r="N170" s="141"/>
      <c r="O170" s="141"/>
      <c r="P170" s="141"/>
      <c r="Q170" s="141"/>
      <c r="R170" s="141"/>
      <c r="S170" s="141"/>
      <c r="T170" s="141"/>
      <c r="U170" s="141"/>
      <c r="V170" s="141"/>
      <c r="W170" s="141"/>
      <c r="X170" s="141"/>
      <c r="Y170" s="141"/>
      <c r="Z170" s="141"/>
      <c r="AA170" s="141"/>
      <c r="AB170" s="141"/>
      <c r="AC170" s="141"/>
      <c r="AD170" s="141"/>
      <c r="AE170" s="141"/>
      <c r="AF170" s="141"/>
      <c r="AG170" s="141"/>
      <c r="AH170" s="141"/>
      <c r="AI170" s="141"/>
      <c r="AJ170" s="141"/>
      <c r="AK170" s="141"/>
      <c r="AL170" s="141"/>
      <c r="AM170" s="141"/>
      <c r="AN170" s="141"/>
    </row>
    <row r="171" spans="6:40">
      <c r="F171" s="141"/>
      <c r="G171" s="141"/>
      <c r="H171" s="141"/>
      <c r="I171" s="145"/>
      <c r="J171" s="145"/>
      <c r="K171" s="141"/>
      <c r="L171" s="145"/>
      <c r="M171" s="148"/>
      <c r="N171" s="141"/>
      <c r="O171" s="141"/>
      <c r="P171" s="141"/>
      <c r="Q171" s="141"/>
      <c r="R171" s="141"/>
      <c r="S171" s="141"/>
      <c r="T171" s="141"/>
      <c r="U171" s="141"/>
      <c r="V171" s="141"/>
      <c r="W171" s="141"/>
      <c r="X171" s="141"/>
      <c r="Y171" s="141"/>
      <c r="Z171" s="141"/>
      <c r="AA171" s="141"/>
      <c r="AB171" s="141"/>
      <c r="AC171" s="141"/>
      <c r="AD171" s="141"/>
      <c r="AE171" s="141"/>
      <c r="AF171" s="141"/>
      <c r="AG171" s="141"/>
      <c r="AH171" s="141"/>
      <c r="AI171" s="141"/>
      <c r="AJ171" s="141"/>
      <c r="AK171" s="141"/>
      <c r="AL171" s="141"/>
      <c r="AM171" s="141"/>
      <c r="AN171" s="141"/>
    </row>
    <row r="172" spans="6:40">
      <c r="F172" s="141"/>
      <c r="G172" s="141"/>
      <c r="H172" s="141"/>
      <c r="I172" s="145"/>
      <c r="J172" s="145"/>
      <c r="K172" s="141"/>
      <c r="L172" s="145"/>
      <c r="M172" s="148"/>
      <c r="N172" s="141"/>
      <c r="O172" s="141"/>
      <c r="P172" s="141"/>
      <c r="Q172" s="141"/>
      <c r="R172" s="141"/>
      <c r="S172" s="141"/>
      <c r="T172" s="141"/>
      <c r="U172" s="141"/>
      <c r="V172" s="141"/>
      <c r="W172" s="141"/>
      <c r="X172" s="141"/>
      <c r="Y172" s="141"/>
      <c r="Z172" s="141"/>
      <c r="AA172" s="141"/>
      <c r="AB172" s="141"/>
      <c r="AC172" s="141"/>
      <c r="AD172" s="141"/>
      <c r="AE172" s="141"/>
      <c r="AF172" s="141"/>
      <c r="AG172" s="141"/>
      <c r="AH172" s="141"/>
      <c r="AI172" s="141"/>
      <c r="AJ172" s="141"/>
      <c r="AK172" s="141"/>
      <c r="AL172" s="141"/>
      <c r="AM172" s="141"/>
      <c r="AN172" s="141"/>
    </row>
    <row r="173" spans="6:40">
      <c r="F173" s="141"/>
      <c r="G173" s="141"/>
      <c r="H173" s="141"/>
      <c r="I173" s="145"/>
      <c r="J173" s="145"/>
      <c r="K173" s="141"/>
      <c r="L173" s="145"/>
      <c r="M173" s="148"/>
      <c r="N173" s="141"/>
      <c r="O173" s="141"/>
      <c r="P173" s="141"/>
      <c r="Q173" s="141"/>
      <c r="R173" s="141"/>
      <c r="S173" s="141"/>
      <c r="T173" s="141"/>
      <c r="U173" s="141"/>
      <c r="V173" s="141"/>
      <c r="W173" s="141"/>
      <c r="X173" s="141"/>
      <c r="Y173" s="141"/>
      <c r="Z173" s="141"/>
      <c r="AA173" s="141"/>
      <c r="AB173" s="141"/>
      <c r="AC173" s="141"/>
      <c r="AD173" s="141"/>
      <c r="AE173" s="141"/>
      <c r="AF173" s="141"/>
      <c r="AG173" s="141"/>
      <c r="AH173" s="141"/>
      <c r="AI173" s="141"/>
      <c r="AJ173" s="141"/>
      <c r="AK173" s="141"/>
      <c r="AL173" s="141"/>
      <c r="AM173" s="141"/>
      <c r="AN173" s="141"/>
    </row>
    <row r="174" spans="6:40">
      <c r="F174" s="141"/>
      <c r="G174" s="141"/>
      <c r="H174" s="141"/>
      <c r="I174" s="145"/>
      <c r="J174" s="145"/>
      <c r="K174" s="141"/>
      <c r="L174" s="145"/>
      <c r="M174" s="148"/>
      <c r="N174" s="141"/>
      <c r="O174" s="141"/>
      <c r="P174" s="141"/>
      <c r="Q174" s="141"/>
      <c r="R174" s="141"/>
      <c r="S174" s="141"/>
      <c r="T174" s="141"/>
      <c r="U174" s="141"/>
      <c r="V174" s="141"/>
      <c r="W174" s="141"/>
      <c r="X174" s="141"/>
      <c r="Y174" s="141"/>
      <c r="Z174" s="141"/>
      <c r="AA174" s="141"/>
      <c r="AB174" s="141"/>
      <c r="AC174" s="141"/>
      <c r="AD174" s="141"/>
      <c r="AE174" s="141"/>
      <c r="AF174" s="141"/>
      <c r="AG174" s="141"/>
      <c r="AH174" s="141"/>
      <c r="AI174" s="141"/>
      <c r="AJ174" s="141"/>
      <c r="AK174" s="141"/>
      <c r="AL174" s="141"/>
      <c r="AM174" s="141"/>
      <c r="AN174" s="141"/>
    </row>
    <row r="175" spans="6:40">
      <c r="F175" s="141"/>
      <c r="G175" s="141"/>
      <c r="H175" s="141"/>
      <c r="I175" s="145"/>
      <c r="J175" s="145"/>
      <c r="K175" s="141"/>
      <c r="L175" s="145"/>
      <c r="M175" s="148"/>
      <c r="N175" s="141"/>
      <c r="O175" s="141"/>
      <c r="P175" s="141"/>
      <c r="Q175" s="141"/>
      <c r="R175" s="141"/>
      <c r="S175" s="141"/>
      <c r="T175" s="141"/>
      <c r="U175" s="141"/>
      <c r="V175" s="141"/>
      <c r="W175" s="141"/>
      <c r="X175" s="141"/>
      <c r="Y175" s="141"/>
      <c r="Z175" s="141"/>
      <c r="AA175" s="141"/>
      <c r="AB175" s="141"/>
      <c r="AC175" s="141"/>
      <c r="AD175" s="141"/>
      <c r="AE175" s="141"/>
      <c r="AF175" s="141"/>
      <c r="AG175" s="141"/>
      <c r="AH175" s="141"/>
      <c r="AI175" s="141"/>
      <c r="AJ175" s="141"/>
      <c r="AK175" s="141"/>
      <c r="AL175" s="141"/>
      <c r="AM175" s="141"/>
      <c r="AN175" s="141"/>
    </row>
    <row r="176" spans="6:40">
      <c r="F176" s="141"/>
      <c r="G176" s="141"/>
      <c r="H176" s="141"/>
      <c r="I176" s="145"/>
      <c r="J176" s="145"/>
      <c r="K176" s="141"/>
      <c r="L176" s="145"/>
      <c r="M176" s="148"/>
      <c r="N176" s="141"/>
      <c r="O176" s="141"/>
      <c r="P176" s="141"/>
      <c r="Q176" s="141"/>
      <c r="R176" s="141"/>
      <c r="S176" s="141"/>
      <c r="T176" s="141"/>
      <c r="U176" s="141"/>
      <c r="V176" s="141"/>
      <c r="W176" s="141"/>
      <c r="X176" s="141"/>
      <c r="Y176" s="141"/>
      <c r="Z176" s="141"/>
      <c r="AA176" s="141"/>
      <c r="AB176" s="141"/>
      <c r="AC176" s="141"/>
      <c r="AD176" s="141"/>
      <c r="AE176" s="141"/>
      <c r="AF176" s="141"/>
      <c r="AG176" s="141"/>
      <c r="AH176" s="141"/>
      <c r="AI176" s="141"/>
      <c r="AJ176" s="141"/>
      <c r="AK176" s="141"/>
      <c r="AL176" s="141"/>
      <c r="AM176" s="141"/>
      <c r="AN176" s="141"/>
    </row>
    <row r="177" spans="6:40">
      <c r="F177" s="141"/>
      <c r="G177" s="141"/>
      <c r="H177" s="141"/>
      <c r="I177" s="145"/>
      <c r="J177" s="145"/>
      <c r="K177" s="141"/>
      <c r="L177" s="145"/>
      <c r="M177" s="148"/>
      <c r="N177" s="141"/>
      <c r="O177" s="141"/>
      <c r="P177" s="141"/>
      <c r="Q177" s="141"/>
      <c r="R177" s="141"/>
      <c r="S177" s="141"/>
      <c r="T177" s="141"/>
      <c r="U177" s="141"/>
      <c r="V177" s="141"/>
      <c r="W177" s="141"/>
      <c r="X177" s="141"/>
      <c r="Y177" s="141"/>
      <c r="Z177" s="141"/>
      <c r="AA177" s="141"/>
      <c r="AB177" s="141"/>
      <c r="AC177" s="141"/>
      <c r="AD177" s="141"/>
      <c r="AE177" s="141"/>
      <c r="AF177" s="141"/>
      <c r="AG177" s="141"/>
      <c r="AH177" s="141"/>
      <c r="AI177" s="141"/>
      <c r="AJ177" s="141"/>
      <c r="AK177" s="141"/>
      <c r="AL177" s="141"/>
      <c r="AM177" s="141"/>
      <c r="AN177" s="141"/>
    </row>
    <row r="178" spans="6:40">
      <c r="F178" s="141"/>
      <c r="G178" s="141"/>
      <c r="H178" s="141"/>
      <c r="I178" s="145"/>
      <c r="J178" s="145"/>
      <c r="K178" s="141"/>
      <c r="L178" s="145"/>
      <c r="M178" s="148"/>
      <c r="N178" s="141"/>
      <c r="O178" s="141"/>
      <c r="P178" s="141"/>
      <c r="Q178" s="141"/>
      <c r="R178" s="141"/>
      <c r="S178" s="141"/>
      <c r="T178" s="141"/>
      <c r="U178" s="141"/>
      <c r="V178" s="141"/>
      <c r="W178" s="141"/>
      <c r="X178" s="141"/>
      <c r="Y178" s="141"/>
      <c r="Z178" s="141"/>
      <c r="AA178" s="141"/>
      <c r="AB178" s="141"/>
      <c r="AC178" s="141"/>
      <c r="AD178" s="141"/>
      <c r="AE178" s="141"/>
      <c r="AF178" s="141"/>
      <c r="AG178" s="141"/>
      <c r="AH178" s="141"/>
      <c r="AI178" s="141"/>
      <c r="AJ178" s="141"/>
      <c r="AK178" s="141"/>
      <c r="AL178" s="141"/>
      <c r="AM178" s="141"/>
      <c r="AN178" s="141"/>
    </row>
    <row r="179" spans="6:40">
      <c r="F179" s="141"/>
      <c r="G179" s="141"/>
      <c r="H179" s="141"/>
      <c r="I179" s="145"/>
      <c r="J179" s="145"/>
      <c r="K179" s="141"/>
      <c r="L179" s="145"/>
      <c r="M179" s="148"/>
      <c r="N179" s="141"/>
      <c r="O179" s="141"/>
      <c r="P179" s="141"/>
      <c r="Q179" s="141"/>
      <c r="R179" s="141"/>
      <c r="S179" s="141"/>
      <c r="T179" s="141"/>
      <c r="U179" s="141"/>
      <c r="V179" s="141"/>
      <c r="W179" s="141"/>
      <c r="X179" s="141"/>
      <c r="Y179" s="141"/>
      <c r="Z179" s="141"/>
      <c r="AA179" s="141"/>
      <c r="AB179" s="141"/>
      <c r="AC179" s="141"/>
      <c r="AD179" s="141"/>
      <c r="AE179" s="141"/>
      <c r="AF179" s="141"/>
      <c r="AG179" s="141"/>
      <c r="AH179" s="141"/>
      <c r="AI179" s="141"/>
      <c r="AJ179" s="141"/>
      <c r="AK179" s="141"/>
      <c r="AL179" s="141"/>
      <c r="AM179" s="141"/>
      <c r="AN179" s="141"/>
    </row>
    <row r="180" spans="6:40">
      <c r="F180" s="141"/>
      <c r="G180" s="141"/>
      <c r="H180" s="141"/>
      <c r="I180" s="145"/>
      <c r="J180" s="145"/>
      <c r="K180" s="141"/>
      <c r="L180" s="145"/>
      <c r="M180" s="148"/>
      <c r="N180" s="141"/>
      <c r="O180" s="141"/>
      <c r="P180" s="141"/>
      <c r="Q180" s="141"/>
      <c r="R180" s="141"/>
      <c r="S180" s="141"/>
      <c r="T180" s="141"/>
      <c r="U180" s="141"/>
      <c r="V180" s="141"/>
      <c r="W180" s="141"/>
      <c r="X180" s="141"/>
      <c r="Y180" s="141"/>
      <c r="Z180" s="141"/>
      <c r="AA180" s="141"/>
      <c r="AB180" s="141"/>
      <c r="AC180" s="141"/>
      <c r="AD180" s="141"/>
      <c r="AE180" s="141"/>
      <c r="AF180" s="141"/>
      <c r="AG180" s="141"/>
      <c r="AH180" s="141"/>
      <c r="AI180" s="141"/>
      <c r="AJ180" s="141"/>
      <c r="AK180" s="141"/>
      <c r="AL180" s="141"/>
      <c r="AM180" s="141"/>
      <c r="AN180" s="141"/>
    </row>
    <row r="181" spans="6:40">
      <c r="F181" s="141"/>
      <c r="G181" s="141"/>
      <c r="H181" s="141"/>
      <c r="I181" s="145"/>
      <c r="J181" s="145"/>
      <c r="K181" s="141"/>
      <c r="L181" s="145"/>
      <c r="M181" s="148"/>
      <c r="N181" s="141"/>
      <c r="O181" s="141"/>
      <c r="P181" s="141"/>
      <c r="Q181" s="141"/>
      <c r="R181" s="141"/>
      <c r="S181" s="141"/>
      <c r="T181" s="141"/>
      <c r="U181" s="141"/>
      <c r="V181" s="141"/>
      <c r="W181" s="141"/>
      <c r="X181" s="141"/>
      <c r="Y181" s="141"/>
      <c r="Z181" s="141"/>
      <c r="AA181" s="141"/>
      <c r="AB181" s="141"/>
      <c r="AC181" s="141"/>
      <c r="AD181" s="141"/>
      <c r="AE181" s="141"/>
      <c r="AF181" s="141"/>
      <c r="AG181" s="141"/>
      <c r="AH181" s="141"/>
      <c r="AI181" s="141"/>
      <c r="AJ181" s="141"/>
      <c r="AK181" s="141"/>
      <c r="AL181" s="141"/>
      <c r="AM181" s="141"/>
      <c r="AN181" s="141"/>
    </row>
    <row r="182" spans="6:40">
      <c r="F182" s="141"/>
      <c r="G182" s="141"/>
      <c r="H182" s="141"/>
      <c r="I182" s="145"/>
      <c r="J182" s="145"/>
      <c r="K182" s="141"/>
      <c r="L182" s="145"/>
      <c r="M182" s="148"/>
      <c r="N182" s="141"/>
      <c r="O182" s="141"/>
      <c r="P182" s="141"/>
      <c r="Q182" s="141"/>
      <c r="R182" s="141"/>
      <c r="S182" s="141"/>
      <c r="T182" s="141"/>
      <c r="U182" s="141"/>
      <c r="V182" s="141"/>
      <c r="W182" s="141"/>
      <c r="X182" s="141"/>
      <c r="Y182" s="141"/>
      <c r="Z182" s="141"/>
      <c r="AA182" s="141"/>
      <c r="AB182" s="141"/>
      <c r="AC182" s="141"/>
      <c r="AD182" s="141"/>
      <c r="AE182" s="141"/>
      <c r="AF182" s="141"/>
      <c r="AG182" s="141"/>
      <c r="AH182" s="141"/>
      <c r="AI182" s="141"/>
      <c r="AJ182" s="141"/>
      <c r="AK182" s="141"/>
      <c r="AL182" s="141"/>
      <c r="AM182" s="141"/>
      <c r="AN182" s="141"/>
    </row>
    <row r="183" spans="6:40">
      <c r="F183" s="141"/>
      <c r="G183" s="141"/>
      <c r="H183" s="141"/>
      <c r="I183" s="145"/>
      <c r="J183" s="145"/>
      <c r="K183" s="141"/>
      <c r="L183" s="145"/>
      <c r="M183" s="148"/>
      <c r="N183" s="141"/>
      <c r="O183" s="141"/>
      <c r="P183" s="141"/>
      <c r="Q183" s="141"/>
      <c r="R183" s="141"/>
      <c r="S183" s="141"/>
      <c r="T183" s="141"/>
      <c r="U183" s="141"/>
      <c r="V183" s="141"/>
      <c r="W183" s="141"/>
      <c r="X183" s="141"/>
      <c r="Y183" s="141"/>
      <c r="Z183" s="141"/>
      <c r="AA183" s="141"/>
      <c r="AB183" s="141"/>
      <c r="AC183" s="141"/>
      <c r="AD183" s="141"/>
      <c r="AE183" s="141"/>
      <c r="AF183" s="141"/>
      <c r="AG183" s="141"/>
      <c r="AH183" s="141"/>
      <c r="AI183" s="141"/>
      <c r="AJ183" s="141"/>
      <c r="AK183" s="141"/>
      <c r="AL183" s="141"/>
      <c r="AM183" s="141"/>
      <c r="AN183" s="141"/>
    </row>
    <row r="184" spans="6:40">
      <c r="F184" s="141"/>
      <c r="G184" s="141"/>
      <c r="H184" s="141"/>
      <c r="I184" s="145"/>
      <c r="J184" s="145"/>
      <c r="K184" s="141"/>
      <c r="L184" s="145"/>
      <c r="M184" s="148"/>
      <c r="N184" s="141"/>
      <c r="O184" s="141"/>
      <c r="P184" s="141"/>
      <c r="Q184" s="141"/>
      <c r="R184" s="141"/>
      <c r="S184" s="141"/>
      <c r="T184" s="141"/>
      <c r="U184" s="141"/>
      <c r="V184" s="141"/>
      <c r="W184" s="141"/>
      <c r="X184" s="141"/>
      <c r="Y184" s="141"/>
      <c r="Z184" s="141"/>
      <c r="AA184" s="141"/>
      <c r="AB184" s="141"/>
      <c r="AC184" s="141"/>
      <c r="AD184" s="141"/>
      <c r="AE184" s="141"/>
      <c r="AF184" s="141"/>
      <c r="AG184" s="141"/>
      <c r="AH184" s="141"/>
      <c r="AI184" s="141"/>
      <c r="AJ184" s="141"/>
      <c r="AK184" s="141"/>
      <c r="AL184" s="141"/>
      <c r="AM184" s="141"/>
      <c r="AN184" s="141"/>
    </row>
    <row r="185" spans="6:40">
      <c r="F185" s="141"/>
      <c r="G185" s="141"/>
      <c r="H185" s="141"/>
      <c r="I185" s="145"/>
      <c r="J185" s="145"/>
      <c r="K185" s="141"/>
      <c r="L185" s="145"/>
      <c r="M185" s="148"/>
      <c r="N185" s="141"/>
      <c r="O185" s="141"/>
      <c r="P185" s="141"/>
      <c r="Q185" s="141"/>
      <c r="R185" s="141"/>
      <c r="S185" s="141"/>
      <c r="T185" s="141"/>
      <c r="U185" s="141"/>
      <c r="V185" s="141"/>
      <c r="W185" s="141"/>
      <c r="X185" s="141"/>
      <c r="Y185" s="141"/>
      <c r="Z185" s="141"/>
      <c r="AA185" s="141"/>
      <c r="AB185" s="141"/>
      <c r="AC185" s="141"/>
      <c r="AD185" s="141"/>
      <c r="AE185" s="141"/>
      <c r="AF185" s="141"/>
      <c r="AG185" s="141"/>
      <c r="AH185" s="141"/>
      <c r="AI185" s="141"/>
      <c r="AJ185" s="141"/>
      <c r="AK185" s="141"/>
      <c r="AL185" s="141"/>
      <c r="AM185" s="141"/>
      <c r="AN185" s="141"/>
    </row>
    <row r="186" spans="6:40">
      <c r="F186" s="141"/>
      <c r="G186" s="141"/>
      <c r="H186" s="141"/>
      <c r="I186" s="145"/>
      <c r="J186" s="145"/>
      <c r="K186" s="141"/>
      <c r="L186" s="145"/>
      <c r="M186" s="148"/>
      <c r="N186" s="141"/>
      <c r="O186" s="141"/>
      <c r="P186" s="141"/>
      <c r="Q186" s="141"/>
      <c r="R186" s="141"/>
      <c r="S186" s="141"/>
      <c r="T186" s="141"/>
      <c r="U186" s="141"/>
      <c r="V186" s="141"/>
      <c r="W186" s="141"/>
      <c r="X186" s="141"/>
      <c r="Y186" s="141"/>
      <c r="Z186" s="141"/>
      <c r="AA186" s="141"/>
      <c r="AB186" s="141"/>
      <c r="AC186" s="141"/>
      <c r="AD186" s="141"/>
      <c r="AE186" s="141"/>
      <c r="AF186" s="141"/>
      <c r="AG186" s="141"/>
      <c r="AH186" s="141"/>
      <c r="AI186" s="141"/>
      <c r="AJ186" s="141"/>
      <c r="AK186" s="141"/>
      <c r="AL186" s="141"/>
      <c r="AM186" s="141"/>
      <c r="AN186" s="141"/>
    </row>
    <row r="187" spans="6:40">
      <c r="F187" s="141"/>
      <c r="G187" s="141"/>
      <c r="H187" s="141"/>
      <c r="I187" s="145"/>
      <c r="J187" s="145"/>
      <c r="K187" s="141"/>
      <c r="L187" s="145"/>
      <c r="M187" s="148"/>
      <c r="N187" s="141"/>
      <c r="O187" s="141"/>
      <c r="P187" s="141"/>
      <c r="Q187" s="141"/>
      <c r="R187" s="141"/>
      <c r="S187" s="141"/>
      <c r="T187" s="141"/>
      <c r="U187" s="141"/>
      <c r="V187" s="141"/>
      <c r="W187" s="141"/>
      <c r="X187" s="141"/>
      <c r="Y187" s="141"/>
      <c r="Z187" s="141"/>
      <c r="AA187" s="141"/>
      <c r="AB187" s="141"/>
      <c r="AC187" s="141"/>
      <c r="AD187" s="141"/>
      <c r="AE187" s="141"/>
      <c r="AF187" s="141"/>
      <c r="AG187" s="141"/>
      <c r="AH187" s="141"/>
      <c r="AI187" s="141"/>
      <c r="AJ187" s="141"/>
      <c r="AK187" s="141"/>
      <c r="AL187" s="141"/>
      <c r="AM187" s="141"/>
      <c r="AN187" s="141"/>
    </row>
    <row r="188" spans="6:40">
      <c r="F188" s="141"/>
      <c r="G188" s="141"/>
      <c r="H188" s="141"/>
      <c r="I188" s="145"/>
      <c r="J188" s="145"/>
      <c r="K188" s="141"/>
      <c r="L188" s="145"/>
      <c r="M188" s="148"/>
      <c r="N188" s="141"/>
      <c r="O188" s="141"/>
      <c r="P188" s="141"/>
      <c r="Q188" s="141"/>
      <c r="R188" s="141"/>
      <c r="S188" s="141"/>
      <c r="T188" s="141"/>
      <c r="U188" s="141"/>
      <c r="V188" s="141"/>
      <c r="W188" s="141"/>
      <c r="X188" s="141"/>
      <c r="Y188" s="141"/>
      <c r="Z188" s="141"/>
      <c r="AA188" s="141"/>
      <c r="AB188" s="141"/>
      <c r="AC188" s="141"/>
      <c r="AD188" s="141"/>
      <c r="AE188" s="141"/>
      <c r="AF188" s="141"/>
      <c r="AG188" s="141"/>
      <c r="AH188" s="141"/>
      <c r="AI188" s="141"/>
      <c r="AJ188" s="141"/>
      <c r="AK188" s="141"/>
      <c r="AL188" s="141"/>
      <c r="AM188" s="141"/>
      <c r="AN188" s="141"/>
    </row>
    <row r="189" spans="6:40">
      <c r="F189" s="141"/>
      <c r="G189" s="141"/>
      <c r="H189" s="141"/>
      <c r="I189" s="145"/>
      <c r="J189" s="145"/>
      <c r="K189" s="141"/>
      <c r="L189" s="145"/>
      <c r="M189" s="148"/>
      <c r="N189" s="141"/>
      <c r="O189" s="141"/>
      <c r="P189" s="141"/>
      <c r="Q189" s="141"/>
      <c r="R189" s="141"/>
      <c r="S189" s="141"/>
      <c r="T189" s="141"/>
      <c r="U189" s="141"/>
      <c r="V189" s="141"/>
      <c r="W189" s="141"/>
      <c r="X189" s="141"/>
      <c r="Y189" s="141"/>
      <c r="Z189" s="141"/>
      <c r="AA189" s="141"/>
      <c r="AB189" s="141"/>
      <c r="AC189" s="141"/>
      <c r="AD189" s="141"/>
      <c r="AE189" s="141"/>
      <c r="AF189" s="141"/>
      <c r="AG189" s="141"/>
      <c r="AH189" s="141"/>
      <c r="AI189" s="141"/>
      <c r="AJ189" s="141"/>
      <c r="AK189" s="141"/>
      <c r="AL189" s="141"/>
      <c r="AM189" s="141"/>
      <c r="AN189" s="141"/>
    </row>
    <row r="190" spans="6:40">
      <c r="F190" s="141"/>
      <c r="G190" s="141"/>
      <c r="H190" s="141"/>
      <c r="I190" s="145"/>
      <c r="J190" s="145"/>
      <c r="K190" s="141"/>
      <c r="L190" s="145"/>
      <c r="M190" s="148"/>
      <c r="N190" s="141"/>
      <c r="O190" s="141"/>
      <c r="P190" s="141"/>
      <c r="Q190" s="141"/>
      <c r="R190" s="141"/>
      <c r="S190" s="141"/>
      <c r="T190" s="141"/>
      <c r="U190" s="141"/>
      <c r="V190" s="141"/>
      <c r="W190" s="141"/>
      <c r="X190" s="141"/>
      <c r="Y190" s="141"/>
      <c r="Z190" s="141"/>
      <c r="AA190" s="141"/>
      <c r="AB190" s="141"/>
      <c r="AC190" s="141"/>
      <c r="AD190" s="141"/>
      <c r="AE190" s="141"/>
      <c r="AF190" s="141"/>
      <c r="AG190" s="141"/>
      <c r="AH190" s="141"/>
      <c r="AI190" s="141"/>
      <c r="AJ190" s="141"/>
      <c r="AK190" s="141"/>
      <c r="AL190" s="141"/>
      <c r="AM190" s="141"/>
      <c r="AN190" s="141"/>
    </row>
    <row r="191" spans="6:40">
      <c r="F191" s="141"/>
      <c r="G191" s="141"/>
      <c r="H191" s="141"/>
      <c r="I191" s="145"/>
      <c r="J191" s="145"/>
      <c r="K191" s="141"/>
      <c r="L191" s="145"/>
      <c r="M191" s="148"/>
      <c r="N191" s="141"/>
      <c r="O191" s="141"/>
      <c r="P191" s="141"/>
      <c r="Q191" s="141"/>
      <c r="R191" s="141"/>
      <c r="S191" s="141"/>
      <c r="T191" s="141"/>
      <c r="U191" s="141"/>
      <c r="V191" s="141"/>
      <c r="W191" s="141"/>
      <c r="X191" s="141"/>
      <c r="Y191" s="141"/>
      <c r="Z191" s="141"/>
      <c r="AA191" s="141"/>
      <c r="AB191" s="141"/>
      <c r="AC191" s="141"/>
      <c r="AD191" s="141"/>
      <c r="AE191" s="141"/>
      <c r="AF191" s="141"/>
      <c r="AG191" s="141"/>
      <c r="AH191" s="141"/>
      <c r="AI191" s="141"/>
      <c r="AJ191" s="141"/>
      <c r="AK191" s="141"/>
      <c r="AL191" s="141"/>
      <c r="AM191" s="141"/>
      <c r="AN191" s="141"/>
    </row>
    <row r="192" spans="6:40">
      <c r="F192" s="141"/>
      <c r="G192" s="141"/>
      <c r="H192" s="141"/>
      <c r="I192" s="145"/>
      <c r="J192" s="145"/>
      <c r="K192" s="141"/>
      <c r="L192" s="145"/>
      <c r="M192" s="148"/>
      <c r="N192" s="141"/>
      <c r="O192" s="141"/>
      <c r="P192" s="141"/>
      <c r="Q192" s="141"/>
      <c r="R192" s="141"/>
      <c r="S192" s="141"/>
      <c r="T192" s="141"/>
      <c r="U192" s="141"/>
      <c r="V192" s="141"/>
      <c r="W192" s="141"/>
      <c r="X192" s="141"/>
      <c r="Y192" s="141"/>
      <c r="Z192" s="141"/>
      <c r="AA192" s="141"/>
      <c r="AB192" s="141"/>
      <c r="AC192" s="141"/>
      <c r="AD192" s="141"/>
      <c r="AE192" s="141"/>
      <c r="AF192" s="141"/>
      <c r="AG192" s="141"/>
      <c r="AH192" s="141"/>
      <c r="AI192" s="141"/>
      <c r="AJ192" s="141"/>
      <c r="AK192" s="141"/>
      <c r="AL192" s="141"/>
      <c r="AM192" s="141"/>
      <c r="AN192" s="141"/>
    </row>
    <row r="193" spans="6:40">
      <c r="F193" s="141"/>
      <c r="G193" s="141"/>
      <c r="H193" s="141"/>
      <c r="I193" s="145"/>
      <c r="J193" s="145"/>
      <c r="K193" s="141"/>
      <c r="L193" s="145"/>
      <c r="M193" s="148"/>
      <c r="N193" s="141"/>
      <c r="O193" s="141"/>
      <c r="P193" s="141"/>
      <c r="Q193" s="141"/>
      <c r="R193" s="141"/>
      <c r="S193" s="141"/>
      <c r="T193" s="141"/>
      <c r="U193" s="141"/>
      <c r="V193" s="141"/>
      <c r="W193" s="141"/>
      <c r="X193" s="141"/>
      <c r="Y193" s="141"/>
      <c r="Z193" s="141"/>
      <c r="AA193" s="141"/>
      <c r="AB193" s="141"/>
      <c r="AC193" s="141"/>
      <c r="AD193" s="141"/>
      <c r="AE193" s="141"/>
      <c r="AF193" s="141"/>
      <c r="AG193" s="141"/>
      <c r="AH193" s="141"/>
      <c r="AI193" s="141"/>
      <c r="AJ193" s="141"/>
      <c r="AK193" s="141"/>
      <c r="AL193" s="141"/>
      <c r="AM193" s="141"/>
      <c r="AN193" s="141"/>
    </row>
    <row r="194" spans="6:40">
      <c r="F194" s="141"/>
      <c r="G194" s="141"/>
      <c r="H194" s="141"/>
      <c r="I194" s="145"/>
      <c r="J194" s="145"/>
      <c r="K194" s="141"/>
      <c r="L194" s="145"/>
      <c r="M194" s="148"/>
      <c r="N194" s="141"/>
      <c r="O194" s="141"/>
      <c r="P194" s="141"/>
      <c r="Q194" s="141"/>
      <c r="R194" s="141"/>
      <c r="S194" s="141"/>
      <c r="T194" s="141"/>
      <c r="U194" s="141"/>
      <c r="V194" s="141"/>
      <c r="W194" s="141"/>
      <c r="X194" s="141"/>
      <c r="Y194" s="141"/>
      <c r="Z194" s="141"/>
      <c r="AA194" s="141"/>
      <c r="AB194" s="141"/>
      <c r="AC194" s="141"/>
      <c r="AD194" s="141"/>
      <c r="AE194" s="141"/>
      <c r="AF194" s="141"/>
      <c r="AG194" s="141"/>
      <c r="AH194" s="141"/>
      <c r="AI194" s="141"/>
      <c r="AJ194" s="141"/>
      <c r="AK194" s="141"/>
      <c r="AL194" s="141"/>
      <c r="AM194" s="141"/>
      <c r="AN194" s="141"/>
    </row>
    <row r="195" spans="6:40">
      <c r="F195" s="141"/>
      <c r="G195" s="141"/>
      <c r="H195" s="141"/>
      <c r="I195" s="145"/>
      <c r="J195" s="145"/>
      <c r="K195" s="141"/>
      <c r="L195" s="145"/>
      <c r="M195" s="148"/>
      <c r="N195" s="141"/>
      <c r="O195" s="141"/>
      <c r="P195" s="141"/>
      <c r="Q195" s="141"/>
      <c r="R195" s="141"/>
      <c r="S195" s="141"/>
      <c r="T195" s="141"/>
      <c r="U195" s="141"/>
      <c r="V195" s="141"/>
      <c r="W195" s="141"/>
      <c r="X195" s="141"/>
      <c r="Y195" s="141"/>
      <c r="Z195" s="141"/>
      <c r="AA195" s="141"/>
      <c r="AB195" s="141"/>
      <c r="AC195" s="141"/>
      <c r="AD195" s="141"/>
      <c r="AE195" s="141"/>
      <c r="AF195" s="141"/>
      <c r="AG195" s="141"/>
      <c r="AH195" s="141"/>
      <c r="AI195" s="141"/>
      <c r="AJ195" s="141"/>
      <c r="AK195" s="141"/>
      <c r="AL195" s="141"/>
      <c r="AM195" s="141"/>
      <c r="AN195" s="141"/>
    </row>
    <row r="196" spans="6:40">
      <c r="F196" s="141"/>
      <c r="G196" s="141"/>
      <c r="H196" s="141"/>
      <c r="I196" s="145"/>
      <c r="J196" s="145"/>
      <c r="K196" s="141"/>
      <c r="L196" s="145"/>
      <c r="M196" s="148"/>
      <c r="N196" s="141"/>
      <c r="O196" s="141"/>
      <c r="P196" s="141"/>
      <c r="Q196" s="141"/>
      <c r="R196" s="141"/>
      <c r="S196" s="141"/>
      <c r="T196" s="141"/>
      <c r="U196" s="141"/>
      <c r="V196" s="141"/>
      <c r="W196" s="141"/>
      <c r="X196" s="141"/>
      <c r="Y196" s="141"/>
      <c r="Z196" s="141"/>
      <c r="AA196" s="141"/>
      <c r="AB196" s="141"/>
      <c r="AC196" s="141"/>
      <c r="AD196" s="141"/>
      <c r="AE196" s="141"/>
      <c r="AF196" s="141"/>
      <c r="AG196" s="141"/>
      <c r="AH196" s="141"/>
      <c r="AI196" s="141"/>
      <c r="AJ196" s="141"/>
      <c r="AK196" s="141"/>
      <c r="AL196" s="141"/>
      <c r="AM196" s="141"/>
      <c r="AN196" s="141"/>
    </row>
    <row r="197" spans="6:40">
      <c r="F197" s="141"/>
      <c r="G197" s="141"/>
      <c r="H197" s="141"/>
      <c r="I197" s="145"/>
      <c r="J197" s="145"/>
      <c r="K197" s="141"/>
      <c r="L197" s="145"/>
      <c r="M197" s="148"/>
      <c r="N197" s="141"/>
      <c r="O197" s="141"/>
      <c r="P197" s="141"/>
      <c r="Q197" s="141"/>
      <c r="R197" s="141"/>
      <c r="S197" s="141"/>
      <c r="T197" s="141"/>
      <c r="U197" s="141"/>
      <c r="V197" s="141"/>
      <c r="W197" s="141"/>
      <c r="X197" s="141"/>
      <c r="Y197" s="141"/>
      <c r="Z197" s="141"/>
      <c r="AA197" s="141"/>
      <c r="AB197" s="141"/>
      <c r="AC197" s="141"/>
      <c r="AD197" s="141"/>
      <c r="AE197" s="141"/>
      <c r="AF197" s="141"/>
      <c r="AG197" s="141"/>
      <c r="AH197" s="141"/>
      <c r="AI197" s="141"/>
      <c r="AJ197" s="141"/>
      <c r="AK197" s="141"/>
      <c r="AL197" s="141"/>
      <c r="AM197" s="141"/>
      <c r="AN197" s="141"/>
    </row>
    <row r="198" spans="6:40">
      <c r="F198" s="141"/>
      <c r="G198" s="141"/>
      <c r="H198" s="141"/>
      <c r="I198" s="145"/>
      <c r="J198" s="145"/>
      <c r="K198" s="141"/>
      <c r="L198" s="145"/>
      <c r="M198" s="148"/>
      <c r="N198" s="141"/>
      <c r="O198" s="141"/>
      <c r="P198" s="141"/>
      <c r="Q198" s="141"/>
      <c r="R198" s="141"/>
      <c r="S198" s="141"/>
      <c r="T198" s="141"/>
      <c r="U198" s="141"/>
      <c r="V198" s="141"/>
      <c r="W198" s="141"/>
      <c r="X198" s="141"/>
      <c r="Y198" s="141"/>
      <c r="Z198" s="141"/>
      <c r="AA198" s="141"/>
      <c r="AB198" s="141"/>
      <c r="AC198" s="141"/>
      <c r="AD198" s="141"/>
      <c r="AE198" s="141"/>
      <c r="AF198" s="141"/>
      <c r="AG198" s="141"/>
      <c r="AH198" s="141"/>
      <c r="AI198" s="141"/>
      <c r="AJ198" s="141"/>
      <c r="AK198" s="141"/>
      <c r="AL198" s="141"/>
      <c r="AM198" s="141"/>
      <c r="AN198" s="141"/>
    </row>
    <row r="199" spans="6:40">
      <c r="F199" s="141"/>
      <c r="G199" s="141"/>
      <c r="H199" s="141"/>
      <c r="I199" s="145"/>
      <c r="J199" s="145"/>
      <c r="K199" s="141"/>
      <c r="L199" s="145"/>
      <c r="M199" s="148"/>
      <c r="N199" s="141"/>
      <c r="O199" s="141"/>
      <c r="P199" s="141"/>
      <c r="Q199" s="141"/>
      <c r="R199" s="141"/>
      <c r="S199" s="141"/>
      <c r="T199" s="141"/>
      <c r="U199" s="141"/>
      <c r="V199" s="141"/>
      <c r="W199" s="141"/>
      <c r="X199" s="141"/>
      <c r="Y199" s="141"/>
      <c r="Z199" s="141"/>
      <c r="AA199" s="141"/>
      <c r="AB199" s="141"/>
      <c r="AC199" s="141"/>
      <c r="AD199" s="141"/>
      <c r="AE199" s="141"/>
      <c r="AF199" s="141"/>
      <c r="AG199" s="141"/>
      <c r="AH199" s="141"/>
      <c r="AI199" s="141"/>
      <c r="AJ199" s="141"/>
      <c r="AK199" s="141"/>
      <c r="AL199" s="141"/>
      <c r="AM199" s="141"/>
      <c r="AN199" s="141"/>
    </row>
    <row r="200" spans="6:40">
      <c r="F200" s="141"/>
      <c r="G200" s="141"/>
      <c r="H200" s="141"/>
      <c r="I200" s="145"/>
      <c r="J200" s="145"/>
      <c r="K200" s="141"/>
      <c r="L200" s="145"/>
      <c r="M200" s="148"/>
      <c r="N200" s="141"/>
      <c r="O200" s="141"/>
      <c r="P200" s="141"/>
      <c r="Q200" s="141"/>
      <c r="R200" s="141"/>
      <c r="S200" s="141"/>
      <c r="T200" s="141"/>
      <c r="U200" s="141"/>
      <c r="V200" s="141"/>
      <c r="W200" s="141"/>
      <c r="X200" s="141"/>
      <c r="Y200" s="141"/>
      <c r="Z200" s="141"/>
      <c r="AA200" s="141"/>
      <c r="AB200" s="141"/>
      <c r="AC200" s="141"/>
      <c r="AD200" s="141"/>
      <c r="AE200" s="141"/>
      <c r="AF200" s="141"/>
      <c r="AG200" s="141"/>
      <c r="AH200" s="141"/>
      <c r="AI200" s="141"/>
      <c r="AJ200" s="141"/>
      <c r="AK200" s="141"/>
      <c r="AL200" s="141"/>
      <c r="AM200" s="141"/>
      <c r="AN200" s="141"/>
    </row>
    <row r="201" spans="6:40">
      <c r="F201" s="141"/>
      <c r="G201" s="141"/>
      <c r="H201" s="141"/>
      <c r="I201" s="145"/>
      <c r="J201" s="145"/>
      <c r="K201" s="141"/>
      <c r="L201" s="145"/>
      <c r="M201" s="148"/>
      <c r="N201" s="141"/>
      <c r="O201" s="141"/>
      <c r="P201" s="141"/>
      <c r="Q201" s="141"/>
      <c r="R201" s="141"/>
      <c r="S201" s="141"/>
      <c r="T201" s="141"/>
      <c r="U201" s="141"/>
      <c r="V201" s="141"/>
      <c r="W201" s="141"/>
      <c r="X201" s="141"/>
      <c r="Y201" s="141"/>
      <c r="Z201" s="141"/>
      <c r="AA201" s="141"/>
      <c r="AB201" s="141"/>
      <c r="AC201" s="141"/>
      <c r="AD201" s="141"/>
      <c r="AE201" s="141"/>
      <c r="AF201" s="141"/>
      <c r="AG201" s="141"/>
      <c r="AH201" s="141"/>
      <c r="AI201" s="141"/>
      <c r="AJ201" s="141"/>
      <c r="AK201" s="141"/>
      <c r="AL201" s="141"/>
      <c r="AM201" s="141"/>
      <c r="AN201" s="141"/>
    </row>
    <row r="202" spans="6:40">
      <c r="F202" s="141"/>
      <c r="G202" s="141"/>
      <c r="H202" s="141"/>
      <c r="I202" s="145"/>
      <c r="J202" s="145"/>
      <c r="K202" s="141"/>
      <c r="L202" s="145"/>
      <c r="M202" s="148"/>
      <c r="N202" s="141"/>
      <c r="O202" s="141"/>
      <c r="P202" s="141"/>
      <c r="Q202" s="141"/>
      <c r="R202" s="141"/>
      <c r="S202" s="141"/>
      <c r="T202" s="141"/>
      <c r="U202" s="141"/>
      <c r="V202" s="141"/>
      <c r="W202" s="141"/>
      <c r="X202" s="141"/>
      <c r="Y202" s="141"/>
      <c r="Z202" s="141"/>
      <c r="AA202" s="141"/>
      <c r="AB202" s="141"/>
      <c r="AC202" s="141"/>
      <c r="AD202" s="141"/>
      <c r="AE202" s="141"/>
      <c r="AF202" s="141"/>
      <c r="AG202" s="141"/>
      <c r="AH202" s="141"/>
      <c r="AI202" s="141"/>
      <c r="AJ202" s="141"/>
      <c r="AK202" s="141"/>
      <c r="AL202" s="141"/>
      <c r="AM202" s="141"/>
      <c r="AN202" s="141"/>
    </row>
    <row r="203" spans="6:40">
      <c r="F203" s="141"/>
      <c r="G203" s="141"/>
      <c r="H203" s="141"/>
      <c r="I203" s="145"/>
      <c r="J203" s="145"/>
      <c r="K203" s="141"/>
      <c r="L203" s="145"/>
      <c r="M203" s="148"/>
      <c r="N203" s="141"/>
      <c r="O203" s="141"/>
      <c r="P203" s="141"/>
      <c r="Q203" s="141"/>
      <c r="R203" s="141"/>
      <c r="S203" s="141"/>
      <c r="T203" s="141"/>
      <c r="U203" s="141"/>
      <c r="V203" s="141"/>
      <c r="W203" s="141"/>
      <c r="X203" s="141"/>
      <c r="Y203" s="141"/>
      <c r="Z203" s="141"/>
      <c r="AA203" s="141"/>
      <c r="AB203" s="141"/>
      <c r="AC203" s="141"/>
      <c r="AD203" s="141"/>
      <c r="AE203" s="141"/>
      <c r="AF203" s="141"/>
      <c r="AG203" s="141"/>
      <c r="AH203" s="141"/>
      <c r="AI203" s="141"/>
      <c r="AJ203" s="141"/>
      <c r="AK203" s="141"/>
      <c r="AL203" s="141"/>
      <c r="AM203" s="141"/>
      <c r="AN203" s="141"/>
    </row>
    <row r="204" spans="6:40">
      <c r="F204" s="141"/>
      <c r="G204" s="141"/>
      <c r="H204" s="141"/>
      <c r="I204" s="145"/>
      <c r="J204" s="145"/>
      <c r="K204" s="141"/>
      <c r="L204" s="145"/>
      <c r="M204" s="148"/>
      <c r="N204" s="141"/>
      <c r="O204" s="141"/>
      <c r="P204" s="141"/>
      <c r="Q204" s="141"/>
      <c r="R204" s="141"/>
      <c r="S204" s="141"/>
      <c r="T204" s="141"/>
      <c r="U204" s="141"/>
      <c r="V204" s="141"/>
      <c r="W204" s="141"/>
      <c r="X204" s="141"/>
      <c r="Y204" s="141"/>
      <c r="Z204" s="141"/>
      <c r="AA204" s="141"/>
      <c r="AB204" s="141"/>
      <c r="AC204" s="141"/>
      <c r="AD204" s="141"/>
      <c r="AE204" s="141"/>
      <c r="AF204" s="141"/>
      <c r="AG204" s="141"/>
      <c r="AH204" s="141"/>
      <c r="AI204" s="141"/>
      <c r="AJ204" s="141"/>
      <c r="AK204" s="141"/>
      <c r="AL204" s="141"/>
      <c r="AM204" s="141"/>
      <c r="AN204" s="141"/>
    </row>
    <row r="205" spans="6:40">
      <c r="F205" s="141"/>
      <c r="G205" s="141"/>
      <c r="H205" s="141"/>
      <c r="I205" s="145"/>
      <c r="J205" s="145"/>
      <c r="K205" s="141"/>
      <c r="L205" s="145"/>
      <c r="M205" s="148"/>
      <c r="N205" s="141"/>
      <c r="O205" s="141"/>
      <c r="P205" s="141"/>
      <c r="Q205" s="141"/>
      <c r="R205" s="141"/>
      <c r="S205" s="141"/>
      <c r="T205" s="141"/>
      <c r="U205" s="141"/>
      <c r="V205" s="141"/>
      <c r="W205" s="141"/>
      <c r="X205" s="141"/>
      <c r="Y205" s="141"/>
      <c r="Z205" s="141"/>
      <c r="AA205" s="141"/>
      <c r="AB205" s="141"/>
      <c r="AC205" s="141"/>
      <c r="AD205" s="141"/>
      <c r="AE205" s="141"/>
      <c r="AF205" s="141"/>
      <c r="AG205" s="141"/>
      <c r="AH205" s="141"/>
      <c r="AI205" s="141"/>
      <c r="AJ205" s="141"/>
      <c r="AK205" s="141"/>
      <c r="AL205" s="141"/>
      <c r="AM205" s="141"/>
      <c r="AN205" s="141"/>
    </row>
    <row r="206" spans="6:40">
      <c r="F206" s="141"/>
      <c r="G206" s="141"/>
      <c r="H206" s="141"/>
      <c r="I206" s="145"/>
      <c r="J206" s="145"/>
      <c r="K206" s="141"/>
      <c r="L206" s="145"/>
      <c r="M206" s="148"/>
      <c r="N206" s="141"/>
      <c r="O206" s="141"/>
      <c r="P206" s="141"/>
      <c r="Q206" s="141"/>
      <c r="R206" s="141"/>
      <c r="S206" s="141"/>
      <c r="T206" s="141"/>
      <c r="U206" s="141"/>
      <c r="V206" s="141"/>
      <c r="W206" s="141"/>
      <c r="X206" s="141"/>
      <c r="Y206" s="141"/>
      <c r="Z206" s="141"/>
      <c r="AA206" s="141"/>
      <c r="AB206" s="141"/>
      <c r="AC206" s="141"/>
      <c r="AD206" s="141"/>
      <c r="AE206" s="141"/>
      <c r="AF206" s="141"/>
      <c r="AG206" s="141"/>
      <c r="AH206" s="141"/>
      <c r="AI206" s="141"/>
      <c r="AJ206" s="141"/>
      <c r="AK206" s="141"/>
      <c r="AL206" s="141"/>
      <c r="AM206" s="141"/>
      <c r="AN206" s="141"/>
    </row>
    <row r="207" spans="6:40">
      <c r="F207" s="141"/>
      <c r="G207" s="141"/>
      <c r="H207" s="141"/>
      <c r="I207" s="145"/>
      <c r="J207" s="145"/>
      <c r="K207" s="141"/>
      <c r="L207" s="145"/>
      <c r="M207" s="148"/>
      <c r="N207" s="141"/>
      <c r="O207" s="141"/>
      <c r="P207" s="141"/>
      <c r="Q207" s="141"/>
      <c r="R207" s="141"/>
      <c r="S207" s="141"/>
      <c r="T207" s="141"/>
      <c r="U207" s="141"/>
      <c r="V207" s="141"/>
      <c r="W207" s="141"/>
      <c r="X207" s="141"/>
      <c r="Y207" s="141"/>
      <c r="Z207" s="141"/>
      <c r="AA207" s="141"/>
      <c r="AB207" s="141"/>
      <c r="AC207" s="141"/>
      <c r="AD207" s="141"/>
      <c r="AE207" s="141"/>
      <c r="AF207" s="141"/>
      <c r="AG207" s="141"/>
      <c r="AH207" s="141"/>
      <c r="AI207" s="141"/>
      <c r="AJ207" s="141"/>
      <c r="AK207" s="141"/>
      <c r="AL207" s="141"/>
      <c r="AM207" s="141"/>
      <c r="AN207" s="141"/>
    </row>
    <row r="208" spans="6:40">
      <c r="F208" s="141"/>
      <c r="G208" s="141"/>
      <c r="H208" s="141"/>
      <c r="I208" s="145"/>
      <c r="J208" s="145"/>
      <c r="K208" s="141"/>
      <c r="L208" s="145"/>
      <c r="M208" s="148"/>
      <c r="N208" s="141"/>
      <c r="O208" s="141"/>
      <c r="P208" s="141"/>
      <c r="Q208" s="141"/>
      <c r="R208" s="141"/>
      <c r="S208" s="141"/>
      <c r="T208" s="141"/>
      <c r="U208" s="141"/>
      <c r="V208" s="141"/>
      <c r="W208" s="141"/>
      <c r="X208" s="141"/>
      <c r="Y208" s="141"/>
      <c r="Z208" s="141"/>
      <c r="AA208" s="141"/>
      <c r="AB208" s="141"/>
      <c r="AC208" s="141"/>
      <c r="AD208" s="141"/>
      <c r="AE208" s="141"/>
      <c r="AF208" s="141"/>
      <c r="AG208" s="141"/>
      <c r="AH208" s="141"/>
      <c r="AI208" s="141"/>
      <c r="AJ208" s="141"/>
      <c r="AK208" s="141"/>
      <c r="AL208" s="141"/>
      <c r="AM208" s="141"/>
      <c r="AN208" s="141"/>
    </row>
    <row r="209" spans="6:40">
      <c r="F209" s="141"/>
      <c r="G209" s="141"/>
      <c r="H209" s="141"/>
      <c r="I209" s="145"/>
      <c r="J209" s="145"/>
      <c r="K209" s="141"/>
      <c r="L209" s="145"/>
      <c r="M209" s="148"/>
      <c r="N209" s="141"/>
      <c r="O209" s="141"/>
      <c r="P209" s="141"/>
      <c r="Q209" s="141"/>
      <c r="R209" s="141"/>
      <c r="S209" s="141"/>
      <c r="T209" s="141"/>
      <c r="U209" s="141"/>
      <c r="V209" s="141"/>
      <c r="W209" s="141"/>
      <c r="X209" s="141"/>
      <c r="Y209" s="141"/>
      <c r="Z209" s="141"/>
      <c r="AA209" s="141"/>
      <c r="AB209" s="141"/>
      <c r="AC209" s="141"/>
      <c r="AD209" s="141"/>
      <c r="AE209" s="141"/>
      <c r="AF209" s="141"/>
      <c r="AG209" s="141"/>
      <c r="AH209" s="141"/>
      <c r="AI209" s="141"/>
      <c r="AJ209" s="141"/>
      <c r="AK209" s="141"/>
      <c r="AL209" s="141"/>
      <c r="AM209" s="141"/>
      <c r="AN209" s="141"/>
    </row>
    <row r="210" spans="6:40">
      <c r="F210" s="141"/>
      <c r="G210" s="141"/>
      <c r="H210" s="141"/>
      <c r="I210" s="145"/>
      <c r="J210" s="145"/>
      <c r="K210" s="141"/>
      <c r="L210" s="145"/>
      <c r="M210" s="148"/>
      <c r="N210" s="141"/>
      <c r="O210" s="141"/>
      <c r="P210" s="141"/>
      <c r="Q210" s="141"/>
      <c r="R210" s="141"/>
      <c r="S210" s="141"/>
      <c r="T210" s="141"/>
      <c r="U210" s="141"/>
      <c r="V210" s="141"/>
      <c r="W210" s="141"/>
      <c r="X210" s="141"/>
      <c r="Y210" s="141"/>
      <c r="Z210" s="141"/>
      <c r="AA210" s="141"/>
      <c r="AB210" s="141"/>
      <c r="AC210" s="141"/>
      <c r="AD210" s="141"/>
      <c r="AE210" s="141"/>
      <c r="AF210" s="141"/>
      <c r="AG210" s="141"/>
      <c r="AH210" s="141"/>
      <c r="AI210" s="141"/>
      <c r="AJ210" s="141"/>
      <c r="AK210" s="141"/>
      <c r="AL210" s="141"/>
      <c r="AM210" s="141"/>
      <c r="AN210" s="141"/>
    </row>
    <row r="211" spans="6:40">
      <c r="F211" s="141"/>
      <c r="G211" s="141"/>
      <c r="H211" s="141"/>
      <c r="I211" s="145"/>
      <c r="J211" s="145"/>
      <c r="K211" s="141"/>
      <c r="L211" s="145"/>
      <c r="M211" s="148"/>
      <c r="N211" s="141"/>
      <c r="O211" s="141"/>
      <c r="P211" s="141"/>
      <c r="Q211" s="141"/>
      <c r="R211" s="141"/>
      <c r="S211" s="141"/>
      <c r="T211" s="141"/>
      <c r="U211" s="141"/>
      <c r="V211" s="141"/>
      <c r="W211" s="141"/>
      <c r="X211" s="141"/>
      <c r="Y211" s="141"/>
      <c r="Z211" s="141"/>
      <c r="AA211" s="141"/>
      <c r="AB211" s="141"/>
      <c r="AC211" s="141"/>
      <c r="AD211" s="141"/>
      <c r="AE211" s="141"/>
      <c r="AF211" s="141"/>
      <c r="AG211" s="141"/>
      <c r="AH211" s="141"/>
      <c r="AI211" s="141"/>
      <c r="AJ211" s="141"/>
      <c r="AK211" s="141"/>
      <c r="AL211" s="141"/>
      <c r="AM211" s="141"/>
      <c r="AN211" s="141"/>
    </row>
    <row r="212" spans="6:40">
      <c r="F212" s="141"/>
      <c r="G212" s="141"/>
      <c r="H212" s="141"/>
      <c r="I212" s="145"/>
      <c r="J212" s="145"/>
      <c r="K212" s="141"/>
      <c r="L212" s="145"/>
      <c r="M212" s="148"/>
      <c r="N212" s="141"/>
      <c r="O212" s="141"/>
      <c r="P212" s="141"/>
      <c r="Q212" s="141"/>
      <c r="R212" s="141"/>
      <c r="S212" s="141"/>
      <c r="T212" s="141"/>
      <c r="U212" s="141"/>
      <c r="V212" s="141"/>
      <c r="W212" s="141"/>
      <c r="X212" s="141"/>
      <c r="Y212" s="141"/>
      <c r="Z212" s="141"/>
      <c r="AA212" s="141"/>
      <c r="AB212" s="141"/>
      <c r="AC212" s="141"/>
      <c r="AD212" s="141"/>
      <c r="AE212" s="141"/>
      <c r="AF212" s="141"/>
      <c r="AG212" s="141"/>
      <c r="AH212" s="141"/>
      <c r="AI212" s="141"/>
      <c r="AJ212" s="141"/>
      <c r="AK212" s="141"/>
      <c r="AL212" s="141"/>
      <c r="AM212" s="141"/>
      <c r="AN212" s="141"/>
    </row>
    <row r="213" spans="6:40">
      <c r="F213" s="141"/>
      <c r="G213" s="141"/>
      <c r="H213" s="141"/>
      <c r="I213" s="145"/>
      <c r="J213" s="145"/>
      <c r="K213" s="141"/>
      <c r="L213" s="145"/>
      <c r="M213" s="148"/>
      <c r="N213" s="141"/>
      <c r="O213" s="141"/>
      <c r="P213" s="141"/>
      <c r="Q213" s="141"/>
      <c r="R213" s="141"/>
      <c r="S213" s="141"/>
      <c r="T213" s="141"/>
      <c r="U213" s="141"/>
      <c r="V213" s="141"/>
      <c r="W213" s="141"/>
      <c r="X213" s="141"/>
      <c r="Y213" s="141"/>
      <c r="Z213" s="141"/>
      <c r="AA213" s="141"/>
      <c r="AB213" s="141"/>
      <c r="AC213" s="141"/>
      <c r="AD213" s="141"/>
      <c r="AE213" s="141"/>
      <c r="AF213" s="141"/>
      <c r="AG213" s="141"/>
      <c r="AH213" s="141"/>
      <c r="AI213" s="141"/>
      <c r="AJ213" s="141"/>
      <c r="AK213" s="141"/>
      <c r="AL213" s="141"/>
      <c r="AM213" s="141"/>
      <c r="AN213" s="141"/>
    </row>
    <row r="214" spans="6:40">
      <c r="F214" s="141"/>
      <c r="G214" s="141"/>
      <c r="H214" s="141"/>
      <c r="I214" s="145"/>
      <c r="J214" s="145"/>
      <c r="K214" s="141"/>
      <c r="L214" s="145"/>
      <c r="M214" s="148"/>
      <c r="N214" s="141"/>
      <c r="O214" s="141"/>
      <c r="P214" s="141"/>
      <c r="Q214" s="141"/>
      <c r="R214" s="141"/>
      <c r="S214" s="141"/>
      <c r="T214" s="141"/>
      <c r="U214" s="141"/>
      <c r="V214" s="141"/>
      <c r="W214" s="141"/>
      <c r="X214" s="141"/>
      <c r="Y214" s="141"/>
      <c r="Z214" s="141"/>
      <c r="AA214" s="141"/>
      <c r="AB214" s="141"/>
      <c r="AC214" s="141"/>
      <c r="AD214" s="141"/>
      <c r="AE214" s="141"/>
      <c r="AF214" s="141"/>
      <c r="AG214" s="141"/>
      <c r="AH214" s="141"/>
      <c r="AI214" s="141"/>
      <c r="AJ214" s="141"/>
      <c r="AK214" s="141"/>
      <c r="AL214" s="141"/>
      <c r="AM214" s="141"/>
      <c r="AN214" s="141"/>
    </row>
    <row r="215" spans="6:40">
      <c r="F215" s="141"/>
      <c r="G215" s="141"/>
      <c r="H215" s="141"/>
      <c r="I215" s="145"/>
      <c r="J215" s="145"/>
      <c r="K215" s="141"/>
      <c r="L215" s="145"/>
      <c r="M215" s="148"/>
      <c r="N215" s="141"/>
      <c r="O215" s="141"/>
      <c r="P215" s="141"/>
      <c r="Q215" s="141"/>
      <c r="R215" s="141"/>
      <c r="S215" s="141"/>
      <c r="T215" s="141"/>
      <c r="U215" s="141"/>
      <c r="V215" s="141"/>
      <c r="W215" s="141"/>
      <c r="X215" s="141"/>
      <c r="Y215" s="141"/>
      <c r="Z215" s="141"/>
      <c r="AA215" s="141"/>
      <c r="AB215" s="141"/>
      <c r="AC215" s="141"/>
      <c r="AD215" s="141"/>
      <c r="AE215" s="141"/>
      <c r="AF215" s="141"/>
      <c r="AG215" s="141"/>
      <c r="AH215" s="141"/>
      <c r="AI215" s="141"/>
      <c r="AJ215" s="141"/>
      <c r="AK215" s="141"/>
      <c r="AL215" s="141"/>
      <c r="AM215" s="141"/>
      <c r="AN215" s="141"/>
    </row>
    <row r="216" spans="6:40">
      <c r="F216" s="141"/>
      <c r="G216" s="141"/>
      <c r="H216" s="141"/>
      <c r="I216" s="145"/>
      <c r="J216" s="145"/>
      <c r="K216" s="141"/>
      <c r="L216" s="145"/>
      <c r="M216" s="148"/>
      <c r="N216" s="141"/>
      <c r="O216" s="141"/>
      <c r="P216" s="141"/>
      <c r="Q216" s="141"/>
      <c r="R216" s="141"/>
      <c r="S216" s="141"/>
      <c r="T216" s="141"/>
      <c r="U216" s="141"/>
      <c r="V216" s="141"/>
      <c r="W216" s="141"/>
      <c r="X216" s="141"/>
      <c r="Y216" s="141"/>
      <c r="Z216" s="141"/>
      <c r="AA216" s="141"/>
      <c r="AB216" s="141"/>
      <c r="AC216" s="141"/>
      <c r="AD216" s="141"/>
      <c r="AE216" s="141"/>
      <c r="AF216" s="141"/>
      <c r="AG216" s="141"/>
      <c r="AH216" s="141"/>
      <c r="AI216" s="141"/>
      <c r="AJ216" s="141"/>
      <c r="AK216" s="141"/>
      <c r="AL216" s="141"/>
      <c r="AM216" s="141"/>
      <c r="AN216" s="141"/>
    </row>
    <row r="217" spans="6:40">
      <c r="F217" s="141"/>
      <c r="G217" s="141"/>
      <c r="H217" s="141"/>
      <c r="I217" s="145"/>
      <c r="J217" s="145"/>
      <c r="K217" s="141"/>
      <c r="L217" s="145"/>
      <c r="M217" s="148"/>
      <c r="N217" s="141"/>
      <c r="O217" s="141"/>
      <c r="P217" s="141"/>
      <c r="Q217" s="141"/>
      <c r="R217" s="141"/>
      <c r="S217" s="141"/>
      <c r="T217" s="141"/>
      <c r="U217" s="141"/>
      <c r="V217" s="141"/>
      <c r="W217" s="141"/>
      <c r="X217" s="141"/>
      <c r="Y217" s="141"/>
      <c r="Z217" s="141"/>
      <c r="AA217" s="141"/>
      <c r="AB217" s="141"/>
      <c r="AC217" s="141"/>
      <c r="AD217" s="141"/>
      <c r="AE217" s="141"/>
      <c r="AF217" s="141"/>
      <c r="AG217" s="141"/>
      <c r="AH217" s="141"/>
      <c r="AI217" s="141"/>
      <c r="AJ217" s="141"/>
      <c r="AK217" s="141"/>
      <c r="AL217" s="141"/>
      <c r="AM217" s="141"/>
      <c r="AN217" s="141"/>
    </row>
    <row r="218" spans="6:40">
      <c r="F218" s="141"/>
      <c r="G218" s="141"/>
      <c r="H218" s="141"/>
      <c r="I218" s="145"/>
      <c r="J218" s="145"/>
      <c r="K218" s="141"/>
      <c r="L218" s="145"/>
      <c r="M218" s="148"/>
      <c r="N218" s="141"/>
      <c r="O218" s="141"/>
      <c r="P218" s="141"/>
      <c r="Q218" s="141"/>
      <c r="R218" s="141"/>
      <c r="S218" s="141"/>
      <c r="T218" s="141"/>
      <c r="U218" s="141"/>
      <c r="V218" s="141"/>
      <c r="W218" s="141"/>
      <c r="X218" s="141"/>
      <c r="Y218" s="141"/>
      <c r="Z218" s="141"/>
      <c r="AA218" s="141"/>
      <c r="AB218" s="141"/>
      <c r="AC218" s="141"/>
      <c r="AD218" s="141"/>
      <c r="AE218" s="141"/>
      <c r="AF218" s="141"/>
      <c r="AG218" s="141"/>
      <c r="AH218" s="141"/>
      <c r="AI218" s="141"/>
      <c r="AJ218" s="141"/>
      <c r="AK218" s="141"/>
      <c r="AL218" s="141"/>
      <c r="AM218" s="141"/>
      <c r="AN218" s="141"/>
    </row>
    <row r="219" spans="6:40">
      <c r="F219" s="141"/>
      <c r="G219" s="141"/>
      <c r="H219" s="141"/>
      <c r="I219" s="145"/>
      <c r="J219" s="145"/>
      <c r="K219" s="141"/>
      <c r="L219" s="145"/>
      <c r="M219" s="148"/>
      <c r="N219" s="141"/>
      <c r="O219" s="141"/>
      <c r="P219" s="141"/>
      <c r="Q219" s="141"/>
      <c r="R219" s="141"/>
      <c r="S219" s="141"/>
      <c r="T219" s="141"/>
      <c r="U219" s="141"/>
      <c r="V219" s="141"/>
      <c r="W219" s="141"/>
      <c r="X219" s="141"/>
      <c r="Y219" s="141"/>
      <c r="Z219" s="141"/>
      <c r="AA219" s="141"/>
      <c r="AB219" s="141"/>
      <c r="AC219" s="141"/>
      <c r="AD219" s="141"/>
      <c r="AE219" s="141"/>
      <c r="AF219" s="141"/>
      <c r="AG219" s="141"/>
      <c r="AH219" s="141"/>
      <c r="AI219" s="141"/>
      <c r="AJ219" s="141"/>
      <c r="AK219" s="141"/>
      <c r="AL219" s="141"/>
      <c r="AM219" s="141"/>
      <c r="AN219" s="141"/>
    </row>
    <row r="220" spans="6:40">
      <c r="F220" s="141"/>
      <c r="G220" s="141"/>
      <c r="H220" s="141"/>
      <c r="I220" s="145"/>
      <c r="J220" s="145"/>
      <c r="K220" s="141"/>
      <c r="L220" s="145"/>
      <c r="M220" s="148"/>
      <c r="N220" s="141"/>
      <c r="O220" s="141"/>
      <c r="P220" s="141"/>
      <c r="Q220" s="141"/>
      <c r="R220" s="141"/>
      <c r="S220" s="141"/>
      <c r="T220" s="141"/>
      <c r="U220" s="141"/>
      <c r="V220" s="141"/>
      <c r="W220" s="141"/>
      <c r="X220" s="141"/>
      <c r="Y220" s="141"/>
      <c r="Z220" s="141"/>
      <c r="AA220" s="141"/>
      <c r="AB220" s="141"/>
      <c r="AC220" s="141"/>
      <c r="AD220" s="141"/>
      <c r="AE220" s="141"/>
      <c r="AF220" s="141"/>
      <c r="AG220" s="141"/>
      <c r="AH220" s="141"/>
      <c r="AI220" s="141"/>
      <c r="AJ220" s="141"/>
      <c r="AK220" s="141"/>
      <c r="AL220" s="141"/>
      <c r="AM220" s="141"/>
      <c r="AN220" s="141"/>
    </row>
    <row r="221" spans="6:40">
      <c r="F221" s="141"/>
      <c r="G221" s="141"/>
      <c r="H221" s="141"/>
      <c r="I221" s="145"/>
      <c r="J221" s="145"/>
      <c r="K221" s="141"/>
      <c r="L221" s="145"/>
      <c r="M221" s="148"/>
      <c r="N221" s="141"/>
      <c r="O221" s="141"/>
      <c r="P221" s="141"/>
      <c r="Q221" s="141"/>
      <c r="R221" s="141"/>
      <c r="S221" s="141"/>
      <c r="T221" s="141"/>
      <c r="U221" s="141"/>
      <c r="V221" s="141"/>
      <c r="W221" s="141"/>
      <c r="X221" s="141"/>
      <c r="Y221" s="141"/>
      <c r="Z221" s="141"/>
      <c r="AA221" s="141"/>
      <c r="AB221" s="141"/>
      <c r="AC221" s="141"/>
      <c r="AD221" s="141"/>
      <c r="AE221" s="141"/>
      <c r="AF221" s="141"/>
      <c r="AG221" s="141"/>
      <c r="AH221" s="141"/>
      <c r="AI221" s="141"/>
      <c r="AJ221" s="141"/>
      <c r="AK221" s="141"/>
      <c r="AL221" s="141"/>
      <c r="AM221" s="141"/>
      <c r="AN221" s="141"/>
    </row>
    <row r="222" spans="6:40">
      <c r="F222" s="141"/>
      <c r="G222" s="141"/>
      <c r="H222" s="141"/>
      <c r="I222" s="145"/>
      <c r="J222" s="145"/>
      <c r="K222" s="141"/>
      <c r="L222" s="145"/>
      <c r="M222" s="148"/>
      <c r="N222" s="141"/>
      <c r="O222" s="141"/>
      <c r="P222" s="141"/>
      <c r="Q222" s="141"/>
      <c r="R222" s="141"/>
      <c r="S222" s="141"/>
      <c r="T222" s="141"/>
      <c r="U222" s="141"/>
      <c r="V222" s="141"/>
      <c r="W222" s="141"/>
      <c r="X222" s="141"/>
      <c r="Y222" s="141"/>
      <c r="Z222" s="141"/>
      <c r="AA222" s="141"/>
      <c r="AB222" s="141"/>
      <c r="AC222" s="141"/>
      <c r="AD222" s="141"/>
      <c r="AE222" s="141"/>
      <c r="AF222" s="141"/>
      <c r="AG222" s="141"/>
      <c r="AH222" s="141"/>
      <c r="AI222" s="141"/>
      <c r="AJ222" s="141"/>
      <c r="AK222" s="141"/>
      <c r="AL222" s="141"/>
      <c r="AM222" s="141"/>
      <c r="AN222" s="141"/>
    </row>
    <row r="223" spans="6:40">
      <c r="F223" s="141"/>
      <c r="G223" s="141"/>
      <c r="H223" s="141"/>
      <c r="I223" s="145"/>
      <c r="J223" s="145"/>
      <c r="K223" s="141"/>
      <c r="L223" s="145"/>
      <c r="M223" s="148"/>
      <c r="N223" s="141"/>
      <c r="O223" s="141"/>
      <c r="P223" s="141"/>
      <c r="Q223" s="141"/>
      <c r="R223" s="141"/>
      <c r="S223" s="141"/>
      <c r="T223" s="141"/>
      <c r="U223" s="141"/>
      <c r="V223" s="141"/>
      <c r="W223" s="141"/>
      <c r="X223" s="141"/>
      <c r="Y223" s="141"/>
      <c r="Z223" s="141"/>
      <c r="AA223" s="141"/>
      <c r="AB223" s="141"/>
      <c r="AC223" s="141"/>
      <c r="AD223" s="141"/>
      <c r="AE223" s="141"/>
      <c r="AF223" s="141"/>
      <c r="AG223" s="141"/>
      <c r="AH223" s="141"/>
      <c r="AI223" s="141"/>
      <c r="AJ223" s="141"/>
      <c r="AK223" s="141"/>
      <c r="AL223" s="141"/>
      <c r="AM223" s="141"/>
      <c r="AN223" s="141"/>
    </row>
    <row r="224" spans="6:40">
      <c r="F224" s="141"/>
      <c r="G224" s="141"/>
      <c r="H224" s="141"/>
      <c r="I224" s="145"/>
      <c r="J224" s="145"/>
      <c r="K224" s="141"/>
      <c r="L224" s="145"/>
      <c r="M224" s="148"/>
      <c r="N224" s="141"/>
      <c r="O224" s="141"/>
      <c r="P224" s="141"/>
      <c r="Q224" s="141"/>
      <c r="R224" s="141"/>
      <c r="S224" s="141"/>
      <c r="T224" s="141"/>
      <c r="U224" s="141"/>
      <c r="V224" s="141"/>
      <c r="W224" s="141"/>
      <c r="X224" s="141"/>
      <c r="Y224" s="141"/>
      <c r="Z224" s="141"/>
      <c r="AA224" s="141"/>
      <c r="AB224" s="141"/>
      <c r="AC224" s="141"/>
      <c r="AD224" s="141"/>
      <c r="AE224" s="141"/>
      <c r="AF224" s="141"/>
      <c r="AG224" s="141"/>
      <c r="AH224" s="141"/>
      <c r="AI224" s="141"/>
      <c r="AJ224" s="141"/>
      <c r="AK224" s="141"/>
      <c r="AL224" s="141"/>
      <c r="AM224" s="141"/>
      <c r="AN224" s="141"/>
    </row>
    <row r="225" spans="6:40">
      <c r="F225" s="141"/>
      <c r="G225" s="141"/>
      <c r="H225" s="141"/>
      <c r="I225" s="145"/>
      <c r="J225" s="145"/>
      <c r="K225" s="141"/>
      <c r="L225" s="145"/>
      <c r="M225" s="148"/>
      <c r="N225" s="141"/>
      <c r="O225" s="141"/>
      <c r="P225" s="141"/>
      <c r="Q225" s="141"/>
      <c r="R225" s="141"/>
      <c r="S225" s="141"/>
      <c r="T225" s="141"/>
      <c r="U225" s="141"/>
      <c r="V225" s="141"/>
      <c r="W225" s="141"/>
      <c r="X225" s="141"/>
      <c r="Y225" s="141"/>
      <c r="Z225" s="141"/>
      <c r="AA225" s="141"/>
      <c r="AB225" s="141"/>
      <c r="AC225" s="141"/>
      <c r="AD225" s="141"/>
      <c r="AE225" s="141"/>
      <c r="AF225" s="141"/>
      <c r="AG225" s="141"/>
      <c r="AH225" s="141"/>
      <c r="AI225" s="141"/>
      <c r="AJ225" s="141"/>
      <c r="AK225" s="141"/>
      <c r="AL225" s="141"/>
      <c r="AM225" s="141"/>
      <c r="AN225" s="141"/>
    </row>
    <row r="226" spans="6:40">
      <c r="F226" s="141"/>
      <c r="G226" s="141"/>
      <c r="H226" s="141"/>
      <c r="I226" s="145"/>
      <c r="J226" s="145"/>
      <c r="K226" s="141"/>
      <c r="L226" s="145"/>
      <c r="M226" s="148"/>
      <c r="N226" s="141"/>
      <c r="O226" s="141"/>
      <c r="P226" s="141"/>
      <c r="Q226" s="141"/>
      <c r="R226" s="141"/>
      <c r="S226" s="141"/>
      <c r="T226" s="141"/>
      <c r="U226" s="141"/>
      <c r="V226" s="141"/>
      <c r="W226" s="141"/>
      <c r="X226" s="141"/>
      <c r="Y226" s="141"/>
      <c r="Z226" s="141"/>
      <c r="AA226" s="141"/>
      <c r="AB226" s="141"/>
      <c r="AC226" s="141"/>
      <c r="AD226" s="141"/>
      <c r="AE226" s="141"/>
      <c r="AF226" s="141"/>
      <c r="AG226" s="141"/>
      <c r="AH226" s="141"/>
      <c r="AI226" s="141"/>
      <c r="AJ226" s="141"/>
      <c r="AK226" s="141"/>
      <c r="AL226" s="141"/>
      <c r="AM226" s="141"/>
      <c r="AN226" s="141"/>
    </row>
    <row r="227" spans="6:40">
      <c r="F227" s="141"/>
      <c r="G227" s="141"/>
      <c r="H227" s="141"/>
      <c r="I227" s="145"/>
      <c r="J227" s="145"/>
      <c r="K227" s="141"/>
      <c r="L227" s="145"/>
      <c r="M227" s="148"/>
      <c r="N227" s="141"/>
      <c r="O227" s="141"/>
      <c r="P227" s="141"/>
      <c r="Q227" s="141"/>
      <c r="R227" s="141"/>
      <c r="S227" s="141"/>
      <c r="T227" s="141"/>
      <c r="U227" s="141"/>
      <c r="V227" s="141"/>
      <c r="W227" s="141"/>
      <c r="X227" s="141"/>
      <c r="Y227" s="141"/>
      <c r="Z227" s="141"/>
      <c r="AA227" s="141"/>
      <c r="AB227" s="141"/>
      <c r="AC227" s="141"/>
      <c r="AD227" s="141"/>
      <c r="AE227" s="141"/>
      <c r="AF227" s="141"/>
      <c r="AG227" s="141"/>
      <c r="AH227" s="141"/>
      <c r="AI227" s="141"/>
      <c r="AJ227" s="141"/>
      <c r="AK227" s="141"/>
      <c r="AL227" s="141"/>
      <c r="AM227" s="141"/>
      <c r="AN227" s="141"/>
    </row>
    <row r="228" spans="6:40">
      <c r="F228" s="141"/>
      <c r="G228" s="141"/>
      <c r="H228" s="141"/>
      <c r="I228" s="145"/>
      <c r="J228" s="145"/>
      <c r="K228" s="141"/>
      <c r="L228" s="145"/>
      <c r="M228" s="148"/>
      <c r="N228" s="141"/>
      <c r="O228" s="141"/>
      <c r="P228" s="141"/>
      <c r="Q228" s="141"/>
      <c r="R228" s="141"/>
      <c r="S228" s="141"/>
      <c r="T228" s="141"/>
      <c r="U228" s="141"/>
      <c r="V228" s="141"/>
      <c r="W228" s="141"/>
      <c r="X228" s="141"/>
      <c r="Y228" s="141"/>
      <c r="Z228" s="141"/>
      <c r="AA228" s="141"/>
      <c r="AB228" s="141"/>
      <c r="AC228" s="141"/>
      <c r="AD228" s="141"/>
      <c r="AE228" s="141"/>
      <c r="AF228" s="141"/>
      <c r="AG228" s="141"/>
      <c r="AH228" s="141"/>
      <c r="AI228" s="141"/>
      <c r="AJ228" s="141"/>
      <c r="AK228" s="141"/>
      <c r="AL228" s="141"/>
      <c r="AM228" s="141"/>
      <c r="AN228" s="141"/>
    </row>
    <row r="229" spans="6:40">
      <c r="F229" s="141"/>
      <c r="G229" s="141"/>
      <c r="H229" s="141"/>
      <c r="I229" s="145"/>
      <c r="J229" s="145"/>
      <c r="K229" s="141"/>
      <c r="L229" s="145"/>
      <c r="M229" s="148"/>
      <c r="N229" s="141"/>
      <c r="O229" s="141"/>
      <c r="P229" s="141"/>
      <c r="Q229" s="141"/>
      <c r="R229" s="141"/>
      <c r="S229" s="141"/>
      <c r="T229" s="141"/>
      <c r="U229" s="141"/>
      <c r="V229" s="141"/>
      <c r="W229" s="141"/>
      <c r="X229" s="141"/>
      <c r="Y229" s="141"/>
      <c r="Z229" s="141"/>
      <c r="AA229" s="141"/>
      <c r="AB229" s="141"/>
      <c r="AC229" s="141"/>
      <c r="AD229" s="141"/>
      <c r="AE229" s="141"/>
      <c r="AF229" s="141"/>
      <c r="AG229" s="141"/>
      <c r="AH229" s="141"/>
      <c r="AI229" s="141"/>
      <c r="AJ229" s="141"/>
      <c r="AK229" s="141"/>
      <c r="AL229" s="141"/>
      <c r="AM229" s="141"/>
      <c r="AN229" s="141"/>
    </row>
    <row r="230" spans="6:40">
      <c r="F230" s="141"/>
      <c r="G230" s="141"/>
      <c r="H230" s="141"/>
      <c r="I230" s="145"/>
      <c r="J230" s="145"/>
      <c r="K230" s="141"/>
      <c r="L230" s="145"/>
      <c r="M230" s="148"/>
      <c r="N230" s="141"/>
      <c r="O230" s="141"/>
      <c r="P230" s="141"/>
      <c r="Q230" s="141"/>
      <c r="R230" s="141"/>
      <c r="S230" s="141"/>
      <c r="T230" s="141"/>
      <c r="U230" s="141"/>
      <c r="V230" s="141"/>
      <c r="W230" s="141"/>
      <c r="X230" s="141"/>
      <c r="Y230" s="141"/>
      <c r="Z230" s="141"/>
      <c r="AA230" s="141"/>
      <c r="AB230" s="141"/>
      <c r="AC230" s="141"/>
      <c r="AD230" s="141"/>
      <c r="AE230" s="141"/>
      <c r="AF230" s="141"/>
      <c r="AG230" s="141"/>
      <c r="AH230" s="141"/>
      <c r="AI230" s="141"/>
      <c r="AJ230" s="141"/>
      <c r="AK230" s="141"/>
      <c r="AL230" s="141"/>
      <c r="AM230" s="141"/>
      <c r="AN230" s="141"/>
    </row>
    <row r="231" spans="6:40">
      <c r="F231" s="141"/>
      <c r="G231" s="141"/>
      <c r="H231" s="141"/>
      <c r="I231" s="145"/>
      <c r="J231" s="145"/>
      <c r="K231" s="141"/>
      <c r="L231" s="145"/>
      <c r="M231" s="148"/>
      <c r="N231" s="141"/>
      <c r="O231" s="141"/>
      <c r="P231" s="141"/>
      <c r="Q231" s="141"/>
      <c r="R231" s="141"/>
      <c r="S231" s="141"/>
      <c r="T231" s="141"/>
      <c r="U231" s="141"/>
      <c r="V231" s="141"/>
      <c r="W231" s="141"/>
      <c r="X231" s="141"/>
      <c r="Y231" s="141"/>
      <c r="Z231" s="141"/>
      <c r="AA231" s="141"/>
      <c r="AB231" s="141"/>
      <c r="AC231" s="141"/>
      <c r="AD231" s="141"/>
      <c r="AE231" s="141"/>
      <c r="AF231" s="141"/>
      <c r="AG231" s="141"/>
      <c r="AH231" s="141"/>
      <c r="AI231" s="141"/>
      <c r="AJ231" s="141"/>
      <c r="AK231" s="141"/>
      <c r="AL231" s="141"/>
      <c r="AM231" s="141"/>
      <c r="AN231" s="141"/>
    </row>
    <row r="232" spans="6:40">
      <c r="F232" s="141"/>
      <c r="G232" s="141"/>
      <c r="H232" s="141"/>
      <c r="I232" s="145"/>
      <c r="J232" s="145"/>
      <c r="K232" s="141"/>
      <c r="L232" s="145"/>
      <c r="M232" s="148"/>
      <c r="N232" s="141"/>
      <c r="O232" s="141"/>
      <c r="P232" s="141"/>
      <c r="Q232" s="141"/>
      <c r="R232" s="141"/>
      <c r="S232" s="141"/>
      <c r="T232" s="141"/>
      <c r="U232" s="141"/>
      <c r="V232" s="141"/>
      <c r="W232" s="141"/>
      <c r="X232" s="141"/>
      <c r="Y232" s="141"/>
      <c r="Z232" s="141"/>
      <c r="AA232" s="141"/>
      <c r="AB232" s="141"/>
      <c r="AC232" s="141"/>
      <c r="AD232" s="141"/>
      <c r="AE232" s="141"/>
      <c r="AF232" s="141"/>
      <c r="AG232" s="141"/>
      <c r="AH232" s="141"/>
      <c r="AI232" s="141"/>
      <c r="AJ232" s="141"/>
      <c r="AK232" s="141"/>
      <c r="AL232" s="141"/>
      <c r="AM232" s="141"/>
      <c r="AN232" s="141"/>
    </row>
    <row r="233" spans="6:40">
      <c r="F233" s="141"/>
      <c r="G233" s="141"/>
      <c r="H233" s="141"/>
      <c r="I233" s="145"/>
      <c r="J233" s="145"/>
      <c r="K233" s="141"/>
      <c r="L233" s="145"/>
      <c r="M233" s="148"/>
      <c r="N233" s="141"/>
      <c r="O233" s="141"/>
      <c r="P233" s="141"/>
      <c r="Q233" s="141"/>
      <c r="R233" s="141"/>
      <c r="S233" s="141"/>
      <c r="T233" s="141"/>
      <c r="U233" s="141"/>
      <c r="V233" s="141"/>
      <c r="W233" s="141"/>
      <c r="X233" s="141"/>
      <c r="Y233" s="141"/>
      <c r="Z233" s="141"/>
      <c r="AA233" s="141"/>
      <c r="AB233" s="141"/>
      <c r="AC233" s="141"/>
      <c r="AD233" s="141"/>
      <c r="AE233" s="141"/>
      <c r="AF233" s="141"/>
      <c r="AG233" s="141"/>
      <c r="AH233" s="141"/>
      <c r="AI233" s="141"/>
      <c r="AJ233" s="141"/>
      <c r="AK233" s="141"/>
      <c r="AL233" s="141"/>
      <c r="AM233" s="141"/>
      <c r="AN233" s="141"/>
    </row>
    <row r="234" spans="6:40">
      <c r="F234" s="141"/>
      <c r="G234" s="141"/>
      <c r="H234" s="141"/>
      <c r="I234" s="145"/>
      <c r="J234" s="145"/>
      <c r="K234" s="141"/>
      <c r="L234" s="145"/>
      <c r="M234" s="148"/>
      <c r="N234" s="141"/>
      <c r="O234" s="141"/>
      <c r="P234" s="141"/>
      <c r="Q234" s="141"/>
      <c r="R234" s="141"/>
      <c r="S234" s="141"/>
      <c r="T234" s="141"/>
      <c r="U234" s="141"/>
      <c r="V234" s="141"/>
      <c r="W234" s="141"/>
      <c r="X234" s="141"/>
      <c r="Y234" s="141"/>
      <c r="Z234" s="141"/>
      <c r="AA234" s="141"/>
      <c r="AB234" s="141"/>
      <c r="AC234" s="141"/>
      <c r="AD234" s="141"/>
      <c r="AE234" s="141"/>
      <c r="AF234" s="141"/>
      <c r="AG234" s="141"/>
      <c r="AH234" s="141"/>
      <c r="AI234" s="141"/>
      <c r="AJ234" s="141"/>
      <c r="AK234" s="141"/>
      <c r="AL234" s="141"/>
      <c r="AM234" s="141"/>
      <c r="AN234" s="141"/>
    </row>
    <row r="235" spans="6:40">
      <c r="F235" s="141"/>
      <c r="G235" s="141"/>
      <c r="H235" s="141"/>
      <c r="I235" s="145"/>
      <c r="J235" s="145"/>
      <c r="K235" s="141"/>
      <c r="L235" s="145"/>
      <c r="M235" s="148"/>
      <c r="N235" s="141"/>
      <c r="O235" s="141"/>
      <c r="P235" s="141"/>
      <c r="Q235" s="141"/>
      <c r="R235" s="141"/>
      <c r="S235" s="141"/>
      <c r="T235" s="141"/>
      <c r="U235" s="141"/>
      <c r="V235" s="141"/>
      <c r="W235" s="141"/>
      <c r="X235" s="141"/>
      <c r="Y235" s="141"/>
      <c r="Z235" s="141"/>
      <c r="AA235" s="141"/>
      <c r="AB235" s="141"/>
      <c r="AC235" s="141"/>
      <c r="AD235" s="141"/>
      <c r="AE235" s="141"/>
      <c r="AF235" s="141"/>
      <c r="AG235" s="141"/>
      <c r="AH235" s="141"/>
      <c r="AI235" s="141"/>
      <c r="AJ235" s="141"/>
      <c r="AK235" s="141"/>
      <c r="AL235" s="141"/>
      <c r="AM235" s="141"/>
      <c r="AN235" s="141"/>
    </row>
    <row r="236" spans="6:40">
      <c r="F236" s="141"/>
      <c r="G236" s="141"/>
      <c r="H236" s="141"/>
      <c r="I236" s="145"/>
      <c r="J236" s="145"/>
      <c r="K236" s="141"/>
      <c r="L236" s="145"/>
      <c r="M236" s="148"/>
      <c r="N236" s="141"/>
      <c r="O236" s="141"/>
      <c r="P236" s="141"/>
      <c r="Q236" s="141"/>
      <c r="R236" s="141"/>
      <c r="S236" s="141"/>
      <c r="T236" s="141"/>
      <c r="U236" s="141"/>
      <c r="V236" s="141"/>
      <c r="W236" s="141"/>
      <c r="X236" s="141"/>
      <c r="Y236" s="141"/>
      <c r="Z236" s="141"/>
      <c r="AA236" s="141"/>
      <c r="AB236" s="141"/>
      <c r="AC236" s="141"/>
      <c r="AD236" s="141"/>
      <c r="AE236" s="141"/>
      <c r="AF236" s="141"/>
      <c r="AG236" s="141"/>
      <c r="AH236" s="141"/>
      <c r="AI236" s="141"/>
      <c r="AJ236" s="141"/>
      <c r="AK236" s="141"/>
      <c r="AL236" s="141"/>
      <c r="AM236" s="141"/>
      <c r="AN236" s="141"/>
    </row>
    <row r="237" spans="6:40">
      <c r="F237" s="141"/>
      <c r="G237" s="141"/>
      <c r="H237" s="141"/>
      <c r="I237" s="145"/>
      <c r="J237" s="145"/>
      <c r="K237" s="141"/>
      <c r="L237" s="145"/>
      <c r="M237" s="148"/>
      <c r="N237" s="141"/>
      <c r="O237" s="141"/>
      <c r="P237" s="141"/>
      <c r="Q237" s="141"/>
      <c r="R237" s="141"/>
      <c r="S237" s="141"/>
      <c r="T237" s="141"/>
      <c r="U237" s="141"/>
      <c r="V237" s="141"/>
      <c r="W237" s="141"/>
      <c r="X237" s="141"/>
      <c r="Y237" s="141"/>
      <c r="Z237" s="141"/>
      <c r="AA237" s="141"/>
      <c r="AB237" s="141"/>
      <c r="AC237" s="141"/>
      <c r="AD237" s="141"/>
      <c r="AE237" s="141"/>
      <c r="AF237" s="141"/>
      <c r="AG237" s="141"/>
      <c r="AH237" s="141"/>
      <c r="AI237" s="141"/>
      <c r="AJ237" s="141"/>
      <c r="AK237" s="141"/>
      <c r="AL237" s="141"/>
      <c r="AM237" s="141"/>
      <c r="AN237" s="141"/>
    </row>
    <row r="238" spans="6:40">
      <c r="F238" s="141"/>
      <c r="G238" s="141"/>
      <c r="H238" s="141"/>
      <c r="I238" s="145"/>
      <c r="J238" s="145"/>
      <c r="K238" s="141"/>
      <c r="L238" s="145"/>
      <c r="M238" s="148"/>
      <c r="N238" s="141"/>
      <c r="O238" s="141"/>
      <c r="P238" s="141"/>
      <c r="Q238" s="141"/>
      <c r="R238" s="141"/>
      <c r="S238" s="141"/>
      <c r="T238" s="141"/>
      <c r="U238" s="141"/>
      <c r="V238" s="141"/>
      <c r="W238" s="141"/>
      <c r="X238" s="141"/>
      <c r="Y238" s="141"/>
      <c r="Z238" s="141"/>
      <c r="AA238" s="141"/>
      <c r="AB238" s="141"/>
      <c r="AC238" s="141"/>
      <c r="AD238" s="141"/>
      <c r="AE238" s="141"/>
      <c r="AF238" s="141"/>
      <c r="AG238" s="141"/>
      <c r="AH238" s="141"/>
      <c r="AI238" s="141"/>
      <c r="AJ238" s="141"/>
      <c r="AK238" s="141"/>
      <c r="AL238" s="141"/>
      <c r="AM238" s="141"/>
      <c r="AN238" s="141"/>
    </row>
    <row r="239" spans="6:40">
      <c r="F239" s="141"/>
      <c r="G239" s="141"/>
      <c r="H239" s="141"/>
      <c r="I239" s="145"/>
      <c r="J239" s="145"/>
      <c r="K239" s="141"/>
      <c r="L239" s="145"/>
      <c r="M239" s="148"/>
      <c r="N239" s="141"/>
      <c r="O239" s="141"/>
      <c r="P239" s="141"/>
      <c r="Q239" s="141"/>
      <c r="R239" s="141"/>
      <c r="S239" s="141"/>
      <c r="T239" s="141"/>
      <c r="U239" s="141"/>
      <c r="V239" s="141"/>
      <c r="W239" s="141"/>
      <c r="X239" s="141"/>
      <c r="Y239" s="141"/>
      <c r="Z239" s="141"/>
      <c r="AA239" s="141"/>
      <c r="AB239" s="141"/>
      <c r="AC239" s="141"/>
      <c r="AD239" s="141"/>
      <c r="AE239" s="141"/>
      <c r="AF239" s="141"/>
      <c r="AG239" s="141"/>
      <c r="AH239" s="141"/>
      <c r="AI239" s="141"/>
      <c r="AJ239" s="141"/>
      <c r="AK239" s="141"/>
      <c r="AL239" s="141"/>
      <c r="AM239" s="141"/>
      <c r="AN239" s="141"/>
    </row>
    <row r="240" spans="6:40">
      <c r="F240" s="141"/>
      <c r="G240" s="141"/>
      <c r="H240" s="141"/>
      <c r="I240" s="145"/>
      <c r="J240" s="145"/>
      <c r="K240" s="141"/>
      <c r="L240" s="145"/>
      <c r="M240" s="148"/>
      <c r="N240" s="141"/>
      <c r="O240" s="141"/>
      <c r="P240" s="141"/>
      <c r="Q240" s="141"/>
      <c r="R240" s="141"/>
      <c r="S240" s="141"/>
      <c r="T240" s="141"/>
      <c r="U240" s="141"/>
      <c r="V240" s="141"/>
      <c r="W240" s="141"/>
      <c r="X240" s="141"/>
      <c r="Y240" s="141"/>
      <c r="Z240" s="141"/>
      <c r="AA240" s="141"/>
      <c r="AB240" s="141"/>
      <c r="AC240" s="141"/>
      <c r="AD240" s="141"/>
      <c r="AE240" s="141"/>
      <c r="AF240" s="141"/>
      <c r="AG240" s="141"/>
      <c r="AH240" s="141"/>
      <c r="AI240" s="141"/>
      <c r="AJ240" s="141"/>
      <c r="AK240" s="141"/>
      <c r="AL240" s="141"/>
      <c r="AM240" s="141"/>
      <c r="AN240" s="141"/>
    </row>
    <row r="241" spans="6:40">
      <c r="F241" s="141"/>
      <c r="G241" s="141"/>
      <c r="H241" s="141"/>
      <c r="I241" s="145"/>
      <c r="J241" s="145"/>
      <c r="K241" s="141"/>
      <c r="L241" s="145"/>
      <c r="M241" s="148"/>
      <c r="N241" s="141"/>
      <c r="O241" s="141"/>
      <c r="P241" s="141"/>
      <c r="Q241" s="141"/>
      <c r="R241" s="141"/>
      <c r="S241" s="141"/>
      <c r="T241" s="141"/>
      <c r="U241" s="141"/>
      <c r="V241" s="141"/>
      <c r="W241" s="141"/>
      <c r="X241" s="141"/>
      <c r="Y241" s="141"/>
      <c r="Z241" s="141"/>
      <c r="AA241" s="141"/>
      <c r="AB241" s="141"/>
      <c r="AC241" s="141"/>
      <c r="AD241" s="141"/>
      <c r="AE241" s="141"/>
      <c r="AF241" s="141"/>
      <c r="AG241" s="141"/>
      <c r="AH241" s="141"/>
      <c r="AI241" s="141"/>
      <c r="AJ241" s="141"/>
      <c r="AK241" s="141"/>
      <c r="AL241" s="141"/>
      <c r="AM241" s="141"/>
      <c r="AN241" s="141"/>
    </row>
    <row r="242" spans="6:40">
      <c r="F242" s="141"/>
      <c r="G242" s="141"/>
      <c r="H242" s="141"/>
      <c r="I242" s="145"/>
      <c r="J242" s="145"/>
      <c r="K242" s="141"/>
      <c r="L242" s="145"/>
      <c r="M242" s="148"/>
      <c r="N242" s="141"/>
      <c r="O242" s="141"/>
      <c r="P242" s="141"/>
      <c r="Q242" s="141"/>
      <c r="R242" s="141"/>
      <c r="S242" s="141"/>
      <c r="T242" s="141"/>
      <c r="U242" s="141"/>
      <c r="V242" s="141"/>
      <c r="W242" s="141"/>
      <c r="X242" s="141"/>
      <c r="Y242" s="141"/>
      <c r="Z242" s="141"/>
      <c r="AA242" s="141"/>
      <c r="AB242" s="141"/>
      <c r="AC242" s="141"/>
      <c r="AD242" s="141"/>
      <c r="AE242" s="141"/>
      <c r="AF242" s="141"/>
      <c r="AG242" s="141"/>
      <c r="AH242" s="141"/>
      <c r="AI242" s="141"/>
      <c r="AJ242" s="141"/>
      <c r="AK242" s="141"/>
      <c r="AL242" s="141"/>
      <c r="AM242" s="141"/>
      <c r="AN242" s="141"/>
    </row>
    <row r="243" spans="6:40">
      <c r="F243" s="141"/>
      <c r="G243" s="141"/>
      <c r="H243" s="141"/>
      <c r="I243" s="145"/>
      <c r="J243" s="145"/>
      <c r="K243" s="141"/>
      <c r="L243" s="145"/>
      <c r="M243" s="148"/>
      <c r="N243" s="141"/>
      <c r="O243" s="141"/>
      <c r="P243" s="141"/>
      <c r="Q243" s="141"/>
      <c r="R243" s="141"/>
      <c r="S243" s="141"/>
      <c r="T243" s="141"/>
      <c r="U243" s="141"/>
      <c r="V243" s="141"/>
      <c r="W243" s="141"/>
      <c r="X243" s="141"/>
      <c r="Y243" s="141"/>
      <c r="Z243" s="141"/>
      <c r="AA243" s="141"/>
      <c r="AB243" s="141"/>
      <c r="AC243" s="141"/>
      <c r="AD243" s="141"/>
      <c r="AE243" s="141"/>
      <c r="AF243" s="141"/>
      <c r="AG243" s="141"/>
      <c r="AH243" s="141"/>
      <c r="AI243" s="141"/>
      <c r="AJ243" s="141"/>
      <c r="AK243" s="141"/>
      <c r="AL243" s="141"/>
      <c r="AM243" s="141"/>
      <c r="AN243" s="141"/>
    </row>
    <row r="244" spans="6:40">
      <c r="F244" s="141"/>
      <c r="G244" s="141"/>
      <c r="H244" s="141"/>
      <c r="I244" s="145"/>
      <c r="J244" s="145"/>
      <c r="K244" s="141"/>
      <c r="L244" s="145"/>
      <c r="M244" s="148"/>
      <c r="N244" s="141"/>
      <c r="O244" s="141"/>
      <c r="P244" s="141"/>
      <c r="Q244" s="141"/>
      <c r="R244" s="141"/>
      <c r="S244" s="141"/>
      <c r="T244" s="141"/>
      <c r="U244" s="141"/>
      <c r="V244" s="141"/>
      <c r="W244" s="141"/>
      <c r="X244" s="141"/>
      <c r="Y244" s="141"/>
      <c r="Z244" s="141"/>
      <c r="AA244" s="141"/>
      <c r="AB244" s="141"/>
      <c r="AC244" s="141"/>
      <c r="AD244" s="141"/>
      <c r="AE244" s="141"/>
      <c r="AF244" s="141"/>
      <c r="AG244" s="141"/>
      <c r="AH244" s="141"/>
      <c r="AI244" s="141"/>
      <c r="AJ244" s="141"/>
      <c r="AK244" s="141"/>
      <c r="AL244" s="141"/>
      <c r="AM244" s="141"/>
      <c r="AN244" s="141"/>
    </row>
    <row r="245" spans="6:40">
      <c r="F245" s="141"/>
      <c r="G245" s="141"/>
      <c r="H245" s="141"/>
      <c r="I245" s="145"/>
      <c r="J245" s="145"/>
      <c r="K245" s="141"/>
      <c r="L245" s="145"/>
      <c r="M245" s="148"/>
      <c r="N245" s="141"/>
      <c r="O245" s="141"/>
      <c r="P245" s="141"/>
      <c r="Q245" s="141"/>
      <c r="R245" s="141"/>
      <c r="S245" s="141"/>
      <c r="T245" s="141"/>
      <c r="U245" s="141"/>
      <c r="V245" s="141"/>
      <c r="W245" s="141"/>
      <c r="X245" s="141"/>
      <c r="Y245" s="141"/>
      <c r="Z245" s="141"/>
      <c r="AA245" s="141"/>
      <c r="AB245" s="141"/>
      <c r="AC245" s="141"/>
      <c r="AD245" s="141"/>
      <c r="AE245" s="141"/>
      <c r="AF245" s="141"/>
      <c r="AG245" s="141"/>
      <c r="AH245" s="141"/>
      <c r="AI245" s="141"/>
      <c r="AJ245" s="141"/>
      <c r="AK245" s="141"/>
      <c r="AL245" s="141"/>
      <c r="AM245" s="141"/>
      <c r="AN245" s="141"/>
    </row>
    <row r="246" spans="6:40">
      <c r="F246" s="141"/>
      <c r="G246" s="141"/>
      <c r="H246" s="141"/>
      <c r="I246" s="145"/>
      <c r="J246" s="145"/>
      <c r="K246" s="141"/>
      <c r="L246" s="145"/>
      <c r="M246" s="148"/>
      <c r="N246" s="141"/>
      <c r="O246" s="141"/>
      <c r="P246" s="141"/>
      <c r="Q246" s="141"/>
      <c r="R246" s="141"/>
      <c r="S246" s="141"/>
      <c r="T246" s="141"/>
      <c r="U246" s="141"/>
      <c r="V246" s="141"/>
      <c r="W246" s="141"/>
      <c r="X246" s="141"/>
      <c r="Y246" s="141"/>
      <c r="Z246" s="141"/>
      <c r="AA246" s="141"/>
      <c r="AB246" s="141"/>
      <c r="AC246" s="141"/>
      <c r="AD246" s="141"/>
      <c r="AE246" s="141"/>
      <c r="AF246" s="141"/>
      <c r="AG246" s="141"/>
      <c r="AH246" s="141"/>
      <c r="AI246" s="141"/>
      <c r="AJ246" s="141"/>
      <c r="AK246" s="141"/>
      <c r="AL246" s="141"/>
      <c r="AM246" s="141"/>
      <c r="AN246" s="141"/>
    </row>
    <row r="247" spans="6:40">
      <c r="F247" s="141"/>
      <c r="G247" s="141"/>
      <c r="H247" s="141"/>
      <c r="I247" s="145"/>
      <c r="J247" s="145"/>
      <c r="K247" s="141"/>
      <c r="L247" s="145"/>
      <c r="M247" s="148"/>
      <c r="N247" s="141"/>
      <c r="O247" s="141"/>
      <c r="P247" s="141"/>
      <c r="Q247" s="141"/>
      <c r="R247" s="141"/>
      <c r="S247" s="141"/>
      <c r="T247" s="141"/>
      <c r="U247" s="141"/>
      <c r="V247" s="141"/>
      <c r="W247" s="141"/>
      <c r="X247" s="141"/>
      <c r="Y247" s="141"/>
      <c r="Z247" s="141"/>
      <c r="AA247" s="141"/>
      <c r="AB247" s="141"/>
      <c r="AC247" s="141"/>
      <c r="AD247" s="141"/>
      <c r="AE247" s="141"/>
      <c r="AF247" s="141"/>
      <c r="AG247" s="141"/>
      <c r="AH247" s="141"/>
      <c r="AI247" s="141"/>
      <c r="AJ247" s="141"/>
      <c r="AK247" s="141"/>
      <c r="AL247" s="141"/>
      <c r="AM247" s="141"/>
      <c r="AN247" s="141"/>
    </row>
    <row r="248" spans="6:40">
      <c r="F248" s="141"/>
      <c r="G248" s="141"/>
      <c r="H248" s="141"/>
      <c r="I248" s="145"/>
      <c r="J248" s="145"/>
      <c r="K248" s="141"/>
      <c r="L248" s="145"/>
      <c r="M248" s="148"/>
      <c r="N248" s="141"/>
      <c r="O248" s="141"/>
      <c r="P248" s="141"/>
      <c r="Q248" s="141"/>
      <c r="R248" s="141"/>
      <c r="S248" s="141"/>
      <c r="T248" s="141"/>
      <c r="U248" s="141"/>
      <c r="V248" s="141"/>
      <c r="W248" s="141"/>
      <c r="X248" s="141"/>
      <c r="Y248" s="141"/>
      <c r="Z248" s="141"/>
      <c r="AA248" s="141"/>
      <c r="AB248" s="141"/>
      <c r="AC248" s="141"/>
      <c r="AD248" s="141"/>
      <c r="AE248" s="141"/>
      <c r="AF248" s="141"/>
      <c r="AG248" s="141"/>
      <c r="AH248" s="141"/>
      <c r="AI248" s="141"/>
      <c r="AJ248" s="141"/>
      <c r="AK248" s="141"/>
      <c r="AL248" s="141"/>
      <c r="AM248" s="141"/>
      <c r="AN248" s="141"/>
    </row>
    <row r="249" spans="6:40">
      <c r="F249" s="141"/>
      <c r="G249" s="141"/>
      <c r="H249" s="141"/>
      <c r="I249" s="145"/>
      <c r="J249" s="145"/>
      <c r="K249" s="141"/>
      <c r="L249" s="145"/>
      <c r="M249" s="148"/>
      <c r="N249" s="141"/>
      <c r="O249" s="141"/>
      <c r="P249" s="141"/>
      <c r="Q249" s="141"/>
      <c r="R249" s="141"/>
      <c r="S249" s="141"/>
      <c r="T249" s="141"/>
      <c r="U249" s="141"/>
      <c r="V249" s="141"/>
      <c r="W249" s="141"/>
      <c r="X249" s="141"/>
      <c r="Y249" s="141"/>
      <c r="Z249" s="141"/>
      <c r="AA249" s="141"/>
      <c r="AB249" s="141"/>
      <c r="AC249" s="141"/>
      <c r="AD249" s="141"/>
      <c r="AE249" s="141"/>
      <c r="AF249" s="141"/>
      <c r="AG249" s="141"/>
      <c r="AH249" s="141"/>
      <c r="AI249" s="141"/>
      <c r="AJ249" s="141"/>
      <c r="AK249" s="141"/>
      <c r="AL249" s="141"/>
      <c r="AM249" s="141"/>
      <c r="AN249" s="141"/>
    </row>
    <row r="250" spans="6:40">
      <c r="F250" s="141"/>
      <c r="G250" s="141"/>
      <c r="H250" s="141"/>
      <c r="I250" s="145"/>
      <c r="J250" s="145"/>
      <c r="K250" s="141"/>
      <c r="L250" s="145"/>
      <c r="M250" s="148"/>
      <c r="N250" s="141"/>
      <c r="O250" s="141"/>
      <c r="P250" s="141"/>
      <c r="Q250" s="141"/>
      <c r="R250" s="141"/>
      <c r="S250" s="141"/>
      <c r="T250" s="141"/>
      <c r="U250" s="141"/>
      <c r="V250" s="141"/>
      <c r="W250" s="141"/>
      <c r="X250" s="141"/>
      <c r="Y250" s="141"/>
      <c r="Z250" s="141"/>
      <c r="AA250" s="141"/>
      <c r="AB250" s="141"/>
      <c r="AC250" s="141"/>
      <c r="AD250" s="141"/>
      <c r="AE250" s="141"/>
      <c r="AF250" s="141"/>
      <c r="AG250" s="141"/>
      <c r="AH250" s="141"/>
      <c r="AI250" s="141"/>
      <c r="AJ250" s="141"/>
      <c r="AK250" s="141"/>
      <c r="AL250" s="141"/>
      <c r="AM250" s="141"/>
      <c r="AN250" s="141"/>
    </row>
    <row r="251" spans="6:40">
      <c r="F251" s="141"/>
      <c r="G251" s="141"/>
      <c r="H251" s="141"/>
      <c r="I251" s="145"/>
      <c r="J251" s="145"/>
      <c r="K251" s="141"/>
      <c r="L251" s="145"/>
      <c r="M251" s="148"/>
      <c r="N251" s="141"/>
      <c r="O251" s="141"/>
      <c r="P251" s="141"/>
      <c r="Q251" s="141"/>
      <c r="R251" s="141"/>
      <c r="S251" s="141"/>
      <c r="T251" s="141"/>
      <c r="U251" s="141"/>
      <c r="V251" s="141"/>
      <c r="W251" s="141"/>
      <c r="X251" s="141"/>
      <c r="Y251" s="141"/>
      <c r="Z251" s="141"/>
      <c r="AA251" s="141"/>
      <c r="AB251" s="141"/>
      <c r="AC251" s="141"/>
      <c r="AD251" s="141"/>
      <c r="AE251" s="141"/>
      <c r="AF251" s="141"/>
      <c r="AG251" s="141"/>
      <c r="AH251" s="141"/>
      <c r="AI251" s="141"/>
      <c r="AJ251" s="141"/>
      <c r="AK251" s="141"/>
      <c r="AL251" s="141"/>
      <c r="AM251" s="141"/>
      <c r="AN251" s="141"/>
    </row>
    <row r="252" spans="6:40">
      <c r="F252" s="141"/>
      <c r="G252" s="141"/>
      <c r="H252" s="141"/>
      <c r="I252" s="145"/>
      <c r="J252" s="145"/>
      <c r="K252" s="141"/>
      <c r="L252" s="145"/>
      <c r="M252" s="148"/>
      <c r="N252" s="141"/>
      <c r="O252" s="141"/>
      <c r="P252" s="141"/>
      <c r="Q252" s="141"/>
      <c r="R252" s="141"/>
      <c r="S252" s="141"/>
      <c r="T252" s="141"/>
      <c r="U252" s="141"/>
      <c r="V252" s="141"/>
      <c r="W252" s="141"/>
      <c r="X252" s="141"/>
      <c r="Y252" s="141"/>
      <c r="Z252" s="141"/>
      <c r="AA252" s="141"/>
      <c r="AB252" s="141"/>
      <c r="AC252" s="141"/>
      <c r="AD252" s="141"/>
      <c r="AE252" s="141"/>
      <c r="AF252" s="141"/>
      <c r="AG252" s="141"/>
      <c r="AH252" s="141"/>
      <c r="AI252" s="141"/>
      <c r="AJ252" s="141"/>
      <c r="AK252" s="141"/>
      <c r="AL252" s="141"/>
      <c r="AM252" s="141"/>
      <c r="AN252" s="141"/>
    </row>
    <row r="253" spans="6:40">
      <c r="F253" s="141"/>
      <c r="G253" s="141"/>
      <c r="H253" s="141"/>
      <c r="I253" s="145"/>
      <c r="J253" s="145"/>
      <c r="K253" s="141"/>
      <c r="L253" s="145"/>
      <c r="M253" s="148"/>
      <c r="N253" s="141"/>
      <c r="O253" s="141"/>
      <c r="P253" s="141"/>
      <c r="Q253" s="141"/>
      <c r="R253" s="141"/>
      <c r="S253" s="141"/>
      <c r="T253" s="141"/>
      <c r="U253" s="141"/>
      <c r="V253" s="141"/>
      <c r="W253" s="141"/>
      <c r="X253" s="141"/>
      <c r="Y253" s="141"/>
      <c r="Z253" s="141"/>
      <c r="AA253" s="141"/>
      <c r="AB253" s="141"/>
      <c r="AC253" s="141"/>
      <c r="AD253" s="141"/>
      <c r="AE253" s="141"/>
      <c r="AF253" s="141"/>
      <c r="AG253" s="141"/>
      <c r="AH253" s="141"/>
      <c r="AI253" s="141"/>
      <c r="AJ253" s="141"/>
      <c r="AK253" s="141"/>
      <c r="AL253" s="141"/>
      <c r="AM253" s="141"/>
      <c r="AN253" s="141"/>
    </row>
    <row r="254" spans="6:40">
      <c r="F254" s="141"/>
      <c r="G254" s="141"/>
      <c r="H254" s="141"/>
      <c r="I254" s="145"/>
      <c r="J254" s="145"/>
      <c r="K254" s="141"/>
      <c r="L254" s="145"/>
      <c r="M254" s="148"/>
      <c r="N254" s="141"/>
      <c r="O254" s="141"/>
      <c r="P254" s="141"/>
      <c r="Q254" s="141"/>
      <c r="R254" s="141"/>
      <c r="S254" s="141"/>
      <c r="T254" s="141"/>
      <c r="U254" s="141"/>
      <c r="V254" s="141"/>
      <c r="W254" s="141"/>
      <c r="X254" s="141"/>
      <c r="Y254" s="141"/>
      <c r="Z254" s="141"/>
      <c r="AA254" s="141"/>
      <c r="AB254" s="141"/>
      <c r="AC254" s="141"/>
      <c r="AD254" s="141"/>
      <c r="AE254" s="141"/>
      <c r="AF254" s="141"/>
      <c r="AG254" s="141"/>
      <c r="AH254" s="141"/>
      <c r="AI254" s="141"/>
      <c r="AJ254" s="141"/>
      <c r="AK254" s="141"/>
      <c r="AL254" s="141"/>
      <c r="AM254" s="141"/>
      <c r="AN254" s="141"/>
    </row>
    <row r="255" spans="6:40">
      <c r="F255" s="141"/>
      <c r="G255" s="141"/>
      <c r="H255" s="141"/>
      <c r="I255" s="145"/>
      <c r="J255" s="145"/>
      <c r="K255" s="141"/>
      <c r="L255" s="145"/>
      <c r="M255" s="148"/>
      <c r="N255" s="141"/>
      <c r="O255" s="141"/>
      <c r="P255" s="141"/>
      <c r="Q255" s="141"/>
      <c r="R255" s="141"/>
      <c r="S255" s="141"/>
      <c r="T255" s="141"/>
      <c r="U255" s="141"/>
      <c r="V255" s="141"/>
      <c r="W255" s="141"/>
      <c r="X255" s="141"/>
      <c r="Y255" s="141"/>
      <c r="Z255" s="141"/>
      <c r="AA255" s="141"/>
      <c r="AB255" s="141"/>
      <c r="AC255" s="141"/>
      <c r="AD255" s="141"/>
      <c r="AE255" s="141"/>
      <c r="AF255" s="141"/>
      <c r="AG255" s="141"/>
      <c r="AH255" s="141"/>
      <c r="AI255" s="141"/>
      <c r="AJ255" s="141"/>
      <c r="AK255" s="141"/>
      <c r="AL255" s="141"/>
      <c r="AM255" s="141"/>
      <c r="AN255" s="141"/>
    </row>
    <row r="256" spans="6:40">
      <c r="F256" s="141"/>
      <c r="G256" s="141"/>
      <c r="H256" s="141"/>
      <c r="I256" s="145"/>
      <c r="J256" s="145"/>
      <c r="K256" s="141"/>
      <c r="L256" s="145"/>
      <c r="M256" s="148"/>
      <c r="N256" s="141"/>
      <c r="O256" s="141"/>
      <c r="P256" s="141"/>
      <c r="Q256" s="141"/>
      <c r="R256" s="141"/>
      <c r="S256" s="141"/>
      <c r="T256" s="141"/>
      <c r="U256" s="141"/>
      <c r="V256" s="141"/>
      <c r="W256" s="141"/>
      <c r="X256" s="141"/>
      <c r="Y256" s="141"/>
      <c r="Z256" s="141"/>
      <c r="AA256" s="141"/>
      <c r="AB256" s="141"/>
      <c r="AC256" s="141"/>
      <c r="AD256" s="141"/>
      <c r="AE256" s="141"/>
      <c r="AF256" s="141"/>
      <c r="AG256" s="141"/>
      <c r="AH256" s="141"/>
      <c r="AI256" s="141"/>
      <c r="AJ256" s="141"/>
      <c r="AK256" s="141"/>
      <c r="AL256" s="141"/>
      <c r="AM256" s="141"/>
      <c r="AN256" s="141"/>
    </row>
    <row r="257" spans="6:40">
      <c r="F257" s="141"/>
      <c r="G257" s="141"/>
      <c r="H257" s="141"/>
      <c r="I257" s="145"/>
      <c r="J257" s="145"/>
      <c r="K257" s="141"/>
      <c r="L257" s="145"/>
      <c r="M257" s="148"/>
      <c r="N257" s="141"/>
      <c r="O257" s="141"/>
      <c r="P257" s="141"/>
      <c r="Q257" s="141"/>
      <c r="R257" s="141"/>
      <c r="S257" s="141"/>
      <c r="T257" s="141"/>
      <c r="U257" s="141"/>
      <c r="V257" s="141"/>
      <c r="W257" s="141"/>
      <c r="X257" s="141"/>
      <c r="Y257" s="141"/>
      <c r="Z257" s="141"/>
      <c r="AA257" s="141"/>
      <c r="AB257" s="141"/>
      <c r="AC257" s="141"/>
      <c r="AD257" s="141"/>
      <c r="AE257" s="141"/>
      <c r="AF257" s="141"/>
      <c r="AG257" s="141"/>
      <c r="AH257" s="141"/>
      <c r="AI257" s="141"/>
      <c r="AJ257" s="141"/>
      <c r="AK257" s="141"/>
      <c r="AL257" s="141"/>
      <c r="AM257" s="141"/>
      <c r="AN257" s="141"/>
    </row>
    <row r="258" spans="6:40">
      <c r="F258" s="141"/>
      <c r="G258" s="141"/>
      <c r="H258" s="141"/>
      <c r="I258" s="145"/>
      <c r="J258" s="145"/>
      <c r="K258" s="141"/>
      <c r="L258" s="145"/>
      <c r="M258" s="148"/>
      <c r="N258" s="141"/>
      <c r="O258" s="141"/>
      <c r="P258" s="141"/>
      <c r="Q258" s="141"/>
      <c r="R258" s="141"/>
      <c r="S258" s="141"/>
      <c r="T258" s="141"/>
      <c r="U258" s="141"/>
      <c r="V258" s="141"/>
      <c r="W258" s="141"/>
      <c r="X258" s="141"/>
      <c r="Y258" s="141"/>
      <c r="Z258" s="141"/>
      <c r="AA258" s="141"/>
      <c r="AB258" s="141"/>
      <c r="AC258" s="141"/>
      <c r="AD258" s="141"/>
      <c r="AE258" s="141"/>
      <c r="AF258" s="141"/>
      <c r="AG258" s="141"/>
      <c r="AH258" s="141"/>
      <c r="AI258" s="141"/>
      <c r="AJ258" s="141"/>
      <c r="AK258" s="141"/>
      <c r="AL258" s="141"/>
      <c r="AM258" s="141"/>
      <c r="AN258" s="141"/>
    </row>
    <row r="259" spans="6:40">
      <c r="F259" s="141"/>
      <c r="G259" s="141"/>
      <c r="H259" s="141"/>
      <c r="I259" s="145"/>
      <c r="J259" s="145"/>
      <c r="K259" s="141"/>
      <c r="L259" s="145"/>
      <c r="M259" s="148"/>
      <c r="N259" s="141"/>
      <c r="O259" s="141"/>
      <c r="P259" s="141"/>
      <c r="Q259" s="141"/>
      <c r="R259" s="141"/>
      <c r="S259" s="141"/>
      <c r="T259" s="141"/>
      <c r="U259" s="141"/>
      <c r="V259" s="141"/>
      <c r="W259" s="141"/>
      <c r="X259" s="141"/>
      <c r="Y259" s="141"/>
      <c r="Z259" s="141"/>
      <c r="AA259" s="141"/>
      <c r="AB259" s="141"/>
      <c r="AC259" s="141"/>
      <c r="AD259" s="141"/>
      <c r="AE259" s="141"/>
      <c r="AF259" s="141"/>
      <c r="AG259" s="141"/>
      <c r="AH259" s="141"/>
      <c r="AI259" s="141"/>
      <c r="AJ259" s="141"/>
      <c r="AK259" s="141"/>
      <c r="AL259" s="141"/>
      <c r="AM259" s="141"/>
      <c r="AN259" s="141"/>
    </row>
    <row r="260" spans="6:40">
      <c r="F260" s="141"/>
      <c r="G260" s="141"/>
      <c r="H260" s="141"/>
      <c r="I260" s="145"/>
      <c r="J260" s="145"/>
      <c r="K260" s="141"/>
      <c r="L260" s="145"/>
      <c r="M260" s="148"/>
      <c r="N260" s="141"/>
      <c r="O260" s="141"/>
      <c r="P260" s="141"/>
      <c r="Q260" s="141"/>
      <c r="R260" s="141"/>
      <c r="S260" s="141"/>
      <c r="T260" s="141"/>
      <c r="U260" s="141"/>
      <c r="V260" s="141"/>
      <c r="W260" s="141"/>
      <c r="X260" s="141"/>
      <c r="Y260" s="141"/>
      <c r="Z260" s="141"/>
      <c r="AA260" s="141"/>
      <c r="AB260" s="141"/>
      <c r="AC260" s="141"/>
      <c r="AD260" s="141"/>
      <c r="AE260" s="141"/>
      <c r="AF260" s="141"/>
      <c r="AG260" s="141"/>
      <c r="AH260" s="141"/>
      <c r="AI260" s="141"/>
      <c r="AJ260" s="141"/>
      <c r="AK260" s="141"/>
      <c r="AL260" s="141"/>
      <c r="AM260" s="141"/>
      <c r="AN260" s="141"/>
    </row>
    <row r="261" spans="6:40">
      <c r="F261" s="141"/>
      <c r="G261" s="141"/>
      <c r="H261" s="141"/>
      <c r="I261" s="145"/>
      <c r="J261" s="145"/>
      <c r="K261" s="141"/>
      <c r="L261" s="145"/>
      <c r="M261" s="148"/>
      <c r="N261" s="141"/>
      <c r="O261" s="141"/>
      <c r="P261" s="141"/>
      <c r="Q261" s="141"/>
      <c r="R261" s="141"/>
      <c r="S261" s="141"/>
      <c r="T261" s="141"/>
      <c r="U261" s="141"/>
      <c r="V261" s="141"/>
      <c r="W261" s="141"/>
      <c r="X261" s="141"/>
      <c r="Y261" s="141"/>
      <c r="Z261" s="141"/>
      <c r="AA261" s="141"/>
      <c r="AB261" s="141"/>
      <c r="AC261" s="141"/>
      <c r="AD261" s="141"/>
      <c r="AE261" s="141"/>
      <c r="AF261" s="141"/>
      <c r="AG261" s="141"/>
      <c r="AH261" s="141"/>
      <c r="AI261" s="141"/>
      <c r="AJ261" s="141"/>
      <c r="AK261" s="141"/>
      <c r="AL261" s="141"/>
      <c r="AM261" s="141"/>
      <c r="AN261" s="141"/>
    </row>
    <row r="262" spans="6:40">
      <c r="F262" s="141"/>
      <c r="G262" s="141"/>
      <c r="H262" s="141"/>
      <c r="I262" s="145"/>
      <c r="J262" s="145"/>
      <c r="K262" s="141"/>
      <c r="L262" s="145"/>
      <c r="M262" s="148"/>
      <c r="N262" s="141"/>
      <c r="O262" s="141"/>
      <c r="P262" s="141"/>
      <c r="Q262" s="141"/>
      <c r="R262" s="141"/>
      <c r="S262" s="141"/>
      <c r="T262" s="141"/>
      <c r="U262" s="141"/>
      <c r="V262" s="141"/>
      <c r="W262" s="141"/>
      <c r="X262" s="141"/>
      <c r="Y262" s="141"/>
      <c r="Z262" s="141"/>
      <c r="AA262" s="141"/>
      <c r="AB262" s="141"/>
      <c r="AC262" s="141"/>
      <c r="AD262" s="141"/>
      <c r="AE262" s="141"/>
      <c r="AF262" s="141"/>
      <c r="AG262" s="141"/>
      <c r="AH262" s="141"/>
      <c r="AI262" s="141"/>
      <c r="AJ262" s="141"/>
      <c r="AK262" s="141"/>
      <c r="AL262" s="141"/>
      <c r="AM262" s="141"/>
      <c r="AN262" s="141"/>
    </row>
    <row r="263" spans="6:40">
      <c r="F263" s="141"/>
      <c r="G263" s="141"/>
      <c r="H263" s="141"/>
      <c r="I263" s="145"/>
      <c r="J263" s="145"/>
      <c r="K263" s="141"/>
      <c r="L263" s="145"/>
      <c r="M263" s="148"/>
      <c r="N263" s="141"/>
      <c r="O263" s="141"/>
      <c r="P263" s="141"/>
      <c r="Q263" s="141"/>
      <c r="R263" s="141"/>
      <c r="S263" s="141"/>
      <c r="T263" s="141"/>
      <c r="U263" s="141"/>
      <c r="V263" s="141"/>
      <c r="W263" s="141"/>
      <c r="X263" s="141"/>
      <c r="Y263" s="141"/>
      <c r="Z263" s="141"/>
      <c r="AA263" s="141"/>
      <c r="AB263" s="141"/>
      <c r="AC263" s="141"/>
      <c r="AD263" s="141"/>
      <c r="AE263" s="141"/>
      <c r="AF263" s="141"/>
      <c r="AG263" s="141"/>
      <c r="AH263" s="141"/>
      <c r="AI263" s="141"/>
      <c r="AJ263" s="141"/>
      <c r="AK263" s="141"/>
      <c r="AL263" s="141"/>
      <c r="AM263" s="141"/>
      <c r="AN263" s="141"/>
    </row>
    <row r="264" spans="6:40">
      <c r="F264" s="141"/>
      <c r="G264" s="141"/>
      <c r="H264" s="141"/>
      <c r="I264" s="145"/>
      <c r="J264" s="145"/>
      <c r="K264" s="141"/>
      <c r="L264" s="145"/>
      <c r="M264" s="148"/>
      <c r="N264" s="141"/>
      <c r="O264" s="141"/>
      <c r="P264" s="141"/>
      <c r="Q264" s="141"/>
      <c r="R264" s="141"/>
      <c r="S264" s="141"/>
      <c r="T264" s="141"/>
      <c r="U264" s="141"/>
      <c r="V264" s="141"/>
      <c r="W264" s="141"/>
      <c r="X264" s="141"/>
      <c r="Y264" s="141"/>
      <c r="Z264" s="141"/>
      <c r="AA264" s="141"/>
      <c r="AB264" s="141"/>
      <c r="AC264" s="141"/>
      <c r="AD264" s="141"/>
      <c r="AE264" s="141"/>
      <c r="AF264" s="141"/>
      <c r="AG264" s="141"/>
      <c r="AH264" s="141"/>
      <c r="AI264" s="141"/>
      <c r="AJ264" s="141"/>
      <c r="AK264" s="141"/>
      <c r="AL264" s="141"/>
      <c r="AM264" s="141"/>
      <c r="AN264" s="141"/>
    </row>
    <row r="265" spans="6:40">
      <c r="F265" s="141"/>
      <c r="G265" s="141"/>
      <c r="H265" s="141"/>
      <c r="I265" s="145"/>
      <c r="J265" s="145"/>
      <c r="K265" s="141"/>
      <c r="L265" s="145"/>
      <c r="M265" s="148"/>
      <c r="N265" s="141"/>
      <c r="O265" s="141"/>
      <c r="P265" s="141"/>
      <c r="Q265" s="141"/>
      <c r="R265" s="141"/>
      <c r="S265" s="141"/>
      <c r="T265" s="141"/>
      <c r="U265" s="141"/>
      <c r="V265" s="141"/>
      <c r="W265" s="141"/>
      <c r="X265" s="141"/>
      <c r="Y265" s="141"/>
      <c r="Z265" s="141"/>
      <c r="AA265" s="141"/>
      <c r="AB265" s="141"/>
      <c r="AC265" s="141"/>
      <c r="AD265" s="141"/>
      <c r="AE265" s="141"/>
      <c r="AF265" s="141"/>
      <c r="AG265" s="141"/>
      <c r="AH265" s="141"/>
      <c r="AI265" s="141"/>
      <c r="AJ265" s="141"/>
      <c r="AK265" s="141"/>
      <c r="AL265" s="141"/>
      <c r="AM265" s="141"/>
      <c r="AN265" s="141"/>
    </row>
    <row r="266" spans="6:40">
      <c r="F266" s="141"/>
      <c r="G266" s="141"/>
      <c r="H266" s="141"/>
      <c r="I266" s="145"/>
      <c r="J266" s="145"/>
      <c r="K266" s="141"/>
      <c r="L266" s="145"/>
      <c r="M266" s="148"/>
      <c r="N266" s="141"/>
      <c r="O266" s="141"/>
      <c r="P266" s="141"/>
      <c r="Q266" s="141"/>
      <c r="R266" s="141"/>
      <c r="S266" s="141"/>
      <c r="T266" s="141"/>
      <c r="U266" s="141"/>
      <c r="V266" s="141"/>
      <c r="W266" s="141"/>
      <c r="X266" s="141"/>
      <c r="Y266" s="141"/>
      <c r="Z266" s="141"/>
      <c r="AA266" s="141"/>
      <c r="AB266" s="141"/>
      <c r="AC266" s="141"/>
      <c r="AD266" s="141"/>
      <c r="AE266" s="141"/>
      <c r="AF266" s="141"/>
      <c r="AG266" s="141"/>
      <c r="AH266" s="141"/>
      <c r="AI266" s="141"/>
      <c r="AJ266" s="141"/>
      <c r="AK266" s="141"/>
      <c r="AL266" s="141"/>
      <c r="AM266" s="141"/>
      <c r="AN266" s="141"/>
    </row>
    <row r="267" spans="6:40">
      <c r="F267" s="141"/>
      <c r="G267" s="141"/>
      <c r="H267" s="141"/>
      <c r="I267" s="145"/>
      <c r="J267" s="145"/>
      <c r="K267" s="141"/>
      <c r="L267" s="145"/>
      <c r="M267" s="148"/>
      <c r="N267" s="141"/>
      <c r="O267" s="141"/>
      <c r="P267" s="141"/>
      <c r="Q267" s="141"/>
      <c r="R267" s="141"/>
      <c r="S267" s="141"/>
      <c r="T267" s="141"/>
      <c r="U267" s="141"/>
      <c r="V267" s="141"/>
      <c r="W267" s="141"/>
      <c r="X267" s="141"/>
      <c r="Y267" s="141"/>
      <c r="Z267" s="141"/>
      <c r="AA267" s="141"/>
      <c r="AB267" s="141"/>
      <c r="AC267" s="141"/>
      <c r="AD267" s="141"/>
      <c r="AE267" s="141"/>
      <c r="AF267" s="141"/>
      <c r="AG267" s="141"/>
      <c r="AH267" s="141"/>
      <c r="AI267" s="141"/>
      <c r="AJ267" s="141"/>
      <c r="AK267" s="141"/>
      <c r="AL267" s="141"/>
      <c r="AM267" s="141"/>
      <c r="AN267" s="141"/>
    </row>
    <row r="268" spans="6:40">
      <c r="F268" s="141"/>
      <c r="G268" s="141"/>
      <c r="H268" s="141"/>
      <c r="I268" s="145"/>
      <c r="J268" s="145"/>
      <c r="K268" s="141"/>
      <c r="L268" s="145"/>
      <c r="M268" s="148"/>
      <c r="N268" s="141"/>
      <c r="O268" s="141"/>
      <c r="P268" s="141"/>
      <c r="Q268" s="141"/>
      <c r="R268" s="141"/>
      <c r="S268" s="141"/>
      <c r="T268" s="141"/>
      <c r="U268" s="141"/>
      <c r="V268" s="141"/>
      <c r="W268" s="141"/>
      <c r="X268" s="141"/>
      <c r="Y268" s="141"/>
      <c r="Z268" s="141"/>
      <c r="AA268" s="141"/>
      <c r="AB268" s="141"/>
      <c r="AC268" s="141"/>
      <c r="AD268" s="141"/>
      <c r="AE268" s="141"/>
      <c r="AF268" s="141"/>
      <c r="AG268" s="141"/>
      <c r="AH268" s="141"/>
      <c r="AI268" s="141"/>
      <c r="AJ268" s="141"/>
      <c r="AK268" s="141"/>
      <c r="AL268" s="141"/>
      <c r="AM268" s="141"/>
      <c r="AN268" s="141"/>
    </row>
    <row r="269" spans="6:40">
      <c r="F269" s="141"/>
      <c r="G269" s="141"/>
      <c r="H269" s="141"/>
      <c r="I269" s="145"/>
      <c r="J269" s="145"/>
      <c r="K269" s="141"/>
      <c r="L269" s="145"/>
      <c r="M269" s="148"/>
      <c r="N269" s="141"/>
      <c r="O269" s="141"/>
      <c r="P269" s="141"/>
      <c r="Q269" s="141"/>
      <c r="R269" s="141"/>
      <c r="S269" s="141"/>
      <c r="T269" s="141"/>
      <c r="U269" s="141"/>
      <c r="V269" s="141"/>
      <c r="W269" s="141"/>
      <c r="X269" s="141"/>
      <c r="Y269" s="141"/>
      <c r="Z269" s="141"/>
      <c r="AA269" s="141"/>
      <c r="AB269" s="141"/>
      <c r="AC269" s="141"/>
      <c r="AD269" s="141"/>
      <c r="AE269" s="141"/>
      <c r="AF269" s="141"/>
      <c r="AG269" s="141"/>
      <c r="AH269" s="141"/>
      <c r="AI269" s="141"/>
      <c r="AJ269" s="141"/>
      <c r="AK269" s="141"/>
      <c r="AL269" s="141"/>
      <c r="AM269" s="141"/>
      <c r="AN269" s="141"/>
    </row>
    <row r="270" spans="6:40">
      <c r="F270" s="141"/>
      <c r="G270" s="141"/>
      <c r="H270" s="141"/>
      <c r="I270" s="145"/>
      <c r="J270" s="145"/>
      <c r="K270" s="141"/>
      <c r="L270" s="145"/>
      <c r="M270" s="148"/>
      <c r="N270" s="141"/>
      <c r="O270" s="141"/>
      <c r="P270" s="141"/>
      <c r="Q270" s="141"/>
      <c r="R270" s="141"/>
      <c r="S270" s="141"/>
      <c r="T270" s="141"/>
      <c r="U270" s="141"/>
      <c r="V270" s="141"/>
      <c r="W270" s="141"/>
      <c r="X270" s="141"/>
      <c r="Y270" s="141"/>
      <c r="Z270" s="141"/>
      <c r="AA270" s="141"/>
      <c r="AB270" s="141"/>
      <c r="AC270" s="141"/>
      <c r="AD270" s="141"/>
      <c r="AE270" s="141"/>
      <c r="AF270" s="141"/>
      <c r="AG270" s="141"/>
      <c r="AH270" s="141"/>
      <c r="AI270" s="141"/>
      <c r="AJ270" s="141"/>
      <c r="AK270" s="141"/>
      <c r="AL270" s="141"/>
      <c r="AM270" s="141"/>
      <c r="AN270" s="141"/>
    </row>
    <row r="271" spans="6:40">
      <c r="F271" s="141"/>
      <c r="G271" s="141"/>
      <c r="H271" s="141"/>
      <c r="I271" s="145"/>
      <c r="J271" s="145"/>
      <c r="K271" s="141"/>
      <c r="L271" s="145"/>
      <c r="M271" s="148"/>
      <c r="N271" s="141"/>
      <c r="O271" s="141"/>
      <c r="P271" s="141"/>
      <c r="Q271" s="141"/>
      <c r="R271" s="141"/>
      <c r="S271" s="141"/>
      <c r="T271" s="141"/>
      <c r="U271" s="141"/>
      <c r="V271" s="141"/>
      <c r="W271" s="141"/>
      <c r="X271" s="141"/>
      <c r="Y271" s="141"/>
      <c r="Z271" s="141"/>
      <c r="AA271" s="141"/>
      <c r="AB271" s="141"/>
      <c r="AC271" s="141"/>
      <c r="AD271" s="141"/>
      <c r="AE271" s="141"/>
      <c r="AF271" s="141"/>
      <c r="AG271" s="141"/>
      <c r="AH271" s="141"/>
      <c r="AI271" s="141"/>
      <c r="AJ271" s="141"/>
      <c r="AK271" s="141"/>
      <c r="AL271" s="141"/>
      <c r="AM271" s="141"/>
      <c r="AN271" s="141"/>
    </row>
    <row r="272" spans="6:40">
      <c r="F272" s="141"/>
      <c r="G272" s="141"/>
      <c r="H272" s="141"/>
      <c r="I272" s="145"/>
      <c r="J272" s="145"/>
      <c r="K272" s="141"/>
      <c r="L272" s="145"/>
      <c r="M272" s="148"/>
      <c r="N272" s="141"/>
      <c r="O272" s="141"/>
      <c r="P272" s="141"/>
      <c r="Q272" s="141"/>
      <c r="R272" s="141"/>
      <c r="S272" s="141"/>
      <c r="T272" s="141"/>
      <c r="U272" s="141"/>
      <c r="V272" s="141"/>
      <c r="W272" s="141"/>
      <c r="X272" s="141"/>
      <c r="Y272" s="141"/>
      <c r="Z272" s="141"/>
      <c r="AA272" s="141"/>
      <c r="AB272" s="141"/>
      <c r="AC272" s="141"/>
      <c r="AD272" s="141"/>
      <c r="AE272" s="141"/>
      <c r="AF272" s="141"/>
      <c r="AG272" s="141"/>
      <c r="AH272" s="141"/>
      <c r="AI272" s="141"/>
      <c r="AJ272" s="141"/>
      <c r="AK272" s="141"/>
      <c r="AL272" s="141"/>
      <c r="AM272" s="141"/>
      <c r="AN272" s="141"/>
    </row>
    <row r="273" spans="6:40">
      <c r="F273" s="141"/>
      <c r="G273" s="141"/>
      <c r="H273" s="141"/>
      <c r="I273" s="145"/>
      <c r="J273" s="145"/>
      <c r="K273" s="141"/>
      <c r="L273" s="145"/>
      <c r="M273" s="148"/>
      <c r="N273" s="141"/>
      <c r="O273" s="141"/>
      <c r="P273" s="141"/>
      <c r="Q273" s="141"/>
      <c r="R273" s="141"/>
      <c r="S273" s="141"/>
      <c r="T273" s="141"/>
      <c r="U273" s="141"/>
      <c r="V273" s="141"/>
      <c r="W273" s="141"/>
      <c r="X273" s="141"/>
      <c r="Y273" s="141"/>
      <c r="Z273" s="141"/>
      <c r="AA273" s="141"/>
      <c r="AB273" s="141"/>
      <c r="AC273" s="141"/>
      <c r="AD273" s="141"/>
      <c r="AE273" s="141"/>
      <c r="AF273" s="141"/>
      <c r="AG273" s="141"/>
      <c r="AH273" s="141"/>
      <c r="AI273" s="141"/>
      <c r="AJ273" s="141"/>
      <c r="AK273" s="141"/>
      <c r="AL273" s="141"/>
      <c r="AM273" s="141"/>
      <c r="AN273" s="141"/>
    </row>
    <row r="274" spans="6:40">
      <c r="F274" s="141"/>
      <c r="G274" s="141"/>
      <c r="H274" s="141"/>
      <c r="I274" s="145"/>
      <c r="J274" s="145"/>
      <c r="K274" s="141"/>
      <c r="L274" s="145"/>
      <c r="M274" s="148"/>
      <c r="N274" s="141"/>
      <c r="O274" s="141"/>
      <c r="P274" s="141"/>
      <c r="Q274" s="141"/>
      <c r="R274" s="141"/>
      <c r="S274" s="141"/>
      <c r="T274" s="141"/>
      <c r="U274" s="141"/>
      <c r="V274" s="141"/>
      <c r="W274" s="141"/>
      <c r="X274" s="141"/>
      <c r="Y274" s="141"/>
      <c r="Z274" s="141"/>
      <c r="AA274" s="141"/>
      <c r="AB274" s="141"/>
      <c r="AC274" s="141"/>
      <c r="AD274" s="141"/>
      <c r="AE274" s="141"/>
      <c r="AF274" s="141"/>
      <c r="AG274" s="141"/>
      <c r="AH274" s="141"/>
      <c r="AI274" s="141"/>
      <c r="AJ274" s="141"/>
      <c r="AK274" s="141"/>
      <c r="AL274" s="141"/>
      <c r="AM274" s="141"/>
      <c r="AN274" s="141"/>
    </row>
    <row r="275" spans="6:40">
      <c r="F275" s="141"/>
      <c r="G275" s="141"/>
      <c r="H275" s="141"/>
      <c r="I275" s="145"/>
      <c r="J275" s="145"/>
      <c r="K275" s="141"/>
      <c r="L275" s="145"/>
      <c r="M275" s="148"/>
      <c r="N275" s="141"/>
      <c r="O275" s="141"/>
      <c r="P275" s="141"/>
      <c r="Q275" s="141"/>
      <c r="R275" s="141"/>
      <c r="S275" s="141"/>
      <c r="T275" s="141"/>
      <c r="U275" s="141"/>
      <c r="V275" s="141"/>
      <c r="W275" s="141"/>
      <c r="X275" s="141"/>
      <c r="Y275" s="141"/>
      <c r="Z275" s="141"/>
      <c r="AA275" s="141"/>
      <c r="AB275" s="141"/>
      <c r="AC275" s="141"/>
      <c r="AD275" s="141"/>
      <c r="AE275" s="141"/>
      <c r="AF275" s="141"/>
      <c r="AG275" s="141"/>
      <c r="AH275" s="141"/>
      <c r="AI275" s="141"/>
      <c r="AJ275" s="141"/>
      <c r="AK275" s="141"/>
      <c r="AL275" s="141"/>
      <c r="AM275" s="141"/>
      <c r="AN275" s="141"/>
    </row>
    <row r="276" spans="6:40">
      <c r="F276" s="141"/>
      <c r="G276" s="141"/>
      <c r="H276" s="141"/>
      <c r="I276" s="145"/>
      <c r="J276" s="145"/>
      <c r="K276" s="141"/>
      <c r="L276" s="145"/>
      <c r="M276" s="148"/>
      <c r="N276" s="141"/>
      <c r="O276" s="141"/>
      <c r="P276" s="141"/>
      <c r="Q276" s="141"/>
      <c r="R276" s="141"/>
      <c r="S276" s="141"/>
      <c r="T276" s="141"/>
      <c r="U276" s="141"/>
      <c r="V276" s="141"/>
      <c r="W276" s="141"/>
      <c r="X276" s="141"/>
      <c r="Y276" s="141"/>
      <c r="Z276" s="141"/>
      <c r="AA276" s="141"/>
      <c r="AB276" s="141"/>
      <c r="AC276" s="141"/>
      <c r="AD276" s="141"/>
      <c r="AE276" s="141"/>
      <c r="AF276" s="141"/>
      <c r="AG276" s="141"/>
      <c r="AH276" s="141"/>
      <c r="AI276" s="141"/>
      <c r="AJ276" s="141"/>
      <c r="AK276" s="141"/>
      <c r="AL276" s="141"/>
      <c r="AM276" s="141"/>
      <c r="AN276" s="141"/>
    </row>
    <row r="277" spans="6:40">
      <c r="F277" s="141"/>
      <c r="G277" s="141"/>
      <c r="H277" s="141"/>
      <c r="I277" s="145"/>
      <c r="J277" s="145"/>
      <c r="K277" s="141"/>
      <c r="L277" s="145"/>
      <c r="M277" s="148"/>
      <c r="N277" s="141"/>
      <c r="O277" s="141"/>
      <c r="P277" s="141"/>
      <c r="Q277" s="141"/>
      <c r="R277" s="141"/>
      <c r="S277" s="141"/>
      <c r="T277" s="141"/>
      <c r="U277" s="141"/>
      <c r="V277" s="141"/>
      <c r="W277" s="141"/>
      <c r="X277" s="141"/>
      <c r="Y277" s="141"/>
      <c r="Z277" s="141"/>
      <c r="AA277" s="141"/>
      <c r="AB277" s="141"/>
      <c r="AC277" s="141"/>
      <c r="AD277" s="141"/>
      <c r="AE277" s="141"/>
      <c r="AF277" s="141"/>
      <c r="AG277" s="141"/>
      <c r="AH277" s="141"/>
      <c r="AI277" s="141"/>
      <c r="AJ277" s="141"/>
      <c r="AK277" s="141"/>
      <c r="AL277" s="141"/>
      <c r="AM277" s="141"/>
      <c r="AN277" s="141"/>
    </row>
    <row r="278" spans="6:40">
      <c r="F278" s="141"/>
      <c r="G278" s="141"/>
      <c r="H278" s="141"/>
      <c r="I278" s="145"/>
      <c r="J278" s="145"/>
      <c r="K278" s="141"/>
      <c r="L278" s="145"/>
      <c r="M278" s="148"/>
      <c r="N278" s="141"/>
      <c r="O278" s="141"/>
      <c r="P278" s="141"/>
      <c r="Q278" s="141"/>
      <c r="R278" s="141"/>
      <c r="S278" s="141"/>
      <c r="T278" s="141"/>
      <c r="U278" s="141"/>
      <c r="V278" s="141"/>
      <c r="W278" s="141"/>
      <c r="X278" s="141"/>
      <c r="Y278" s="141"/>
      <c r="Z278" s="141"/>
      <c r="AA278" s="141"/>
      <c r="AB278" s="141"/>
      <c r="AC278" s="141"/>
      <c r="AD278" s="141"/>
      <c r="AE278" s="141"/>
      <c r="AF278" s="141"/>
      <c r="AG278" s="141"/>
      <c r="AH278" s="141"/>
      <c r="AI278" s="141"/>
      <c r="AJ278" s="141"/>
      <c r="AK278" s="141"/>
      <c r="AL278" s="141"/>
      <c r="AM278" s="141"/>
      <c r="AN278" s="141"/>
    </row>
    <row r="279" spans="6:40">
      <c r="F279" s="141"/>
      <c r="G279" s="141"/>
      <c r="H279" s="141"/>
      <c r="I279" s="145"/>
      <c r="J279" s="145"/>
      <c r="K279" s="141"/>
      <c r="L279" s="145"/>
      <c r="M279" s="148"/>
      <c r="N279" s="141"/>
      <c r="O279" s="141"/>
      <c r="P279" s="141"/>
      <c r="Q279" s="141"/>
      <c r="R279" s="141"/>
      <c r="S279" s="141"/>
      <c r="T279" s="141"/>
      <c r="U279" s="141"/>
      <c r="V279" s="141"/>
      <c r="W279" s="141"/>
      <c r="X279" s="141"/>
      <c r="Y279" s="141"/>
      <c r="Z279" s="141"/>
      <c r="AA279" s="141"/>
      <c r="AB279" s="141"/>
      <c r="AC279" s="141"/>
      <c r="AD279" s="141"/>
      <c r="AE279" s="141"/>
      <c r="AF279" s="141"/>
      <c r="AG279" s="141"/>
      <c r="AH279" s="141"/>
      <c r="AI279" s="141"/>
      <c r="AJ279" s="141"/>
      <c r="AK279" s="141"/>
      <c r="AL279" s="141"/>
      <c r="AM279" s="141"/>
      <c r="AN279" s="141"/>
    </row>
    <row r="280" spans="6:40">
      <c r="F280" s="141"/>
      <c r="G280" s="141"/>
      <c r="H280" s="141"/>
      <c r="I280" s="145"/>
      <c r="J280" s="145"/>
      <c r="K280" s="141"/>
      <c r="L280" s="145"/>
      <c r="M280" s="148"/>
      <c r="N280" s="141"/>
      <c r="O280" s="141"/>
      <c r="P280" s="141"/>
      <c r="Q280" s="141"/>
      <c r="R280" s="141"/>
      <c r="S280" s="141"/>
      <c r="T280" s="141"/>
      <c r="U280" s="141"/>
      <c r="V280" s="141"/>
      <c r="W280" s="141"/>
      <c r="X280" s="141"/>
      <c r="Y280" s="141"/>
      <c r="Z280" s="141"/>
      <c r="AA280" s="141"/>
      <c r="AB280" s="141"/>
      <c r="AC280" s="141"/>
      <c r="AD280" s="141"/>
      <c r="AE280" s="141"/>
      <c r="AF280" s="141"/>
      <c r="AG280" s="141"/>
      <c r="AH280" s="141"/>
      <c r="AI280" s="141"/>
      <c r="AJ280" s="141"/>
      <c r="AK280" s="141"/>
      <c r="AL280" s="141"/>
      <c r="AM280" s="141"/>
      <c r="AN280" s="141"/>
    </row>
    <row r="281" spans="6:40">
      <c r="F281" s="141"/>
      <c r="G281" s="141"/>
      <c r="H281" s="141"/>
      <c r="I281" s="145"/>
      <c r="J281" s="145"/>
      <c r="K281" s="141"/>
      <c r="L281" s="145"/>
      <c r="M281" s="148"/>
      <c r="N281" s="141"/>
      <c r="O281" s="141"/>
      <c r="P281" s="141"/>
      <c r="Q281" s="141"/>
      <c r="R281" s="141"/>
      <c r="S281" s="141"/>
      <c r="T281" s="141"/>
      <c r="U281" s="141"/>
      <c r="V281" s="141"/>
      <c r="W281" s="141"/>
      <c r="X281" s="141"/>
      <c r="Y281" s="141"/>
      <c r="Z281" s="141"/>
      <c r="AA281" s="141"/>
      <c r="AB281" s="141"/>
      <c r="AC281" s="141"/>
      <c r="AD281" s="141"/>
      <c r="AE281" s="141"/>
      <c r="AF281" s="141"/>
      <c r="AG281" s="141"/>
      <c r="AH281" s="141"/>
      <c r="AI281" s="141"/>
      <c r="AJ281" s="141"/>
      <c r="AK281" s="141"/>
      <c r="AL281" s="141"/>
      <c r="AM281" s="141"/>
      <c r="AN281" s="141"/>
    </row>
    <row r="282" spans="6:40">
      <c r="F282" s="141"/>
      <c r="G282" s="141"/>
      <c r="H282" s="141"/>
      <c r="I282" s="145"/>
      <c r="J282" s="145"/>
      <c r="K282" s="141"/>
      <c r="L282" s="145"/>
      <c r="M282" s="148"/>
      <c r="N282" s="141"/>
      <c r="O282" s="141"/>
      <c r="P282" s="141"/>
      <c r="Q282" s="141"/>
      <c r="R282" s="141"/>
      <c r="S282" s="141"/>
      <c r="T282" s="141"/>
      <c r="U282" s="141"/>
      <c r="V282" s="141"/>
      <c r="W282" s="141"/>
      <c r="X282" s="141"/>
      <c r="Y282" s="141"/>
      <c r="Z282" s="141"/>
      <c r="AA282" s="141"/>
      <c r="AB282" s="141"/>
      <c r="AC282" s="141"/>
      <c r="AD282" s="141"/>
      <c r="AE282" s="141"/>
      <c r="AF282" s="141"/>
      <c r="AG282" s="141"/>
      <c r="AH282" s="141"/>
      <c r="AI282" s="141"/>
      <c r="AJ282" s="141"/>
      <c r="AK282" s="141"/>
      <c r="AL282" s="141"/>
      <c r="AM282" s="141"/>
      <c r="AN282" s="141"/>
    </row>
    <row r="283" spans="6:40">
      <c r="F283" s="141"/>
      <c r="G283" s="141"/>
      <c r="H283" s="141"/>
      <c r="I283" s="145"/>
      <c r="J283" s="145"/>
      <c r="K283" s="141"/>
      <c r="L283" s="145"/>
      <c r="M283" s="148"/>
      <c r="N283" s="141"/>
      <c r="O283" s="141"/>
      <c r="P283" s="141"/>
      <c r="Q283" s="141"/>
      <c r="R283" s="141"/>
      <c r="S283" s="141"/>
      <c r="T283" s="141"/>
      <c r="U283" s="141"/>
      <c r="V283" s="141"/>
      <c r="W283" s="141"/>
      <c r="X283" s="141"/>
      <c r="Y283" s="141"/>
      <c r="Z283" s="141"/>
      <c r="AA283" s="141"/>
      <c r="AB283" s="141"/>
      <c r="AC283" s="141"/>
      <c r="AD283" s="141"/>
      <c r="AE283" s="141"/>
      <c r="AF283" s="141"/>
      <c r="AG283" s="141"/>
      <c r="AH283" s="141"/>
      <c r="AI283" s="141"/>
      <c r="AJ283" s="141"/>
      <c r="AK283" s="141"/>
      <c r="AL283" s="141"/>
      <c r="AM283" s="141"/>
      <c r="AN283" s="141"/>
    </row>
    <row r="284" spans="6:40">
      <c r="F284" s="141"/>
      <c r="G284" s="141"/>
      <c r="H284" s="141"/>
      <c r="I284" s="145"/>
      <c r="J284" s="145"/>
      <c r="K284" s="141"/>
      <c r="L284" s="145"/>
      <c r="M284" s="148"/>
      <c r="N284" s="141"/>
      <c r="O284" s="141"/>
      <c r="P284" s="141"/>
      <c r="Q284" s="141"/>
      <c r="R284" s="141"/>
      <c r="S284" s="141"/>
      <c r="T284" s="141"/>
      <c r="U284" s="141"/>
      <c r="V284" s="141"/>
      <c r="W284" s="141"/>
      <c r="X284" s="141"/>
      <c r="Y284" s="141"/>
      <c r="Z284" s="141"/>
      <c r="AA284" s="141"/>
      <c r="AB284" s="141"/>
      <c r="AC284" s="141"/>
      <c r="AD284" s="141"/>
      <c r="AE284" s="141"/>
      <c r="AF284" s="141"/>
      <c r="AG284" s="141"/>
      <c r="AH284" s="141"/>
      <c r="AI284" s="141"/>
      <c r="AJ284" s="141"/>
      <c r="AK284" s="141"/>
      <c r="AL284" s="141"/>
      <c r="AM284" s="141"/>
      <c r="AN284" s="141"/>
    </row>
    <row r="285" spans="6:40">
      <c r="F285" s="141"/>
      <c r="G285" s="141"/>
      <c r="H285" s="141"/>
      <c r="I285" s="145"/>
      <c r="J285" s="145"/>
      <c r="K285" s="141"/>
      <c r="L285" s="145"/>
      <c r="M285" s="148"/>
      <c r="N285" s="141"/>
      <c r="O285" s="141"/>
      <c r="P285" s="141"/>
      <c r="Q285" s="141"/>
      <c r="R285" s="141"/>
      <c r="S285" s="141"/>
      <c r="T285" s="141"/>
      <c r="U285" s="141"/>
      <c r="V285" s="141"/>
      <c r="W285" s="141"/>
      <c r="X285" s="141"/>
      <c r="Y285" s="141"/>
      <c r="Z285" s="141"/>
      <c r="AA285" s="141"/>
      <c r="AB285" s="141"/>
      <c r="AC285" s="141"/>
      <c r="AD285" s="141"/>
      <c r="AE285" s="141"/>
      <c r="AF285" s="141"/>
      <c r="AG285" s="141"/>
      <c r="AH285" s="141"/>
      <c r="AI285" s="141"/>
      <c r="AJ285" s="141"/>
      <c r="AK285" s="141"/>
      <c r="AL285" s="141"/>
      <c r="AM285" s="141"/>
      <c r="AN285" s="141"/>
    </row>
    <row r="286" spans="6:40">
      <c r="F286" s="141"/>
      <c r="G286" s="141"/>
      <c r="H286" s="141"/>
      <c r="I286" s="145"/>
      <c r="J286" s="145"/>
      <c r="K286" s="141"/>
      <c r="L286" s="145"/>
      <c r="M286" s="148"/>
      <c r="N286" s="141"/>
      <c r="O286" s="141"/>
      <c r="P286" s="141"/>
      <c r="Q286" s="141"/>
      <c r="R286" s="141"/>
      <c r="S286" s="141"/>
      <c r="T286" s="141"/>
      <c r="U286" s="141"/>
      <c r="V286" s="141"/>
      <c r="W286" s="141"/>
      <c r="X286" s="141"/>
      <c r="Y286" s="141"/>
      <c r="Z286" s="141"/>
      <c r="AA286" s="141"/>
      <c r="AB286" s="141"/>
      <c r="AC286" s="141"/>
      <c r="AD286" s="141"/>
      <c r="AE286" s="141"/>
      <c r="AF286" s="141"/>
      <c r="AG286" s="141"/>
      <c r="AH286" s="141"/>
      <c r="AI286" s="141"/>
      <c r="AJ286" s="141"/>
      <c r="AK286" s="141"/>
      <c r="AL286" s="141"/>
      <c r="AM286" s="141"/>
      <c r="AN286" s="141"/>
    </row>
    <row r="287" spans="6:40">
      <c r="F287" s="141"/>
      <c r="G287" s="141"/>
      <c r="H287" s="141"/>
      <c r="I287" s="145"/>
      <c r="J287" s="145"/>
      <c r="K287" s="141"/>
      <c r="L287" s="145"/>
      <c r="M287" s="148"/>
      <c r="N287" s="141"/>
      <c r="O287" s="141"/>
      <c r="P287" s="141"/>
      <c r="Q287" s="141"/>
      <c r="R287" s="141"/>
      <c r="S287" s="141"/>
      <c r="T287" s="141"/>
      <c r="U287" s="141"/>
      <c r="V287" s="141"/>
      <c r="W287" s="141"/>
      <c r="X287" s="141"/>
      <c r="Y287" s="141"/>
      <c r="Z287" s="141"/>
      <c r="AA287" s="141"/>
      <c r="AB287" s="141"/>
      <c r="AC287" s="141"/>
      <c r="AD287" s="141"/>
      <c r="AE287" s="141"/>
      <c r="AF287" s="141"/>
      <c r="AG287" s="141"/>
      <c r="AH287" s="141"/>
      <c r="AI287" s="141"/>
      <c r="AJ287" s="141"/>
      <c r="AK287" s="141"/>
      <c r="AL287" s="141"/>
      <c r="AM287" s="141"/>
      <c r="AN287" s="141"/>
    </row>
    <row r="288" spans="6:40">
      <c r="F288" s="141"/>
      <c r="G288" s="141"/>
      <c r="H288" s="141"/>
      <c r="I288" s="145"/>
      <c r="J288" s="145"/>
      <c r="K288" s="141"/>
      <c r="L288" s="145"/>
      <c r="M288" s="148"/>
      <c r="N288" s="141"/>
      <c r="O288" s="141"/>
      <c r="P288" s="141"/>
      <c r="Q288" s="141"/>
      <c r="R288" s="141"/>
      <c r="S288" s="141"/>
      <c r="T288" s="141"/>
      <c r="U288" s="141"/>
      <c r="V288" s="141"/>
      <c r="W288" s="141"/>
      <c r="X288" s="141"/>
      <c r="Y288" s="141"/>
      <c r="Z288" s="141"/>
      <c r="AA288" s="141"/>
      <c r="AB288" s="141"/>
      <c r="AC288" s="141"/>
      <c r="AD288" s="141"/>
      <c r="AE288" s="141"/>
      <c r="AF288" s="141"/>
      <c r="AG288" s="141"/>
      <c r="AH288" s="141"/>
      <c r="AI288" s="141"/>
      <c r="AJ288" s="141"/>
      <c r="AK288" s="141"/>
      <c r="AL288" s="141"/>
      <c r="AM288" s="141"/>
      <c r="AN288" s="141"/>
    </row>
  </sheetData>
  <pageMargins left="0.75" right="0.75" top="0.8" bottom="0.22" header="0.89" footer="0.19"/>
  <pageSetup scale="71" orientation="landscape" r:id="rId1"/>
  <headerFooter alignWithMargins="0">
    <oddFooter>&amp;L&amp;08O:\Stfin\ACCNTNG\Project Funding CLO\Monthly\&amp;F {&amp;A}&amp;R&amp;08Page &amp;P of &amp;N
&amp;D  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3"/>
  <sheetViews>
    <sheetView zoomScale="75" workbookViewId="0">
      <selection activeCell="B8" sqref="B8:B18"/>
    </sheetView>
  </sheetViews>
  <sheetFormatPr defaultRowHeight="13.2"/>
  <cols>
    <col min="1" max="1" width="30.44140625" customWidth="1"/>
    <col min="2" max="2" width="13.88671875" customWidth="1"/>
    <col min="3" max="3" width="15.33203125" bestFit="1" customWidth="1"/>
    <col min="4" max="4" width="16.44140625" customWidth="1"/>
    <col min="5" max="5" width="25.88671875" customWidth="1"/>
  </cols>
  <sheetData>
    <row r="1" spans="1:5" ht="15.6">
      <c r="A1" s="8" t="s">
        <v>62</v>
      </c>
      <c r="B1" s="8"/>
    </row>
    <row r="2" spans="1:5" ht="15.6">
      <c r="A2" s="8" t="s">
        <v>67</v>
      </c>
      <c r="B2" s="8"/>
    </row>
    <row r="3" spans="1:5" ht="15.6">
      <c r="A3" s="58" t="s">
        <v>112</v>
      </c>
      <c r="B3" s="58"/>
    </row>
    <row r="4" spans="1:5">
      <c r="A4" s="68" t="s">
        <v>63</v>
      </c>
      <c r="B4" s="68"/>
    </row>
    <row r="5" spans="1:5" ht="13.8" thickBot="1"/>
    <row r="6" spans="1:5">
      <c r="A6" s="69" t="s">
        <v>58</v>
      </c>
      <c r="B6" s="70" t="s">
        <v>64</v>
      </c>
      <c r="C6" s="70" t="s">
        <v>59</v>
      </c>
      <c r="D6" s="70" t="s">
        <v>60</v>
      </c>
      <c r="E6" s="71" t="s">
        <v>61</v>
      </c>
    </row>
    <row r="7" spans="1:5">
      <c r="A7" s="27"/>
      <c r="B7" s="6"/>
      <c r="C7" s="6"/>
      <c r="D7" s="6"/>
      <c r="E7" s="26"/>
    </row>
    <row r="8" spans="1:5">
      <c r="A8" s="27"/>
      <c r="B8" s="5"/>
      <c r="C8" s="6"/>
      <c r="D8" s="6"/>
      <c r="E8" s="26"/>
    </row>
    <row r="9" spans="1:5">
      <c r="A9" s="27" t="s">
        <v>91</v>
      </c>
      <c r="B9" s="66">
        <v>36616</v>
      </c>
      <c r="C9" s="6"/>
      <c r="D9" s="6"/>
      <c r="E9" s="26" t="s">
        <v>94</v>
      </c>
    </row>
    <row r="10" spans="1:5">
      <c r="A10" s="27"/>
      <c r="B10" s="5"/>
      <c r="C10" s="6"/>
      <c r="D10" s="6"/>
      <c r="E10" s="26"/>
    </row>
    <row r="11" spans="1:5">
      <c r="A11" s="27" t="s">
        <v>92</v>
      </c>
      <c r="B11" s="66">
        <v>36707</v>
      </c>
      <c r="C11" s="6"/>
      <c r="D11" s="6"/>
      <c r="E11" s="26" t="s">
        <v>94</v>
      </c>
    </row>
    <row r="12" spans="1:5">
      <c r="A12" s="27"/>
      <c r="B12" s="5"/>
      <c r="C12" s="6"/>
      <c r="D12" s="6"/>
      <c r="E12" s="26"/>
    </row>
    <row r="13" spans="1:5">
      <c r="A13" s="27" t="s">
        <v>93</v>
      </c>
      <c r="B13" s="66">
        <v>36707</v>
      </c>
      <c r="C13" s="6"/>
      <c r="D13" s="6"/>
      <c r="E13" s="26" t="s">
        <v>97</v>
      </c>
    </row>
    <row r="14" spans="1:5">
      <c r="A14" s="27"/>
      <c r="B14" s="5"/>
      <c r="C14" s="6"/>
      <c r="D14" s="6"/>
      <c r="E14" s="26"/>
    </row>
    <row r="15" spans="1:5">
      <c r="A15" s="27" t="s">
        <v>95</v>
      </c>
      <c r="B15" s="66">
        <v>36710</v>
      </c>
      <c r="C15" s="6"/>
      <c r="D15" s="6"/>
      <c r="E15" s="26" t="s">
        <v>94</v>
      </c>
    </row>
    <row r="16" spans="1:5">
      <c r="A16" s="27"/>
      <c r="B16" s="66"/>
      <c r="C16" s="6"/>
      <c r="D16" s="6"/>
      <c r="E16" s="26"/>
    </row>
    <row r="17" spans="1:5">
      <c r="A17" s="27" t="s">
        <v>96</v>
      </c>
      <c r="B17" s="66">
        <v>36710</v>
      </c>
      <c r="C17" s="6"/>
      <c r="D17" s="6"/>
      <c r="E17" s="26" t="s">
        <v>97</v>
      </c>
    </row>
    <row r="18" spans="1:5">
      <c r="A18" s="27"/>
      <c r="B18" s="5"/>
      <c r="C18" s="6"/>
      <c r="D18" s="6"/>
      <c r="E18" s="26"/>
    </row>
    <row r="19" spans="1:5">
      <c r="A19" s="27"/>
      <c r="B19" s="5"/>
      <c r="C19" s="6"/>
      <c r="D19" s="6"/>
      <c r="E19" s="26"/>
    </row>
    <row r="20" spans="1:5">
      <c r="A20" s="27"/>
      <c r="B20" s="6"/>
      <c r="C20" s="6"/>
      <c r="D20" s="6"/>
      <c r="E20" s="26"/>
    </row>
    <row r="21" spans="1:5">
      <c r="A21" s="27"/>
      <c r="B21" s="6"/>
      <c r="C21" s="6"/>
      <c r="D21" s="6"/>
      <c r="E21" s="26"/>
    </row>
    <row r="22" spans="1:5">
      <c r="A22" s="27"/>
      <c r="B22" s="6"/>
      <c r="C22" s="6"/>
      <c r="D22" s="6"/>
      <c r="E22" s="26"/>
    </row>
    <row r="23" spans="1:5" ht="13.8" thickBot="1">
      <c r="A23" s="29"/>
      <c r="B23" s="30"/>
      <c r="C23" s="30"/>
      <c r="D23" s="30"/>
      <c r="E23" s="31"/>
    </row>
  </sheetData>
  <pageMargins left="0.75" right="0.75" top="1" bottom="1" header="0.5" footer="0.5"/>
  <pageSetup orientation="landscape" r:id="rId1"/>
  <headerFooter alignWithMargins="0">
    <oddFooter>&amp;L&amp;08O:\Stfin\ACCNTNG\Project Funding CLO\Monthly\&amp;F {&amp;A}&amp;R&amp;08Page &amp;P of &amp;N
&amp;D 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MONTHLY REPORT</vt:lpstr>
      <vt:lpstr>Weighted Average Interest Rate</vt:lpstr>
      <vt:lpstr>Cash Schedule</vt:lpstr>
      <vt:lpstr>Defaulted Assets</vt:lpstr>
      <vt:lpstr>'MONTHLY REPORT'!Print_Area</vt:lpstr>
      <vt:lpstr>'MONTHLY REPORT'!Print_Titles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cyeung2</dc:creator>
  <cp:lastModifiedBy>Havlíček Jan</cp:lastModifiedBy>
  <cp:lastPrinted>2000-08-15T20:20:49Z</cp:lastPrinted>
  <dcterms:created xsi:type="dcterms:W3CDTF">1999-12-09T19:55:07Z</dcterms:created>
  <dcterms:modified xsi:type="dcterms:W3CDTF">2023-09-10T11:26:17Z</dcterms:modified>
</cp:coreProperties>
</file>