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-300" windowWidth="15552" windowHeight="9360" tabRatio="608" firstSheet="10" activeTab="13"/>
  </bookViews>
  <sheets>
    <sheet name="Crack Spread  Options Module" sheetId="126" r:id="rId1"/>
    <sheet name="Outline of Module" sheetId="125" r:id="rId2"/>
    <sheet name="Introduction" sheetId="112" r:id="rId3"/>
    <sheet name=" Classification" sheetId="116" r:id="rId4"/>
    <sheet name="What's in a name" sheetId="123" r:id="rId5"/>
    <sheet name="Heat Rate" sheetId="133" r:id="rId6"/>
    <sheet name="Payoffs" sheetId="115" r:id="rId7"/>
    <sheet name="Pricing " sheetId="117" r:id="rId8"/>
    <sheet name="Hedging" sheetId="131" r:id="rId9"/>
    <sheet name="Mini Case Study #1" sheetId="121" r:id="rId10"/>
    <sheet name="Mini Case Study #2" sheetId="135" r:id="rId11"/>
    <sheet name="Mini Case Study #3" sheetId="134" r:id="rId12"/>
    <sheet name="Exotica  HEAT" sheetId="124" r:id="rId13"/>
    <sheet name="Crack Spread Option" sheetId="130" r:id="rId14"/>
    <sheet name="Pricing Models" sheetId="119" r:id="rId15"/>
    <sheet name="References" sheetId="120" r:id="rId16"/>
  </sheets>
  <calcPr calcId="92512"/>
</workbook>
</file>

<file path=xl/calcChain.xml><?xml version="1.0" encoding="utf-8"?>
<calcChain xmlns="http://schemas.openxmlformats.org/spreadsheetml/2006/main">
  <c r="J9" i="130" l="1"/>
  <c r="M9" i="130"/>
  <c r="N9" i="130"/>
  <c r="O9" i="130"/>
  <c r="P9" i="130"/>
  <c r="Q9" i="130"/>
  <c r="R9" i="130"/>
  <c r="S9" i="130"/>
  <c r="T9" i="130"/>
  <c r="U9" i="130"/>
  <c r="V9" i="130"/>
  <c r="W9" i="130"/>
  <c r="X9" i="130"/>
  <c r="Y9" i="130"/>
  <c r="J10" i="130"/>
  <c r="M10" i="130"/>
  <c r="N10" i="130"/>
  <c r="O10" i="130"/>
  <c r="P10" i="130"/>
  <c r="Q10" i="130"/>
  <c r="R10" i="130"/>
  <c r="S10" i="130"/>
  <c r="T10" i="130"/>
  <c r="U10" i="130"/>
  <c r="V10" i="130"/>
  <c r="W10" i="130"/>
  <c r="X10" i="130"/>
  <c r="Y10" i="130"/>
  <c r="J11" i="130"/>
  <c r="M11" i="130"/>
  <c r="N11" i="130"/>
  <c r="O11" i="130"/>
  <c r="P11" i="130"/>
  <c r="Q11" i="130"/>
  <c r="R11" i="130"/>
  <c r="S11" i="130"/>
  <c r="T11" i="130"/>
  <c r="U11" i="130"/>
  <c r="V11" i="130"/>
  <c r="W11" i="130"/>
  <c r="X11" i="130"/>
  <c r="Y11" i="130"/>
  <c r="J12" i="130"/>
  <c r="M12" i="130"/>
  <c r="N12" i="130"/>
  <c r="O12" i="130"/>
  <c r="P12" i="130"/>
  <c r="Q12" i="130"/>
  <c r="R12" i="130"/>
  <c r="S12" i="130"/>
  <c r="T12" i="130"/>
  <c r="U12" i="130"/>
  <c r="V12" i="130"/>
  <c r="W12" i="130"/>
  <c r="X12" i="130"/>
  <c r="Y12" i="130"/>
  <c r="J13" i="130"/>
  <c r="M13" i="130"/>
  <c r="N13" i="130"/>
  <c r="O13" i="130"/>
  <c r="P13" i="130"/>
  <c r="Q13" i="130"/>
  <c r="R13" i="130"/>
  <c r="S13" i="130"/>
  <c r="T13" i="130"/>
  <c r="U13" i="130"/>
  <c r="V13" i="130"/>
  <c r="W13" i="130"/>
  <c r="X13" i="130"/>
  <c r="Y13" i="130"/>
  <c r="J14" i="130"/>
  <c r="M14" i="130"/>
  <c r="N14" i="130"/>
  <c r="O14" i="130"/>
  <c r="P14" i="130"/>
  <c r="Q14" i="130"/>
  <c r="R14" i="130"/>
  <c r="S14" i="130"/>
  <c r="T14" i="130"/>
  <c r="U14" i="130"/>
  <c r="V14" i="130"/>
  <c r="W14" i="130"/>
  <c r="X14" i="130"/>
  <c r="Y14" i="130"/>
</calcChain>
</file>

<file path=xl/sharedStrings.xml><?xml version="1.0" encoding="utf-8"?>
<sst xmlns="http://schemas.openxmlformats.org/spreadsheetml/2006/main" count="267" uniqueCount="254">
  <si>
    <r>
      <t xml:space="preserve">AsnSprd, AsnSprd2 </t>
    </r>
    <r>
      <rPr>
        <sz val="10"/>
        <color indexed="10"/>
        <rFont val="Arial"/>
        <family val="2"/>
      </rPr>
      <t xml:space="preserve">- spread option on Asian spreads </t>
    </r>
    <r>
      <rPr>
        <sz val="10"/>
        <rFont val="Arial"/>
        <family val="2"/>
      </rPr>
      <t xml:space="preserve">(Finds the premium and risk parameters for an option on the </t>
    </r>
  </si>
  <si>
    <t>spread between two average prices.)</t>
  </si>
  <si>
    <r>
      <t>The options trading desk has at its disposal two software libraries (</t>
    </r>
    <r>
      <rPr>
        <b/>
        <sz val="10"/>
        <color indexed="48"/>
        <rFont val="Arial"/>
        <family val="2"/>
      </rPr>
      <t xml:space="preserve">Exotica </t>
    </r>
    <r>
      <rPr>
        <sz val="10"/>
        <color indexed="48"/>
        <rFont val="Arial"/>
        <family val="2"/>
      </rPr>
      <t xml:space="preserve">and </t>
    </r>
    <r>
      <rPr>
        <b/>
        <sz val="10"/>
        <color indexed="48"/>
        <rFont val="Arial"/>
        <family val="2"/>
      </rPr>
      <t>Financial Engineering Associates (FEA</t>
    </r>
    <r>
      <rPr>
        <sz val="10"/>
        <color indexed="48"/>
        <rFont val="Arial"/>
        <family val="2"/>
      </rPr>
      <t>), Inc.</t>
    </r>
    <r>
      <rPr>
        <sz val="10"/>
        <rFont val="Arial"/>
      </rPr>
      <t xml:space="preserve">) </t>
    </r>
  </si>
  <si>
    <r>
      <t xml:space="preserve">SPREADAPO, SPREADASO - </t>
    </r>
    <r>
      <rPr>
        <sz val="10"/>
        <color indexed="10"/>
        <rFont val="Arial"/>
        <family val="2"/>
      </rPr>
      <t>spread options on Asians</t>
    </r>
  </si>
  <si>
    <t>spread.xls (Advanced) - Examples of SPREADAPO, SPREADASO.</t>
  </si>
  <si>
    <r>
      <t xml:space="preserve">*  </t>
    </r>
    <r>
      <rPr>
        <b/>
        <sz val="10"/>
        <rFont val="Arial"/>
        <family val="2"/>
      </rPr>
      <t>Enron Power Marketing</t>
    </r>
    <r>
      <rPr>
        <sz val="10"/>
        <rFont val="Arial"/>
      </rPr>
      <t>, Product Descriptions</t>
    </r>
  </si>
  <si>
    <t>Introduction</t>
  </si>
  <si>
    <r>
      <t xml:space="preserve">*  </t>
    </r>
    <r>
      <rPr>
        <b/>
        <sz val="10"/>
        <rFont val="Arial"/>
        <family val="2"/>
      </rPr>
      <t>Hull, J</t>
    </r>
    <r>
      <rPr>
        <sz val="10"/>
        <rFont val="Arial"/>
      </rPr>
      <t>., 2000, "Options, Futures, and Other Derivatives," Fourth Edition, Prentice Hall.</t>
    </r>
  </si>
  <si>
    <r>
      <t xml:space="preserve">*  </t>
    </r>
    <r>
      <rPr>
        <b/>
        <sz val="10"/>
        <rFont val="Arial"/>
        <family val="2"/>
      </rPr>
      <t>Kaminski, V.</t>
    </r>
    <r>
      <rPr>
        <sz val="10"/>
        <rFont val="Arial"/>
      </rPr>
      <t>, 1999, "Managing Energy Price Risk,"  Second Edition, Risk Publications.</t>
    </r>
  </si>
  <si>
    <r>
      <t xml:space="preserve">*  </t>
    </r>
    <r>
      <rPr>
        <b/>
        <sz val="10"/>
        <rFont val="Arial"/>
        <family val="2"/>
      </rPr>
      <t>Enron's Houston Research Group</t>
    </r>
    <r>
      <rPr>
        <sz val="10"/>
        <rFont val="Arial"/>
      </rPr>
      <t>, Exotica Options Library</t>
    </r>
  </si>
  <si>
    <t>Example worksheets:</t>
  </si>
  <si>
    <t>AsnSprd - O:\research\exotica\xll\xll_templates\asnsprd.xls and M:\exotica\xll\xll_templates\asnsprd.xls</t>
  </si>
  <si>
    <t>AsnSprd2 - O:\research\exotica\xll\xll_templates\asnsprd2.xls and M:\exotica\xll\xll_templates\asnsprd2.xls</t>
  </si>
  <si>
    <r>
      <t xml:space="preserve">*  </t>
    </r>
    <r>
      <rPr>
        <b/>
        <sz val="10"/>
        <rFont val="Arial"/>
        <family val="2"/>
      </rPr>
      <t>Financial Engineering Associates (FEA), Inc.</t>
    </r>
    <r>
      <rPr>
        <sz val="10"/>
        <rFont val="Arial"/>
      </rPr>
      <t>, 2001, User Guide</t>
    </r>
  </si>
  <si>
    <t>Pricing Models</t>
  </si>
  <si>
    <r>
      <t>EXOTICA</t>
    </r>
    <r>
      <rPr>
        <sz val="10"/>
        <color indexed="48"/>
        <rFont val="Arial"/>
        <family val="2"/>
      </rPr>
      <t>:</t>
    </r>
  </si>
  <si>
    <r>
      <t>Financial Engineering Associates (FEA), Inc.</t>
    </r>
    <r>
      <rPr>
        <sz val="10"/>
        <color indexed="48"/>
        <rFont val="Arial"/>
        <family val="2"/>
      </rPr>
      <t>:</t>
    </r>
  </si>
  <si>
    <t>References</t>
  </si>
  <si>
    <t>EffDt</t>
  </si>
  <si>
    <t>OUTPUTS</t>
  </si>
  <si>
    <t>INPUTS</t>
  </si>
  <si>
    <t>Ann.IntRt</t>
  </si>
  <si>
    <t>Correlation</t>
  </si>
  <si>
    <t>Price</t>
  </si>
  <si>
    <t>Rho</t>
  </si>
  <si>
    <t>Options Trading Desk</t>
  </si>
  <si>
    <t>x3-6711</t>
  </si>
  <si>
    <r>
      <t>Description</t>
    </r>
    <r>
      <rPr>
        <sz val="10"/>
        <color indexed="10"/>
        <rFont val="Arial"/>
        <family val="2"/>
      </rPr>
      <t xml:space="preserve">: </t>
    </r>
  </si>
  <si>
    <t>Iris Mack, MBA/PhD</t>
  </si>
  <si>
    <t xml:space="preserve">                         Crack Spread Options</t>
  </si>
  <si>
    <t>Outline of Crack Spread Options Module</t>
  </si>
  <si>
    <t>Payoffs of Crack Spread Options</t>
  </si>
  <si>
    <t>Crack Spread Option Example</t>
  </si>
  <si>
    <t>What's in a name? - Why the name "Crack Spread Options'?</t>
  </si>
  <si>
    <t>What's in a Name? - Why the name "Crack Spread Options"?</t>
  </si>
  <si>
    <t>Classification of Crack Spread Options</t>
  </si>
  <si>
    <t>represented by the following:</t>
  </si>
  <si>
    <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>-maturity  futures contract on commodity 1 (say natural gas)</t>
    </r>
  </si>
  <si>
    <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-maturity  futures contract on commodity 2 (say electricity)</t>
    </r>
  </si>
  <si>
    <t>which contain models for the pricing of crack spread options</t>
  </si>
  <si>
    <t>Name</t>
  </si>
  <si>
    <t>Payoff</t>
  </si>
  <si>
    <t>Payoffs of the Crack Spread Options</t>
  </si>
  <si>
    <t>Crack Spread Call Option</t>
  </si>
  <si>
    <t>Crack Spread Put Option</t>
  </si>
  <si>
    <t>The fundamental assumption is that the two prices evolved as correlated GBM.</t>
  </si>
  <si>
    <t>Inputs:</t>
  </si>
  <si>
    <t>Forward price of commodity 1</t>
  </si>
  <si>
    <t>Forward price of commodity 2</t>
  </si>
  <si>
    <t>IntRt</t>
  </si>
  <si>
    <t>Interest rate</t>
  </si>
  <si>
    <t>Vol1</t>
  </si>
  <si>
    <t>Annualized volatility of commodity 1</t>
  </si>
  <si>
    <t>Vol2</t>
  </si>
  <si>
    <t>Annualized volatility of commodity 2</t>
  </si>
  <si>
    <t>Correl</t>
  </si>
  <si>
    <t>Correlation coefficient of commodity 1 and commodity 2</t>
  </si>
  <si>
    <t>ExpDays</t>
  </si>
  <si>
    <t>Time to option expiration (days</t>
  </si>
  <si>
    <t>OptType</t>
  </si>
  <si>
    <t>1 = Call,  0 = Put</t>
  </si>
  <si>
    <t>Outputs:</t>
  </si>
  <si>
    <t>Option Premium</t>
  </si>
  <si>
    <t>Price1</t>
  </si>
  <si>
    <t>Price2</t>
  </si>
  <si>
    <t>Pricing of Crack Spread Options</t>
  </si>
  <si>
    <t>Hedging of Crack Spread Options</t>
  </si>
  <si>
    <t xml:space="preserve">Classification of Crack Spread Options </t>
  </si>
  <si>
    <t>Common crack spreads are as follows:</t>
  </si>
  <si>
    <t>Suppose</t>
  </si>
  <si>
    <t>Multi-commodity options have payoffs that depend on the prices of two or more underlying instruments.  Modeling such options</t>
  </si>
  <si>
    <t xml:space="preserve">may be a bit complicated, as the premiums depend on multidimensional joint probability distribution of prices. </t>
  </si>
  <si>
    <r>
      <t xml:space="preserve">*  </t>
    </r>
    <r>
      <rPr>
        <b/>
        <sz val="10"/>
        <rFont val="Arial"/>
        <family val="2"/>
      </rPr>
      <t>Rubeinstein, M.</t>
    </r>
    <r>
      <rPr>
        <sz val="10"/>
        <rFont val="Arial"/>
      </rPr>
      <t>, 1991b, "Somewhere Over the Rainbow,"  Risk 4, (November), pp. 63-6.</t>
    </r>
  </si>
  <si>
    <r>
      <t>Quantitative Analysis</t>
    </r>
    <r>
      <rPr>
        <sz val="10"/>
        <rFont val="Arial"/>
      </rPr>
      <t>, 23, (March), pp. 1-12.</t>
    </r>
  </si>
  <si>
    <r>
      <t xml:space="preserve">*  </t>
    </r>
    <r>
      <rPr>
        <b/>
        <sz val="10"/>
        <rFont val="Arial"/>
        <family val="2"/>
      </rPr>
      <t>Boyle, P.P</t>
    </r>
    <r>
      <rPr>
        <sz val="10"/>
        <rFont val="Arial"/>
      </rPr>
      <t xml:space="preserve">., 1988, "A Lattice Framework for Option Pricing with Two State Variables", </t>
    </r>
    <r>
      <rPr>
        <i/>
        <sz val="10"/>
        <rFont val="Arial"/>
        <family val="2"/>
      </rPr>
      <t>Journal of Financial and</t>
    </r>
  </si>
  <si>
    <r>
      <t xml:space="preserve">*  </t>
    </r>
    <r>
      <rPr>
        <b/>
        <sz val="10"/>
        <rFont val="Arial"/>
        <family val="2"/>
      </rPr>
      <t>Amin, K.</t>
    </r>
    <r>
      <rPr>
        <sz val="10"/>
        <rFont val="Arial"/>
      </rPr>
      <t xml:space="preserve">, 1991, "On the Computation of Continuous Time Option Prices Using Discrete Approximations,"  Journal of </t>
    </r>
  </si>
  <si>
    <t>Financial and Quantitative Analysis, 26, (December), pp. 477-95.</t>
  </si>
  <si>
    <r>
      <t xml:space="preserve">* </t>
    </r>
    <r>
      <rPr>
        <b/>
        <sz val="10"/>
        <rFont val="Arial"/>
        <family val="2"/>
      </rPr>
      <t xml:space="preserve"> Barrett, J.G., Moore and P. Wilmott</t>
    </r>
    <r>
      <rPr>
        <sz val="10"/>
        <rFont val="Arial"/>
      </rPr>
      <t>, 1992, "Inelegant Inefficiency", Risk, 5 (October), pp. 82-4.</t>
    </r>
  </si>
  <si>
    <r>
      <t xml:space="preserve">The </t>
    </r>
    <r>
      <rPr>
        <b/>
        <i/>
        <sz val="10"/>
        <color indexed="48"/>
        <rFont val="Arial"/>
        <family val="2"/>
      </rPr>
      <t>payoff</t>
    </r>
    <r>
      <rPr>
        <b/>
        <sz val="10"/>
        <rFont val="Arial"/>
        <family val="2"/>
      </rPr>
      <t xml:space="preserve"> </t>
    </r>
    <r>
      <rPr>
        <sz val="10"/>
        <rFont val="Arial"/>
      </rPr>
      <t>to European crack spread options with maturity T and strike K on the spread between these two forward contracts can be</t>
    </r>
  </si>
  <si>
    <r>
      <t>max(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-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- </t>
    </r>
    <r>
      <rPr>
        <sz val="14"/>
        <rFont val="Arial"/>
        <family val="2"/>
      </rPr>
      <t>K</t>
    </r>
    <r>
      <rPr>
        <sz val="10"/>
        <rFont val="Arial"/>
      </rPr>
      <t>, 0)</t>
    </r>
  </si>
  <si>
    <r>
      <t>max (</t>
    </r>
    <r>
      <rPr>
        <sz val="14"/>
        <rFont val="Arial"/>
        <family val="2"/>
      </rPr>
      <t xml:space="preserve">K </t>
    </r>
    <r>
      <rPr>
        <sz val="10"/>
        <rFont val="Arial"/>
        <family val="2"/>
      </rPr>
      <t xml:space="preserve">- 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+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)</t>
    </r>
    <r>
      <rPr>
        <sz val="14"/>
        <rFont val="Arial"/>
        <family val="2"/>
      </rPr>
      <t>,</t>
    </r>
    <r>
      <rPr>
        <sz val="10"/>
        <rFont val="Arial"/>
      </rPr>
      <t xml:space="preserve"> 0)</t>
    </r>
  </si>
  <si>
    <r>
      <t xml:space="preserve">*  </t>
    </r>
    <r>
      <rPr>
        <b/>
        <sz val="10"/>
        <rFont val="Arial"/>
        <family val="2"/>
      </rPr>
      <t>Brennan, M. J.</t>
    </r>
    <r>
      <rPr>
        <sz val="10"/>
        <rFont val="Arial"/>
      </rPr>
      <t xml:space="preserve">, 1979, "The Pricing of Contingent Claims in Discrete Time Models", </t>
    </r>
    <r>
      <rPr>
        <i/>
        <sz val="10"/>
        <rFont val="Arial"/>
        <family val="2"/>
      </rPr>
      <t>Journal of Finance</t>
    </r>
    <r>
      <rPr>
        <sz val="10"/>
        <rFont val="Arial"/>
      </rPr>
      <t>, 34, (March), pp. 53-68.</t>
    </r>
  </si>
  <si>
    <r>
      <t>*</t>
    </r>
    <r>
      <rPr>
        <b/>
        <sz val="10"/>
        <rFont val="Arial"/>
        <family val="2"/>
      </rPr>
      <t xml:space="preserve">  Wilcox, D.</t>
    </r>
    <r>
      <rPr>
        <sz val="10"/>
        <rFont val="Arial"/>
      </rPr>
      <t xml:space="preserve">, 1991, "Spread Options Enhance Risk Management Choices", </t>
    </r>
    <r>
      <rPr>
        <i/>
        <sz val="10"/>
        <rFont val="Arial"/>
        <family val="2"/>
      </rPr>
      <t>Nymex Energy in the News</t>
    </r>
    <r>
      <rPr>
        <sz val="10"/>
        <rFont val="Arial"/>
      </rPr>
      <t>, (Autumn), pp. 9-13.</t>
    </r>
  </si>
  <si>
    <t>(1)  Treat the spread between the two prices as if it were traded separately from the two underlying commodities. The next</t>
  </si>
  <si>
    <t>logical step is to offer options on this new commodity.  The pricing of these options is complicated by the fact that the spread can have negative</t>
  </si>
  <si>
    <t>values.  The Black-Scholes formula can't be used since it's based on the assumption of a lognormal distribution of prices at the horizon defined</t>
  </si>
  <si>
    <t>(2)  Another, and perhaps better, method is to assume that the two prices defining the spread follow a joint lognormal</t>
  </si>
  <si>
    <t>Mini Case Study #1: Spark Spreads</t>
  </si>
  <si>
    <t>Mini Case Study #1:  Spark Spreads</t>
  </si>
  <si>
    <t>$25/MWh = $25/1,000kWh  =  $0.025/kWh</t>
  </si>
  <si>
    <t>and natural gas prices.  Valuation of the spread option requires making an assumption about the correlation coefficient between the two</t>
  </si>
  <si>
    <t xml:space="preserve">The main risk that the writer and the holder of the option has is that this correlation will change due to market factors or </t>
  </si>
  <si>
    <t>other circumstances.  For example, power plant outages or changing hydrological conditions may alter the composition of the supply stack.  In</t>
  </si>
  <si>
    <t xml:space="preserve">particular, an abundant water supply in the northwest can reduce reliance on the gas-fired power plants and lower the correlation between </t>
  </si>
  <si>
    <t>natural gas prices and power prices in this region.</t>
  </si>
  <si>
    <t xml:space="preserve">In the previous worksheets we gave case studies and examples of how to price spark spread options.  Other crack spread pricing </t>
  </si>
  <si>
    <t>models are as follows:</t>
  </si>
  <si>
    <r>
      <t xml:space="preserve">SPRDOPT </t>
    </r>
    <r>
      <rPr>
        <sz val="10"/>
        <rFont val="Arial"/>
        <family val="2"/>
      </rPr>
      <t>(Finds the premium and risk parameters for an option on the spread between two underlyings.)</t>
    </r>
  </si>
  <si>
    <t>SPRDOPT - O:\research\exotica\xll\xll_templates\sprdopt.xls and M:\exotica\xll\xll_templates\sprdopt.xls</t>
  </si>
  <si>
    <r>
      <t xml:space="preserve">OSTRIPSPRD </t>
    </r>
    <r>
      <rPr>
        <sz val="10"/>
        <rFont val="Arial"/>
        <family val="2"/>
      </rPr>
      <t>(STRIP of daily fixed price spread options)</t>
    </r>
  </si>
  <si>
    <t>OSTRIPSPRD - O:\research\exotica\xll\xll_templates\ostripspread.xls and M:\exotica\xll\xll_templates\ostripspread.xls</t>
  </si>
  <si>
    <r>
      <t xml:space="preserve">*  </t>
    </r>
    <r>
      <rPr>
        <b/>
        <sz val="10"/>
        <rFont val="Arial"/>
        <family val="2"/>
      </rPr>
      <t xml:space="preserve">NYMEX </t>
    </r>
    <r>
      <rPr>
        <sz val="10"/>
        <rFont val="Arial"/>
      </rPr>
      <t>, Energy Glossary (http://www.nymex.com)</t>
    </r>
  </si>
  <si>
    <t xml:space="preserve"> </t>
  </si>
  <si>
    <r>
      <t>CRACKAPO</t>
    </r>
    <r>
      <rPr>
        <sz val="10"/>
        <rFont val="Arial"/>
      </rPr>
      <t xml:space="preserve">  -  Returns an array containing the price and risk measures of a European crack average-price option</t>
    </r>
  </si>
  <si>
    <t>on three physical commodities.</t>
  </si>
  <si>
    <t>physical commodities.</t>
  </si>
  <si>
    <r>
      <t>CRACKPOT</t>
    </r>
    <r>
      <rPr>
        <sz val="10"/>
        <rFont val="Arial"/>
      </rPr>
      <t xml:space="preserve">  -  Returns an array containing the price and risk measures of a European crack price option on three </t>
    </r>
  </si>
  <si>
    <t>on two physical commodities.</t>
  </si>
  <si>
    <r>
      <t>OPTSPREADOPT</t>
    </r>
    <r>
      <rPr>
        <sz val="10"/>
        <rFont val="Arial"/>
      </rPr>
      <t xml:space="preserve"> - Returns an array containing the price and risk measures of a European compound spread option</t>
    </r>
  </si>
  <si>
    <t>on a strip of spread options.</t>
  </si>
  <si>
    <r>
      <t>OPTSTRIPSPREADOPT</t>
    </r>
    <r>
      <rPr>
        <sz val="10"/>
        <rFont val="Arial"/>
      </rPr>
      <t xml:space="preserve">  -  Returns an array containing the price and risk measures of a European compound option</t>
    </r>
  </si>
  <si>
    <r>
      <t>SPREADOPT</t>
    </r>
    <r>
      <rPr>
        <sz val="10"/>
        <rFont val="Arial"/>
      </rPr>
      <t xml:space="preserve"> -  Returns an array containing the price and risk measures of a European spread option on two physical</t>
    </r>
  </si>
  <si>
    <t>commodities.</t>
  </si>
  <si>
    <r>
      <t>STRIPSPREADOPT</t>
    </r>
    <r>
      <rPr>
        <sz val="10"/>
        <rFont val="Arial"/>
      </rPr>
      <t xml:space="preserve">  -  Returns an array containing the price and risk measures of a strip of European spread options</t>
    </r>
  </si>
  <si>
    <t>in the market price of the spread option is more important than the individual implied volatility of either commodity.  A trader will want to buy</t>
  </si>
  <si>
    <t>high correlation and sell weak correlation.  As the correlation decreases, the price of the spread option increases.</t>
  </si>
  <si>
    <t xml:space="preserve">Output price =:  Power price =: </t>
  </si>
  <si>
    <t>Input price =:  (Heat rate)*(Gas price) =:</t>
  </si>
  <si>
    <t>Correlation is a measure of how the change in one commodity price is reflected in the other comodity price.  The implied correlation</t>
  </si>
  <si>
    <t>A speculator may want to bet that operating a power plant with a specific heat rate during some period would be more profitable</t>
  </si>
  <si>
    <t>The spark spread measures the difference between power prices (revenues) and natural gas prices (cost).  This is the critical metric for</t>
  </si>
  <si>
    <t>spread affects the earnings power of generators, even those that are well hedged.</t>
  </si>
  <si>
    <r>
      <t xml:space="preserve">*  </t>
    </r>
    <r>
      <rPr>
        <b/>
        <sz val="10"/>
        <rFont val="Arial"/>
        <family val="2"/>
      </rPr>
      <t>Kirk, E.</t>
    </r>
    <r>
      <rPr>
        <sz val="10"/>
        <rFont val="Arial"/>
      </rPr>
      <t xml:space="preserve">, 1995, "Correlation in the Energy Markets," in </t>
    </r>
    <r>
      <rPr>
        <u/>
        <sz val="10"/>
        <rFont val="Arial"/>
        <family val="2"/>
      </rPr>
      <t>Managing Energy Price Risk</t>
    </r>
    <r>
      <rPr>
        <sz val="10"/>
        <rFont val="Arial"/>
      </rPr>
      <t>.  London: Risk Publications.</t>
    </r>
  </si>
  <si>
    <t>Heat Rate</t>
  </si>
  <si>
    <t>10,000 Btu/KWh</t>
  </si>
  <si>
    <t>Efficient unit:</t>
  </si>
  <si>
    <t>7,500 Btu/KWh</t>
  </si>
  <si>
    <t>Inefficient unit:</t>
  </si>
  <si>
    <t>15,000 Btu/KWh</t>
  </si>
  <si>
    <r>
      <t xml:space="preserve">*  </t>
    </r>
    <r>
      <rPr>
        <b/>
        <sz val="10"/>
        <rFont val="Arial"/>
        <family val="2"/>
      </rPr>
      <t>El-Hawary, M. E.</t>
    </r>
    <r>
      <rPr>
        <sz val="10"/>
        <rFont val="Arial"/>
      </rPr>
      <t>, 1995, "Electrical Power Systems: Design and Analysis", IEEE Press, Power Systems Engineering Series.</t>
    </r>
  </si>
  <si>
    <t>Note:  This call option is exercised when the following condition holds:</t>
  </si>
  <si>
    <t>Market power price &gt; (Market gas price)*(Plant HR) + VAR O&amp;M</t>
  </si>
  <si>
    <t>RetType</t>
  </si>
  <si>
    <t>ExpDt</t>
  </si>
  <si>
    <t>Days</t>
  </si>
  <si>
    <t>Eta</t>
  </si>
  <si>
    <t>Theta</t>
  </si>
  <si>
    <t>CrossGamma</t>
  </si>
  <si>
    <t>The term "crack" refers to the technological process used in petroleum refineries - the application of vacuum, heat and catalysts to</t>
  </si>
  <si>
    <t xml:space="preserve">break down larger, heavier molecules of hydrocarbons into lighter ones, with higher economic value. Power traders have coined the term </t>
  </si>
  <si>
    <t>tracking earnings of generating companies.  The gross margin of power producers in the spot market is determined by the spark spread, and</t>
  </si>
  <si>
    <t>The spark spread may be used as a tool for managing the risk of owning a power plant.  It is a primary metric for investors to track.</t>
  </si>
  <si>
    <t>Heat rate =:  (Btu content of fuel consumed in electricity production)/(KWh generation of the facility).</t>
  </si>
  <si>
    <r>
      <t xml:space="preserve">There are </t>
    </r>
    <r>
      <rPr>
        <i/>
        <sz val="10"/>
        <color indexed="12"/>
        <rFont val="Arial"/>
        <family val="2"/>
      </rPr>
      <t>several approaches to pricing spread options</t>
    </r>
    <r>
      <rPr>
        <sz val="10"/>
        <rFont val="Arial"/>
      </rPr>
      <t xml:space="preserve">:  </t>
    </r>
  </si>
  <si>
    <r>
      <t>Crack</t>
    </r>
    <r>
      <rPr>
        <b/>
        <sz val="14"/>
        <color indexed="12"/>
        <rFont val="Arial"/>
        <family val="2"/>
      </rPr>
      <t>_</t>
    </r>
    <r>
      <rPr>
        <sz val="14"/>
        <color indexed="12"/>
        <rFont val="Arial"/>
        <family val="2"/>
      </rPr>
      <t>Spread(</t>
    </r>
    <r>
      <rPr>
        <sz val="10"/>
        <color indexed="12"/>
        <rFont val="Arial"/>
        <family val="2"/>
      </rPr>
      <t xml:space="preserve">t;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4"/>
        <color indexed="12"/>
        <rFont val="Arial"/>
        <family val="2"/>
      </rPr>
      <t>)</t>
    </r>
    <r>
      <rPr>
        <sz val="10"/>
        <color indexed="12"/>
        <rFont val="Arial"/>
        <family val="2"/>
      </rPr>
      <t xml:space="preserve">   =    </t>
    </r>
    <r>
      <rPr>
        <sz val="14"/>
        <color indexed="12"/>
        <rFont val="Arial"/>
        <family val="2"/>
      </rPr>
      <t>P</t>
    </r>
    <r>
      <rPr>
        <sz val="10"/>
        <color indexed="12"/>
        <rFont val="Arial"/>
        <family val="2"/>
      </rPr>
      <t>(t,T)*</t>
    </r>
    <r>
      <rPr>
        <sz val="14"/>
        <color indexed="12"/>
        <rFont val="Arial"/>
        <family val="2"/>
      </rPr>
      <t>E</t>
    </r>
    <r>
      <rPr>
        <sz val="8"/>
        <color indexed="12"/>
        <rFont val="Arial"/>
        <family val="2"/>
      </rPr>
      <t>t</t>
    </r>
    <r>
      <rPr>
        <sz val="14"/>
        <color indexed="12"/>
        <rFont val="Arial"/>
        <family val="2"/>
      </rPr>
      <t>[</t>
    </r>
    <r>
      <rPr>
        <sz val="10"/>
        <color indexed="12"/>
        <rFont val="Arial"/>
        <family val="2"/>
      </rPr>
      <t>max(0,</t>
    </r>
    <r>
      <rPr>
        <sz val="14"/>
        <color indexed="12"/>
        <rFont val="Arial"/>
        <family val="2"/>
      </rPr>
      <t xml:space="preserve"> 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>)</t>
    </r>
    <r>
      <rPr>
        <sz val="14"/>
        <color indexed="12"/>
        <rFont val="Arial"/>
        <family val="2"/>
      </rPr>
      <t>]</t>
    </r>
  </si>
  <si>
    <t xml:space="preserve">where P(t,T) discounts the future cashflows back to today.  The options prices are computed via Monte Carlo simulation.  In order to simulate </t>
  </si>
  <si>
    <t xml:space="preserve">the joint behavior of the energy prices on which the portfolio depends one must compute the volatility functions of the two commodities from </t>
  </si>
  <si>
    <t>the covariance matrix of all the relevant forward prices.</t>
  </si>
  <si>
    <t>Pricing of Crack Spread  Options</t>
  </si>
  <si>
    <t>Hedging of Crack Spread  Options</t>
  </si>
  <si>
    <t xml:space="preserve">only for positive values.  However, one may assume that the spread has a normal distribution and use the pricing formula developed by </t>
  </si>
  <si>
    <t>Brennan (1979) and Wilcox (1991).  A shortcoming of this approach is that the distribution of the spread is not necessarily normal or even</t>
  </si>
  <si>
    <t>symmetric.  The advantage of this method is the ease of computer implementation, because it produces a formula for option valuation.</t>
  </si>
  <si>
    <t>of the call option at time t can be written generally as:</t>
  </si>
  <si>
    <t xml:space="preserve">distribution of the two forward prices and to price the option as the discounted, expected value of the payoff in a risk-neutral world.  The value </t>
  </si>
  <si>
    <t>Exotica Crack Spread Option:  HEAT</t>
  </si>
  <si>
    <t>Exotica Pricing Model:  HEAT</t>
  </si>
  <si>
    <t>(Heat Rate)/1000</t>
  </si>
  <si>
    <t>Fwd Price 1</t>
  </si>
  <si>
    <t>Fwd Price 2</t>
  </si>
  <si>
    <t>Vol.1</t>
  </si>
  <si>
    <t>Vol.2</t>
  </si>
  <si>
    <t>Delta 1</t>
  </si>
  <si>
    <t>Delta 2</t>
  </si>
  <si>
    <t>Gamma 1</t>
  </si>
  <si>
    <t>Gamma 2</t>
  </si>
  <si>
    <t>Vega 1</t>
  </si>
  <si>
    <t>Vega 2</t>
  </si>
  <si>
    <t>Charm 1</t>
  </si>
  <si>
    <t>Charm 2</t>
  </si>
  <si>
    <t>Delta with respect to commodity 1</t>
  </si>
  <si>
    <t>Delta with respect to commodity 2</t>
  </si>
  <si>
    <t>Gamma with respect to commodity 1</t>
  </si>
  <si>
    <t>Gamma with respect to commodity 2</t>
  </si>
  <si>
    <t>Vega with respect to Vol1</t>
  </si>
  <si>
    <t>Vega with respect to Vol2</t>
  </si>
  <si>
    <t>eta (premium sensitivity to change in correlation)</t>
  </si>
  <si>
    <t>rho</t>
  </si>
  <si>
    <t>theta (annualized)</t>
  </si>
  <si>
    <t>charm for commodity 1</t>
  </si>
  <si>
    <t>Cross gamma</t>
  </si>
  <si>
    <t xml:space="preserve">Many power generators may be exposed to the difference in the prices of two related commodities, rather than </t>
  </si>
  <si>
    <t>the price of an individual commodity.  This type of exposure may be generated when one commmodity is used as an</t>
  </si>
  <si>
    <t xml:space="preserve"> input to a process, which in turn produces another commodity.  The difference between the input/output prices is</t>
  </si>
  <si>
    <t>referred to as a "crack spread".</t>
  </si>
  <si>
    <t xml:space="preserve">If the future contracts underlying an option are witten on two separate energy commodities (say natural gas </t>
  </si>
  <si>
    <r>
      <t xml:space="preserve">and electricity), then the option is referred to as a </t>
    </r>
    <r>
      <rPr>
        <b/>
        <i/>
        <sz val="12"/>
        <rFont val="Arial"/>
        <family val="2"/>
      </rPr>
      <t>crack spread option</t>
    </r>
    <r>
      <rPr>
        <sz val="12"/>
        <rFont val="Arial"/>
        <family val="2"/>
      </rPr>
      <t>.  The maturity of the futures contracts can be on</t>
    </r>
  </si>
  <si>
    <t xml:space="preserve"> the same date or different dates.  </t>
  </si>
  <si>
    <r>
      <t xml:space="preserve">* </t>
    </r>
    <r>
      <rPr>
        <b/>
        <i/>
        <sz val="12"/>
        <rFont val="Arial"/>
        <family val="2"/>
      </rPr>
      <t xml:space="preserve"> heat spreads</t>
    </r>
    <r>
      <rPr>
        <sz val="12"/>
        <rFont val="Arial"/>
        <family val="2"/>
      </rPr>
      <t xml:space="preserve"> - the difference beween the prices of No 2 heating oil and crude</t>
    </r>
  </si>
  <si>
    <r>
      <t xml:space="preserve">*  </t>
    </r>
    <r>
      <rPr>
        <b/>
        <i/>
        <sz val="12"/>
        <rFont val="Arial"/>
        <family val="2"/>
      </rPr>
      <t>gasoline spreads</t>
    </r>
    <r>
      <rPr>
        <sz val="12"/>
        <rFont val="Arial"/>
        <family val="2"/>
      </rPr>
      <t xml:space="preserve"> - the difference between the prices of unleaded gasoline and crude</t>
    </r>
  </si>
  <si>
    <r>
      <t xml:space="preserve">*  </t>
    </r>
    <r>
      <rPr>
        <b/>
        <i/>
        <sz val="12"/>
        <rFont val="Arial"/>
        <family val="2"/>
      </rPr>
      <t>resid spreads</t>
    </r>
    <r>
      <rPr>
        <sz val="12"/>
        <rFont val="Arial"/>
        <family val="2"/>
      </rPr>
      <t xml:space="preserve"> - the difference between the prices of No 6 fuel oil and crude</t>
    </r>
  </si>
  <si>
    <r>
      <t xml:space="preserve">* </t>
    </r>
    <r>
      <rPr>
        <sz val="14"/>
        <color indexed="12"/>
        <rFont val="Arial"/>
        <family val="2"/>
      </rPr>
      <t xml:space="preserve"> </t>
    </r>
    <r>
      <rPr>
        <b/>
        <i/>
        <sz val="14"/>
        <color indexed="12"/>
        <rFont val="Arial"/>
        <family val="2"/>
      </rPr>
      <t>spark spreads</t>
    </r>
    <r>
      <rPr>
        <sz val="12"/>
        <color indexed="12"/>
        <rFont val="Arial"/>
        <family val="2"/>
      </rPr>
      <t xml:space="preserve"> - the differences between the price of electricity and natural gas.</t>
    </r>
  </si>
  <si>
    <r>
      <t xml:space="preserve">* </t>
    </r>
    <r>
      <rPr>
        <b/>
        <sz val="12"/>
        <rFont val="Arial"/>
        <family val="2"/>
      </rPr>
      <t xml:space="preserve"> frac spreads </t>
    </r>
    <r>
      <rPr>
        <sz val="12"/>
        <rFont val="Arial"/>
        <family val="2"/>
      </rPr>
      <t xml:space="preserve">- the difference between the prices of gas liquids (propane, ethane, butane, </t>
    </r>
  </si>
  <si>
    <t>isobutane, natural gasoline) and natural gas</t>
  </si>
  <si>
    <r>
      <t>spark spread</t>
    </r>
    <r>
      <rPr>
        <sz val="10"/>
        <rFont val="Arial"/>
      </rPr>
      <t xml:space="preserve"> to denote the spread between power prices and the price of fuel burned to generate power.  The spark spread between</t>
    </r>
  </si>
  <si>
    <t>electricity and natural gas reflects the costs or anticipated costs of producing power from a specific facility. It can be used as a method of</t>
  </si>
  <si>
    <t xml:space="preserve">converting millions of Btus (British thermal units) to megawatt hours and vice versa.  </t>
  </si>
  <si>
    <t>demand for power, not the efficiencies of the generating units.  Other costs affecting the price of power using the spark spread evaluation include</t>
  </si>
  <si>
    <t xml:space="preserve">The usefulness of the spark spread evaluation is dependent on the market for power which reflects the relationship of supply and </t>
  </si>
  <si>
    <t xml:space="preserve">those of gas transportation, power transmission, plant operations and maintenance, and fixed costs.  </t>
  </si>
  <si>
    <t>when these companies hedge, they'll have to hedge using the forward spark spread available at that point in time.  Thus, a declining spark</t>
  </si>
  <si>
    <r>
      <t>Typical measures of heat rate are as follows</t>
    </r>
    <r>
      <rPr>
        <sz val="12"/>
        <color indexed="12"/>
        <rFont val="Arial"/>
        <family val="2"/>
      </rPr>
      <t>:</t>
    </r>
  </si>
  <si>
    <r>
      <t>Average unit</t>
    </r>
    <r>
      <rPr>
        <sz val="12"/>
        <rFont val="Arial"/>
        <family val="2"/>
      </rPr>
      <t>:</t>
    </r>
  </si>
  <si>
    <t xml:space="preserve">In the case of the US power industry, the obvious candidate for the development of the OTC spread option </t>
  </si>
  <si>
    <t xml:space="preserve">contract is the difference between power prices and natural gas prices.  The main reason why natural gas was an </t>
  </si>
  <si>
    <t xml:space="preserve">obvious candidate is that among the alternative fuels used in the power industry, the market for natural gas is the most </t>
  </si>
  <si>
    <t xml:space="preserve">developed, both in terms of trading volatility and completeness (that is, the existence of forward markets).  Also, in some </t>
  </si>
  <si>
    <t xml:space="preserve">periods.  As a result, power prices are well correlated (for some periods) with natural gas prices.  </t>
  </si>
  <si>
    <t xml:space="preserve">regions of the US gas-fired power plants are the marginal units to be dispatched into the power grid for most time </t>
  </si>
  <si>
    <r>
      <t xml:space="preserve">Spark spreads are often quoted using a convention based on the assumption of a </t>
    </r>
    <r>
      <rPr>
        <b/>
        <i/>
        <sz val="12"/>
        <color indexed="12"/>
        <rFont val="Arial"/>
        <family val="2"/>
      </rPr>
      <t>heat rate</t>
    </r>
    <r>
      <rPr>
        <sz val="12"/>
        <rFont val="Arial"/>
        <family val="2"/>
      </rPr>
      <t xml:space="preserve"> of 10,000.  The </t>
    </r>
  </si>
  <si>
    <t>heat rate is a measure of the thermal efficiency of a power generating unit.  It is calculated as follows:</t>
  </si>
  <si>
    <t xml:space="preserve">than others, so that he might buy the spark spread in the futures market.  Market risks result from the volatile nature of both inputs and outputs, </t>
  </si>
  <si>
    <t xml:space="preserve">and from the imperfect correlation between the input and output commodity prices.  The high volatility of some of these spreads  may be </t>
  </si>
  <si>
    <t>explained by considering that it's influenced by the volatilities of both underlying prices, moderated by their correlation.</t>
  </si>
  <si>
    <t>The main problem in valuation of the spark spread options is the unstable nature of the correlation coefficient between power</t>
  </si>
  <si>
    <t xml:space="preserve">commodity prices.  </t>
  </si>
  <si>
    <r>
      <t>Spark spread</t>
    </r>
    <r>
      <rPr>
        <sz val="12"/>
        <rFont val="Arial"/>
        <family val="2"/>
      </rPr>
      <t xml:space="preserve"> =  Output price - Input price =  $0.025/kWh - $0.02/kWh  =  $0.005/kWh</t>
    </r>
  </si>
  <si>
    <t xml:space="preserve">Recall that the heat rate corresponds to the number of Btus required to produce one kilowatt of electricity.  </t>
  </si>
  <si>
    <r>
      <t xml:space="preserve">Suppose that the price of natural gas is $2.00/MMBtu and the price of power is $25/MWh.  </t>
    </r>
    <r>
      <rPr>
        <i/>
        <sz val="12"/>
        <color indexed="12"/>
        <rFont val="Arial"/>
        <family val="2"/>
      </rPr>
      <t xml:space="preserve">What's the spark spread?  </t>
    </r>
  </si>
  <si>
    <t xml:space="preserve">This spark spread compares the cost of generating power at a certain heating efficiency with the cost of buying </t>
  </si>
  <si>
    <t xml:space="preserve">peaking from the grid.  A positive spread indicates it's economical to buy gas, while a negative spread indicates it's </t>
  </si>
  <si>
    <t>economical to buy power from the grid.</t>
  </si>
  <si>
    <t>10,000 Btu/kWh * $2.00/MMBtu  =   $0.02/kWh</t>
  </si>
  <si>
    <t>Mini Case Study #3:  Spark Spread Call Option</t>
  </si>
  <si>
    <r>
      <t xml:space="preserve">*  </t>
    </r>
    <r>
      <rPr>
        <b/>
        <sz val="10"/>
        <rFont val="Arial"/>
        <family val="2"/>
      </rPr>
      <t>Platts Megawatt Daily</t>
    </r>
    <r>
      <rPr>
        <sz val="10"/>
        <rFont val="Arial"/>
      </rPr>
      <t>, 2000, Spark Spreads, (November 29).</t>
    </r>
  </si>
  <si>
    <t>$/MMBtu</t>
  </si>
  <si>
    <t>$/MWh</t>
  </si>
  <si>
    <t>ERCOT/ Houston Ship Channel</t>
  </si>
  <si>
    <t xml:space="preserve">electricity prices at ERCOT (Electric Reliability Council of Texas) and at gas prices at the Houston Ship Channel - as indicated in the </t>
  </si>
  <si>
    <t>following table.</t>
  </si>
  <si>
    <t>MWh in ERCOT (the average was $54.58).  In the above table we calculate the cost of generating electricity using gas turbines that operate</t>
  </si>
  <si>
    <t>at various efficiencies, beginning with a highly efficient turbine which only requires 7 MMBtu to generate a megawatt hour, down to a</t>
  </si>
  <si>
    <t xml:space="preserve">turbine that requires 12 MMBtu to get the same unit of power.  </t>
  </si>
  <si>
    <t>that to the cost of buying power in ERCOT at $54.58/MWh, it turns out to be $13.77 cheaper per MWh to generate the power with the</t>
  </si>
  <si>
    <t>high-efficiency turbine than to buy it off the grid ($54.58 - $40.81 = $13.77).</t>
  </si>
  <si>
    <t>to buy than to generate with gas.  At a heat rate of 12,000 it's cheaper to buy from the grid by $15.38.  Recall that negative numbers</t>
  </si>
  <si>
    <t>indicate gas is more expensive than power.</t>
  </si>
  <si>
    <t>Spark spreads look at a very simple world - one where the turbine sits next to the switchyard, and both sit on top of a</t>
  </si>
  <si>
    <t>natural gas pipleline.  There are no transaction costs and no transmission or transportation costs.  In the above example it is assumed that</t>
  </si>
  <si>
    <t>At any rate the spark spread is still a useful way to view the energy marketplace and benchmark relative energy costs.</t>
  </si>
  <si>
    <t xml:space="preserve">Let's look at a sample spark spread situation, courtesy of the 11/29/00 issue of Megawatt Daily  Here we look at the </t>
  </si>
  <si>
    <t>On 11/29/00, gas trading at the Ship Channel averaged $5.83/MMBtu, and peak power was selling at $52.00-56.00 per</t>
  </si>
  <si>
    <t>Looking at the most efficient turbine:  7*$5.83 = $40.81, the cost to generate one megawatt hour.  If one compares</t>
  </si>
  <si>
    <t>However, the story changes if the turbine burns 8 MMBtu, 10 MMBtu or 12 MMBtu to yield a hypothetical</t>
  </si>
  <si>
    <t>megawatt hour.  At 8,000, it's still economical to self-generate by $7.94/MMBtu.  But at 10,000 the spread is -$3.72, and power is cheaper</t>
  </si>
  <si>
    <t>the peaking plant is natural gas-fired, and that gas turbines operate at only four standard heat rates.  Too bad the world is not like that.</t>
  </si>
  <si>
    <t>Mini Case Study #2:  ERCOT Example from Megawatt Daily</t>
  </si>
  <si>
    <t>In this function the strike price K is zero.</t>
  </si>
  <si>
    <t>charm for commodity 2</t>
  </si>
  <si>
    <r>
      <t xml:space="preserve">*  </t>
    </r>
    <r>
      <rPr>
        <b/>
        <sz val="10"/>
        <rFont val="Arial"/>
        <family val="2"/>
      </rPr>
      <t>Clewlow, L. and C. Strickland</t>
    </r>
    <r>
      <rPr>
        <sz val="10"/>
        <rFont val="Arial"/>
      </rPr>
      <t xml:space="preserve">, 2000, "Energy Derivatives:  Pricing and Risk Management,"  Lacima Publications. </t>
    </r>
  </si>
  <si>
    <t>Mini Case Study #2: ERCOT Example from Megawatt Daily</t>
  </si>
  <si>
    <t>(ERCOT Example from Megawatt Daily in Case Study #2)</t>
  </si>
  <si>
    <r>
      <t>The  HEA</t>
    </r>
    <r>
      <rPr>
        <i/>
        <sz val="10"/>
        <color indexed="48"/>
        <rFont val="Arial"/>
        <family val="2"/>
      </rPr>
      <t>T()</t>
    </r>
    <r>
      <rPr>
        <sz val="10"/>
        <rFont val="Arial"/>
      </rPr>
      <t xml:space="preserve"> function in Exotica Library finds the premium and risk parameters for an option on the ratio of two underlyings. </t>
    </r>
  </si>
  <si>
    <t>Had to scale column M by the gas price!!!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</si>
</sst>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0"/>
    <numFmt numFmtId="172" formatCode="0.000"/>
  </numFmts>
  <fonts count="64" x14ac:knownFonts="1">
    <font>
      <sz val="10"/>
      <name val="Arial"/>
    </font>
    <font>
      <sz val="10"/>
      <name val="Arial"/>
    </font>
    <font>
      <u/>
      <sz val="7.5"/>
      <color indexed="12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b/>
      <u/>
      <sz val="10"/>
      <color indexed="48"/>
      <name val="Arial"/>
      <family val="2"/>
    </font>
    <font>
      <sz val="10"/>
      <color indexed="48"/>
      <name val="Arial"/>
      <family val="2"/>
    </font>
    <font>
      <b/>
      <i/>
      <sz val="10"/>
      <color indexed="48"/>
      <name val="Arial"/>
      <family val="2"/>
    </font>
    <font>
      <i/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10"/>
      <color indexed="14"/>
      <name val="Arial"/>
      <family val="2"/>
    </font>
    <font>
      <b/>
      <sz val="10"/>
      <name val="Arial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sz val="18"/>
      <name val="Arial"/>
      <family val="2"/>
    </font>
    <font>
      <sz val="12"/>
      <color indexed="10"/>
      <name val="Arial"/>
      <family val="2"/>
    </font>
    <font>
      <sz val="12"/>
      <color indexed="48"/>
      <name val="Arial"/>
      <family val="2"/>
    </font>
    <font>
      <b/>
      <u/>
      <sz val="12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15"/>
      <name val="Arial"/>
      <family val="2"/>
    </font>
    <font>
      <b/>
      <sz val="9"/>
      <name val="Times New Roman"/>
      <family val="1"/>
    </font>
    <font>
      <b/>
      <sz val="9"/>
      <color indexed="10"/>
      <name val="Times New Roman"/>
    </font>
    <font>
      <b/>
      <sz val="9"/>
      <name val="Arial"/>
    </font>
    <font>
      <i/>
      <sz val="10"/>
      <color indexed="10"/>
      <name val="Arial"/>
      <family val="2"/>
    </font>
    <font>
      <sz val="14"/>
      <color indexed="12"/>
      <name val="Arial"/>
      <family val="2"/>
    </font>
    <font>
      <b/>
      <sz val="14"/>
      <color indexed="12"/>
      <name val="Arial"/>
      <family val="2"/>
    </font>
    <font>
      <sz val="8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i/>
      <sz val="12"/>
      <color indexed="12"/>
      <name val="Arial"/>
      <family val="2"/>
    </font>
    <font>
      <i/>
      <u/>
      <sz val="12"/>
      <color indexed="48"/>
      <name val="Arial"/>
      <family val="2"/>
    </font>
    <font>
      <b/>
      <u/>
      <sz val="12"/>
      <color indexed="48"/>
      <name val="Arial"/>
      <family val="2"/>
    </font>
    <font>
      <sz val="36"/>
      <name val="Arial"/>
      <family val="2"/>
    </font>
    <font>
      <b/>
      <sz val="20"/>
      <color indexed="10"/>
      <name val="Arial"/>
      <family val="2"/>
    </font>
    <font>
      <sz val="20"/>
      <name val="Arial"/>
      <family val="2"/>
    </font>
    <font>
      <i/>
      <sz val="12"/>
      <color indexed="12"/>
      <name val="Arial"/>
      <family val="2"/>
    </font>
    <font>
      <b/>
      <i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0" fillId="2" borderId="0" xfId="0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2" fontId="0" fillId="2" borderId="0" xfId="0" applyNumberFormat="1" applyFill="1"/>
    <xf numFmtId="10" fontId="1" fillId="2" borderId="0" xfId="2" applyNumberFormat="1" applyFill="1"/>
    <xf numFmtId="0" fontId="0" fillId="3" borderId="0" xfId="0" applyFill="1"/>
    <xf numFmtId="0" fontId="20" fillId="3" borderId="0" xfId="0" applyFont="1" applyFill="1"/>
    <xf numFmtId="0" fontId="21" fillId="3" borderId="0" xfId="0" applyFont="1" applyFill="1" applyAlignment="1">
      <alignment horizontal="centerContinuous"/>
    </xf>
    <xf numFmtId="0" fontId="22" fillId="3" borderId="1" xfId="0" applyFont="1" applyFill="1" applyBorder="1" applyAlignment="1">
      <alignment horizontal="centerContinuous"/>
    </xf>
    <xf numFmtId="0" fontId="23" fillId="4" borderId="2" xfId="0" applyFont="1" applyFill="1" applyBorder="1"/>
    <xf numFmtId="0" fontId="0" fillId="5" borderId="2" xfId="0" applyFill="1" applyBorder="1"/>
    <xf numFmtId="172" fontId="0" fillId="5" borderId="2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27" fillId="6" borderId="0" xfId="0" applyFont="1" applyFill="1" applyAlignment="1">
      <alignment horizontal="left"/>
    </xf>
    <xf numFmtId="0" fontId="28" fillId="0" borderId="0" xfId="0" applyFont="1"/>
    <xf numFmtId="0" fontId="29" fillId="0" borderId="0" xfId="0" applyFont="1"/>
    <xf numFmtId="0" fontId="0" fillId="5" borderId="2" xfId="0" quotePrefix="1" applyFill="1" applyBorder="1"/>
    <xf numFmtId="0" fontId="7" fillId="3" borderId="0" xfId="0" applyFont="1" applyFill="1"/>
    <xf numFmtId="0" fontId="5" fillId="3" borderId="0" xfId="0" applyFont="1" applyFill="1"/>
    <xf numFmtId="0" fontId="30" fillId="6" borderId="0" xfId="1" applyFont="1" applyFill="1" applyBorder="1" applyAlignment="1" applyProtection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6" fillId="6" borderId="6" xfId="0" applyFont="1" applyFill="1" applyBorder="1"/>
    <xf numFmtId="0" fontId="6" fillId="6" borderId="7" xfId="0" applyFont="1" applyFill="1" applyBorder="1"/>
    <xf numFmtId="0" fontId="31" fillId="6" borderId="8" xfId="0" applyFont="1" applyFill="1" applyBorder="1"/>
    <xf numFmtId="0" fontId="33" fillId="0" borderId="0" xfId="0" applyFont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9" xfId="0" applyFill="1" applyBorder="1"/>
    <xf numFmtId="0" fontId="0" fillId="6" borderId="8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4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3" fillId="7" borderId="3" xfId="0" applyFont="1" applyFill="1" applyBorder="1"/>
    <xf numFmtId="0" fontId="3" fillId="7" borderId="9" xfId="0" applyFont="1" applyFill="1" applyBorder="1"/>
    <xf numFmtId="0" fontId="3" fillId="7" borderId="8" xfId="0" applyFont="1" applyFill="1" applyBorder="1"/>
    <xf numFmtId="0" fontId="0" fillId="7" borderId="3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13" fillId="3" borderId="0" xfId="0" applyFont="1" applyFill="1"/>
    <xf numFmtId="0" fontId="0" fillId="3" borderId="0" xfId="0" applyFill="1" applyAlignment="1">
      <alignment horizontal="left"/>
    </xf>
    <xf numFmtId="0" fontId="37" fillId="0" borderId="0" xfId="0" applyFont="1"/>
    <xf numFmtId="0" fontId="38" fillId="0" borderId="0" xfId="0" applyFont="1"/>
    <xf numFmtId="0" fontId="0" fillId="0" borderId="0" xfId="0" quotePrefix="1"/>
    <xf numFmtId="0" fontId="40" fillId="0" borderId="0" xfId="0" applyFont="1"/>
    <xf numFmtId="0" fontId="41" fillId="0" borderId="0" xfId="0" applyFont="1"/>
    <xf numFmtId="0" fontId="42" fillId="8" borderId="0" xfId="0" applyFont="1" applyFill="1"/>
    <xf numFmtId="0" fontId="18" fillId="8" borderId="0" xfId="0" applyFont="1" applyFill="1"/>
    <xf numFmtId="0" fontId="43" fillId="4" borderId="2" xfId="0" applyFont="1" applyFill="1" applyBorder="1"/>
    <xf numFmtId="14" fontId="20" fillId="0" borderId="2" xfId="0" applyNumberFormat="1" applyFont="1" applyFill="1" applyBorder="1"/>
    <xf numFmtId="0" fontId="20" fillId="3" borderId="1" xfId="0" applyFont="1" applyFill="1" applyBorder="1" applyAlignment="1">
      <alignment horizontal="centerContinuous"/>
    </xf>
    <xf numFmtId="0" fontId="22" fillId="3" borderId="0" xfId="0" applyFont="1" applyFill="1" applyAlignment="1">
      <alignment horizontal="centerContinuous"/>
    </xf>
    <xf numFmtId="0" fontId="44" fillId="3" borderId="1" xfId="0" applyFont="1" applyFill="1" applyBorder="1"/>
    <xf numFmtId="0" fontId="23" fillId="4" borderId="2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1" fillId="0" borderId="2" xfId="2" applyNumberFormat="1" applyFill="1" applyBorder="1" applyAlignment="1">
      <alignment horizontal="center"/>
    </xf>
    <xf numFmtId="9" fontId="1" fillId="0" borderId="2" xfId="2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71" fontId="45" fillId="0" borderId="2" xfId="0" quotePrefix="1" applyNumberFormat="1" applyFon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6" fillId="0" borderId="0" xfId="0" applyFont="1"/>
    <xf numFmtId="0" fontId="36" fillId="0" borderId="0" xfId="0" applyFont="1"/>
    <xf numFmtId="0" fontId="47" fillId="0" borderId="0" xfId="0" applyFont="1"/>
    <xf numFmtId="0" fontId="50" fillId="6" borderId="6" xfId="0" applyFont="1" applyFill="1" applyBorder="1"/>
    <xf numFmtId="0" fontId="51" fillId="6" borderId="3" xfId="0" applyFont="1" applyFill="1" applyBorder="1"/>
    <xf numFmtId="0" fontId="30" fillId="6" borderId="9" xfId="1" applyFont="1" applyFill="1" applyBorder="1" applyAlignment="1" applyProtection="1"/>
    <xf numFmtId="0" fontId="51" fillId="6" borderId="9" xfId="0" applyFont="1" applyFill="1" applyBorder="1"/>
    <xf numFmtId="0" fontId="51" fillId="6" borderId="8" xfId="0" applyFont="1" applyFill="1" applyBorder="1"/>
    <xf numFmtId="0" fontId="51" fillId="6" borderId="4" xfId="0" applyFont="1" applyFill="1" applyBorder="1"/>
    <xf numFmtId="0" fontId="51" fillId="6" borderId="0" xfId="0" applyFont="1" applyFill="1" applyBorder="1"/>
    <xf numFmtId="0" fontId="51" fillId="6" borderId="5" xfId="0" applyFont="1" applyFill="1" applyBorder="1"/>
    <xf numFmtId="0" fontId="51" fillId="6" borderId="1" xfId="0" applyFont="1" applyFill="1" applyBorder="1"/>
    <xf numFmtId="0" fontId="51" fillId="6" borderId="7" xfId="0" applyFont="1" applyFill="1" applyBorder="1"/>
    <xf numFmtId="0" fontId="40" fillId="3" borderId="0" xfId="0" applyFont="1" applyFill="1" applyAlignment="1">
      <alignment horizontal="left"/>
    </xf>
    <xf numFmtId="0" fontId="40" fillId="3" borderId="0" xfId="0" applyFont="1" applyFill="1"/>
    <xf numFmtId="0" fontId="52" fillId="0" borderId="0" xfId="0" applyFont="1"/>
    <xf numFmtId="0" fontId="54" fillId="0" borderId="0" xfId="0" applyFont="1"/>
    <xf numFmtId="0" fontId="50" fillId="0" borderId="0" xfId="0" applyFont="1"/>
    <xf numFmtId="0" fontId="34" fillId="0" borderId="0" xfId="0" applyFont="1"/>
    <xf numFmtId="0" fontId="57" fillId="0" borderId="0" xfId="0" applyFont="1"/>
    <xf numFmtId="0" fontId="51" fillId="0" borderId="0" xfId="0" applyFont="1"/>
    <xf numFmtId="0" fontId="58" fillId="0" borderId="0" xfId="0" applyFont="1"/>
    <xf numFmtId="0" fontId="59" fillId="6" borderId="0" xfId="0" applyFont="1" applyFill="1" applyAlignment="1">
      <alignment horizontal="left"/>
    </xf>
    <xf numFmtId="0" fontId="7" fillId="7" borderId="2" xfId="0" applyFont="1" applyFill="1" applyBorder="1" applyAlignment="1">
      <alignment wrapText="1"/>
    </xf>
    <xf numFmtId="0" fontId="7" fillId="7" borderId="2" xfId="0" applyFont="1" applyFill="1" applyBorder="1"/>
    <xf numFmtId="3" fontId="7" fillId="7" borderId="2" xfId="0" applyNumberFormat="1" applyFont="1" applyFill="1" applyBorder="1"/>
    <xf numFmtId="0" fontId="3" fillId="7" borderId="2" xfId="0" applyFont="1" applyFill="1" applyBorder="1" applyAlignment="1">
      <alignment wrapText="1"/>
    </xf>
    <xf numFmtId="0" fontId="3" fillId="7" borderId="2" xfId="0" applyFont="1" applyFill="1" applyBorder="1"/>
    <xf numFmtId="0" fontId="63" fillId="7" borderId="2" xfId="0" applyFont="1" applyFill="1" applyBorder="1"/>
    <xf numFmtId="0" fontId="0" fillId="5" borderId="11" xfId="0" applyFill="1" applyBorder="1"/>
    <xf numFmtId="0" fontId="0" fillId="5" borderId="12" xfId="0" quotePrefix="1" applyFill="1" applyBorder="1"/>
    <xf numFmtId="0" fontId="20" fillId="5" borderId="2" xfId="0" applyFont="1" applyFill="1" applyBorder="1"/>
    <xf numFmtId="14" fontId="24" fillId="5" borderId="2" xfId="0" applyNumberFormat="1" applyFont="1" applyFill="1" applyBorder="1"/>
    <xf numFmtId="0" fontId="25" fillId="5" borderId="2" xfId="0" quotePrefix="1" applyFont="1" applyFill="1" applyBorder="1"/>
    <xf numFmtId="14" fontId="26" fillId="5" borderId="2" xfId="0" applyNumberFormat="1" applyFont="1" applyFill="1" applyBorder="1"/>
    <xf numFmtId="14" fontId="0" fillId="5" borderId="2" xfId="0" applyNumberFormat="1" applyFill="1" applyBorder="1"/>
    <xf numFmtId="0" fontId="60" fillId="6" borderId="11" xfId="0" applyFont="1" applyFill="1" applyBorder="1" applyAlignment="1">
      <alignment horizontal="center"/>
    </xf>
    <xf numFmtId="0" fontId="61" fillId="0" borderId="13" xfId="0" applyFont="1" applyBorder="1" applyAlignment="1">
      <alignment horizontal="center"/>
    </xf>
    <xf numFmtId="0" fontId="61" fillId="0" borderId="12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34" fillId="6" borderId="9" xfId="0" applyFont="1" applyFill="1" applyBorder="1" applyAlignment="1">
      <alignment horizontal="center"/>
    </xf>
    <xf numFmtId="0" fontId="34" fillId="6" borderId="8" xfId="0" applyFont="1" applyFill="1" applyBorder="1" applyAlignment="1">
      <alignment horizontal="center"/>
    </xf>
    <xf numFmtId="0" fontId="34" fillId="6" borderId="6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4" fillId="6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4</xdr:row>
      <xdr:rowOff>60960</xdr:rowOff>
    </xdr:from>
    <xdr:to>
      <xdr:col>3</xdr:col>
      <xdr:colOff>304800</xdr:colOff>
      <xdr:row>10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868680" y="845820"/>
          <a:ext cx="126492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Market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312420</xdr:colOff>
      <xdr:row>9</xdr:row>
      <xdr:rowOff>30480</xdr:rowOff>
    </xdr:from>
    <xdr:to>
      <xdr:col>4</xdr:col>
      <xdr:colOff>441960</xdr:colOff>
      <xdr:row>9</xdr:row>
      <xdr:rowOff>30480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41220" y="1653540"/>
          <a:ext cx="7391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335280</xdr:colOff>
      <xdr:row>5</xdr:row>
      <xdr:rowOff>144780</xdr:rowOff>
    </xdr:from>
    <xdr:to>
      <xdr:col>4</xdr:col>
      <xdr:colOff>457200</xdr:colOff>
      <xdr:row>6</xdr:row>
      <xdr:rowOff>22860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rot="205708" flipH="1">
          <a:off x="2164080" y="1097280"/>
          <a:ext cx="731520" cy="45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4</xdr:row>
      <xdr:rowOff>91440</xdr:rowOff>
    </xdr:from>
    <xdr:to>
      <xdr:col>6</xdr:col>
      <xdr:colOff>350520</xdr:colOff>
      <xdr:row>10</xdr:row>
      <xdr:rowOff>30480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933700" y="876300"/>
          <a:ext cx="107442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Desk</a:t>
          </a:r>
        </a:p>
      </xdr:txBody>
    </xdr:sp>
    <xdr:clientData/>
  </xdr:twoCellAnchor>
  <xdr:twoCellAnchor editAs="oneCell">
    <xdr:from>
      <xdr:col>4</xdr:col>
      <xdr:colOff>0</xdr:colOff>
      <xdr:row>4</xdr:row>
      <xdr:rowOff>144780</xdr:rowOff>
    </xdr:from>
    <xdr:to>
      <xdr:col>4</xdr:col>
      <xdr:colOff>297180</xdr:colOff>
      <xdr:row>7</xdr:row>
      <xdr:rowOff>22860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438400" y="929640"/>
          <a:ext cx="29718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twoCellAnchor>
  <xdr:twoCellAnchor editAs="oneCell">
    <xdr:from>
      <xdr:col>3</xdr:col>
      <xdr:colOff>495300</xdr:colOff>
      <xdr:row>9</xdr:row>
      <xdr:rowOff>45720</xdr:rowOff>
    </xdr:from>
    <xdr:to>
      <xdr:col>4</xdr:col>
      <xdr:colOff>350520</xdr:colOff>
      <xdr:row>13</xdr:row>
      <xdr:rowOff>137160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324100" y="1668780"/>
          <a:ext cx="46482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Market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Price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388620</xdr:colOff>
      <xdr:row>9</xdr:row>
      <xdr:rowOff>0</xdr:rowOff>
    </xdr:from>
    <xdr:to>
      <xdr:col>11</xdr:col>
      <xdr:colOff>0</xdr:colOff>
      <xdr:row>9</xdr:row>
      <xdr:rowOff>22860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V="1">
          <a:off x="4046220" y="1623060"/>
          <a:ext cx="2659380" cy="22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7620</xdr:colOff>
      <xdr:row>9</xdr:row>
      <xdr:rowOff>68580</xdr:rowOff>
    </xdr:from>
    <xdr:to>
      <xdr:col>11</xdr:col>
      <xdr:colOff>30480</xdr:colOff>
      <xdr:row>11</xdr:row>
      <xdr:rowOff>22860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4274820" y="1691640"/>
          <a:ext cx="24612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</xdr:txBody>
    </xdr:sp>
    <xdr:clientData/>
  </xdr:twoCellAnchor>
  <xdr:twoCellAnchor>
    <xdr:from>
      <xdr:col>6</xdr:col>
      <xdr:colOff>312420</xdr:colOff>
      <xdr:row>5</xdr:row>
      <xdr:rowOff>60960</xdr:rowOff>
    </xdr:from>
    <xdr:to>
      <xdr:col>10</xdr:col>
      <xdr:colOff>541020</xdr:colOff>
      <xdr:row>6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rot="205708" flipH="1">
          <a:off x="3970020" y="1013460"/>
          <a:ext cx="2667000" cy="182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</xdr:row>
      <xdr:rowOff>129540</xdr:rowOff>
    </xdr:from>
    <xdr:to>
      <xdr:col>12</xdr:col>
      <xdr:colOff>304800</xdr:colOff>
      <xdr:row>10</xdr:row>
      <xdr:rowOff>68580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6705600" y="914400"/>
          <a:ext cx="9144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Plant</a:t>
          </a:r>
        </a:p>
      </xdr:txBody>
    </xdr:sp>
    <xdr:clientData/>
  </xdr:twoCellAnchor>
  <xdr:oneCellAnchor>
    <xdr:from>
      <xdr:col>8</xdr:col>
      <xdr:colOff>228600</xdr:colOff>
      <xdr:row>4</xdr:row>
      <xdr:rowOff>121920</xdr:rowOff>
    </xdr:from>
    <xdr:ext cx="190500" cy="198120"/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5105400" y="906780"/>
          <a:ext cx="1905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oneCellAnchor>
  <xdr:twoCellAnchor>
    <xdr:from>
      <xdr:col>1</xdr:col>
      <xdr:colOff>335280</xdr:colOff>
      <xdr:row>15</xdr:row>
      <xdr:rowOff>160020</xdr:rowOff>
    </xdr:from>
    <xdr:to>
      <xdr:col>3</xdr:col>
      <xdr:colOff>30480</xdr:colOff>
      <xdr:row>21</xdr:row>
      <xdr:rowOff>99060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944880" y="2788920"/>
          <a:ext cx="9144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Exercise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     Call</a:t>
          </a:r>
        </a:p>
      </xdr:txBody>
    </xdr:sp>
    <xdr:clientData/>
  </xdr:twoCellAnchor>
  <xdr:twoCellAnchor>
    <xdr:from>
      <xdr:col>3</xdr:col>
      <xdr:colOff>45720</xdr:colOff>
      <xdr:row>17</xdr:row>
      <xdr:rowOff>91440</xdr:rowOff>
    </xdr:from>
    <xdr:to>
      <xdr:col>7</xdr:col>
      <xdr:colOff>190500</xdr:colOff>
      <xdr:row>18</xdr:row>
      <xdr:rowOff>7620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 rot="-554352">
          <a:off x="1874520" y="3055620"/>
          <a:ext cx="2583180" cy="83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</xdr:colOff>
      <xdr:row>19</xdr:row>
      <xdr:rowOff>7620</xdr:rowOff>
    </xdr:from>
    <xdr:to>
      <xdr:col>7</xdr:col>
      <xdr:colOff>160020</xdr:colOff>
      <xdr:row>20</xdr:row>
      <xdr:rowOff>91440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1874520" y="3307080"/>
          <a:ext cx="2552700" cy="251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388620</xdr:colOff>
      <xdr:row>16</xdr:row>
      <xdr:rowOff>91440</xdr:rowOff>
    </xdr:from>
    <xdr:to>
      <xdr:col>5</xdr:col>
      <xdr:colOff>7620</xdr:colOff>
      <xdr:row>17</xdr:row>
      <xdr:rowOff>106680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827020" y="2887980"/>
          <a:ext cx="2286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 editAs="oneCell">
    <xdr:from>
      <xdr:col>4</xdr:col>
      <xdr:colOff>342900</xdr:colOff>
      <xdr:row>20</xdr:row>
      <xdr:rowOff>38100</xdr:rowOff>
    </xdr:from>
    <xdr:to>
      <xdr:col>5</xdr:col>
      <xdr:colOff>30480</xdr:colOff>
      <xdr:row>21</xdr:row>
      <xdr:rowOff>99060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2781300" y="3505200"/>
          <a:ext cx="2971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 editAs="oneCell">
    <xdr:from>
      <xdr:col>7</xdr:col>
      <xdr:colOff>175260</xdr:colOff>
      <xdr:row>16</xdr:row>
      <xdr:rowOff>68580</xdr:rowOff>
    </xdr:from>
    <xdr:to>
      <xdr:col>8</xdr:col>
      <xdr:colOff>480060</xdr:colOff>
      <xdr:row>17</xdr:row>
      <xdr:rowOff>160020</xdr:rowOff>
    </xdr:to>
    <xdr:sp macro="" textlink="">
      <xdr:nvSpPr>
        <xdr:cNvPr id="1041" name="Text Box 17"/>
        <xdr:cNvSpPr txBox="1">
          <a:spLocks noChangeArrowheads="1"/>
        </xdr:cNvSpPr>
      </xdr:nvSpPr>
      <xdr:spPr bwMode="auto">
        <a:xfrm>
          <a:off x="4442460" y="2865120"/>
          <a:ext cx="91440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Profit = 0</a:t>
          </a:r>
        </a:p>
      </xdr:txBody>
    </xdr:sp>
    <xdr:clientData/>
  </xdr:twoCellAnchor>
  <xdr:twoCellAnchor editAs="oneCell">
    <xdr:from>
      <xdr:col>7</xdr:col>
      <xdr:colOff>152400</xdr:colOff>
      <xdr:row>19</xdr:row>
      <xdr:rowOff>137160</xdr:rowOff>
    </xdr:from>
    <xdr:to>
      <xdr:col>14</xdr:col>
      <xdr:colOff>152400</xdr:colOff>
      <xdr:row>26</xdr:row>
      <xdr:rowOff>99060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4419600" y="3436620"/>
          <a:ext cx="4267200" cy="11353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Revenue =:  Market power price = (Market gas)*(Market HR)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-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Cost</a:t>
          </a: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=:     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- (Market gas price)*(Plant HR) - (VAR O&amp;M)</a:t>
          </a: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Profit =:   (Market gas price)*(Market HR - Plant HR) - (VAR O&amp;M)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5" sqref="E15"/>
    </sheetView>
  </sheetViews>
  <sheetFormatPr defaultRowHeight="13.2" x14ac:dyDescent="0.25"/>
  <cols>
    <col min="2" max="2" width="10.6640625" customWidth="1"/>
  </cols>
  <sheetData>
    <row r="1" spans="1:13" ht="234" customHeight="1" x14ac:dyDescent="0.7">
      <c r="A1" s="105" t="s">
        <v>29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4"/>
      <c r="M1" s="24"/>
    </row>
    <row r="2" spans="1:13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ht="8.25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ht="17.25" customHeight="1" x14ac:dyDescent="0.25">
      <c r="A11" s="33" t="s">
        <v>28</v>
      </c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x14ac:dyDescent="0.25">
      <c r="A12" s="34" t="s">
        <v>25</v>
      </c>
      <c r="B12" s="3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x14ac:dyDescent="0.25">
      <c r="A13" s="36" t="s">
        <v>26</v>
      </c>
      <c r="B13" s="3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RowHeight="13.2" x14ac:dyDescent="0.25"/>
  <sheetData>
    <row r="1" spans="1:13" ht="17.399999999999999" x14ac:dyDescent="0.3">
      <c r="A1" s="101" t="s">
        <v>87</v>
      </c>
    </row>
    <row r="4" spans="1:13" ht="15" x14ac:dyDescent="0.25">
      <c r="A4" s="98"/>
      <c r="B4" s="98" t="s">
        <v>217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.6" x14ac:dyDescent="0.3">
      <c r="A5" s="98" t="s">
        <v>218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5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5">
      <c r="A8" s="98"/>
      <c r="B8" s="98"/>
      <c r="C8" s="98"/>
      <c r="D8" s="100" t="s">
        <v>116</v>
      </c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5">
      <c r="A9" s="98"/>
      <c r="B9" s="98"/>
      <c r="C9" s="98"/>
      <c r="D9" s="98" t="s">
        <v>89</v>
      </c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5">
      <c r="A11" s="98"/>
      <c r="B11" s="98"/>
      <c r="C11" s="98"/>
      <c r="D11" s="100" t="s">
        <v>117</v>
      </c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6" x14ac:dyDescent="0.3">
      <c r="A12" s="98"/>
      <c r="B12" s="104"/>
      <c r="C12" s="98"/>
      <c r="D12" s="98" t="s">
        <v>222</v>
      </c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5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.6" x14ac:dyDescent="0.3">
      <c r="A14" s="98"/>
      <c r="B14" s="98"/>
      <c r="C14" s="98"/>
      <c r="D14" s="103" t="s">
        <v>216</v>
      </c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" x14ac:dyDescent="0.25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5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5">
      <c r="A18" s="98"/>
      <c r="B18" s="98" t="s">
        <v>219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" x14ac:dyDescent="0.25">
      <c r="A19" s="98" t="s">
        <v>220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5">
      <c r="A20" s="98" t="s">
        <v>221</v>
      </c>
    </row>
    <row r="27" spans="1:13" x14ac:dyDescent="0.25">
      <c r="B27" s="9"/>
    </row>
    <row r="35" spans="1:7" x14ac:dyDescent="0.25">
      <c r="B35" s="6"/>
    </row>
    <row r="44" spans="1:7" x14ac:dyDescent="0.25">
      <c r="A44" s="1"/>
    </row>
    <row r="46" spans="1:7" x14ac:dyDescent="0.25">
      <c r="B46" s="5"/>
    </row>
    <row r="47" spans="1:7" x14ac:dyDescent="0.25">
      <c r="C47" s="4"/>
      <c r="E47" s="3"/>
      <c r="F47" s="3"/>
      <c r="G47" s="3"/>
    </row>
    <row r="48" spans="1:7" x14ac:dyDescent="0.25">
      <c r="D48" s="3"/>
      <c r="E48" s="3"/>
      <c r="F48" s="3"/>
      <c r="G48" s="3"/>
    </row>
    <row r="49" spans="3:7" x14ac:dyDescent="0.25">
      <c r="D49" s="3"/>
      <c r="E49" s="3"/>
      <c r="F49" s="3"/>
      <c r="G49" s="3"/>
    </row>
    <row r="50" spans="3:7" x14ac:dyDescent="0.25">
      <c r="D50" s="3"/>
      <c r="E50" s="3"/>
      <c r="F50" s="3"/>
      <c r="G50" s="3"/>
    </row>
    <row r="51" spans="3:7" x14ac:dyDescent="0.25">
      <c r="D51" s="3"/>
      <c r="E51" s="3"/>
      <c r="F51" s="3"/>
      <c r="G51" s="3"/>
    </row>
    <row r="52" spans="3:7" x14ac:dyDescent="0.25">
      <c r="C52" s="4"/>
    </row>
    <row r="54" spans="3:7" x14ac:dyDescent="0.25">
      <c r="C54" s="4"/>
    </row>
    <row r="57" spans="3:7" x14ac:dyDescent="0.25">
      <c r="C57" s="6"/>
    </row>
    <row r="66" spans="1:3" x14ac:dyDescent="0.25">
      <c r="B66" s="5"/>
    </row>
    <row r="67" spans="1:3" x14ac:dyDescent="0.25">
      <c r="C67" s="4"/>
    </row>
    <row r="68" spans="1:3" x14ac:dyDescent="0.25">
      <c r="C68" s="4"/>
    </row>
    <row r="69" spans="1:3" x14ac:dyDescent="0.25">
      <c r="C69" s="4"/>
    </row>
    <row r="70" spans="1:3" x14ac:dyDescent="0.25">
      <c r="C70" s="4"/>
    </row>
    <row r="71" spans="1:3" x14ac:dyDescent="0.25">
      <c r="C71" s="4"/>
    </row>
    <row r="72" spans="1:3" x14ac:dyDescent="0.25">
      <c r="C72" s="6"/>
    </row>
    <row r="73" spans="1:3" x14ac:dyDescent="0.25">
      <c r="C73" s="4"/>
    </row>
    <row r="78" spans="1:3" x14ac:dyDescent="0.25">
      <c r="A78" s="1"/>
    </row>
    <row r="100" spans="1:1" x14ac:dyDescent="0.25">
      <c r="A100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/>
  </sheetViews>
  <sheetFormatPr defaultRowHeight="13.2" x14ac:dyDescent="0.25"/>
  <cols>
    <col min="1" max="1" width="9.6640625" customWidth="1"/>
    <col min="2" max="2" width="8.44140625" customWidth="1"/>
    <col min="3" max="3" width="16.109375" customWidth="1"/>
  </cols>
  <sheetData>
    <row r="1" spans="1:13" ht="17.399999999999999" x14ac:dyDescent="0.3">
      <c r="A1" s="101" t="s">
        <v>250</v>
      </c>
    </row>
    <row r="4" spans="1:13" x14ac:dyDescent="0.25">
      <c r="A4" s="10"/>
      <c r="B4" s="10" t="s">
        <v>240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0" t="s">
        <v>228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0" t="s">
        <v>229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C8" s="106"/>
      <c r="D8" s="110" t="s">
        <v>225</v>
      </c>
      <c r="E8" s="110" t="s">
        <v>226</v>
      </c>
      <c r="F8" s="107">
        <v>7000</v>
      </c>
      <c r="G8" s="107">
        <v>8000</v>
      </c>
      <c r="H8" s="108">
        <v>10000</v>
      </c>
      <c r="I8" s="108">
        <v>12000</v>
      </c>
      <c r="J8" s="10"/>
      <c r="K8" s="10"/>
      <c r="L8" s="10"/>
      <c r="M8" s="10"/>
    </row>
    <row r="9" spans="1:13" ht="39" customHeight="1" x14ac:dyDescent="0.25">
      <c r="C9" s="109" t="s">
        <v>227</v>
      </c>
      <c r="D9" s="107">
        <v>5.83</v>
      </c>
      <c r="E9" s="107">
        <v>54.58</v>
      </c>
      <c r="F9" s="111">
        <v>13.77</v>
      </c>
      <c r="G9" s="111">
        <v>7.94</v>
      </c>
      <c r="H9" s="111">
        <v>-3.72</v>
      </c>
      <c r="I9" s="111">
        <v>-15.38</v>
      </c>
      <c r="J9" s="10"/>
      <c r="K9" s="10"/>
      <c r="L9" s="10"/>
      <c r="M9" s="10"/>
    </row>
    <row r="10" spans="1:13" x14ac:dyDescent="0.25">
      <c r="A10" s="10"/>
      <c r="B10" s="10"/>
      <c r="C10" s="10"/>
      <c r="D10" s="6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10"/>
      <c r="B12" s="10" t="s">
        <v>241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A13" s="10" t="s">
        <v>230</v>
      </c>
      <c r="B13" s="10"/>
      <c r="C13" s="10"/>
      <c r="D13" s="6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10" t="s">
        <v>231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10" t="s">
        <v>232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B18" s="10" t="s">
        <v>242</v>
      </c>
      <c r="C18" s="10"/>
      <c r="D18" s="61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10" t="s">
        <v>233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10" t="s">
        <v>234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5">
      <c r="A23" s="10"/>
      <c r="B23" s="10" t="s">
        <v>243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5">
      <c r="A24" s="10" t="s">
        <v>244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5">
      <c r="A25" s="10" t="s">
        <v>235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25">
      <c r="A26" t="s">
        <v>236</v>
      </c>
    </row>
    <row r="28" spans="1:13" x14ac:dyDescent="0.25">
      <c r="B28" t="s">
        <v>237</v>
      </c>
    </row>
    <row r="29" spans="1:13" x14ac:dyDescent="0.25">
      <c r="A29" t="s">
        <v>238</v>
      </c>
    </row>
    <row r="30" spans="1:13" x14ac:dyDescent="0.25">
      <c r="A30" t="s">
        <v>245</v>
      </c>
    </row>
    <row r="31" spans="1:13" x14ac:dyDescent="0.25">
      <c r="A31" t="s">
        <v>239</v>
      </c>
      <c r="B31" s="9"/>
    </row>
    <row r="39" spans="1:2" x14ac:dyDescent="0.25">
      <c r="B39" s="6"/>
    </row>
    <row r="48" spans="1:2" x14ac:dyDescent="0.25">
      <c r="A48" s="1"/>
    </row>
    <row r="50" spans="2:7" x14ac:dyDescent="0.25">
      <c r="B50" s="5"/>
    </row>
    <row r="51" spans="2:7" x14ac:dyDescent="0.25">
      <c r="C51" s="4"/>
      <c r="E51" s="3"/>
      <c r="F51" s="3"/>
      <c r="G51" s="3"/>
    </row>
    <row r="52" spans="2:7" x14ac:dyDescent="0.25">
      <c r="D52" s="3"/>
      <c r="E52" s="3"/>
      <c r="F52" s="3"/>
      <c r="G52" s="3"/>
    </row>
    <row r="53" spans="2:7" x14ac:dyDescent="0.25">
      <c r="D53" s="3"/>
      <c r="E53" s="3"/>
      <c r="F53" s="3"/>
      <c r="G53" s="3"/>
    </row>
    <row r="54" spans="2:7" x14ac:dyDescent="0.25">
      <c r="D54" s="3"/>
      <c r="E54" s="3"/>
      <c r="F54" s="3"/>
      <c r="G54" s="3"/>
    </row>
    <row r="55" spans="2:7" x14ac:dyDescent="0.25">
      <c r="D55" s="3"/>
      <c r="E55" s="3"/>
      <c r="F55" s="3"/>
      <c r="G55" s="3"/>
    </row>
    <row r="56" spans="2:7" x14ac:dyDescent="0.25">
      <c r="C56" s="4"/>
    </row>
    <row r="58" spans="2:7" x14ac:dyDescent="0.25">
      <c r="C58" s="4"/>
    </row>
    <row r="61" spans="2:7" x14ac:dyDescent="0.25">
      <c r="C61" s="6"/>
    </row>
    <row r="70" spans="2:3" x14ac:dyDescent="0.25">
      <c r="B70" s="5"/>
    </row>
    <row r="71" spans="2:3" x14ac:dyDescent="0.25">
      <c r="C71" s="4"/>
    </row>
    <row r="72" spans="2:3" x14ac:dyDescent="0.25">
      <c r="C72" s="4"/>
    </row>
    <row r="73" spans="2:3" x14ac:dyDescent="0.25">
      <c r="C73" s="4"/>
    </row>
    <row r="74" spans="2:3" x14ac:dyDescent="0.25">
      <c r="C74" s="4"/>
    </row>
    <row r="75" spans="2:3" x14ac:dyDescent="0.25">
      <c r="C75" s="4"/>
    </row>
    <row r="76" spans="2:3" x14ac:dyDescent="0.25">
      <c r="C76" s="6"/>
    </row>
    <row r="77" spans="2:3" x14ac:dyDescent="0.25">
      <c r="C77" s="4"/>
    </row>
    <row r="82" spans="1:1" x14ac:dyDescent="0.25">
      <c r="A82" s="1"/>
    </row>
    <row r="104" spans="1:1" x14ac:dyDescent="0.25">
      <c r="A104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/>
  </sheetViews>
  <sheetFormatPr defaultRowHeight="13.2" x14ac:dyDescent="0.25"/>
  <sheetData>
    <row r="1" spans="1:15" ht="17.399999999999999" x14ac:dyDescent="0.3">
      <c r="A1" s="101" t="s">
        <v>223</v>
      </c>
    </row>
    <row r="2" spans="1:15" ht="15.6" x14ac:dyDescent="0.3">
      <c r="A2" s="7"/>
    </row>
    <row r="3" spans="1:15" ht="15.6" x14ac:dyDescent="0.3">
      <c r="A3" s="7"/>
    </row>
    <row r="5" spans="1:15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1:15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</row>
    <row r="8" spans="1:15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1:15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5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1:15" x14ac:dyDescent="0.25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</row>
    <row r="13" spans="1:15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15" x14ac:dyDescent="0.25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 x14ac:dyDescent="0.2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1:15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 x14ac:dyDescent="0.2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x14ac:dyDescent="0.2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 x14ac:dyDescent="0.2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 x14ac:dyDescent="0.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1:15" x14ac:dyDescent="0.2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15" x14ac:dyDescent="0.2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1:15" x14ac:dyDescent="0.2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 x14ac:dyDescent="0.2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5" x14ac:dyDescent="0.25">
      <c r="A30" s="63"/>
      <c r="B30" s="63"/>
      <c r="C30" s="64" t="s">
        <v>130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 x14ac:dyDescent="0.25">
      <c r="A31" s="63"/>
      <c r="B31" s="63"/>
      <c r="C31" s="6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 x14ac:dyDescent="0.25">
      <c r="A32" s="63"/>
      <c r="B32" s="63"/>
      <c r="C32" s="64"/>
      <c r="D32" s="64" t="s">
        <v>131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 x14ac:dyDescent="0.25">
      <c r="A33" s="63"/>
      <c r="B33" s="63"/>
      <c r="C33" s="64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5" x14ac:dyDescent="0.25">
      <c r="A34" s="63"/>
      <c r="B34" s="63"/>
      <c r="C34" s="64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B1" workbookViewId="0">
      <selection activeCell="B7" sqref="B7"/>
    </sheetView>
  </sheetViews>
  <sheetFormatPr defaultRowHeight="13.2" x14ac:dyDescent="0.25"/>
  <cols>
    <col min="4" max="4" width="9.6640625" bestFit="1" customWidth="1"/>
    <col min="5" max="5" width="8.5546875" customWidth="1"/>
    <col min="6" max="6" width="8.6640625" customWidth="1"/>
    <col min="13" max="13" width="10.6640625" customWidth="1"/>
    <col min="18" max="18" width="12" customWidth="1"/>
  </cols>
  <sheetData>
    <row r="1" spans="1:2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2"/>
      <c r="O1" s="22"/>
      <c r="P1" s="22"/>
      <c r="Q1" s="22"/>
      <c r="R1" s="22"/>
      <c r="S1" s="22"/>
      <c r="T1" s="22"/>
      <c r="U1" s="22"/>
      <c r="V1" s="22"/>
    </row>
    <row r="2" spans="1:22" ht="28.2" x14ac:dyDescent="0.5">
      <c r="A2" s="11"/>
      <c r="B2" s="12" t="s">
        <v>155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2"/>
      <c r="O2" s="22"/>
      <c r="P2" s="22"/>
      <c r="Q2" s="22"/>
      <c r="R2" s="22"/>
      <c r="S2" s="22"/>
      <c r="T2" s="22"/>
      <c r="U2" s="22"/>
      <c r="V2" s="22"/>
    </row>
    <row r="3" spans="1:22" ht="21" x14ac:dyDescent="0.4">
      <c r="A3" s="11"/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25">
      <c r="A4" s="11"/>
      <c r="B4" s="11"/>
      <c r="C4" s="11"/>
      <c r="D4" s="11"/>
      <c r="E4" s="11"/>
      <c r="F4" s="11"/>
      <c r="G4" s="14"/>
      <c r="H4" s="11"/>
      <c r="I4" s="15"/>
      <c r="J4" s="11"/>
      <c r="K4" s="11"/>
      <c r="L4" s="16"/>
      <c r="M4" s="16"/>
      <c r="N4" s="22"/>
      <c r="O4" s="118"/>
      <c r="P4" s="22"/>
      <c r="Q4" s="22"/>
      <c r="R4" s="22"/>
      <c r="S4" s="22"/>
      <c r="T4" s="114"/>
      <c r="U4" s="22"/>
      <c r="V4" s="22"/>
    </row>
    <row r="5" spans="1:22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22"/>
      <c r="O5" s="22"/>
      <c r="P5" s="22"/>
      <c r="Q5" s="22"/>
      <c r="R5" s="22"/>
      <c r="S5" s="29"/>
      <c r="T5" s="29"/>
      <c r="U5" s="29"/>
      <c r="V5" s="29"/>
    </row>
    <row r="6" spans="1:22" x14ac:dyDescent="0.25">
      <c r="A6" s="31" t="s">
        <v>27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2"/>
      <c r="O6" s="22"/>
      <c r="P6" s="22"/>
      <c r="Q6" s="22"/>
      <c r="R6" s="114"/>
      <c r="S6" s="29"/>
      <c r="T6" s="29"/>
      <c r="U6" s="29"/>
      <c r="V6" s="29"/>
    </row>
    <row r="7" spans="1:22" x14ac:dyDescent="0.25">
      <c r="A7" s="30"/>
      <c r="B7" s="17" t="s">
        <v>252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2"/>
      <c r="O7" s="22"/>
      <c r="P7" s="22"/>
      <c r="Q7" s="22"/>
      <c r="R7" s="114"/>
      <c r="S7" s="29"/>
      <c r="T7" s="29"/>
      <c r="U7" s="29"/>
      <c r="V7" s="29"/>
    </row>
    <row r="8" spans="1:22" x14ac:dyDescent="0.25">
      <c r="A8" s="17"/>
      <c r="B8" s="17" t="s">
        <v>45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2"/>
      <c r="O8" s="22"/>
      <c r="P8" s="22"/>
      <c r="Q8" s="22"/>
      <c r="R8" s="22"/>
      <c r="S8" s="29"/>
      <c r="T8" s="29"/>
      <c r="U8" s="29"/>
      <c r="V8" s="29"/>
    </row>
    <row r="9" spans="1:22" x14ac:dyDescent="0.25">
      <c r="A9" s="17"/>
      <c r="B9" s="17" t="s">
        <v>247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2"/>
      <c r="O9" s="22"/>
      <c r="P9" s="22"/>
      <c r="Q9" s="22"/>
      <c r="R9" s="115"/>
      <c r="S9" s="116"/>
      <c r="T9" s="116"/>
      <c r="U9" s="116"/>
      <c r="V9" s="116"/>
    </row>
    <row r="10" spans="1:22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2"/>
      <c r="O10" s="22"/>
      <c r="P10" s="22"/>
      <c r="Q10" s="22"/>
      <c r="R10" s="115"/>
      <c r="S10" s="116"/>
      <c r="T10" s="116"/>
      <c r="U10" s="116"/>
      <c r="V10" s="116"/>
    </row>
    <row r="11" spans="1:22" x14ac:dyDescent="0.25">
      <c r="A11" s="17"/>
      <c r="B11" s="58" t="s">
        <v>46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22"/>
      <c r="O11" s="22"/>
      <c r="P11" s="22"/>
      <c r="Q11" s="22"/>
      <c r="R11" s="115"/>
      <c r="S11" s="116"/>
      <c r="T11" s="116"/>
      <c r="U11" s="116"/>
      <c r="V11" s="116"/>
    </row>
    <row r="12" spans="1:22" x14ac:dyDescent="0.25">
      <c r="A12" s="17"/>
      <c r="B12" s="17"/>
      <c r="C12" s="96" t="s">
        <v>63</v>
      </c>
      <c r="D12" s="97" t="s">
        <v>47</v>
      </c>
      <c r="E12" s="97"/>
      <c r="F12" s="97"/>
      <c r="G12" s="97"/>
      <c r="H12" s="97"/>
      <c r="I12" s="97"/>
      <c r="J12" s="17"/>
      <c r="K12" s="17"/>
      <c r="L12" s="17"/>
      <c r="M12" s="17"/>
      <c r="N12" s="22"/>
      <c r="O12" s="22"/>
      <c r="P12" s="22"/>
      <c r="Q12" s="22"/>
      <c r="R12" s="115"/>
      <c r="S12" s="116"/>
      <c r="T12" s="116"/>
      <c r="U12" s="116"/>
      <c r="V12" s="116"/>
    </row>
    <row r="13" spans="1:22" x14ac:dyDescent="0.25">
      <c r="A13" s="17"/>
      <c r="B13" s="17"/>
      <c r="C13" s="96" t="s">
        <v>64</v>
      </c>
      <c r="D13" s="97" t="s">
        <v>48</v>
      </c>
      <c r="E13" s="97"/>
      <c r="F13" s="97"/>
      <c r="G13" s="97"/>
      <c r="H13" s="97"/>
      <c r="I13" s="97"/>
      <c r="J13" s="17"/>
      <c r="K13" s="17"/>
      <c r="L13" s="17"/>
      <c r="M13" s="17"/>
      <c r="N13" s="22"/>
      <c r="O13" s="22"/>
      <c r="P13" s="22"/>
      <c r="Q13" s="22"/>
      <c r="R13" s="115"/>
      <c r="S13" s="116"/>
      <c r="T13" s="116"/>
      <c r="U13" s="116"/>
      <c r="V13" s="116"/>
    </row>
    <row r="14" spans="1:22" x14ac:dyDescent="0.25">
      <c r="A14" s="17"/>
      <c r="B14" s="17"/>
      <c r="C14" s="96" t="s">
        <v>123</v>
      </c>
      <c r="D14" s="97" t="s">
        <v>157</v>
      </c>
      <c r="E14" s="97"/>
      <c r="F14" s="97"/>
      <c r="G14" s="97"/>
      <c r="H14" s="97"/>
      <c r="I14" s="97"/>
      <c r="J14" s="17"/>
      <c r="K14" s="17"/>
      <c r="L14" s="17"/>
      <c r="M14" s="17"/>
      <c r="N14" s="22"/>
      <c r="O14" s="22"/>
      <c r="P14" s="22"/>
      <c r="Q14" s="22"/>
      <c r="R14" s="115"/>
      <c r="S14" s="116"/>
      <c r="T14" s="116"/>
      <c r="U14" s="116"/>
      <c r="V14" s="116"/>
    </row>
    <row r="15" spans="1:22" x14ac:dyDescent="0.25">
      <c r="A15" s="17"/>
      <c r="B15" s="17"/>
      <c r="C15" s="96" t="s">
        <v>49</v>
      </c>
      <c r="D15" s="97" t="s">
        <v>50</v>
      </c>
      <c r="E15" s="97"/>
      <c r="F15" s="97"/>
      <c r="G15" s="97"/>
      <c r="H15" s="97"/>
      <c r="I15" s="97"/>
      <c r="J15" s="17"/>
      <c r="K15" s="17"/>
      <c r="L15" s="17"/>
      <c r="M15" s="17"/>
      <c r="N15" s="22"/>
      <c r="O15" s="22"/>
      <c r="P15" s="22"/>
      <c r="Q15" s="22"/>
      <c r="R15" s="117"/>
      <c r="S15" s="29"/>
      <c r="T15" s="29"/>
      <c r="U15" s="29"/>
      <c r="V15" s="29"/>
    </row>
    <row r="16" spans="1:22" x14ac:dyDescent="0.25">
      <c r="A16" s="17"/>
      <c r="B16" s="17"/>
      <c r="C16" s="96" t="s">
        <v>51</v>
      </c>
      <c r="D16" s="97" t="s">
        <v>52</v>
      </c>
      <c r="E16" s="97"/>
      <c r="F16" s="97"/>
      <c r="G16" s="97"/>
      <c r="H16" s="97"/>
      <c r="I16" s="97"/>
      <c r="J16" s="17"/>
      <c r="K16" s="17"/>
      <c r="L16" s="17"/>
      <c r="M16" s="17"/>
      <c r="N16" s="22"/>
      <c r="O16" s="22"/>
      <c r="P16" s="22"/>
      <c r="Q16" s="22"/>
      <c r="R16" s="23"/>
      <c r="S16" s="29"/>
      <c r="T16" s="29"/>
      <c r="U16" s="29"/>
      <c r="V16" s="29"/>
    </row>
    <row r="17" spans="1:22" x14ac:dyDescent="0.25">
      <c r="A17" s="17"/>
      <c r="B17" s="17"/>
      <c r="C17" s="96" t="s">
        <v>53</v>
      </c>
      <c r="D17" s="97" t="s">
        <v>54</v>
      </c>
      <c r="E17" s="97"/>
      <c r="F17" s="97"/>
      <c r="G17" s="97"/>
      <c r="H17" s="97"/>
      <c r="I17" s="97"/>
      <c r="J17" s="17"/>
      <c r="K17" s="17"/>
      <c r="L17" s="17"/>
      <c r="M17" s="17"/>
      <c r="N17" s="22"/>
      <c r="O17" s="22"/>
      <c r="P17" s="22"/>
      <c r="Q17" s="22"/>
      <c r="R17" s="22"/>
      <c r="S17" s="29"/>
      <c r="T17" s="29"/>
      <c r="U17" s="29"/>
      <c r="V17" s="29"/>
    </row>
    <row r="18" spans="1:22" x14ac:dyDescent="0.25">
      <c r="A18" s="17"/>
      <c r="B18" s="17"/>
      <c r="C18" s="96" t="s">
        <v>55</v>
      </c>
      <c r="D18" s="97" t="s">
        <v>56</v>
      </c>
      <c r="E18" s="97"/>
      <c r="F18" s="97"/>
      <c r="G18" s="97"/>
      <c r="H18" s="97"/>
      <c r="I18" s="97"/>
      <c r="J18" s="17"/>
      <c r="K18" s="17"/>
      <c r="L18" s="17"/>
      <c r="M18" s="17"/>
      <c r="N18" s="22"/>
      <c r="O18" s="22"/>
      <c r="P18" s="22"/>
      <c r="Q18" s="22"/>
      <c r="R18" s="22"/>
      <c r="S18" s="29"/>
      <c r="T18" s="29"/>
      <c r="U18" s="29"/>
      <c r="V18" s="29"/>
    </row>
    <row r="19" spans="1:22" x14ac:dyDescent="0.25">
      <c r="A19" s="17"/>
      <c r="B19" s="17"/>
      <c r="C19" s="96" t="s">
        <v>57</v>
      </c>
      <c r="D19" s="97" t="s">
        <v>58</v>
      </c>
      <c r="E19" s="97"/>
      <c r="F19" s="97"/>
      <c r="G19" s="97"/>
      <c r="H19" s="97"/>
      <c r="I19" s="97"/>
      <c r="J19" s="17"/>
      <c r="K19" s="17"/>
      <c r="L19" s="17"/>
      <c r="M19" s="17"/>
      <c r="N19" s="22"/>
      <c r="O19" s="22"/>
      <c r="P19" s="22"/>
      <c r="Q19" s="22"/>
      <c r="R19" s="22"/>
      <c r="S19" s="29"/>
      <c r="T19" s="29"/>
      <c r="U19" s="29"/>
      <c r="V19" s="29"/>
    </row>
    <row r="20" spans="1:22" x14ac:dyDescent="0.25">
      <c r="A20" s="17"/>
      <c r="B20" s="17"/>
      <c r="C20" s="96" t="s">
        <v>59</v>
      </c>
      <c r="D20" s="97" t="s">
        <v>60</v>
      </c>
      <c r="E20" s="97"/>
      <c r="F20" s="97"/>
      <c r="G20" s="97"/>
      <c r="H20" s="97"/>
      <c r="I20" s="97"/>
      <c r="J20" s="17"/>
      <c r="K20" s="17"/>
      <c r="L20" s="17"/>
      <c r="M20" s="17"/>
      <c r="N20" s="22"/>
      <c r="O20" s="22"/>
      <c r="P20" s="22"/>
      <c r="Q20" s="22"/>
      <c r="R20" s="22"/>
      <c r="S20" s="29"/>
      <c r="T20" s="29"/>
      <c r="U20" s="29"/>
      <c r="V20" s="29"/>
    </row>
    <row r="21" spans="1:22" x14ac:dyDescent="0.25">
      <c r="A21" s="17"/>
      <c r="B21" s="17"/>
      <c r="C21" s="97"/>
      <c r="D21" s="97"/>
      <c r="E21" s="97"/>
      <c r="F21" s="97"/>
      <c r="G21" s="97"/>
      <c r="H21" s="97"/>
      <c r="I21" s="97"/>
      <c r="J21" s="17"/>
      <c r="K21" s="17"/>
      <c r="L21" s="17"/>
      <c r="M21" s="17"/>
      <c r="N21" s="22"/>
      <c r="O21" s="22"/>
      <c r="P21" s="22"/>
      <c r="Q21" s="22"/>
      <c r="R21" s="22"/>
      <c r="S21" s="29"/>
      <c r="T21" s="29"/>
      <c r="U21" s="29"/>
      <c r="V21" s="29"/>
    </row>
    <row r="22" spans="1:22" x14ac:dyDescent="0.25">
      <c r="A22" s="17"/>
      <c r="B22" s="58" t="s">
        <v>61</v>
      </c>
      <c r="C22" s="97"/>
      <c r="D22" s="97"/>
      <c r="E22" s="97"/>
      <c r="F22" s="97"/>
      <c r="G22" s="97"/>
      <c r="H22" s="97"/>
      <c r="I22" s="97"/>
      <c r="J22" s="17"/>
      <c r="K22" s="17"/>
      <c r="L22" s="17"/>
      <c r="M22" s="17"/>
      <c r="N22" s="22"/>
      <c r="O22" s="22"/>
      <c r="P22" s="22"/>
      <c r="Q22" s="22"/>
      <c r="R22" s="22"/>
      <c r="S22" s="29"/>
      <c r="T22" s="29"/>
      <c r="U22" s="29"/>
      <c r="V22" s="29"/>
    </row>
    <row r="23" spans="1:22" x14ac:dyDescent="0.25">
      <c r="A23" s="17"/>
      <c r="B23" s="17"/>
      <c r="C23" s="96">
        <v>0</v>
      </c>
      <c r="D23" s="97" t="s">
        <v>62</v>
      </c>
      <c r="E23" s="97"/>
      <c r="F23" s="97"/>
      <c r="G23" s="97"/>
      <c r="H23" s="97"/>
      <c r="I23" s="97"/>
      <c r="J23" s="17"/>
      <c r="K23" s="17"/>
      <c r="L23" s="17"/>
      <c r="M23" s="17"/>
      <c r="N23" s="22"/>
      <c r="O23" s="22"/>
      <c r="P23" s="22"/>
      <c r="Q23" s="22"/>
      <c r="R23" s="22"/>
      <c r="S23" s="29"/>
      <c r="T23" s="29"/>
      <c r="U23" s="29"/>
      <c r="V23" s="29"/>
    </row>
    <row r="24" spans="1:22" x14ac:dyDescent="0.25">
      <c r="A24" s="17"/>
      <c r="B24" s="17"/>
      <c r="C24" s="96">
        <v>1</v>
      </c>
      <c r="D24" s="97" t="s">
        <v>170</v>
      </c>
      <c r="E24" s="97"/>
      <c r="F24" s="97"/>
      <c r="G24" s="97"/>
      <c r="H24" s="97"/>
      <c r="I24" s="97"/>
      <c r="J24" s="17"/>
      <c r="K24" s="17"/>
      <c r="L24" s="17"/>
      <c r="M24" s="17"/>
      <c r="N24" s="22"/>
      <c r="O24" s="22"/>
      <c r="P24" s="22"/>
      <c r="Q24" s="22"/>
      <c r="R24" s="22"/>
      <c r="S24" s="29"/>
      <c r="T24" s="29"/>
      <c r="U24" s="29"/>
      <c r="V24" s="29"/>
    </row>
    <row r="25" spans="1:22" x14ac:dyDescent="0.25">
      <c r="A25" s="17"/>
      <c r="B25" s="17"/>
      <c r="C25" s="96">
        <v>2</v>
      </c>
      <c r="D25" s="97" t="s">
        <v>171</v>
      </c>
      <c r="E25" s="97"/>
      <c r="F25" s="97"/>
      <c r="G25" s="97"/>
      <c r="H25" s="97"/>
      <c r="I25" s="97"/>
      <c r="J25" s="17"/>
      <c r="K25" s="17"/>
      <c r="L25" s="17"/>
      <c r="M25" s="17"/>
      <c r="N25" s="22"/>
      <c r="O25" s="22"/>
      <c r="P25" s="22"/>
      <c r="Q25" s="22"/>
      <c r="R25" s="22"/>
      <c r="S25" s="29"/>
      <c r="T25" s="29"/>
      <c r="U25" s="29"/>
      <c r="V25" s="29"/>
    </row>
    <row r="26" spans="1:22" x14ac:dyDescent="0.25">
      <c r="A26" s="17"/>
      <c r="B26" s="17"/>
      <c r="C26" s="96">
        <v>3</v>
      </c>
      <c r="D26" s="97" t="s">
        <v>172</v>
      </c>
      <c r="E26" s="97"/>
      <c r="F26" s="97"/>
      <c r="G26" s="97"/>
      <c r="H26" s="97"/>
      <c r="I26" s="97"/>
      <c r="J26" s="17"/>
      <c r="K26" s="17"/>
      <c r="L26" s="17"/>
      <c r="M26" s="17"/>
      <c r="N26" s="22"/>
      <c r="O26" s="22"/>
      <c r="P26" s="22"/>
      <c r="Q26" s="22"/>
      <c r="R26" s="22"/>
      <c r="S26" s="29"/>
      <c r="T26" s="29"/>
      <c r="U26" s="29"/>
      <c r="V26" s="29"/>
    </row>
    <row r="27" spans="1:22" x14ac:dyDescent="0.25">
      <c r="A27" s="17"/>
      <c r="B27" s="17"/>
      <c r="C27" s="96">
        <v>4</v>
      </c>
      <c r="D27" s="97" t="s">
        <v>173</v>
      </c>
      <c r="E27" s="97"/>
      <c r="F27" s="97"/>
      <c r="G27" s="97"/>
      <c r="H27" s="97"/>
      <c r="I27" s="97"/>
      <c r="J27" s="17"/>
      <c r="K27" s="17"/>
      <c r="L27" s="17"/>
      <c r="M27" s="17"/>
      <c r="N27" s="22"/>
      <c r="O27" s="22"/>
      <c r="P27" s="22"/>
      <c r="Q27" s="22"/>
      <c r="R27" s="22"/>
      <c r="S27" s="29"/>
      <c r="T27" s="29"/>
      <c r="U27" s="29"/>
      <c r="V27" s="29"/>
    </row>
    <row r="28" spans="1:22" x14ac:dyDescent="0.25">
      <c r="A28" s="17"/>
      <c r="B28" s="17"/>
      <c r="C28" s="96">
        <v>5</v>
      </c>
      <c r="D28" s="97" t="s">
        <v>174</v>
      </c>
      <c r="E28" s="97"/>
      <c r="F28" s="97"/>
      <c r="G28" s="97"/>
      <c r="H28" s="97"/>
      <c r="I28" s="97"/>
      <c r="J28" s="17"/>
      <c r="K28" s="17"/>
      <c r="L28" s="17"/>
      <c r="M28" s="17"/>
      <c r="N28" s="22"/>
      <c r="O28" s="22"/>
      <c r="P28" s="22"/>
      <c r="Q28" s="22"/>
      <c r="R28" s="22"/>
      <c r="S28" s="29"/>
      <c r="T28" s="29"/>
      <c r="U28" s="29"/>
      <c r="V28" s="29"/>
    </row>
    <row r="29" spans="1:22" x14ac:dyDescent="0.25">
      <c r="A29" s="17"/>
      <c r="B29" s="17"/>
      <c r="C29" s="96">
        <v>6</v>
      </c>
      <c r="D29" s="97" t="s">
        <v>175</v>
      </c>
      <c r="E29" s="97"/>
      <c r="F29" s="97"/>
      <c r="G29" s="97"/>
      <c r="H29" s="97"/>
      <c r="I29" s="97"/>
      <c r="J29" s="17"/>
      <c r="K29" s="17"/>
      <c r="L29" s="17"/>
      <c r="M29" s="17"/>
      <c r="N29" s="22"/>
      <c r="O29" s="22"/>
      <c r="P29" s="22"/>
      <c r="Q29" s="22"/>
      <c r="R29" s="22"/>
      <c r="S29" s="29"/>
      <c r="T29" s="29"/>
      <c r="U29" s="29"/>
      <c r="V29" s="29"/>
    </row>
    <row r="30" spans="1:22" x14ac:dyDescent="0.25">
      <c r="A30" s="17"/>
      <c r="B30" s="17"/>
      <c r="C30" s="96">
        <v>7</v>
      </c>
      <c r="D30" s="97" t="s">
        <v>176</v>
      </c>
      <c r="E30" s="97"/>
      <c r="F30" s="97"/>
      <c r="G30" s="97"/>
      <c r="H30" s="97"/>
      <c r="I30" s="97"/>
      <c r="J30" s="17"/>
      <c r="K30" s="17"/>
      <c r="L30" s="17"/>
      <c r="M30" s="17"/>
      <c r="N30" s="22"/>
      <c r="O30" s="22"/>
      <c r="P30" s="22"/>
      <c r="Q30" s="22"/>
      <c r="R30" s="22"/>
      <c r="S30" s="29"/>
      <c r="T30" s="29"/>
      <c r="U30" s="29"/>
      <c r="V30" s="29"/>
    </row>
    <row r="31" spans="1:22" x14ac:dyDescent="0.25">
      <c r="A31" s="17"/>
      <c r="B31" s="17"/>
      <c r="C31" s="96">
        <v>8</v>
      </c>
      <c r="D31" s="97" t="s">
        <v>177</v>
      </c>
      <c r="E31" s="97"/>
      <c r="F31" s="97"/>
      <c r="G31" s="97"/>
      <c r="H31" s="97"/>
      <c r="I31" s="97"/>
      <c r="J31" s="17"/>
      <c r="K31" s="17"/>
      <c r="L31" s="17"/>
      <c r="M31" s="17"/>
      <c r="N31" s="22"/>
      <c r="O31" s="22"/>
      <c r="P31" s="22"/>
      <c r="Q31" s="22"/>
      <c r="R31" s="22"/>
      <c r="S31" s="29"/>
      <c r="T31" s="29"/>
      <c r="U31" s="29"/>
      <c r="V31" s="29"/>
    </row>
    <row r="32" spans="1:22" x14ac:dyDescent="0.25">
      <c r="A32" s="17"/>
      <c r="B32" s="17"/>
      <c r="C32" s="96">
        <v>9</v>
      </c>
      <c r="D32" s="97" t="s">
        <v>178</v>
      </c>
      <c r="E32" s="97"/>
      <c r="F32" s="97"/>
      <c r="G32" s="97"/>
      <c r="H32" s="97"/>
      <c r="I32" s="97"/>
      <c r="J32" s="17"/>
      <c r="K32" s="17"/>
      <c r="L32" s="17"/>
      <c r="M32" s="17"/>
      <c r="N32" s="22"/>
      <c r="O32" s="22"/>
      <c r="P32" s="22"/>
      <c r="Q32" s="22"/>
      <c r="R32" s="22"/>
      <c r="S32" s="29"/>
      <c r="T32" s="29"/>
      <c r="U32" s="29"/>
      <c r="V32" s="29"/>
    </row>
    <row r="33" spans="1:22" x14ac:dyDescent="0.25">
      <c r="A33" s="17"/>
      <c r="B33" s="17"/>
      <c r="C33" s="96">
        <v>10</v>
      </c>
      <c r="D33" s="97" t="s">
        <v>179</v>
      </c>
      <c r="E33" s="97"/>
      <c r="F33" s="97"/>
      <c r="G33" s="97"/>
      <c r="H33" s="97"/>
      <c r="I33" s="97"/>
      <c r="J33" s="17"/>
      <c r="K33" s="17"/>
      <c r="L33" s="17"/>
      <c r="M33" s="17"/>
      <c r="N33" s="22"/>
      <c r="O33" s="22"/>
      <c r="P33" s="22"/>
      <c r="Q33" s="22"/>
      <c r="R33" s="22"/>
      <c r="S33" s="29"/>
      <c r="T33" s="29"/>
      <c r="U33" s="29"/>
      <c r="V33" s="29"/>
    </row>
    <row r="34" spans="1:22" x14ac:dyDescent="0.25">
      <c r="A34" s="17"/>
      <c r="B34" s="17"/>
      <c r="C34" s="59">
        <v>11</v>
      </c>
      <c r="D34" s="97" t="s">
        <v>248</v>
      </c>
      <c r="E34" s="17"/>
      <c r="F34" s="17"/>
      <c r="G34" s="17"/>
      <c r="H34" s="17"/>
      <c r="I34" s="17"/>
      <c r="J34" s="17"/>
      <c r="K34" s="17"/>
      <c r="L34" s="17"/>
      <c r="M34" s="17"/>
      <c r="N34" s="22"/>
      <c r="O34" s="22"/>
      <c r="P34" s="22"/>
      <c r="Q34" s="22"/>
      <c r="R34" s="22"/>
      <c r="S34" s="29"/>
      <c r="T34" s="29"/>
      <c r="U34" s="29"/>
      <c r="V34" s="29"/>
    </row>
    <row r="35" spans="1:22" x14ac:dyDescent="0.25">
      <c r="A35" s="17"/>
      <c r="B35" s="17"/>
      <c r="C35" s="59">
        <v>12</v>
      </c>
      <c r="D35" s="17" t="s">
        <v>180</v>
      </c>
      <c r="E35" s="17"/>
      <c r="F35" s="17"/>
      <c r="G35" s="17"/>
      <c r="H35" s="17"/>
      <c r="I35" s="17"/>
      <c r="J35" s="17"/>
      <c r="K35" s="17"/>
      <c r="L35" s="17"/>
      <c r="M35" s="17"/>
      <c r="N35" s="22"/>
      <c r="O35" s="22"/>
      <c r="P35" s="22"/>
      <c r="Q35" s="22"/>
      <c r="R35" s="22"/>
      <c r="S35" s="29"/>
      <c r="T35" s="29"/>
      <c r="U35" s="29"/>
      <c r="V35" s="29"/>
    </row>
    <row r="36" spans="1:22" x14ac:dyDescent="0.25">
      <c r="A36" s="17"/>
      <c r="B36" s="17"/>
      <c r="C36" s="59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22"/>
      <c r="O36" s="22"/>
      <c r="P36" s="22"/>
      <c r="Q36" s="22"/>
      <c r="R36" s="22"/>
      <c r="S36" s="29"/>
      <c r="T36" s="29"/>
      <c r="U36" s="29"/>
      <c r="V36" s="29"/>
    </row>
    <row r="37" spans="1:22" x14ac:dyDescent="0.25">
      <c r="A37" s="17"/>
      <c r="B37" s="17"/>
      <c r="C37" s="59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22"/>
      <c r="O37" s="22"/>
      <c r="P37" s="22"/>
      <c r="Q37" s="22"/>
      <c r="R37" s="22"/>
      <c r="S37" s="29"/>
      <c r="T37" s="29"/>
      <c r="U37" s="29"/>
      <c r="V37" s="29"/>
    </row>
    <row r="38" spans="1:2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22"/>
      <c r="O38" s="22"/>
      <c r="P38" s="22"/>
      <c r="Q38" s="22"/>
      <c r="R38" s="22"/>
      <c r="S38" s="29"/>
      <c r="T38" s="29"/>
      <c r="U38" s="29"/>
      <c r="V38" s="29"/>
    </row>
    <row r="39" spans="1:22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12"/>
      <c r="P39" s="22"/>
      <c r="Q39" s="22"/>
      <c r="R39" s="22"/>
      <c r="S39" s="29"/>
      <c r="T39" s="29"/>
      <c r="U39" s="29"/>
      <c r="V39" s="113"/>
    </row>
    <row r="40" spans="1:22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12"/>
      <c r="P40" s="22"/>
      <c r="Q40" s="22"/>
      <c r="R40" s="22"/>
      <c r="S40" s="29"/>
      <c r="T40" s="29"/>
      <c r="U40" s="29"/>
      <c r="V40" s="113"/>
    </row>
    <row r="41" spans="1:22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12"/>
      <c r="P41" s="22"/>
      <c r="Q41" s="22"/>
      <c r="R41" s="23"/>
      <c r="S41" s="29"/>
      <c r="T41" s="29"/>
      <c r="U41" s="29"/>
      <c r="V41" s="113"/>
    </row>
    <row r="42" spans="1:22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12"/>
      <c r="P42" s="22"/>
      <c r="Q42" s="22"/>
      <c r="R42" s="22"/>
      <c r="S42" s="29"/>
      <c r="T42" s="29"/>
      <c r="U42" s="29"/>
      <c r="V42" s="113"/>
    </row>
    <row r="43" spans="1:22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12"/>
      <c r="P43" s="22"/>
      <c r="Q43" s="22"/>
      <c r="R43" s="22"/>
      <c r="S43" s="29"/>
      <c r="T43" s="29"/>
      <c r="U43" s="29"/>
      <c r="V43" s="113"/>
    </row>
    <row r="44" spans="1:22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12"/>
      <c r="P44" s="22"/>
      <c r="Q44" s="22"/>
      <c r="R44" s="22"/>
      <c r="S44" s="29"/>
      <c r="T44" s="29"/>
      <c r="U44" s="29"/>
      <c r="V44" s="113"/>
    </row>
    <row r="45" spans="1:22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12"/>
      <c r="P45" s="22"/>
      <c r="Q45" s="22"/>
      <c r="R45" s="22"/>
      <c r="S45" s="29"/>
      <c r="T45" s="29"/>
      <c r="U45" s="29"/>
      <c r="V45" s="11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7"/>
  <sheetViews>
    <sheetView tabSelected="1" topLeftCell="A4" workbookViewId="0">
      <selection activeCell="G17" sqref="G17"/>
    </sheetView>
  </sheetViews>
  <sheetFormatPr defaultRowHeight="13.2" x14ac:dyDescent="0.25"/>
  <cols>
    <col min="3" max="3" width="10.109375" bestFit="1" customWidth="1"/>
    <col min="4" max="4" width="13.44140625" customWidth="1"/>
    <col min="9" max="9" width="10.109375" bestFit="1" customWidth="1"/>
    <col min="25" max="25" width="12.44140625" customWidth="1"/>
  </cols>
  <sheetData>
    <row r="1" spans="2:25" ht="28.2" x14ac:dyDescent="0.5">
      <c r="B1" s="65"/>
      <c r="C1" s="12" t="s">
        <v>155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2:25" ht="21" x14ac:dyDescent="0.4">
      <c r="B2" s="65"/>
      <c r="C2" s="66" t="s">
        <v>251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2:25" x14ac:dyDescent="0.25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spans="2:25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2:25" x14ac:dyDescent="0.25">
      <c r="B5" s="67" t="s">
        <v>18</v>
      </c>
      <c r="C5" s="68">
        <v>36860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2:25" x14ac:dyDescent="0.25">
      <c r="B6" s="18"/>
      <c r="C6" s="18"/>
      <c r="D6" s="18"/>
      <c r="E6" s="18"/>
      <c r="F6" s="18"/>
      <c r="G6" s="18"/>
      <c r="H6" s="17"/>
      <c r="I6" s="17"/>
      <c r="J6" s="17"/>
      <c r="K6" s="18"/>
      <c r="L6" s="17"/>
      <c r="M6" s="20" t="s">
        <v>19</v>
      </c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spans="2:25" x14ac:dyDescent="0.25">
      <c r="B7" s="19" t="s">
        <v>20</v>
      </c>
      <c r="C7" s="70"/>
      <c r="D7" s="70"/>
      <c r="E7" s="70"/>
      <c r="F7" s="70"/>
      <c r="G7" s="70"/>
      <c r="H7" s="70"/>
      <c r="I7" s="70"/>
      <c r="J7" s="70"/>
      <c r="K7" s="18"/>
      <c r="L7" s="71" t="s">
        <v>132</v>
      </c>
      <c r="M7" s="69">
        <v>0</v>
      </c>
      <c r="N7" s="69">
        <v>1</v>
      </c>
      <c r="O7" s="69">
        <v>2</v>
      </c>
      <c r="P7" s="69">
        <v>3</v>
      </c>
      <c r="Q7" s="69">
        <v>4</v>
      </c>
      <c r="R7" s="69">
        <v>5</v>
      </c>
      <c r="S7" s="69">
        <v>6</v>
      </c>
      <c r="T7" s="69">
        <v>7</v>
      </c>
      <c r="U7" s="69">
        <v>8</v>
      </c>
      <c r="V7" s="69">
        <v>9</v>
      </c>
      <c r="W7" s="69">
        <v>10</v>
      </c>
      <c r="X7" s="69">
        <v>11</v>
      </c>
      <c r="Y7" s="69">
        <v>12</v>
      </c>
    </row>
    <row r="8" spans="2:25" x14ac:dyDescent="0.25">
      <c r="B8" s="21" t="s">
        <v>158</v>
      </c>
      <c r="C8" s="21" t="s">
        <v>159</v>
      </c>
      <c r="D8" s="21" t="s">
        <v>157</v>
      </c>
      <c r="E8" s="21" t="s">
        <v>21</v>
      </c>
      <c r="F8" s="21" t="s">
        <v>160</v>
      </c>
      <c r="G8" s="21" t="s">
        <v>161</v>
      </c>
      <c r="H8" s="21" t="s">
        <v>22</v>
      </c>
      <c r="I8" s="72" t="s">
        <v>133</v>
      </c>
      <c r="J8" s="72" t="s">
        <v>134</v>
      </c>
      <c r="K8" s="21" t="s">
        <v>59</v>
      </c>
      <c r="L8" s="18"/>
      <c r="M8" s="73" t="s">
        <v>23</v>
      </c>
      <c r="N8" s="73" t="s">
        <v>162</v>
      </c>
      <c r="O8" s="73" t="s">
        <v>163</v>
      </c>
      <c r="P8" s="73" t="s">
        <v>164</v>
      </c>
      <c r="Q8" s="73" t="s">
        <v>165</v>
      </c>
      <c r="R8" s="73" t="s">
        <v>166</v>
      </c>
      <c r="S8" s="73" t="s">
        <v>167</v>
      </c>
      <c r="T8" s="73" t="s">
        <v>135</v>
      </c>
      <c r="U8" s="73" t="s">
        <v>24</v>
      </c>
      <c r="V8" s="73" t="s">
        <v>136</v>
      </c>
      <c r="W8" s="73" t="s">
        <v>168</v>
      </c>
      <c r="X8" s="73" t="s">
        <v>169</v>
      </c>
      <c r="Y8" s="73" t="s">
        <v>137</v>
      </c>
    </row>
    <row r="9" spans="2:25" x14ac:dyDescent="0.25">
      <c r="B9" s="74">
        <v>54.58</v>
      </c>
      <c r="C9" s="74">
        <v>5.83</v>
      </c>
      <c r="D9" s="75">
        <v>7</v>
      </c>
      <c r="E9" s="76">
        <v>5.2499999999999998E-2</v>
      </c>
      <c r="F9" s="77">
        <v>5.45</v>
      </c>
      <c r="G9" s="77">
        <v>5.45</v>
      </c>
      <c r="H9" s="77">
        <v>0.5</v>
      </c>
      <c r="I9" s="78">
        <v>36889</v>
      </c>
      <c r="J9" s="79">
        <f t="shared" ref="J9:J14" si="0">I9-$C$5</f>
        <v>29</v>
      </c>
      <c r="K9" s="75">
        <v>1</v>
      </c>
      <c r="L9" s="18"/>
      <c r="M9" s="80">
        <f>C9*_xll.HEAT($B9,$C9,$D9,$E9,$F9,$G9,$H9,$I9-$C$5,$K9,M$7)</f>
        <v>33.715614747210246</v>
      </c>
      <c r="N9" s="80">
        <f>_xll.HEAT($B9,$C9,$D9,$E9,$F9,$G9,$H9,$I9-$C$5,$K9,N$7)</f>
        <v>0.14190425965490086</v>
      </c>
      <c r="O9" s="80">
        <f>_xll.HEAT($B9,$C9,$D9,$E9,$F9,$G9,$H9,$I9-$C$5,$K9,O$7)</f>
        <v>-1.3284964823266703</v>
      </c>
      <c r="P9" s="80">
        <f>_xll.HEAT($B9,$C9,$D9,$E9,$F9,$G9,$H9,$I9-$C$5,$K9,P$7)</f>
        <v>5.1422764136966161E-4</v>
      </c>
      <c r="Q9" s="80">
        <f>_xll.HEAT($B9,$C9,$D9,$E9,$F9,$G9,$H9,$I9-$C$5,$K9,Q$7)</f>
        <v>0.50081470691304686</v>
      </c>
      <c r="R9" s="80">
        <f>_xll.HEAT($B9,$C9,$D9,$E9,$F9,$G9,$H9,$I9-$C$5,$K9,R$7)</f>
        <v>0.33143377254417428</v>
      </c>
      <c r="S9" s="80">
        <f>_xll.HEAT($B9,$C9,$D9,$E9,$F9,$G9,$H9,$I9-$C$5,$K9,S$7)</f>
        <v>0.33143377254417428</v>
      </c>
      <c r="T9" s="80">
        <f>_xll.HEAT($B9,$C9,$D9,$E9,$F9,$G9,$H9,$I9-$C$5,$K9,T$7)</f>
        <v>-3.6126281207314999</v>
      </c>
      <c r="U9" s="80">
        <f>_xll.HEAT($B9,$C9,$D9,$E9,$F9,$G9,$H9,$I9-$C$5,$K9,U$7)</f>
        <v>-0.4591666121534263</v>
      </c>
      <c r="V9" s="80">
        <f>_xll.HEAT($B9,$C9,$D9,$E9,$F9,$G9,$H9,$I9-$C$5,$K9,V$7)</f>
        <v>-22.446600130393644</v>
      </c>
      <c r="W9" s="80">
        <f>_xll.HEAT($B9,$C9,$D9,$E9,$F9,$G9,$H9,$I9-$C$5,$K9,W$7)</f>
        <v>-0.14957427772441709</v>
      </c>
      <c r="X9" s="80">
        <f>_xll.HEAT($B9,$C9,$D9,$E9,$F9,$G9,$H9,$I9-$C$5,$K9,X$7)</f>
        <v>1.4003025863119527</v>
      </c>
      <c r="Y9" s="80">
        <f>_xll.HEAT($B9,$C9,$D9,$E9,$F9,$G9,$H9,$I9-$C$5,$K9,Y$7)</f>
        <v>-2.915451189036998E-2</v>
      </c>
    </row>
    <row r="10" spans="2:25" x14ac:dyDescent="0.25">
      <c r="B10" s="74">
        <v>54.58</v>
      </c>
      <c r="C10" s="74">
        <v>5.83</v>
      </c>
      <c r="D10" s="75">
        <v>8</v>
      </c>
      <c r="E10" s="76">
        <v>5.2499999999999998E-2</v>
      </c>
      <c r="F10" s="77">
        <v>5.45</v>
      </c>
      <c r="G10" s="77">
        <v>5.45</v>
      </c>
      <c r="H10" s="77">
        <v>0.5</v>
      </c>
      <c r="I10" s="78">
        <v>36889</v>
      </c>
      <c r="J10" s="79">
        <f t="shared" si="0"/>
        <v>29</v>
      </c>
      <c r="K10" s="75">
        <v>1</v>
      </c>
      <c r="L10" s="18"/>
      <c r="M10" s="80">
        <f>C10*_xll.HEAT($B10,$C10,$D10,$E10,$F10,$G10,$H10,$I10-$C$5,$K10,M$7)</f>
        <v>32.167108613305999</v>
      </c>
      <c r="N10" s="80">
        <f>_xll.HEAT($B10,$C10,$D10,$E10,$F10,$G10,$H10,$I10-$C$5,$K10,N$7)</f>
        <v>0.13800114474067757</v>
      </c>
      <c r="O10" s="80">
        <f>_xll.HEAT($B10,$C10,$D10,$E10,$F10,$G10,$H10,$I10-$C$5,$K10,O$7)</f>
        <v>-1.2919558284641819</v>
      </c>
      <c r="P10" s="80">
        <f>_xll.HEAT($B10,$C10,$D10,$E10,$F10,$G10,$H10,$I10-$C$5,$K10,P$7)</f>
        <v>5.5674847300492454E-4</v>
      </c>
      <c r="Q10" s="80">
        <f>_xll.HEAT($B10,$C10,$D10,$E10,$F10,$G10,$H10,$I10-$C$5,$K10,Q$7)</f>
        <v>0.49200608203590196</v>
      </c>
      <c r="R10" s="80">
        <f>_xll.HEAT($B10,$C10,$D10,$E10,$F10,$G10,$H10,$I10-$C$5,$K10,R$7)</f>
        <v>0.35883961094495365</v>
      </c>
      <c r="S10" s="80">
        <f>_xll.HEAT($B10,$C10,$D10,$E10,$F10,$G10,$H10,$I10-$C$5,$K10,S$7)</f>
        <v>0.35883961094495365</v>
      </c>
      <c r="T10" s="80">
        <f>_xll.HEAT($B10,$C10,$D10,$E10,$F10,$G10,$H10,$I10-$C$5,$K10,T$7)</f>
        <v>-3.9113517592999947</v>
      </c>
      <c r="U10" s="80">
        <f>_xll.HEAT($B10,$C10,$D10,$E10,$F10,$G10,$H10,$I10-$C$5,$K10,U$7)</f>
        <v>-0.43807779853591855</v>
      </c>
      <c r="V10" s="80">
        <f>_xll.HEAT($B10,$C10,$D10,$E10,$F10,$G10,$H10,$I10-$C$5,$K10,V$7)</f>
        <v>-24.341731015745211</v>
      </c>
      <c r="W10" s="80">
        <f>_xll.HEAT($B10,$C10,$D10,$E10,$F10,$G10,$H10,$I10-$C$5,$K10,W$7)</f>
        <v>-0.18831610864317203</v>
      </c>
      <c r="X10" s="80">
        <f>_xll.HEAT($B10,$C10,$D10,$E10,$F10,$G10,$H10,$I10-$C$5,$K10,X$7)</f>
        <v>1.7630005505564885</v>
      </c>
      <c r="Y10" s="80">
        <f>_xll.HEAT($B10,$C10,$D10,$E10,$F10,$G10,$H10,$I10-$C$5,$K10,Y$7)</f>
        <v>-2.8883100582724926E-2</v>
      </c>
    </row>
    <row r="11" spans="2:25" x14ac:dyDescent="0.25">
      <c r="B11" s="74">
        <v>54.58</v>
      </c>
      <c r="C11" s="74">
        <v>5.83</v>
      </c>
      <c r="D11" s="75">
        <v>9</v>
      </c>
      <c r="E11" s="76">
        <v>5.2499999999999998E-2</v>
      </c>
      <c r="F11" s="77">
        <v>5.45</v>
      </c>
      <c r="G11" s="77">
        <v>5.45</v>
      </c>
      <c r="H11" s="77">
        <v>0.5</v>
      </c>
      <c r="I11" s="78">
        <v>36889</v>
      </c>
      <c r="J11" s="79">
        <f t="shared" si="0"/>
        <v>29</v>
      </c>
      <c r="K11" s="75">
        <v>1</v>
      </c>
      <c r="L11" s="18"/>
      <c r="M11" s="80">
        <f>C11*_xll.HEAT($B11,$C11,$D11,$E11,$F11,$G11,$H11,$I11-$C$5,$K11,M$7)</f>
        <v>30.770289759122843</v>
      </c>
      <c r="N11" s="80">
        <f>_xll.HEAT($B11,$C11,$D11,$E11,$F11,$G11,$H11,$I11-$C$5,$K11,N$7)</f>
        <v>0.13430357967286663</v>
      </c>
      <c r="O11" s="80">
        <f>_xll.HEAT($B11,$C11,$D11,$E11,$F11,$G11,$H11,$I11-$C$5,$K11,O$7)</f>
        <v>-1.2573395160454648</v>
      </c>
      <c r="P11" s="80">
        <f>_xll.HEAT($B11,$C11,$D11,$E11,$F11,$G11,$H11,$I11-$C$5,$K11,P$7)</f>
        <v>5.9342772730263565E-4</v>
      </c>
      <c r="Q11" s="80">
        <f>_xll.HEAT($B11,$C11,$D11,$E11,$F11,$G11,$H11,$I11-$C$5,$K11,Q$7)</f>
        <v>0.48334562024161731</v>
      </c>
      <c r="R11" s="80">
        <f>_xll.HEAT($B11,$C11,$D11,$E11,$F11,$G11,$H11,$I11-$C$5,$K11,R$7)</f>
        <v>0.38248039305775028</v>
      </c>
      <c r="S11" s="80">
        <f>_xll.HEAT($B11,$C11,$D11,$E11,$F11,$G11,$H11,$I11-$C$5,$K11,S$7)</f>
        <v>0.38248039305775028</v>
      </c>
      <c r="T11" s="80">
        <f>_xll.HEAT($B11,$C11,$D11,$E11,$F11,$G11,$H11,$I11-$C$5,$K11,T$7)</f>
        <v>-4.1690362843294784</v>
      </c>
      <c r="U11" s="80">
        <f>_xll.HEAT($B11,$C11,$D11,$E11,$F11,$G11,$H11,$I11-$C$5,$K11,U$7)</f>
        <v>-0.41905478543424046</v>
      </c>
      <c r="V11" s="80">
        <f>_xll.HEAT($B11,$C11,$D11,$E11,$F11,$G11,$H11,$I11-$C$5,$K11,V$7)</f>
        <v>-25.977055655369945</v>
      </c>
      <c r="W11" s="80">
        <f>_xll.HEAT($B11,$C11,$D11,$E11,$F11,$G11,$H11,$I11-$C$5,$K11,W$7)</f>
        <v>-0.22541809062988935</v>
      </c>
      <c r="X11" s="80">
        <f>_xll.HEAT($B11,$C11,$D11,$E11,$F11,$G11,$H11,$I11-$C$5,$K11,X$7)</f>
        <v>2.1103463784870256</v>
      </c>
      <c r="Y11" s="80">
        <f>_xll.HEAT($B11,$C11,$D11,$E11,$F11,$G11,$H11,$I11-$C$5,$K11,Y$7)</f>
        <v>-2.8592258152494766E-2</v>
      </c>
    </row>
    <row r="12" spans="2:25" x14ac:dyDescent="0.25">
      <c r="B12" s="74">
        <v>54.58</v>
      </c>
      <c r="C12" s="74">
        <v>5.83</v>
      </c>
      <c r="D12" s="75">
        <v>10</v>
      </c>
      <c r="E12" s="76">
        <v>5.2499999999999998E-2</v>
      </c>
      <c r="F12" s="77">
        <v>5.45</v>
      </c>
      <c r="G12" s="77">
        <v>5.45</v>
      </c>
      <c r="H12" s="77">
        <v>0.5</v>
      </c>
      <c r="I12" s="78">
        <v>36889</v>
      </c>
      <c r="J12" s="79">
        <f t="shared" si="0"/>
        <v>29</v>
      </c>
      <c r="K12" s="75">
        <v>1</v>
      </c>
      <c r="L12" s="18"/>
      <c r="M12" s="80">
        <f>C12*_xll.HEAT($B12,$C12,$D12,$E12,$F12,$G12,$H12,$I12-$C$5,$K12,M$7)</f>
        <v>29.501136476373325</v>
      </c>
      <c r="N12" s="80">
        <f>_xll.HEAT($B12,$C12,$D12,$E12,$F12,$G12,$H12,$I12-$C$5,$K12,N$7)</f>
        <v>0.13079921478833631</v>
      </c>
      <c r="O12" s="80">
        <f>_xll.HEAT($B12,$C12,$D12,$E12,$F12,$G12,$H12,$I12-$C$5,$K12,O$7)</f>
        <v>-1.2245319284986957</v>
      </c>
      <c r="P12" s="80">
        <f>_xll.HEAT($B12,$C12,$D12,$E12,$F12,$G12,$H12,$I12-$C$5,$K12,P$7)</f>
        <v>6.2515744929761885E-4</v>
      </c>
      <c r="Q12" s="80">
        <f>_xll.HEAT($B12,$C12,$D12,$E12,$F12,$G12,$H12,$I12-$C$5,$K12,Q$7)</f>
        <v>0.47487184269089588</v>
      </c>
      <c r="R12" s="80">
        <f>_xll.HEAT($B12,$C12,$D12,$E12,$F12,$G12,$H12,$I12-$C$5,$K12,R$7)</f>
        <v>0.40293106629376035</v>
      </c>
      <c r="S12" s="80">
        <f>_xll.HEAT($B12,$C12,$D12,$E12,$F12,$G12,$H12,$I12-$C$5,$K12,S$7)</f>
        <v>0.40293106629376035</v>
      </c>
      <c r="T12" s="80">
        <f>_xll.HEAT($B12,$C12,$D12,$E12,$F12,$G12,$H12,$I12-$C$5,$K12,T$7)</f>
        <v>-4.3919486226019879</v>
      </c>
      <c r="U12" s="80">
        <f>_xll.HEAT($B12,$C12,$D12,$E12,$F12,$G12,$H12,$I12-$C$5,$K12,U$7)</f>
        <v>-0.40177042572397553</v>
      </c>
      <c r="V12" s="80">
        <f>_xll.HEAT($B12,$C12,$D12,$E12,$F12,$G12,$H12,$I12-$C$5,$K12,V$7)</f>
        <v>-27.392255799410851</v>
      </c>
      <c r="W12" s="80">
        <f>_xll.HEAT($B12,$C12,$D12,$E12,$F12,$G12,$H12,$I12-$C$5,$K12,W$7)</f>
        <v>-0.26067115583969203</v>
      </c>
      <c r="X12" s="80">
        <f>_xll.HEAT($B12,$C12,$D12,$E12,$F12,$G12,$H12,$I12-$C$5,$K12,X$7)</f>
        <v>2.4403827934357447</v>
      </c>
      <c r="Y12" s="80">
        <f>_xll.HEAT($B12,$C12,$D12,$E12,$F12,$G12,$H12,$I12-$C$5,$K12,Y$7)</f>
        <v>-2.8288217559348256E-2</v>
      </c>
    </row>
    <row r="13" spans="2:25" x14ac:dyDescent="0.25">
      <c r="B13" s="74">
        <v>54.58</v>
      </c>
      <c r="C13" s="74">
        <v>5.83</v>
      </c>
      <c r="D13" s="75">
        <v>12</v>
      </c>
      <c r="E13" s="76">
        <v>5.2499999999999998E-2</v>
      </c>
      <c r="F13" s="77">
        <v>5.45</v>
      </c>
      <c r="G13" s="77">
        <v>5.45</v>
      </c>
      <c r="H13" s="77">
        <v>0.5</v>
      </c>
      <c r="I13" s="78">
        <v>36889</v>
      </c>
      <c r="J13" s="81">
        <f t="shared" si="0"/>
        <v>29</v>
      </c>
      <c r="K13" s="82">
        <v>1</v>
      </c>
      <c r="L13" s="18"/>
      <c r="M13" s="80">
        <f>C13*_xll.HEAT($B13,$C13,$D13,$E13,$F13,$G13,$H13,$I13-$C$5,$K13,M$7)</f>
        <v>27.274510937585479</v>
      </c>
      <c r="N13" s="80">
        <f>_xll.HEAT($B13,$C13,$D13,$E13,$F13,$G13,$H13,$I13-$C$5,$K13,N$7)</f>
        <v>0.12431821021426032</v>
      </c>
      <c r="O13" s="80">
        <f>_xll.HEAT($B13,$C13,$D13,$E13,$F13,$G13,$H13,$I13-$C$5,$K13,O$7)</f>
        <v>-1.1638572750419089</v>
      </c>
      <c r="P13" s="80">
        <f>_xll.HEAT($B13,$C13,$D13,$E13,$F13,$G13,$H13,$I13-$C$5,$K13,P$7)</f>
        <v>6.7655871041851119E-4</v>
      </c>
      <c r="Q13" s="80">
        <f>_xll.HEAT($B13,$C13,$D13,$E13,$F13,$G13,$H13,$I13-$C$5,$K13,Q$7)</f>
        <v>0.45856230294419165</v>
      </c>
      <c r="R13" s="80">
        <f>_xll.HEAT($B13,$C13,$D13,$E13,$F13,$G13,$H13,$I13-$C$5,$K13,R$7)</f>
        <v>0.4360605842664802</v>
      </c>
      <c r="S13" s="80">
        <f>_xll.HEAT($B13,$C13,$D13,$E13,$F13,$G13,$H13,$I13-$C$5,$K13,S$7)</f>
        <v>0.4360605842664802</v>
      </c>
      <c r="T13" s="80">
        <f>_xll.HEAT($B13,$C13,$D13,$E13,$F13,$G13,$H13,$I13-$C$5,$K13,T$7)</f>
        <v>-4.7530603685046344</v>
      </c>
      <c r="U13" s="80">
        <f>_xll.HEAT($B13,$C13,$D13,$E13,$F13,$G13,$H13,$I13-$C$5,$K13,U$7)</f>
        <v>-0.37144643154961132</v>
      </c>
      <c r="V13" s="80">
        <f>_xll.HEAT($B13,$C13,$D13,$E13,$F13,$G13,$H13,$I13-$C$5,$K13,V$7)</f>
        <v>-29.686376976523285</v>
      </c>
      <c r="W13" s="80">
        <f>_xll.HEAT($B13,$C13,$D13,$E13,$F13,$G13,$H13,$I13-$C$5,$K13,W$7)</f>
        <v>-0.32540614612033975</v>
      </c>
      <c r="X13" s="80">
        <f>_xll.HEAT($B13,$C13,$D13,$E13,$F13,$G13,$H13,$I13-$C$5,$K13,X$7)</f>
        <v>3.0464266647080862</v>
      </c>
      <c r="Y13" s="80">
        <f>_xll.HEAT($B13,$C13,$D13,$E13,$F13,$G13,$H13,$I13-$C$5,$K13,Y$7)</f>
        <v>-2.765776751782207E-2</v>
      </c>
    </row>
    <row r="14" spans="2:25" x14ac:dyDescent="0.25">
      <c r="B14" s="74">
        <v>54.58</v>
      </c>
      <c r="C14" s="74">
        <v>5.83</v>
      </c>
      <c r="D14" s="75">
        <v>20</v>
      </c>
      <c r="E14" s="76">
        <v>5.2499999999999998E-2</v>
      </c>
      <c r="F14" s="77">
        <v>5.45</v>
      </c>
      <c r="G14" s="77">
        <v>5.45</v>
      </c>
      <c r="H14" s="77">
        <v>0.5</v>
      </c>
      <c r="I14" s="78">
        <v>36889</v>
      </c>
      <c r="J14" s="79">
        <f t="shared" si="0"/>
        <v>29</v>
      </c>
      <c r="K14" s="75">
        <v>1</v>
      </c>
      <c r="L14" s="18"/>
      <c r="M14" s="80">
        <f>C14*_xll.HEAT($B14,$C14,$D14,$E14,$F14,$G14,$H14,$I14-$C$5,$K14,M$7)</f>
        <v>21.022656054698398</v>
      </c>
      <c r="N14" s="80">
        <f>_xll.HEAT($B14,$C14,$D14,$E14,$F14,$G14,$H14,$I14-$C$5,$K14,N$7)</f>
        <v>0.10381706926340308</v>
      </c>
      <c r="O14" s="80">
        <f>_xll.HEAT($B14,$C14,$D14,$E14,$F14,$G14,$H14,$I14-$C$5,$K14,O$7)</f>
        <v>-0.97192721104571855</v>
      </c>
      <c r="P14" s="80">
        <f>_xll.HEAT($B14,$C14,$D14,$E14,$F14,$G14,$H14,$I14-$C$5,$K14,P$7)</f>
        <v>7.8315761361139697E-4</v>
      </c>
      <c r="Q14" s="80">
        <f>_xll.HEAT($B14,$C14,$D14,$E14,$F14,$G14,$H14,$I14-$C$5,$K14,Q$7)</f>
        <v>0.40206300672342293</v>
      </c>
      <c r="R14" s="80">
        <f>_xll.HEAT($B14,$C14,$D14,$E14,$F14,$G14,$H14,$I14-$C$5,$K14,R$7)</f>
        <v>0.50476649151834541</v>
      </c>
      <c r="S14" s="80">
        <f>_xll.HEAT($B14,$C14,$D14,$E14,$F14,$G14,$H14,$I14-$C$5,$K14,S$7)</f>
        <v>0.50476649151834541</v>
      </c>
      <c r="T14" s="80">
        <f>_xll.HEAT($B14,$C14,$D14,$E14,$F14,$G14,$H14,$I14-$C$5,$K14,T$7)</f>
        <v>-5.5019547575499654</v>
      </c>
      <c r="U14" s="80">
        <f>_xll.HEAT($B14,$C14,$D14,$E14,$F14,$G14,$H14,$I14-$C$5,$K14,U$7)</f>
        <v>-0.28630359646345455</v>
      </c>
      <c r="V14" s="80">
        <f>_xll.HEAT($B14,$C14,$D14,$E14,$F14,$G14,$H14,$I14-$C$5,$K14,V$7)</f>
        <v>-34.458773696400954</v>
      </c>
      <c r="W14" s="80">
        <f>_xll.HEAT($B14,$C14,$D14,$E14,$F14,$G14,$H14,$I14-$C$5,$K14,W$7)</f>
        <v>-0.5162866711407843</v>
      </c>
      <c r="X14" s="80">
        <f>_xll.HEAT($B14,$C14,$D14,$E14,$F14,$G14,$H14,$I14-$C$5,$K14,X$7)</f>
        <v>4.8334350790504299</v>
      </c>
      <c r="Y14" s="80">
        <f>_xll.HEAT($B14,$C14,$D14,$E14,$F14,$G14,$H14,$I14-$C$5,$K14,Y$7)</f>
        <v>-2.5139247309487672E-2</v>
      </c>
    </row>
    <row r="17" spans="2:7" ht="15.6" x14ac:dyDescent="0.3">
      <c r="B17" s="7"/>
      <c r="C17" s="7"/>
      <c r="D17" s="7"/>
      <c r="E17" s="7"/>
      <c r="F17" s="7"/>
      <c r="G17" s="7" t="s">
        <v>253</v>
      </c>
    </row>
    <row r="18" spans="2:7" ht="15.6" x14ac:dyDescent="0.3">
      <c r="B18" s="7"/>
      <c r="C18" s="7"/>
      <c r="D18" s="7"/>
      <c r="E18" s="7"/>
      <c r="F18" s="7"/>
      <c r="G18" s="7"/>
    </row>
    <row r="19" spans="2:7" ht="15.6" x14ac:dyDescent="0.3">
      <c r="D19" s="7"/>
    </row>
    <row r="21" spans="2:7" ht="15.6" x14ac:dyDescent="0.3">
      <c r="D21" s="7"/>
    </row>
    <row r="23" spans="2:7" ht="15.6" x14ac:dyDescent="0.3">
      <c r="D23" s="7"/>
    </row>
    <row r="25" spans="2:7" ht="15.6" x14ac:dyDescent="0.3">
      <c r="D25" s="7"/>
    </row>
    <row r="26" spans="2:7" x14ac:dyDescent="0.25">
      <c r="E26" s="83"/>
    </row>
    <row r="27" spans="2:7" x14ac:dyDescent="0.25">
      <c r="E27" s="8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5" workbookViewId="0"/>
  </sheetViews>
  <sheetFormatPr defaultRowHeight="13.2" x14ac:dyDescent="0.25"/>
  <sheetData>
    <row r="1" spans="1:3" ht="15.6" x14ac:dyDescent="0.3">
      <c r="A1" s="7" t="s">
        <v>14</v>
      </c>
    </row>
    <row r="3" spans="1:3" x14ac:dyDescent="0.25">
      <c r="B3" t="s">
        <v>95</v>
      </c>
    </row>
    <row r="4" spans="1:3" x14ac:dyDescent="0.25">
      <c r="A4" t="s">
        <v>96</v>
      </c>
    </row>
    <row r="6" spans="1:3" x14ac:dyDescent="0.25">
      <c r="B6" s="9" t="s">
        <v>15</v>
      </c>
    </row>
    <row r="7" spans="1:3" x14ac:dyDescent="0.25">
      <c r="C7" s="4" t="s">
        <v>97</v>
      </c>
    </row>
    <row r="8" spans="1:3" x14ac:dyDescent="0.25">
      <c r="C8" s="4" t="s">
        <v>0</v>
      </c>
    </row>
    <row r="9" spans="1:3" x14ac:dyDescent="0.25">
      <c r="A9" t="s">
        <v>1</v>
      </c>
    </row>
    <row r="10" spans="1:3" x14ac:dyDescent="0.25">
      <c r="C10" s="4" t="s">
        <v>99</v>
      </c>
    </row>
    <row r="12" spans="1:3" x14ac:dyDescent="0.25">
      <c r="C12" s="6" t="s">
        <v>10</v>
      </c>
    </row>
    <row r="13" spans="1:3" x14ac:dyDescent="0.25">
      <c r="C13" t="s">
        <v>98</v>
      </c>
    </row>
    <row r="14" spans="1:3" x14ac:dyDescent="0.25">
      <c r="C14" t="s">
        <v>11</v>
      </c>
    </row>
    <row r="15" spans="1:3" x14ac:dyDescent="0.25">
      <c r="C15" t="s">
        <v>12</v>
      </c>
    </row>
    <row r="16" spans="1:3" x14ac:dyDescent="0.25">
      <c r="C16" t="s">
        <v>100</v>
      </c>
    </row>
    <row r="19" spans="1:3" x14ac:dyDescent="0.25">
      <c r="B19" s="9" t="s">
        <v>16</v>
      </c>
    </row>
    <row r="20" spans="1:3" x14ac:dyDescent="0.25">
      <c r="B20" s="9"/>
    </row>
    <row r="21" spans="1:3" x14ac:dyDescent="0.25">
      <c r="B21" s="9"/>
      <c r="C21" s="4" t="s">
        <v>103</v>
      </c>
    </row>
    <row r="22" spans="1:3" x14ac:dyDescent="0.25">
      <c r="A22" t="s">
        <v>104</v>
      </c>
      <c r="B22" s="9"/>
      <c r="C22" s="4"/>
    </row>
    <row r="23" spans="1:3" x14ac:dyDescent="0.25">
      <c r="B23" s="9"/>
      <c r="C23" s="4" t="s">
        <v>106</v>
      </c>
    </row>
    <row r="24" spans="1:3" x14ac:dyDescent="0.25">
      <c r="A24" t="s">
        <v>105</v>
      </c>
      <c r="B24" s="9"/>
    </row>
    <row r="25" spans="1:3" x14ac:dyDescent="0.25">
      <c r="B25" s="9"/>
      <c r="C25" s="4" t="s">
        <v>111</v>
      </c>
    </row>
    <row r="26" spans="1:3" x14ac:dyDescent="0.25">
      <c r="A26" t="s">
        <v>112</v>
      </c>
      <c r="B26" s="9"/>
      <c r="C26" s="4"/>
    </row>
    <row r="27" spans="1:3" x14ac:dyDescent="0.25">
      <c r="B27" s="9"/>
      <c r="C27" s="4" t="s">
        <v>113</v>
      </c>
    </row>
    <row r="28" spans="1:3" x14ac:dyDescent="0.25">
      <c r="A28" t="s">
        <v>107</v>
      </c>
      <c r="B28" s="9"/>
    </row>
    <row r="29" spans="1:3" x14ac:dyDescent="0.25">
      <c r="B29" s="9"/>
      <c r="C29" s="4" t="s">
        <v>108</v>
      </c>
    </row>
    <row r="30" spans="1:3" x14ac:dyDescent="0.25">
      <c r="A30" t="s">
        <v>107</v>
      </c>
      <c r="B30" s="9"/>
    </row>
    <row r="31" spans="1:3" x14ac:dyDescent="0.25">
      <c r="B31" s="9"/>
      <c r="C31" s="4" t="s">
        <v>110</v>
      </c>
    </row>
    <row r="32" spans="1:3" x14ac:dyDescent="0.25">
      <c r="A32" t="s">
        <v>109</v>
      </c>
      <c r="B32" s="9"/>
    </row>
    <row r="33" spans="1:4" x14ac:dyDescent="0.25">
      <c r="C33" s="4" t="s">
        <v>3</v>
      </c>
    </row>
    <row r="34" spans="1:4" x14ac:dyDescent="0.25">
      <c r="C34" s="4"/>
    </row>
    <row r="35" spans="1:4" x14ac:dyDescent="0.25">
      <c r="C35" s="6" t="s">
        <v>10</v>
      </c>
    </row>
    <row r="36" spans="1:4" x14ac:dyDescent="0.25">
      <c r="D36" t="s">
        <v>4</v>
      </c>
    </row>
    <row r="40" spans="1:4" x14ac:dyDescent="0.25">
      <c r="A40" s="1"/>
    </row>
    <row r="62" spans="1:1" x14ac:dyDescent="0.25">
      <c r="A6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3.2" x14ac:dyDescent="0.25"/>
  <sheetData>
    <row r="1" spans="1:2" ht="15.6" x14ac:dyDescent="0.3">
      <c r="A1" s="7" t="s">
        <v>17</v>
      </c>
    </row>
    <row r="3" spans="1:2" x14ac:dyDescent="0.25">
      <c r="B3" t="s">
        <v>75</v>
      </c>
    </row>
    <row r="4" spans="1:2" x14ac:dyDescent="0.25">
      <c r="A4" t="s">
        <v>76</v>
      </c>
    </row>
    <row r="6" spans="1:2" x14ac:dyDescent="0.25">
      <c r="B6" t="s">
        <v>77</v>
      </c>
    </row>
    <row r="8" spans="1:2" x14ac:dyDescent="0.25">
      <c r="B8" t="s">
        <v>74</v>
      </c>
    </row>
    <row r="9" spans="1:2" x14ac:dyDescent="0.25">
      <c r="A9" s="2" t="s">
        <v>73</v>
      </c>
    </row>
    <row r="10" spans="1:2" x14ac:dyDescent="0.25">
      <c r="A10" s="2"/>
    </row>
    <row r="11" spans="1:2" x14ac:dyDescent="0.25">
      <c r="A11" s="2"/>
      <c r="B11" t="s">
        <v>81</v>
      </c>
    </row>
    <row r="13" spans="1:2" x14ac:dyDescent="0.25">
      <c r="B13" t="s">
        <v>249</v>
      </c>
    </row>
    <row r="15" spans="1:2" x14ac:dyDescent="0.25">
      <c r="B15" t="s">
        <v>129</v>
      </c>
    </row>
    <row r="17" spans="2:2" x14ac:dyDescent="0.25">
      <c r="B17" t="s">
        <v>9</v>
      </c>
    </row>
    <row r="19" spans="2:2" x14ac:dyDescent="0.25">
      <c r="B19" t="s">
        <v>5</v>
      </c>
    </row>
    <row r="21" spans="2:2" x14ac:dyDescent="0.25">
      <c r="B21" t="s">
        <v>13</v>
      </c>
    </row>
    <row r="23" spans="2:2" x14ac:dyDescent="0.25">
      <c r="B23" t="s">
        <v>7</v>
      </c>
    </row>
    <row r="25" spans="2:2" x14ac:dyDescent="0.25">
      <c r="B25" t="s">
        <v>8</v>
      </c>
    </row>
    <row r="27" spans="2:2" x14ac:dyDescent="0.25">
      <c r="B27" t="s">
        <v>122</v>
      </c>
    </row>
    <row r="29" spans="2:2" x14ac:dyDescent="0.25">
      <c r="B29" t="s">
        <v>101</v>
      </c>
    </row>
    <row r="31" spans="2:2" x14ac:dyDescent="0.25">
      <c r="B31" t="s">
        <v>224</v>
      </c>
    </row>
    <row r="33" spans="1:2" x14ac:dyDescent="0.25">
      <c r="B33" t="s">
        <v>72</v>
      </c>
    </row>
    <row r="35" spans="1:2" x14ac:dyDescent="0.25">
      <c r="B35" t="s">
        <v>82</v>
      </c>
    </row>
    <row r="42" spans="1:2" x14ac:dyDescent="0.25">
      <c r="A4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25" sqref="B25"/>
    </sheetView>
  </sheetViews>
  <sheetFormatPr defaultRowHeight="13.2" x14ac:dyDescent="0.25"/>
  <cols>
    <col min="8" max="8" width="54.88671875" customWidth="1"/>
  </cols>
  <sheetData>
    <row r="1" spans="1:8" ht="24.6" x14ac:dyDescent="0.4">
      <c r="A1" s="119" t="s">
        <v>30</v>
      </c>
      <c r="B1" s="120"/>
      <c r="C1" s="120"/>
      <c r="D1" s="120"/>
      <c r="E1" s="120"/>
      <c r="F1" s="120"/>
      <c r="G1" s="120"/>
      <c r="H1" s="121"/>
    </row>
    <row r="2" spans="1:8" ht="9.75" customHeight="1" x14ac:dyDescent="0.25">
      <c r="A2" s="28"/>
      <c r="B2" s="28"/>
      <c r="C2" s="28"/>
      <c r="D2" s="28"/>
      <c r="E2" s="28"/>
      <c r="F2" s="28"/>
      <c r="G2" s="28"/>
      <c r="H2" s="28"/>
    </row>
    <row r="3" spans="1:8" ht="15.6" x14ac:dyDescent="0.3">
      <c r="A3" s="87"/>
      <c r="B3" s="88" t="s">
        <v>6</v>
      </c>
      <c r="C3" s="89"/>
      <c r="D3" s="89"/>
      <c r="E3" s="89"/>
      <c r="F3" s="89"/>
      <c r="G3" s="89"/>
      <c r="H3" s="90"/>
    </row>
    <row r="4" spans="1:8" ht="15.6" x14ac:dyDescent="0.3">
      <c r="A4" s="91"/>
      <c r="B4" s="32"/>
      <c r="C4" s="92"/>
      <c r="D4" s="92"/>
      <c r="E4" s="92"/>
      <c r="F4" s="92"/>
      <c r="G4" s="92"/>
      <c r="H4" s="93"/>
    </row>
    <row r="5" spans="1:8" ht="15.6" x14ac:dyDescent="0.3">
      <c r="A5" s="91"/>
      <c r="B5" s="32" t="s">
        <v>67</v>
      </c>
      <c r="C5" s="92"/>
      <c r="D5" s="92"/>
      <c r="E5" s="92"/>
      <c r="F5" s="92"/>
      <c r="G5" s="92"/>
      <c r="H5" s="93"/>
    </row>
    <row r="6" spans="1:8" ht="15.6" x14ac:dyDescent="0.3">
      <c r="A6" s="91"/>
      <c r="B6" s="32"/>
      <c r="C6" s="92"/>
      <c r="D6" s="92"/>
      <c r="E6" s="92"/>
      <c r="F6" s="92"/>
      <c r="G6" s="92"/>
      <c r="H6" s="93"/>
    </row>
    <row r="7" spans="1:8" ht="15.6" x14ac:dyDescent="0.3">
      <c r="A7" s="91"/>
      <c r="B7" s="32" t="s">
        <v>34</v>
      </c>
      <c r="C7" s="92"/>
      <c r="D7" s="92"/>
      <c r="E7" s="92"/>
      <c r="F7" s="92"/>
      <c r="G7" s="92"/>
      <c r="H7" s="93"/>
    </row>
    <row r="8" spans="1:8" ht="15.6" x14ac:dyDescent="0.3">
      <c r="A8" s="91"/>
      <c r="B8" s="32"/>
      <c r="C8" s="92"/>
      <c r="D8" s="92"/>
      <c r="E8" s="92"/>
      <c r="F8" s="92"/>
      <c r="G8" s="92"/>
      <c r="H8" s="93"/>
    </row>
    <row r="9" spans="1:8" ht="15.6" x14ac:dyDescent="0.3">
      <c r="A9" s="91"/>
      <c r="B9" s="32" t="s">
        <v>123</v>
      </c>
      <c r="C9" s="92"/>
      <c r="D9" s="92"/>
      <c r="E9" s="92"/>
      <c r="F9" s="92"/>
      <c r="G9" s="92"/>
      <c r="H9" s="93"/>
    </row>
    <row r="10" spans="1:8" ht="15.6" x14ac:dyDescent="0.3">
      <c r="A10" s="91"/>
      <c r="B10" s="32"/>
      <c r="C10" s="92"/>
      <c r="D10" s="92"/>
      <c r="E10" s="92"/>
      <c r="F10" s="92"/>
      <c r="G10" s="92"/>
      <c r="H10" s="93"/>
    </row>
    <row r="11" spans="1:8" ht="15.6" x14ac:dyDescent="0.3">
      <c r="A11" s="91"/>
      <c r="B11" s="32" t="s">
        <v>31</v>
      </c>
      <c r="C11" s="92"/>
      <c r="D11" s="92"/>
      <c r="E11" s="92"/>
      <c r="F11" s="92"/>
      <c r="G11" s="92"/>
      <c r="H11" s="93"/>
    </row>
    <row r="12" spans="1:8" ht="15.6" x14ac:dyDescent="0.3">
      <c r="A12" s="91"/>
      <c r="B12" s="32"/>
      <c r="C12" s="92"/>
      <c r="D12" s="92"/>
      <c r="E12" s="92"/>
      <c r="F12" s="92"/>
      <c r="G12" s="92"/>
      <c r="H12" s="93"/>
    </row>
    <row r="13" spans="1:8" ht="15.6" x14ac:dyDescent="0.3">
      <c r="A13" s="91"/>
      <c r="B13" s="32" t="s">
        <v>148</v>
      </c>
      <c r="C13" s="92"/>
      <c r="D13" s="92"/>
      <c r="E13" s="92"/>
      <c r="F13" s="92"/>
      <c r="G13" s="92"/>
      <c r="H13" s="93"/>
    </row>
    <row r="14" spans="1:8" ht="15.6" x14ac:dyDescent="0.3">
      <c r="A14" s="91"/>
      <c r="B14" s="32"/>
      <c r="C14" s="92"/>
      <c r="D14" s="92"/>
      <c r="E14" s="92"/>
      <c r="F14" s="92"/>
      <c r="G14" s="92"/>
      <c r="H14" s="93"/>
    </row>
    <row r="15" spans="1:8" ht="15.6" x14ac:dyDescent="0.3">
      <c r="A15" s="91"/>
      <c r="B15" s="32" t="s">
        <v>149</v>
      </c>
      <c r="C15" s="92"/>
      <c r="D15" s="92"/>
      <c r="E15" s="92"/>
      <c r="F15" s="92"/>
      <c r="G15" s="92"/>
      <c r="H15" s="93"/>
    </row>
    <row r="16" spans="1:8" ht="15.6" x14ac:dyDescent="0.3">
      <c r="A16" s="91"/>
      <c r="B16" s="32"/>
      <c r="C16" s="92"/>
      <c r="D16" s="92"/>
      <c r="E16" s="92"/>
      <c r="F16" s="92"/>
      <c r="G16" s="92"/>
      <c r="H16" s="93"/>
    </row>
    <row r="17" spans="1:8" ht="15.6" x14ac:dyDescent="0.3">
      <c r="A17" s="91"/>
      <c r="B17" s="32" t="s">
        <v>88</v>
      </c>
      <c r="C17" s="92"/>
      <c r="D17" s="92"/>
      <c r="E17" s="92"/>
      <c r="F17" s="92"/>
      <c r="G17" s="92"/>
      <c r="H17" s="93"/>
    </row>
    <row r="18" spans="1:8" ht="15.6" x14ac:dyDescent="0.3">
      <c r="A18" s="91"/>
      <c r="B18" s="32"/>
      <c r="C18" s="92"/>
      <c r="D18" s="92"/>
      <c r="E18" s="92"/>
      <c r="F18" s="92"/>
      <c r="G18" s="92"/>
      <c r="H18" s="93"/>
    </row>
    <row r="19" spans="1:8" ht="15.6" x14ac:dyDescent="0.3">
      <c r="A19" s="91"/>
      <c r="B19" s="32" t="s">
        <v>246</v>
      </c>
      <c r="C19" s="92"/>
      <c r="D19" s="92"/>
      <c r="E19" s="92"/>
      <c r="F19" s="92"/>
      <c r="G19" s="92"/>
      <c r="H19" s="93"/>
    </row>
    <row r="20" spans="1:8" ht="15.6" x14ac:dyDescent="0.3">
      <c r="A20" s="91"/>
      <c r="B20" s="32"/>
      <c r="C20" s="92"/>
      <c r="D20" s="92"/>
      <c r="E20" s="92"/>
      <c r="F20" s="92"/>
      <c r="G20" s="92"/>
      <c r="H20" s="93"/>
    </row>
    <row r="21" spans="1:8" ht="15.6" x14ac:dyDescent="0.3">
      <c r="A21" s="91"/>
      <c r="B21" s="32" t="s">
        <v>223</v>
      </c>
      <c r="C21" s="92"/>
      <c r="D21" s="92"/>
      <c r="E21" s="92"/>
      <c r="F21" s="92"/>
      <c r="G21" s="92"/>
      <c r="H21" s="93"/>
    </row>
    <row r="22" spans="1:8" ht="15.6" x14ac:dyDescent="0.3">
      <c r="A22" s="91"/>
      <c r="B22" s="32"/>
      <c r="C22" s="92"/>
      <c r="D22" s="92"/>
      <c r="E22" s="92"/>
      <c r="F22" s="92"/>
      <c r="G22" s="92"/>
      <c r="H22" s="93"/>
    </row>
    <row r="23" spans="1:8" ht="15.6" x14ac:dyDescent="0.3">
      <c r="A23" s="91"/>
      <c r="B23" s="32" t="s">
        <v>156</v>
      </c>
      <c r="C23" s="92"/>
      <c r="D23" s="92"/>
      <c r="E23" s="92"/>
      <c r="F23" s="92"/>
      <c r="G23" s="92"/>
      <c r="H23" s="93"/>
    </row>
    <row r="24" spans="1:8" ht="15.6" x14ac:dyDescent="0.3">
      <c r="A24" s="91"/>
      <c r="B24" s="32"/>
      <c r="C24" s="92"/>
      <c r="D24" s="92"/>
      <c r="E24" s="92"/>
      <c r="F24" s="92"/>
      <c r="G24" s="92"/>
      <c r="H24" s="93"/>
    </row>
    <row r="25" spans="1:8" ht="15.6" x14ac:dyDescent="0.3">
      <c r="A25" s="91"/>
      <c r="B25" s="32" t="s">
        <v>32</v>
      </c>
      <c r="C25" s="92"/>
      <c r="D25" s="92"/>
      <c r="E25" s="92"/>
      <c r="F25" s="92"/>
      <c r="G25" s="92"/>
      <c r="H25" s="93"/>
    </row>
    <row r="26" spans="1:8" ht="15.6" x14ac:dyDescent="0.3">
      <c r="A26" s="91"/>
      <c r="B26" s="32"/>
      <c r="C26" s="92"/>
      <c r="D26" s="92"/>
      <c r="E26" s="92"/>
      <c r="F26" s="92"/>
      <c r="G26" s="92"/>
      <c r="H26" s="93"/>
    </row>
    <row r="27" spans="1:8" ht="15.6" x14ac:dyDescent="0.3">
      <c r="A27" s="91"/>
      <c r="B27" s="32" t="s">
        <v>14</v>
      </c>
      <c r="C27" s="92"/>
      <c r="D27" s="92"/>
      <c r="E27" s="92"/>
      <c r="F27" s="92"/>
      <c r="G27" s="92"/>
      <c r="H27" s="93"/>
    </row>
    <row r="28" spans="1:8" ht="15.6" x14ac:dyDescent="0.3">
      <c r="A28" s="91"/>
      <c r="B28" s="32"/>
      <c r="C28" s="92"/>
      <c r="D28" s="92"/>
      <c r="E28" s="92"/>
      <c r="F28" s="92"/>
      <c r="G28" s="92"/>
      <c r="H28" s="93"/>
    </row>
    <row r="29" spans="1:8" ht="15.6" x14ac:dyDescent="0.3">
      <c r="A29" s="91"/>
      <c r="B29" s="32" t="s">
        <v>17</v>
      </c>
      <c r="C29" s="92"/>
      <c r="D29" s="92"/>
      <c r="E29" s="92"/>
      <c r="F29" s="92"/>
      <c r="G29" s="92"/>
      <c r="H29" s="93"/>
    </row>
    <row r="30" spans="1:8" ht="15.6" x14ac:dyDescent="0.3">
      <c r="A30" s="86"/>
      <c r="B30" s="94"/>
      <c r="C30" s="94"/>
      <c r="D30" s="94"/>
      <c r="E30" s="94"/>
      <c r="F30" s="94"/>
      <c r="G30" s="94"/>
      <c r="H30" s="95"/>
    </row>
    <row r="31" spans="1:8" ht="15" x14ac:dyDescent="0.25">
      <c r="A31" s="27"/>
      <c r="B31" s="27"/>
      <c r="C31" s="27"/>
      <c r="D31" s="27"/>
      <c r="E31" s="27"/>
      <c r="F31" s="27"/>
      <c r="G31" s="27"/>
      <c r="H31" s="27"/>
    </row>
    <row r="32" spans="1:8" ht="15" x14ac:dyDescent="0.25">
      <c r="B32" s="27"/>
      <c r="C32" s="27"/>
      <c r="D32" s="27"/>
      <c r="E32" s="27"/>
      <c r="F32" s="27"/>
      <c r="G32" s="27"/>
      <c r="H32" s="27"/>
    </row>
  </sheetData>
  <mergeCells count="1">
    <mergeCell ref="A1:H1"/>
  </mergeCells>
  <phoneticPr fontId="0" type="noConversion"/>
  <hyperlinks>
    <hyperlink ref="B3" location="Introduction!A1" display="Introduction"/>
    <hyperlink ref="B5" location="' Classification'!A1" display="Classification of Asian Options "/>
    <hyperlink ref="B11" location="Payoffs!A1" display="Payoffs of Asian Options"/>
    <hyperlink ref="B13" location="'Pricing '!A1" display="Pricing and Hedging of Crack Spread  Options"/>
    <hyperlink ref="B23" location="'Exotica  HEAT'!A1" display="Exotica Pricing Model:  HEAT"/>
    <hyperlink ref="B27" location="'Pricing Models'!A1" display="Pricing Models"/>
    <hyperlink ref="B29" location="References!A1" display="References"/>
    <hyperlink ref="B7" location="'What''s in a name'!A1" display="What's in a Name? - Why the name &quot;Asian Options&quot;?"/>
    <hyperlink ref="B25" location="'Crack Spread Option'!A1" display="Crack Spread Option Example"/>
    <hyperlink ref="B9" location="'Heat Rate'!A1" display="Heat Rate"/>
    <hyperlink ref="B15" location="Hedging!A1" display="Hedging of Crack Spread  Options"/>
    <hyperlink ref="B17" location="'Mini Case Study #1'!A1" display="Mini Case Study #1:  Asian average price call option"/>
    <hyperlink ref="B21" location="'Mini Case Study #3'!A1" display="Mini Case Study #3:  Spark Spread Call Option"/>
    <hyperlink ref="B19" location="'Mini Case Study #2'!A1" display="Mini Case Study #2:  ERCOT Example from Megawatt Daily"/>
  </hyperlink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/>
  </sheetViews>
  <sheetFormatPr defaultRowHeight="13.2" x14ac:dyDescent="0.25"/>
  <sheetData>
    <row r="1" spans="1:14" ht="17.399999999999999" x14ac:dyDescent="0.3">
      <c r="A1" s="101" t="s">
        <v>6</v>
      </c>
    </row>
    <row r="2" spans="1:14" ht="15.6" x14ac:dyDescent="0.3">
      <c r="A2" s="7"/>
    </row>
    <row r="4" spans="1:14" ht="15" x14ac:dyDescent="0.25">
      <c r="A4" s="98"/>
      <c r="B4" s="98" t="s">
        <v>181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4" ht="15" x14ac:dyDescent="0.25">
      <c r="A5" s="98" t="s">
        <v>182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4" ht="15" x14ac:dyDescent="0.25">
      <c r="A6" s="98" t="s">
        <v>183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4" ht="15" x14ac:dyDescent="0.25">
      <c r="A7" s="98" t="s">
        <v>184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4" ht="15" x14ac:dyDescent="0.25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4" ht="15" x14ac:dyDescent="0.2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4" ht="15" x14ac:dyDescent="0.2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4" ht="15" x14ac:dyDescent="0.25">
      <c r="A11" s="98"/>
      <c r="B11" s="98" t="s">
        <v>185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4" ht="15.6" x14ac:dyDescent="0.3">
      <c r="A12" s="98" t="s">
        <v>186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4" ht="15.6" x14ac:dyDescent="0.3">
      <c r="A13" s="98" t="s">
        <v>187</v>
      </c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2"/>
    </row>
    <row r="14" spans="1:14" ht="15.6" x14ac:dyDescent="0.3">
      <c r="A14" s="98"/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2"/>
    </row>
    <row r="15" spans="1:14" ht="15.6" x14ac:dyDescent="0.3">
      <c r="A15" s="98"/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2"/>
    </row>
    <row r="16" spans="1:14" x14ac:dyDescent="0.25">
      <c r="C16" s="2"/>
    </row>
    <row r="17" spans="2:3" x14ac:dyDescent="0.25">
      <c r="C17" s="2"/>
    </row>
    <row r="18" spans="2:3" x14ac:dyDescent="0.25">
      <c r="C18" s="2"/>
    </row>
    <row r="20" spans="2:3" x14ac:dyDescent="0.25">
      <c r="C20" s="2"/>
    </row>
    <row r="26" spans="2:3" x14ac:dyDescent="0.25">
      <c r="B26" s="8"/>
    </row>
    <row r="27" spans="2:3" x14ac:dyDescent="0.25">
      <c r="B27" s="10"/>
    </row>
    <row r="85" spans="1:1" x14ac:dyDescent="0.25">
      <c r="A85" s="1"/>
    </row>
    <row r="105" spans="1:2" x14ac:dyDescent="0.25">
      <c r="A105" s="1"/>
    </row>
    <row r="107" spans="1:2" x14ac:dyDescent="0.25">
      <c r="B107" s="5"/>
    </row>
    <row r="112" spans="1:2" x14ac:dyDescent="0.25">
      <c r="B112" s="6"/>
    </row>
    <row r="120" spans="2:2" x14ac:dyDescent="0.25">
      <c r="B120" s="5"/>
    </row>
    <row r="125" spans="2:2" x14ac:dyDescent="0.25">
      <c r="B125" s="6"/>
    </row>
    <row r="132" spans="2:2" x14ac:dyDescent="0.25">
      <c r="B132" s="5"/>
    </row>
    <row r="140" spans="2:2" x14ac:dyDescent="0.25">
      <c r="B140" s="6"/>
    </row>
    <row r="149" spans="1:7" x14ac:dyDescent="0.25">
      <c r="A149" s="1"/>
    </row>
    <row r="151" spans="1:7" x14ac:dyDescent="0.25">
      <c r="B151" s="5"/>
    </row>
    <row r="152" spans="1:7" x14ac:dyDescent="0.25">
      <c r="C152" s="4"/>
      <c r="E152" s="3"/>
      <c r="F152" s="3"/>
      <c r="G152" s="3"/>
    </row>
    <row r="153" spans="1:7" x14ac:dyDescent="0.25">
      <c r="D153" s="3"/>
      <c r="E153" s="3"/>
      <c r="F153" s="3"/>
      <c r="G153" s="3"/>
    </row>
    <row r="154" spans="1:7" x14ac:dyDescent="0.25">
      <c r="D154" s="3"/>
      <c r="E154" s="3"/>
      <c r="F154" s="3"/>
      <c r="G154" s="3"/>
    </row>
    <row r="155" spans="1:7" x14ac:dyDescent="0.25">
      <c r="D155" s="3"/>
      <c r="E155" s="3"/>
      <c r="F155" s="3"/>
      <c r="G155" s="3"/>
    </row>
    <row r="156" spans="1:7" x14ac:dyDescent="0.25">
      <c r="D156" s="3"/>
      <c r="E156" s="3"/>
      <c r="F156" s="3"/>
      <c r="G156" s="3"/>
    </row>
    <row r="157" spans="1:7" x14ac:dyDescent="0.25">
      <c r="C157" s="4"/>
    </row>
    <row r="159" spans="1:7" x14ac:dyDescent="0.25">
      <c r="C159" s="4"/>
    </row>
    <row r="162" spans="2:3" x14ac:dyDescent="0.25">
      <c r="C162" s="6"/>
    </row>
    <row r="171" spans="2:3" x14ac:dyDescent="0.25">
      <c r="B171" s="5"/>
    </row>
    <row r="172" spans="2:3" x14ac:dyDescent="0.25">
      <c r="C172" s="4"/>
    </row>
    <row r="173" spans="2:3" x14ac:dyDescent="0.25">
      <c r="C173" s="4"/>
    </row>
    <row r="174" spans="2:3" x14ac:dyDescent="0.25">
      <c r="C174" s="4"/>
    </row>
    <row r="175" spans="2:3" x14ac:dyDescent="0.25">
      <c r="C175" s="4"/>
    </row>
    <row r="176" spans="2:3" x14ac:dyDescent="0.25">
      <c r="C176" s="4"/>
    </row>
    <row r="177" spans="1:3" x14ac:dyDescent="0.25">
      <c r="C177" s="6"/>
    </row>
    <row r="178" spans="1:3" x14ac:dyDescent="0.25">
      <c r="C178" s="4"/>
    </row>
    <row r="183" spans="1:3" x14ac:dyDescent="0.25">
      <c r="A183" s="1"/>
    </row>
    <row r="205" spans="1:1" x14ac:dyDescent="0.25">
      <c r="A205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3.2" x14ac:dyDescent="0.25"/>
  <sheetData>
    <row r="1" spans="1:13" ht="17.399999999999999" x14ac:dyDescent="0.3">
      <c r="A1" s="101" t="s">
        <v>35</v>
      </c>
    </row>
    <row r="4" spans="1:13" ht="15" x14ac:dyDescent="0.25">
      <c r="A4" s="98"/>
      <c r="B4" s="98" t="s">
        <v>68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.6" x14ac:dyDescent="0.3">
      <c r="A6" s="98"/>
      <c r="B6" s="98"/>
      <c r="C6" s="98" t="s">
        <v>188</v>
      </c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5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.6" x14ac:dyDescent="0.3">
      <c r="A8" s="98"/>
      <c r="B8" s="99"/>
      <c r="C8" s="98" t="s">
        <v>189</v>
      </c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.6" x14ac:dyDescent="0.3">
      <c r="A9" s="98"/>
      <c r="B9" s="99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.6" x14ac:dyDescent="0.3">
      <c r="A10" s="98"/>
      <c r="B10" s="98"/>
      <c r="C10" s="98" t="s">
        <v>190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6" x14ac:dyDescent="0.3">
      <c r="A12" s="98"/>
      <c r="B12" s="98"/>
      <c r="C12" s="98" t="s">
        <v>192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5">
      <c r="A13" s="98" t="s">
        <v>193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7.399999999999999" x14ac:dyDescent="0.3">
      <c r="A15" s="98"/>
      <c r="B15" s="98"/>
      <c r="C15" s="100" t="s">
        <v>191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5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5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/>
  </sheetViews>
  <sheetFormatPr defaultRowHeight="13.2" x14ac:dyDescent="0.25"/>
  <sheetData>
    <row r="1" spans="1:2" ht="17.399999999999999" x14ac:dyDescent="0.3">
      <c r="A1" s="101" t="s">
        <v>33</v>
      </c>
    </row>
    <row r="4" spans="1:2" x14ac:dyDescent="0.25">
      <c r="B4" s="10" t="s">
        <v>138</v>
      </c>
    </row>
    <row r="5" spans="1:2" x14ac:dyDescent="0.25">
      <c r="A5" t="s">
        <v>139</v>
      </c>
    </row>
    <row r="6" spans="1:2" x14ac:dyDescent="0.25">
      <c r="A6" s="84" t="s">
        <v>194</v>
      </c>
    </row>
    <row r="7" spans="1:2" x14ac:dyDescent="0.25">
      <c r="A7" s="10" t="s">
        <v>195</v>
      </c>
    </row>
    <row r="8" spans="1:2" x14ac:dyDescent="0.25">
      <c r="A8" t="s">
        <v>196</v>
      </c>
    </row>
    <row r="9" spans="1:2" x14ac:dyDescent="0.25">
      <c r="B9" t="s">
        <v>102</v>
      </c>
    </row>
    <row r="11" spans="1:2" x14ac:dyDescent="0.25">
      <c r="A11" t="s">
        <v>102</v>
      </c>
      <c r="B11" t="s">
        <v>198</v>
      </c>
    </row>
    <row r="12" spans="1:2" x14ac:dyDescent="0.25">
      <c r="A12" t="s">
        <v>197</v>
      </c>
    </row>
    <row r="13" spans="1:2" x14ac:dyDescent="0.25">
      <c r="A13" t="s">
        <v>199</v>
      </c>
    </row>
    <row r="16" spans="1:2" x14ac:dyDescent="0.25">
      <c r="B16" t="s">
        <v>141</v>
      </c>
    </row>
    <row r="17" spans="1:1" x14ac:dyDescent="0.25">
      <c r="A17" t="s">
        <v>120</v>
      </c>
    </row>
    <row r="18" spans="1:1" x14ac:dyDescent="0.25">
      <c r="A18" t="s">
        <v>140</v>
      </c>
    </row>
    <row r="19" spans="1:1" x14ac:dyDescent="0.25">
      <c r="A19" t="s">
        <v>200</v>
      </c>
    </row>
    <row r="20" spans="1:1" x14ac:dyDescent="0.25">
      <c r="A20" t="s">
        <v>121</v>
      </c>
    </row>
    <row r="58" spans="1:1" x14ac:dyDescent="0.25">
      <c r="A58" s="1"/>
    </row>
    <row r="78" spans="1:2" x14ac:dyDescent="0.25">
      <c r="A78" s="1"/>
    </row>
    <row r="80" spans="1:2" x14ac:dyDescent="0.25">
      <c r="B80" s="5"/>
    </row>
    <row r="85" spans="2:2" x14ac:dyDescent="0.25">
      <c r="B85" s="6"/>
    </row>
    <row r="93" spans="2:2" x14ac:dyDescent="0.25">
      <c r="B93" s="5"/>
    </row>
    <row r="98" spans="2:2" x14ac:dyDescent="0.25">
      <c r="B98" s="6"/>
    </row>
    <row r="105" spans="2:2" x14ac:dyDescent="0.25">
      <c r="B105" s="5"/>
    </row>
    <row r="113" spans="1:7" x14ac:dyDescent="0.25">
      <c r="B113" s="6"/>
    </row>
    <row r="122" spans="1:7" x14ac:dyDescent="0.25">
      <c r="A122" s="1"/>
    </row>
    <row r="124" spans="1:7" x14ac:dyDescent="0.25">
      <c r="B124" s="5"/>
    </row>
    <row r="125" spans="1:7" x14ac:dyDescent="0.25">
      <c r="C125" s="4"/>
      <c r="E125" s="3"/>
      <c r="F125" s="3"/>
      <c r="G125" s="3"/>
    </row>
    <row r="126" spans="1:7" x14ac:dyDescent="0.25">
      <c r="D126" s="3"/>
      <c r="E126" s="3"/>
      <c r="F126" s="3"/>
      <c r="G126" s="3"/>
    </row>
    <row r="127" spans="1:7" x14ac:dyDescent="0.25">
      <c r="D127" s="3"/>
      <c r="E127" s="3"/>
      <c r="F127" s="3"/>
      <c r="G127" s="3"/>
    </row>
    <row r="128" spans="1:7" x14ac:dyDescent="0.25">
      <c r="D128" s="3"/>
      <c r="E128" s="3"/>
      <c r="F128" s="3"/>
      <c r="G128" s="3"/>
    </row>
    <row r="129" spans="2:7" x14ac:dyDescent="0.25">
      <c r="D129" s="3"/>
      <c r="E129" s="3"/>
      <c r="F129" s="3"/>
      <c r="G129" s="3"/>
    </row>
    <row r="130" spans="2:7" x14ac:dyDescent="0.25">
      <c r="C130" s="4"/>
    </row>
    <row r="132" spans="2:7" x14ac:dyDescent="0.25">
      <c r="C132" s="4"/>
    </row>
    <row r="135" spans="2:7" x14ac:dyDescent="0.25">
      <c r="C135" s="6"/>
    </row>
    <row r="144" spans="2:7" x14ac:dyDescent="0.25">
      <c r="B144" s="5"/>
    </row>
    <row r="145" spans="1:3" x14ac:dyDescent="0.25">
      <c r="C145" s="4"/>
    </row>
    <row r="146" spans="1:3" x14ac:dyDescent="0.25">
      <c r="C146" s="4"/>
    </row>
    <row r="147" spans="1:3" x14ac:dyDescent="0.25">
      <c r="C147" s="4"/>
    </row>
    <row r="148" spans="1:3" x14ac:dyDescent="0.25">
      <c r="C148" s="4"/>
    </row>
    <row r="149" spans="1:3" x14ac:dyDescent="0.25">
      <c r="C149" s="4"/>
    </row>
    <row r="150" spans="1:3" x14ac:dyDescent="0.25">
      <c r="C150" s="6"/>
    </row>
    <row r="151" spans="1:3" x14ac:dyDescent="0.25">
      <c r="C151" s="4"/>
    </row>
    <row r="156" spans="1:3" x14ac:dyDescent="0.25">
      <c r="A156" s="1"/>
    </row>
    <row r="178" spans="1:1" x14ac:dyDescent="0.25">
      <c r="A17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/>
  </sheetViews>
  <sheetFormatPr defaultRowHeight="13.2" x14ac:dyDescent="0.25"/>
  <sheetData>
    <row r="1" spans="1:13" ht="17.399999999999999" x14ac:dyDescent="0.3">
      <c r="A1" s="101" t="s">
        <v>123</v>
      </c>
    </row>
    <row r="3" spans="1:13" ht="15" x14ac:dyDescent="0.25">
      <c r="A3" s="98"/>
      <c r="B3" s="98" t="s">
        <v>203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13" ht="15" x14ac:dyDescent="0.25">
      <c r="A4" s="98" t="s">
        <v>204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5">
      <c r="A5" s="98" t="s">
        <v>205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5">
      <c r="A6" s="98" t="s">
        <v>206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5">
      <c r="A7" s="98" t="s">
        <v>208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5">
      <c r="A8" s="98" t="s">
        <v>207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.6" x14ac:dyDescent="0.3">
      <c r="A9" s="98"/>
      <c r="B9" s="102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.6" x14ac:dyDescent="0.3">
      <c r="A10" s="98"/>
      <c r="B10" s="102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6" x14ac:dyDescent="0.3">
      <c r="A12" s="98"/>
      <c r="B12" s="98" t="s">
        <v>209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5">
      <c r="A13" s="98" t="s">
        <v>210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.6" x14ac:dyDescent="0.3">
      <c r="A15" s="98"/>
      <c r="B15" s="103" t="s">
        <v>142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5">
      <c r="A16" s="98"/>
      <c r="B16" s="98"/>
      <c r="C16" s="100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5">
      <c r="A17" s="98"/>
      <c r="B17" s="98"/>
      <c r="C17" s="100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5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.6" x14ac:dyDescent="0.3">
      <c r="A19" s="98"/>
      <c r="B19" s="103" t="s">
        <v>201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5">
      <c r="A20" s="98"/>
      <c r="B20" s="98"/>
      <c r="C20" s="100" t="s">
        <v>202</v>
      </c>
      <c r="D20" s="98"/>
      <c r="E20" s="98" t="s">
        <v>124</v>
      </c>
      <c r="F20" s="98"/>
      <c r="G20" s="98"/>
      <c r="H20" s="98"/>
      <c r="I20" s="98"/>
      <c r="J20" s="98"/>
      <c r="K20" s="98"/>
      <c r="L20" s="98"/>
      <c r="M20" s="98"/>
    </row>
    <row r="21" spans="1:13" ht="15.6" x14ac:dyDescent="0.3">
      <c r="A21" s="98"/>
      <c r="B21" s="104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1:13" ht="15" x14ac:dyDescent="0.25">
      <c r="A22" s="98"/>
      <c r="B22" s="98"/>
      <c r="C22" s="100" t="s">
        <v>125</v>
      </c>
      <c r="D22" s="98"/>
      <c r="E22" s="98" t="s">
        <v>126</v>
      </c>
      <c r="F22" s="98"/>
      <c r="G22" s="98"/>
      <c r="H22" s="98"/>
      <c r="I22" s="98"/>
      <c r="J22" s="98"/>
      <c r="K22" s="98"/>
      <c r="L22" s="98"/>
      <c r="M22" s="98"/>
    </row>
    <row r="23" spans="1:13" ht="15.6" x14ac:dyDescent="0.3">
      <c r="A23" s="98"/>
      <c r="B23" s="98"/>
      <c r="C23" s="103"/>
      <c r="D23" s="98"/>
      <c r="E23" s="98"/>
      <c r="F23" s="98"/>
      <c r="G23" s="98"/>
      <c r="H23" s="98"/>
      <c r="I23" s="98"/>
      <c r="J23" s="98"/>
      <c r="K23" s="98"/>
      <c r="L23" s="98"/>
      <c r="M23" s="98"/>
    </row>
    <row r="24" spans="1:13" ht="15" x14ac:dyDescent="0.25">
      <c r="A24" s="98"/>
      <c r="B24" s="98"/>
      <c r="C24" s="100" t="s">
        <v>127</v>
      </c>
      <c r="D24" s="98"/>
      <c r="E24" s="98" t="s">
        <v>128</v>
      </c>
      <c r="F24" s="98"/>
      <c r="G24" s="98"/>
      <c r="H24" s="98"/>
      <c r="I24" s="98"/>
      <c r="J24" s="98"/>
      <c r="K24" s="98"/>
      <c r="L24" s="98"/>
      <c r="M24" s="98"/>
    </row>
    <row r="25" spans="1:13" ht="15" x14ac:dyDescent="0.2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spans="1:13" ht="15" x14ac:dyDescent="0.2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35" spans="2:2" x14ac:dyDescent="0.25">
      <c r="B35" s="9"/>
    </row>
    <row r="43" spans="2:2" x14ac:dyDescent="0.25">
      <c r="B43" s="6"/>
    </row>
    <row r="52" spans="1:7" x14ac:dyDescent="0.25">
      <c r="A52" s="1"/>
    </row>
    <row r="54" spans="1:7" x14ac:dyDescent="0.25">
      <c r="B54" s="5"/>
    </row>
    <row r="55" spans="1:7" x14ac:dyDescent="0.25">
      <c r="C55" s="4"/>
      <c r="E55" s="3"/>
      <c r="F55" s="3"/>
      <c r="G55" s="3"/>
    </row>
    <row r="56" spans="1:7" x14ac:dyDescent="0.25">
      <c r="D56" s="3"/>
      <c r="E56" s="3"/>
      <c r="F56" s="3"/>
      <c r="G56" s="3"/>
    </row>
    <row r="57" spans="1:7" x14ac:dyDescent="0.25">
      <c r="D57" s="3"/>
      <c r="E57" s="3"/>
      <c r="F57" s="3"/>
      <c r="G57" s="3"/>
    </row>
    <row r="58" spans="1:7" x14ac:dyDescent="0.25">
      <c r="D58" s="3"/>
      <c r="E58" s="3"/>
      <c r="F58" s="3"/>
      <c r="G58" s="3"/>
    </row>
    <row r="59" spans="1:7" x14ac:dyDescent="0.25">
      <c r="D59" s="3"/>
      <c r="E59" s="3"/>
      <c r="F59" s="3"/>
      <c r="G59" s="3"/>
    </row>
    <row r="60" spans="1:7" x14ac:dyDescent="0.25">
      <c r="C60" s="4"/>
    </row>
    <row r="62" spans="1:7" x14ac:dyDescent="0.25">
      <c r="C62" s="4"/>
    </row>
    <row r="65" spans="2:3" x14ac:dyDescent="0.25">
      <c r="C65" s="6"/>
    </row>
    <row r="74" spans="2:3" x14ac:dyDescent="0.25">
      <c r="B74" s="5"/>
    </row>
    <row r="75" spans="2:3" x14ac:dyDescent="0.25">
      <c r="C75" s="4"/>
    </row>
    <row r="76" spans="2:3" x14ac:dyDescent="0.25">
      <c r="C76" s="4"/>
    </row>
    <row r="77" spans="2:3" x14ac:dyDescent="0.25">
      <c r="C77" s="4"/>
    </row>
    <row r="78" spans="2:3" x14ac:dyDescent="0.25">
      <c r="C78" s="4"/>
    </row>
    <row r="79" spans="2:3" x14ac:dyDescent="0.25">
      <c r="C79" s="4"/>
    </row>
    <row r="80" spans="2:3" x14ac:dyDescent="0.25">
      <c r="C80" s="6"/>
    </row>
    <row r="81" spans="1:3" x14ac:dyDescent="0.25">
      <c r="C81" s="4"/>
    </row>
    <row r="86" spans="1:3" x14ac:dyDescent="0.25">
      <c r="A86" s="1"/>
    </row>
    <row r="108" spans="1:1" x14ac:dyDescent="0.25">
      <c r="A10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3.2" x14ac:dyDescent="0.25"/>
  <sheetData>
    <row r="1" spans="1:13" ht="17.399999999999999" x14ac:dyDescent="0.3">
      <c r="A1" s="101" t="s">
        <v>31</v>
      </c>
    </row>
    <row r="4" spans="1:13" x14ac:dyDescent="0.25">
      <c r="B4" t="s">
        <v>69</v>
      </c>
    </row>
    <row r="5" spans="1:13" ht="17.399999999999999" x14ac:dyDescent="0.3">
      <c r="C5" s="39" t="s">
        <v>37</v>
      </c>
    </row>
    <row r="7" spans="1:13" ht="17.399999999999999" x14ac:dyDescent="0.3">
      <c r="C7" s="39" t="s">
        <v>38</v>
      </c>
    </row>
    <row r="11" spans="1:13" x14ac:dyDescent="0.25">
      <c r="B11" t="s">
        <v>78</v>
      </c>
    </row>
    <row r="12" spans="1:13" x14ac:dyDescent="0.25">
      <c r="A12" t="s">
        <v>36</v>
      </c>
    </row>
    <row r="15" spans="1:13" ht="17.399999999999999" x14ac:dyDescent="0.3">
      <c r="C15" s="128" t="s">
        <v>42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30"/>
    </row>
    <row r="16" spans="1:13" x14ac:dyDescent="0.25"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2"/>
    </row>
    <row r="17" spans="3:13" x14ac:dyDescent="0.25">
      <c r="C17" s="43"/>
      <c r="D17" s="44"/>
      <c r="E17" s="44"/>
      <c r="F17" s="44"/>
      <c r="G17" s="45"/>
      <c r="H17" s="43"/>
      <c r="I17" s="44"/>
      <c r="J17" s="44"/>
      <c r="K17" s="44"/>
      <c r="L17" s="44"/>
      <c r="M17" s="45"/>
    </row>
    <row r="18" spans="3:13" ht="17.399999999999999" x14ac:dyDescent="0.3">
      <c r="C18" s="131" t="s">
        <v>40</v>
      </c>
      <c r="D18" s="132"/>
      <c r="E18" s="132"/>
      <c r="F18" s="132"/>
      <c r="G18" s="133"/>
      <c r="H18" s="131" t="s">
        <v>41</v>
      </c>
      <c r="I18" s="132"/>
      <c r="J18" s="132"/>
      <c r="K18" s="132"/>
      <c r="L18" s="132"/>
      <c r="M18" s="133"/>
    </row>
    <row r="19" spans="3:13" x14ac:dyDescent="0.25">
      <c r="C19" s="46"/>
      <c r="D19" s="47"/>
      <c r="E19" s="47"/>
      <c r="F19" s="47"/>
      <c r="G19" s="48"/>
      <c r="H19" s="49"/>
      <c r="I19" s="50"/>
      <c r="J19" s="50"/>
      <c r="K19" s="50"/>
      <c r="L19" s="50"/>
      <c r="M19" s="51"/>
    </row>
    <row r="20" spans="3:13" ht="31.5" customHeight="1" x14ac:dyDescent="0.3">
      <c r="C20" s="134" t="s">
        <v>43</v>
      </c>
      <c r="D20" s="135"/>
      <c r="E20" s="135"/>
      <c r="F20" s="135"/>
      <c r="G20" s="136"/>
      <c r="H20" s="137" t="s">
        <v>79</v>
      </c>
      <c r="I20" s="138"/>
      <c r="J20" s="138"/>
      <c r="K20" s="138"/>
      <c r="L20" s="138"/>
      <c r="M20" s="139"/>
    </row>
    <row r="21" spans="3:13" x14ac:dyDescent="0.25">
      <c r="C21" s="52"/>
      <c r="D21" s="53"/>
      <c r="E21" s="53"/>
      <c r="F21" s="53"/>
      <c r="G21" s="54"/>
      <c r="H21" s="55"/>
      <c r="I21" s="56"/>
      <c r="J21" s="56"/>
      <c r="K21" s="56"/>
      <c r="L21" s="56"/>
      <c r="M21" s="57"/>
    </row>
    <row r="22" spans="3:13" ht="32.25" customHeight="1" x14ac:dyDescent="0.3">
      <c r="C22" s="122" t="s">
        <v>44</v>
      </c>
      <c r="D22" s="123"/>
      <c r="E22" s="123"/>
      <c r="F22" s="123"/>
      <c r="G22" s="124"/>
      <c r="H22" s="125" t="s">
        <v>80</v>
      </c>
      <c r="I22" s="126"/>
      <c r="J22" s="126"/>
      <c r="K22" s="126"/>
      <c r="L22" s="126"/>
      <c r="M22" s="127"/>
    </row>
    <row r="36" spans="1:2" x14ac:dyDescent="0.25">
      <c r="A36" s="1"/>
    </row>
    <row r="38" spans="1:2" x14ac:dyDescent="0.25">
      <c r="B38" s="5"/>
    </row>
    <row r="43" spans="1:2" x14ac:dyDescent="0.25">
      <c r="B43" s="6"/>
    </row>
    <row r="51" spans="2:2" x14ac:dyDescent="0.25">
      <c r="B51" s="5"/>
    </row>
    <row r="56" spans="2:2" x14ac:dyDescent="0.25">
      <c r="B56" s="6"/>
    </row>
    <row r="63" spans="2:2" x14ac:dyDescent="0.25">
      <c r="B63" s="5"/>
    </row>
    <row r="71" spans="1:2" x14ac:dyDescent="0.25">
      <c r="B71" s="6"/>
    </row>
    <row r="80" spans="1:2" x14ac:dyDescent="0.25">
      <c r="A80" s="1"/>
    </row>
    <row r="82" spans="2:7" x14ac:dyDescent="0.25">
      <c r="B82" s="5"/>
    </row>
    <row r="83" spans="2:7" x14ac:dyDescent="0.25">
      <c r="C83" s="4"/>
      <c r="E83" s="3"/>
      <c r="F83" s="3"/>
      <c r="G83" s="3"/>
    </row>
    <row r="84" spans="2:7" x14ac:dyDescent="0.25">
      <c r="D84" s="3"/>
      <c r="E84" s="3"/>
      <c r="F84" s="3"/>
      <c r="G84" s="3"/>
    </row>
    <row r="85" spans="2:7" x14ac:dyDescent="0.25">
      <c r="D85" s="3"/>
      <c r="E85" s="3"/>
      <c r="F85" s="3"/>
      <c r="G85" s="3"/>
    </row>
    <row r="86" spans="2:7" x14ac:dyDescent="0.25">
      <c r="D86" s="3"/>
      <c r="E86" s="3"/>
      <c r="F86" s="3"/>
      <c r="G86" s="3"/>
    </row>
    <row r="87" spans="2:7" x14ac:dyDescent="0.25">
      <c r="D87" s="3"/>
      <c r="E87" s="3"/>
      <c r="F87" s="3"/>
      <c r="G87" s="3"/>
    </row>
    <row r="88" spans="2:7" x14ac:dyDescent="0.25">
      <c r="C88" s="4"/>
    </row>
    <row r="90" spans="2:7" x14ac:dyDescent="0.25">
      <c r="C90" s="4"/>
    </row>
    <row r="93" spans="2:7" x14ac:dyDescent="0.25">
      <c r="C93" s="6"/>
    </row>
    <row r="102" spans="2:3" x14ac:dyDescent="0.25">
      <c r="B102" s="5"/>
    </row>
    <row r="103" spans="2:3" x14ac:dyDescent="0.25">
      <c r="C103" s="4"/>
    </row>
    <row r="104" spans="2:3" x14ac:dyDescent="0.25">
      <c r="C104" s="4"/>
    </row>
    <row r="105" spans="2:3" x14ac:dyDescent="0.25">
      <c r="C105" s="4"/>
    </row>
    <row r="106" spans="2:3" x14ac:dyDescent="0.25">
      <c r="C106" s="4"/>
    </row>
    <row r="107" spans="2:3" x14ac:dyDescent="0.25">
      <c r="C107" s="4"/>
    </row>
    <row r="108" spans="2:3" x14ac:dyDescent="0.25">
      <c r="C108" s="6"/>
    </row>
    <row r="109" spans="2:3" x14ac:dyDescent="0.25">
      <c r="C109" s="4"/>
    </row>
    <row r="114" spans="1:1" x14ac:dyDescent="0.25">
      <c r="A114" s="1"/>
    </row>
    <row r="136" spans="1:1" x14ac:dyDescent="0.25">
      <c r="A136" s="2"/>
    </row>
  </sheetData>
  <mergeCells count="7">
    <mergeCell ref="C22:G22"/>
    <mergeCell ref="H22:M22"/>
    <mergeCell ref="C15:M15"/>
    <mergeCell ref="C18:G18"/>
    <mergeCell ref="H18:M18"/>
    <mergeCell ref="C20:G20"/>
    <mergeCell ref="H20:M20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RowHeight="13.2" x14ac:dyDescent="0.25"/>
  <sheetData>
    <row r="1" spans="1:3" ht="17.399999999999999" x14ac:dyDescent="0.3">
      <c r="A1" s="101" t="s">
        <v>65</v>
      </c>
    </row>
    <row r="3" spans="1:3" x14ac:dyDescent="0.25">
      <c r="B3" t="s">
        <v>70</v>
      </c>
    </row>
    <row r="4" spans="1:3" x14ac:dyDescent="0.25">
      <c r="A4" t="s">
        <v>71</v>
      </c>
    </row>
    <row r="6" spans="1:3" x14ac:dyDescent="0.25">
      <c r="B6" t="s">
        <v>143</v>
      </c>
    </row>
    <row r="7" spans="1:3" x14ac:dyDescent="0.25">
      <c r="C7" t="s">
        <v>83</v>
      </c>
    </row>
    <row r="8" spans="1:3" x14ac:dyDescent="0.25">
      <c r="A8" t="s">
        <v>84</v>
      </c>
    </row>
    <row r="9" spans="1:3" x14ac:dyDescent="0.25">
      <c r="A9" t="s">
        <v>85</v>
      </c>
    </row>
    <row r="10" spans="1:3" x14ac:dyDescent="0.25">
      <c r="A10" t="s">
        <v>150</v>
      </c>
    </row>
    <row r="11" spans="1:3" x14ac:dyDescent="0.25">
      <c r="A11" t="s">
        <v>151</v>
      </c>
    </row>
    <row r="12" spans="1:3" x14ac:dyDescent="0.25">
      <c r="A12" t="s">
        <v>152</v>
      </c>
    </row>
    <row r="15" spans="1:3" x14ac:dyDescent="0.25">
      <c r="C15" t="s">
        <v>86</v>
      </c>
    </row>
    <row r="16" spans="1:3" x14ac:dyDescent="0.25">
      <c r="A16" t="s">
        <v>154</v>
      </c>
    </row>
    <row r="17" spans="1:4" x14ac:dyDescent="0.25">
      <c r="A17" t="s">
        <v>153</v>
      </c>
    </row>
    <row r="18" spans="1:4" x14ac:dyDescent="0.25">
      <c r="B18" s="1"/>
    </row>
    <row r="19" spans="1:4" ht="17.399999999999999" x14ac:dyDescent="0.3">
      <c r="D19" s="85" t="s">
        <v>144</v>
      </c>
    </row>
    <row r="21" spans="1:4" x14ac:dyDescent="0.25">
      <c r="A21" t="s">
        <v>145</v>
      </c>
    </row>
    <row r="22" spans="1:4" x14ac:dyDescent="0.25">
      <c r="A22" t="s">
        <v>146</v>
      </c>
    </row>
    <row r="23" spans="1:4" x14ac:dyDescent="0.25">
      <c r="A23" t="s">
        <v>147</v>
      </c>
    </row>
    <row r="24" spans="1:4" x14ac:dyDescent="0.25">
      <c r="A24" s="10"/>
    </row>
    <row r="26" spans="1:4" x14ac:dyDescent="0.25">
      <c r="B26" t="s">
        <v>2</v>
      </c>
    </row>
    <row r="27" spans="1:4" x14ac:dyDescent="0.25">
      <c r="A27" t="s">
        <v>39</v>
      </c>
    </row>
    <row r="29" spans="1:4" x14ac:dyDescent="0.25">
      <c r="A29" s="1"/>
    </row>
    <row r="31" spans="1:4" x14ac:dyDescent="0.25">
      <c r="B31" s="5"/>
    </row>
    <row r="36" spans="2:2" x14ac:dyDescent="0.25">
      <c r="B36" s="6"/>
    </row>
    <row r="44" spans="2:2" x14ac:dyDescent="0.25">
      <c r="B44" s="5"/>
    </row>
    <row r="49" spans="2:2" x14ac:dyDescent="0.25">
      <c r="B49" s="6"/>
    </row>
    <row r="56" spans="2:2" x14ac:dyDescent="0.25">
      <c r="B56" s="5"/>
    </row>
    <row r="64" spans="2:2" x14ac:dyDescent="0.25">
      <c r="B64" s="6"/>
    </row>
    <row r="73" spans="1:7" x14ac:dyDescent="0.25">
      <c r="A73" s="1"/>
    </row>
    <row r="75" spans="1:7" x14ac:dyDescent="0.25">
      <c r="B75" s="5"/>
    </row>
    <row r="76" spans="1:7" x14ac:dyDescent="0.25">
      <c r="C76" s="4"/>
      <c r="E76" s="3"/>
      <c r="F76" s="3"/>
      <c r="G76" s="3"/>
    </row>
    <row r="77" spans="1:7" x14ac:dyDescent="0.25">
      <c r="D77" s="3"/>
      <c r="E77" s="3"/>
      <c r="F77" s="3"/>
      <c r="G77" s="3"/>
    </row>
    <row r="78" spans="1:7" x14ac:dyDescent="0.25">
      <c r="D78" s="3"/>
      <c r="E78" s="3"/>
      <c r="F78" s="3"/>
      <c r="G78" s="3"/>
    </row>
    <row r="79" spans="1:7" x14ac:dyDescent="0.25">
      <c r="D79" s="3"/>
      <c r="E79" s="3"/>
      <c r="F79" s="3"/>
      <c r="G79" s="3"/>
    </row>
    <row r="80" spans="1:7" x14ac:dyDescent="0.25">
      <c r="D80" s="3"/>
      <c r="E80" s="3"/>
      <c r="F80" s="3"/>
      <c r="G80" s="3"/>
    </row>
    <row r="81" spans="2:3" x14ac:dyDescent="0.25">
      <c r="C81" s="4"/>
    </row>
    <row r="83" spans="2:3" x14ac:dyDescent="0.25">
      <c r="C83" s="4"/>
    </row>
    <row r="86" spans="2:3" x14ac:dyDescent="0.25">
      <c r="C86" s="6"/>
    </row>
    <row r="95" spans="2:3" x14ac:dyDescent="0.25">
      <c r="B95" s="5"/>
    </row>
    <row r="96" spans="2:3" x14ac:dyDescent="0.25">
      <c r="C96" s="4"/>
    </row>
    <row r="97" spans="1:3" x14ac:dyDescent="0.25">
      <c r="C97" s="4"/>
    </row>
    <row r="98" spans="1:3" x14ac:dyDescent="0.25">
      <c r="C98" s="4"/>
    </row>
    <row r="99" spans="1:3" x14ac:dyDescent="0.25">
      <c r="C99" s="4"/>
    </row>
    <row r="100" spans="1:3" x14ac:dyDescent="0.25">
      <c r="C100" s="4"/>
    </row>
    <row r="101" spans="1:3" x14ac:dyDescent="0.25">
      <c r="C101" s="6"/>
    </row>
    <row r="102" spans="1:3" x14ac:dyDescent="0.25">
      <c r="C102" s="4"/>
    </row>
    <row r="107" spans="1:3" x14ac:dyDescent="0.25">
      <c r="A107" s="1"/>
    </row>
    <row r="129" spans="1:1" x14ac:dyDescent="0.25">
      <c r="A129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3.2" x14ac:dyDescent="0.25"/>
  <sheetData>
    <row r="1" spans="1:2" ht="17.399999999999999" x14ac:dyDescent="0.3">
      <c r="A1" s="101" t="s">
        <v>66</v>
      </c>
    </row>
    <row r="3" spans="1:2" x14ac:dyDescent="0.25">
      <c r="B3" t="s">
        <v>119</v>
      </c>
    </row>
    <row r="4" spans="1:2" x14ac:dyDescent="0.25">
      <c r="A4" t="s">
        <v>211</v>
      </c>
    </row>
    <row r="5" spans="1:2" x14ac:dyDescent="0.25">
      <c r="A5" t="s">
        <v>212</v>
      </c>
    </row>
    <row r="6" spans="1:2" x14ac:dyDescent="0.25">
      <c r="A6" t="s">
        <v>213</v>
      </c>
    </row>
    <row r="9" spans="1:2" x14ac:dyDescent="0.25">
      <c r="B9" t="s">
        <v>118</v>
      </c>
    </row>
    <row r="10" spans="1:2" x14ac:dyDescent="0.25">
      <c r="A10" t="s">
        <v>114</v>
      </c>
    </row>
    <row r="11" spans="1:2" x14ac:dyDescent="0.25">
      <c r="A11" t="s">
        <v>115</v>
      </c>
    </row>
    <row r="14" spans="1:2" x14ac:dyDescent="0.25">
      <c r="B14" s="10" t="s">
        <v>214</v>
      </c>
    </row>
    <row r="15" spans="1:2" x14ac:dyDescent="0.25">
      <c r="A15" t="s">
        <v>90</v>
      </c>
    </row>
    <row r="16" spans="1:2" x14ac:dyDescent="0.25">
      <c r="A16" t="s">
        <v>215</v>
      </c>
    </row>
    <row r="19" spans="1:2" x14ac:dyDescent="0.25">
      <c r="B19" t="s">
        <v>91</v>
      </c>
    </row>
    <row r="20" spans="1:2" x14ac:dyDescent="0.25">
      <c r="A20" t="s">
        <v>92</v>
      </c>
    </row>
    <row r="21" spans="1:2" x14ac:dyDescent="0.25">
      <c r="A21" t="s">
        <v>93</v>
      </c>
    </row>
    <row r="22" spans="1:2" x14ac:dyDescent="0.25">
      <c r="A22" t="s">
        <v>94</v>
      </c>
    </row>
    <row r="28" spans="1:2" x14ac:dyDescent="0.25">
      <c r="A28" s="6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Crack Spread  Options Module</vt:lpstr>
      <vt:lpstr>Outline of Module</vt:lpstr>
      <vt:lpstr>Introduction</vt:lpstr>
      <vt:lpstr> Classification</vt:lpstr>
      <vt:lpstr>What's in a name</vt:lpstr>
      <vt:lpstr>Heat Rate</vt:lpstr>
      <vt:lpstr>Payoffs</vt:lpstr>
      <vt:lpstr>Pricing </vt:lpstr>
      <vt:lpstr>Hedging</vt:lpstr>
      <vt:lpstr>Mini Case Study #1</vt:lpstr>
      <vt:lpstr>Mini Case Study #2</vt:lpstr>
      <vt:lpstr>Mini Case Study #3</vt:lpstr>
      <vt:lpstr>Exotica  HEAT</vt:lpstr>
      <vt:lpstr>Crack Spread Option</vt:lpstr>
      <vt:lpstr>Pricing Models</vt:lpstr>
      <vt:lpstr>References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imack</dc:creator>
  <cp:lastModifiedBy>Havlíček Jan</cp:lastModifiedBy>
  <cp:lastPrinted>2001-10-05T14:21:11Z</cp:lastPrinted>
  <dcterms:created xsi:type="dcterms:W3CDTF">2001-08-13T17:40:36Z</dcterms:created>
  <dcterms:modified xsi:type="dcterms:W3CDTF">2023-09-10T11:26:26Z</dcterms:modified>
</cp:coreProperties>
</file>