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200010 Upcoming PMAs" sheetId="1" r:id="rId1"/>
    <sheet name="California Power Exchange" sheetId="2" r:id="rId2"/>
  </sheets>
  <externalReferences>
    <externalReference r:id="rId3"/>
    <externalReference r:id="rId4"/>
    <externalReference r:id="rId5"/>
    <externalReference r:id="rId6"/>
  </externalReferences>
  <definedNames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'200010 Upcoming PMAs'!$A$1:$K$28</definedName>
    <definedName name="Print_Area_MI">#REF!</definedName>
    <definedName name="REMIT">#REF!</definedName>
    <definedName name="Z_1DECB272_F686_11D2_94FA_00105A0DC0B3_.wvu.PrintArea" localSheetId="0" hidden="1">'200010 Upcoming PMAs'!$A$2:$J$28</definedName>
    <definedName name="Z_29B06641_B088_11D2_ADF7_006097987D85_.wvu.PrintArea" localSheetId="0" hidden="1">'200010 Upcoming PMAs'!$A$2:$J$28</definedName>
    <definedName name="Z_4E179603_DD42_11D2_B4B5_00A0D10447DB_.wvu.PrintArea" localSheetId="0" hidden="1">'200010 Upcoming PMAs'!$A$2:$J$28</definedName>
    <definedName name="Z_5BB1B14A_4041_11D3_B51A_00A0D10447DB_.wvu.PrintArea" localSheetId="0" hidden="1">'200010 Upcoming PMAs'!$A$2:$J$27</definedName>
    <definedName name="Z_6587C53B_0D31_11D3_9DA3_00105A5F7FCC_.wvu.PrintArea" localSheetId="0" hidden="1">'200010 Upcoming PMAs'!$A$2:$J$27</definedName>
    <definedName name="Z_6CF55002_AFA3_11D2_9C83_006097987C7E_.wvu.PrintArea" localSheetId="0" hidden="1">'200010 Upcoming PMAs'!$A$2:$J$28</definedName>
    <definedName name="Z_6F4BF9A1_B0B1_11D2_AE9A_00105A0DC0F3_.wvu.PrintArea" localSheetId="0" hidden="1">'200010 Upcoming PMAs'!$A$2:$J$28</definedName>
    <definedName name="Z_A6E873C2_AFB2_11D2_B2D5_00A0D106FC9E_.wvu.PrintArea" localSheetId="0" hidden="1">'200010 Upcoming PMAs'!$A$2:$J$28</definedName>
    <definedName name="Z_C4506BA3_AFAD_11D2_95A1_006097D37626_.wvu.PrintArea" localSheetId="0" hidden="1">'200010 Upcoming PMAs'!$A$2:$J$28</definedName>
    <definedName name="Z_E4FD9742_0D2A_11D3_B331_00A0D106FC9E_.wvu.PrintArea" localSheetId="0" hidden="1">'200010 Upcoming PMAs'!$A$1:$J$28</definedName>
    <definedName name="Z_EBD68621_7CE4_11D3_AF74_006097D3758C_.wvu.PrintArea" localSheetId="0" hidden="1">'200010 Upcoming PMAs'!$A$1:$J$28</definedName>
    <definedName name="Z_F7827FC1_0D47_11D3_AEFF_00A024E573AB_.wvu.PrintArea" localSheetId="0" hidden="1">'200010 Upcoming PMAs'!$A$2:$J$27</definedName>
  </definedNames>
  <calcPr calcId="0"/>
</workbook>
</file>

<file path=xl/calcChain.xml><?xml version="1.0" encoding="utf-8"?>
<calcChain xmlns="http://schemas.openxmlformats.org/spreadsheetml/2006/main">
  <c r="H16" i="1" l="1"/>
  <c r="I16" i="1"/>
  <c r="H19" i="1"/>
  <c r="I19" i="1"/>
  <c r="H26" i="1"/>
  <c r="I26" i="1"/>
  <c r="H28" i="1"/>
  <c r="I28" i="1"/>
</calcChain>
</file>

<file path=xl/sharedStrings.xml><?xml version="1.0" encoding="utf-8"?>
<sst xmlns="http://schemas.openxmlformats.org/spreadsheetml/2006/main" count="107" uniqueCount="70">
  <si>
    <t>UPCOMING PMAs (DPR Exposure Items)</t>
  </si>
  <si>
    <t>0010 PMAs &gt;$15,000  (Adjustments Made During CheckOut After 1st Workday)</t>
  </si>
  <si>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</si>
  <si>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</si>
  <si>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</si>
  <si>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</si>
  <si>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</si>
  <si>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</si>
  <si>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</si>
  <si>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</si>
  <si>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</si>
  <si>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</si>
  <si>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</si>
  <si>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</si>
  <si>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</si>
  <si>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</si>
  <si>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</si>
  <si>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NOTES (I.e., Carryforward)</t>
  </si>
  <si>
    <t>(- = expense)</t>
  </si>
  <si>
    <t>PA</t>
  </si>
  <si>
    <t>KMD</t>
  </si>
  <si>
    <t>Florida Power &amp; Light</t>
  </si>
  <si>
    <t>EPMI-ST-SERC</t>
  </si>
  <si>
    <t>R3A</t>
  </si>
  <si>
    <t>91395.30- Annuity added to reduce oct 00 estimated prices to actual inv payable.</t>
  </si>
  <si>
    <t>DR</t>
  </si>
  <si>
    <t>JW</t>
  </si>
  <si>
    <t>Lower Colorado River Authority</t>
  </si>
  <si>
    <t>EPMI-ST-ERCOT</t>
  </si>
  <si>
    <t>R6-ERCOT</t>
  </si>
  <si>
    <t>425790.2  - $148,806 - risk flashed cr incorrectly, should have been peak hours</t>
  </si>
  <si>
    <t>EAST TOTAL (Regions 1-6)</t>
  </si>
  <si>
    <t>P</t>
  </si>
  <si>
    <t>DTH</t>
  </si>
  <si>
    <t>Atlantic Richfield</t>
  </si>
  <si>
    <t>EPMI-ST-CA</t>
  </si>
  <si>
    <t>R11</t>
  </si>
  <si>
    <t>S</t>
  </si>
  <si>
    <t>RMG</t>
  </si>
  <si>
    <t>Powerex Corporation</t>
  </si>
  <si>
    <t>EPMI-LT-NW</t>
  </si>
  <si>
    <t>R8</t>
  </si>
  <si>
    <t xml:space="preserve">Deal entered late in Oct-00 (10/19/00) that was not autoscheduled for 10/2/00 - 10/6/00.  It did not liquidate therefore it was not flashed. I am not sure of the source deal so it is possible that it will be offset by a change in a purchase deal.
</t>
  </si>
  <si>
    <t>Smurfit Stone</t>
  </si>
  <si>
    <t>R9</t>
  </si>
  <si>
    <t>Wheelabrator Martell Inc.</t>
  </si>
  <si>
    <t>R10</t>
  </si>
  <si>
    <t>WEST TOTAL (Regions 7-12)</t>
  </si>
  <si>
    <t>GRAND TOTAL</t>
  </si>
  <si>
    <t>246859.1,.2,.3 &amp; 403522.1 - DJ MC Index settlement different than flash.</t>
  </si>
  <si>
    <t>412936.3 - Green Tag credits not included in flash per K. Nelson</t>
  </si>
  <si>
    <t>453396.1 - Generator volume sold into the California Imbalance market per K. Nelson.</t>
  </si>
  <si>
    <t>CALIFORNPOWEXC2</t>
  </si>
  <si>
    <t>CALIFORNPOWEXC</t>
  </si>
  <si>
    <t>CALIFORNPOWEXC1</t>
  </si>
  <si>
    <t>KH</t>
  </si>
  <si>
    <t>DH</t>
  </si>
  <si>
    <t>California Power Exchange</t>
  </si>
  <si>
    <t>California Power Exchange Corporation</t>
  </si>
  <si>
    <t>California Power Exchange-Schedule Coordinator</t>
  </si>
  <si>
    <t>y</t>
  </si>
  <si>
    <t>A)</t>
  </si>
  <si>
    <t>A)  The total amount flashed for the California Power Exchange forward market activity is $36,989,808.36.</t>
  </si>
  <si>
    <t xml:space="preserve">       The actual amount of the California Power Exchange forward market invoice #100474 is $37,069,169.54.</t>
  </si>
  <si>
    <t xml:space="preserve">       The total variance between flash &amp; actual is $79,361.18 which will be true up by Brett Hunsucker.</t>
  </si>
  <si>
    <t>See attached California Power Exchange tab for details.</t>
  </si>
  <si>
    <t>?</t>
  </si>
  <si>
    <t>NOTE:</t>
  </si>
  <si>
    <t xml:space="preserve">We do not know desk &amp; region since Brett Hunsucker is responsible for reconciling EnPower to </t>
  </si>
  <si>
    <t xml:space="preserve">the CalPX invoice.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</si>
</sst>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#,##0;\(#,##0\);\-\-"/>
    <numFmt numFmtId="174" formatCode="#,##0.00;\(#,##0.00\);\-\-"/>
    <numFmt numFmtId="176" formatCode="_(* #,##0_);_(* \(#,##0\);_(* &quot;-&quot;??_);_(@_)"/>
    <numFmt numFmtId="178" formatCode="&quot;$&quot;#,##0.00;\(&quot;$&quot;#,##0.00\)"/>
    <numFmt numFmtId="237" formatCode="General_)"/>
  </numFmts>
  <fonts count="20" x14ac:knownFonts="1">
    <font>
      <sz val="10"/>
      <name val="MS Sans Serif"/>
    </font>
    <font>
      <sz val="10"/>
      <name val="MS Sans Serif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sz val="12"/>
      <name val="Arial"/>
    </font>
    <font>
      <sz val="10"/>
      <name val="Times New Roman"/>
    </font>
    <font>
      <sz val="10"/>
      <color indexed="8"/>
      <name val="MS Sans Serif"/>
    </font>
    <font>
      <sz val="10"/>
      <name val="Courier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119">
    <xf numFmtId="0" fontId="0" fillId="0" borderId="0" xfId="0"/>
    <xf numFmtId="0" fontId="9" fillId="0" borderId="0" xfId="3" applyFont="1" applyAlignment="1">
      <alignment vertical="top"/>
    </xf>
    <xf numFmtId="176" fontId="2" fillId="0" borderId="0" xfId="1" applyNumberFormat="1" applyFont="1" applyAlignment="1">
      <alignment horizontal="center" vertical="top"/>
    </xf>
    <xf numFmtId="44" fontId="2" fillId="0" borderId="0" xfId="2" applyFont="1" applyAlignment="1">
      <alignment vertical="top"/>
    </xf>
    <xf numFmtId="0" fontId="2" fillId="0" borderId="0" xfId="3" applyAlignment="1">
      <alignment vertical="top" wrapText="1"/>
    </xf>
    <xf numFmtId="0" fontId="2" fillId="0" borderId="0" xfId="3" applyFill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horizontal="center" vertical="top" wrapText="1"/>
    </xf>
    <xf numFmtId="0" fontId="11" fillId="0" borderId="0" xfId="3" applyFont="1" applyAlignment="1">
      <alignment vertical="top"/>
    </xf>
    <xf numFmtId="0" fontId="12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2" fillId="0" borderId="0" xfId="3" applyFont="1" applyAlignment="1">
      <alignment vertical="top"/>
    </xf>
    <xf numFmtId="0" fontId="13" fillId="2" borderId="3" xfId="3" applyFont="1" applyFill="1" applyBorder="1" applyAlignment="1">
      <alignment vertical="top"/>
    </xf>
    <xf numFmtId="0" fontId="2" fillId="2" borderId="4" xfId="3" applyFill="1" applyBorder="1" applyAlignment="1">
      <alignment vertical="top"/>
    </xf>
    <xf numFmtId="0" fontId="2" fillId="2" borderId="5" xfId="3" applyFill="1" applyBorder="1" applyAlignment="1">
      <alignment horizontal="center" vertical="top"/>
    </xf>
    <xf numFmtId="0" fontId="2" fillId="2" borderId="5" xfId="3" applyFill="1" applyBorder="1" applyAlignment="1">
      <alignment horizontal="center" vertical="top" wrapText="1"/>
    </xf>
    <xf numFmtId="176" fontId="2" fillId="0" borderId="0" xfId="1" applyNumberFormat="1" applyFont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14" fillId="0" borderId="0" xfId="3" applyFont="1" applyAlignment="1">
      <alignment vertical="top"/>
    </xf>
    <xf numFmtId="0" fontId="14" fillId="2" borderId="6" xfId="3" applyFont="1" applyFill="1" applyBorder="1" applyAlignment="1">
      <alignment vertical="top"/>
    </xf>
    <xf numFmtId="0" fontId="14" fillId="2" borderId="7" xfId="3" applyFont="1" applyFill="1" applyBorder="1" applyAlignment="1">
      <alignment vertical="top"/>
    </xf>
    <xf numFmtId="0" fontId="14" fillId="2" borderId="6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horizontal="center" vertical="top" wrapText="1"/>
    </xf>
    <xf numFmtId="0" fontId="14" fillId="2" borderId="8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vertical="top" wrapText="1"/>
    </xf>
    <xf numFmtId="0" fontId="14" fillId="0" borderId="0" xfId="3" applyFont="1" applyFill="1" applyAlignment="1">
      <alignment vertical="top"/>
    </xf>
    <xf numFmtId="0" fontId="14" fillId="2" borderId="9" xfId="3" applyFont="1" applyFill="1" applyBorder="1" applyAlignment="1">
      <alignment vertical="top"/>
    </xf>
    <xf numFmtId="0" fontId="14" fillId="2" borderId="10" xfId="3" applyFont="1" applyFill="1" applyBorder="1" applyAlignment="1">
      <alignment vertical="top"/>
    </xf>
    <xf numFmtId="0" fontId="14" fillId="2" borderId="9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horizontal="center" vertical="top" wrapText="1"/>
    </xf>
    <xf numFmtId="0" fontId="14" fillId="2" borderId="11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vertical="top" wrapText="1"/>
    </xf>
    <xf numFmtId="0" fontId="15" fillId="2" borderId="12" xfId="3" applyFont="1" applyFill="1" applyBorder="1" applyAlignment="1">
      <alignment vertical="top" wrapText="1"/>
    </xf>
    <xf numFmtId="0" fontId="2" fillId="2" borderId="9" xfId="3" applyFill="1" applyBorder="1" applyAlignment="1">
      <alignment vertical="top"/>
    </xf>
    <xf numFmtId="0" fontId="16" fillId="0" borderId="0" xfId="3" applyFont="1" applyFill="1" applyAlignment="1">
      <alignment vertical="top" wrapText="1"/>
    </xf>
    <xf numFmtId="0" fontId="10" fillId="0" borderId="2" xfId="3" applyFont="1" applyFill="1" applyBorder="1" applyAlignment="1">
      <alignment vertical="top"/>
    </xf>
    <xf numFmtId="0" fontId="10" fillId="0" borderId="2" xfId="3" applyFont="1" applyFill="1" applyBorder="1" applyAlignment="1">
      <alignment horizontal="center" vertical="top"/>
    </xf>
    <xf numFmtId="17" fontId="10" fillId="0" borderId="2" xfId="3" applyNumberFormat="1" applyFont="1" applyFill="1" applyBorder="1" applyAlignment="1">
      <alignment horizontal="center" vertical="top" wrapText="1"/>
    </xf>
    <xf numFmtId="176" fontId="10" fillId="0" borderId="2" xfId="1" applyNumberFormat="1" applyFont="1" applyFill="1" applyBorder="1" applyAlignment="1">
      <alignment vertical="top"/>
    </xf>
    <xf numFmtId="8" fontId="10" fillId="0" borderId="2" xfId="2" applyNumberFormat="1" applyFont="1" applyFill="1" applyBorder="1" applyAlignment="1">
      <alignment vertical="top"/>
    </xf>
    <xf numFmtId="0" fontId="10" fillId="0" borderId="2" xfId="3" applyFont="1" applyFill="1" applyBorder="1" applyAlignment="1">
      <alignment vertical="top" wrapText="1"/>
    </xf>
    <xf numFmtId="0" fontId="2" fillId="0" borderId="0" xfId="3" applyFont="1" applyFill="1" applyAlignment="1">
      <alignment vertical="top"/>
    </xf>
    <xf numFmtId="0" fontId="16" fillId="0" borderId="0" xfId="3" applyFont="1" applyFill="1" applyBorder="1" applyAlignment="1">
      <alignment vertical="top" wrapText="1"/>
    </xf>
    <xf numFmtId="0" fontId="2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horizontal="center" vertical="top"/>
    </xf>
    <xf numFmtId="17" fontId="10" fillId="0" borderId="13" xfId="3" applyNumberFormat="1" applyFont="1" applyFill="1" applyBorder="1" applyAlignment="1">
      <alignment horizontal="center" vertical="top" wrapText="1"/>
    </xf>
    <xf numFmtId="0" fontId="0" fillId="0" borderId="13" xfId="0" applyFill="1" applyBorder="1"/>
    <xf numFmtId="8" fontId="10" fillId="0" borderId="1" xfId="2" applyNumberFormat="1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8" fontId="10" fillId="0" borderId="14" xfId="2" applyNumberFormat="1" applyFont="1" applyFill="1" applyBorder="1" applyAlignment="1">
      <alignment vertical="top"/>
    </xf>
    <xf numFmtId="0" fontId="10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vertical="top" wrapText="1"/>
    </xf>
    <xf numFmtId="176" fontId="10" fillId="0" borderId="2" xfId="1" applyNumberFormat="1" applyFont="1" applyFill="1" applyBorder="1" applyAlignment="1">
      <alignment horizontal="center" vertical="top"/>
    </xf>
    <xf numFmtId="8" fontId="17" fillId="0" borderId="14" xfId="2" applyNumberFormat="1" applyFont="1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vertical="top" wrapText="1"/>
    </xf>
    <xf numFmtId="0" fontId="15" fillId="0" borderId="0" xfId="3" applyFont="1" applyFill="1" applyAlignment="1">
      <alignment vertical="top" wrapText="1"/>
    </xf>
    <xf numFmtId="0" fontId="14" fillId="2" borderId="2" xfId="3" applyFont="1" applyFill="1" applyBorder="1" applyAlignment="1">
      <alignment vertical="top"/>
    </xf>
    <xf numFmtId="0" fontId="14" fillId="2" borderId="2" xfId="3" applyFont="1" applyFill="1" applyBorder="1" applyAlignment="1">
      <alignment horizontal="center" vertical="top"/>
    </xf>
    <xf numFmtId="17" fontId="14" fillId="2" borderId="15" xfId="3" quotePrefix="1" applyNumberFormat="1" applyFont="1" applyFill="1" applyBorder="1" applyAlignment="1">
      <alignment horizontal="center" vertical="top" wrapText="1"/>
    </xf>
    <xf numFmtId="176" fontId="14" fillId="2" borderId="2" xfId="1" applyNumberFormat="1" applyFont="1" applyFill="1" applyBorder="1" applyAlignment="1">
      <alignment horizontal="center" vertical="top"/>
    </xf>
    <xf numFmtId="7" fontId="14" fillId="2" borderId="14" xfId="2" applyNumberFormat="1" applyFont="1" applyFill="1" applyBorder="1" applyAlignment="1">
      <alignment vertical="top"/>
    </xf>
    <xf numFmtId="0" fontId="14" fillId="2" borderId="2" xfId="3" applyFont="1" applyFill="1" applyBorder="1" applyAlignment="1">
      <alignment vertical="top" wrapText="1"/>
    </xf>
    <xf numFmtId="0" fontId="14" fillId="3" borderId="0" xfId="3" applyFont="1" applyFill="1" applyAlignment="1">
      <alignment vertical="top"/>
    </xf>
    <xf numFmtId="0" fontId="2" fillId="0" borderId="2" xfId="3" applyFont="1" applyFill="1" applyBorder="1" applyAlignment="1">
      <alignment vertical="top"/>
    </xf>
    <xf numFmtId="0" fontId="2" fillId="0" borderId="2" xfId="3" applyFont="1" applyFill="1" applyBorder="1" applyAlignment="1">
      <alignment horizontal="center" vertical="top"/>
    </xf>
    <xf numFmtId="17" fontId="2" fillId="0" borderId="15" xfId="3" applyNumberFormat="1" applyFont="1" applyFill="1" applyBorder="1" applyAlignment="1">
      <alignment horizontal="center" vertical="top" wrapText="1"/>
    </xf>
    <xf numFmtId="0" fontId="0" fillId="0" borderId="2" xfId="0" applyBorder="1"/>
    <xf numFmtId="0" fontId="10" fillId="0" borderId="2" xfId="0" applyFont="1" applyFill="1" applyBorder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3" applyNumberFormat="1" applyFont="1" applyFill="1" applyBorder="1" applyAlignment="1" applyProtection="1">
      <alignment vertical="top"/>
    </xf>
    <xf numFmtId="0" fontId="2" fillId="0" borderId="13" xfId="3" applyFont="1" applyFill="1" applyBorder="1" applyAlignment="1">
      <alignment horizontal="center" vertical="top"/>
    </xf>
    <xf numFmtId="17" fontId="2" fillId="0" borderId="13" xfId="0" applyNumberFormat="1" applyFont="1" applyBorder="1" applyAlignment="1">
      <alignment horizontal="center" vertical="top" wrapText="1"/>
    </xf>
    <xf numFmtId="176" fontId="10" fillId="0" borderId="13" xfId="1" applyNumberFormat="1" applyFont="1" applyFill="1" applyBorder="1" applyAlignment="1">
      <alignment horizontal="center" vertical="top"/>
    </xf>
    <xf numFmtId="8" fontId="10" fillId="0" borderId="13" xfId="2" applyNumberFormat="1" applyFont="1" applyFill="1" applyBorder="1" applyAlignment="1">
      <alignment vertical="top"/>
    </xf>
    <xf numFmtId="0" fontId="0" fillId="0" borderId="0" xfId="0" applyAlignment="1">
      <alignment horizontal="left"/>
    </xf>
    <xf numFmtId="0" fontId="14" fillId="2" borderId="13" xfId="3" applyFont="1" applyFill="1" applyBorder="1" applyAlignment="1">
      <alignment vertical="top"/>
    </xf>
    <xf numFmtId="0" fontId="14" fillId="2" borderId="13" xfId="3" applyFont="1" applyFill="1" applyBorder="1" applyAlignment="1">
      <alignment horizontal="center" vertical="top"/>
    </xf>
    <xf numFmtId="0" fontId="14" fillId="2" borderId="13" xfId="3" applyFont="1" applyFill="1" applyBorder="1" applyAlignment="1">
      <alignment horizontal="center" vertical="top" wrapText="1"/>
    </xf>
    <xf numFmtId="176" fontId="14" fillId="2" borderId="13" xfId="1" applyNumberFormat="1" applyFont="1" applyFill="1" applyBorder="1" applyAlignment="1">
      <alignment horizontal="center" vertical="top"/>
    </xf>
    <xf numFmtId="8" fontId="14" fillId="2" borderId="13" xfId="2" applyNumberFormat="1" applyFont="1" applyFill="1" applyBorder="1" applyAlignment="1">
      <alignment vertical="top"/>
    </xf>
    <xf numFmtId="0" fontId="14" fillId="2" borderId="13" xfId="3" applyFont="1" applyFill="1" applyBorder="1" applyAlignment="1">
      <alignment vertical="top" wrapText="1"/>
    </xf>
    <xf numFmtId="0" fontId="2" fillId="0" borderId="0" xfId="3" applyFill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horizontal="center" vertical="top" wrapText="1"/>
    </xf>
    <xf numFmtId="176" fontId="2" fillId="0" borderId="0" xfId="1" applyNumberFormat="1" applyFont="1" applyFill="1" applyAlignment="1">
      <alignment horizontal="center" vertical="top"/>
    </xf>
    <xf numFmtId="44" fontId="2" fillId="0" borderId="0" xfId="2" applyFont="1" applyFill="1" applyAlignment="1">
      <alignment vertical="top"/>
    </xf>
    <xf numFmtId="0" fontId="9" fillId="0" borderId="0" xfId="3" applyFont="1" applyFill="1" applyAlignment="1">
      <alignment vertical="top" wrapText="1"/>
    </xf>
    <xf numFmtId="176" fontId="18" fillId="2" borderId="2" xfId="1" applyNumberFormat="1" applyFont="1" applyFill="1" applyBorder="1" applyAlignment="1">
      <alignment vertical="top"/>
    </xf>
    <xf numFmtId="176" fontId="18" fillId="2" borderId="2" xfId="1" applyNumberFormat="1" applyFont="1" applyFill="1" applyBorder="1" applyAlignment="1">
      <alignment horizontal="center" vertical="top"/>
    </xf>
    <xf numFmtId="44" fontId="18" fillId="2" borderId="2" xfId="2" applyFont="1" applyFill="1" applyBorder="1" applyAlignment="1">
      <alignment vertical="top"/>
    </xf>
    <xf numFmtId="0" fontId="2" fillId="2" borderId="2" xfId="3" applyFill="1" applyBorder="1" applyAlignment="1">
      <alignment vertical="top" wrapText="1"/>
    </xf>
    <xf numFmtId="0" fontId="9" fillId="0" borderId="0" xfId="3" applyFont="1" applyFill="1" applyAlignment="1">
      <alignment vertical="top"/>
    </xf>
    <xf numFmtId="174" fontId="0" fillId="0" borderId="0" xfId="0" applyNumberFormat="1" applyFill="1" applyAlignment="1">
      <alignment horizontal="right" vertical="top"/>
    </xf>
    <xf numFmtId="174" fontId="0" fillId="0" borderId="0" xfId="0" applyNumberFormat="1" applyFill="1" applyAlignment="1">
      <alignment vertical="top"/>
    </xf>
    <xf numFmtId="174" fontId="0" fillId="0" borderId="0" xfId="0" applyNumberFormat="1"/>
    <xf numFmtId="173" fontId="10" fillId="0" borderId="0" xfId="0" applyNumberFormat="1" applyFont="1" applyFill="1" applyBorder="1" applyAlignment="1">
      <alignment horizontal="center" vertical="top" wrapText="1"/>
    </xf>
    <xf numFmtId="174" fontId="10" fillId="0" borderId="0" xfId="0" applyNumberFormat="1" applyFont="1" applyFill="1" applyBorder="1" applyAlignment="1">
      <alignment horizontal="center" vertical="top" wrapText="1"/>
    </xf>
    <xf numFmtId="167" fontId="17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174" fontId="10" fillId="2" borderId="0" xfId="0" applyNumberFormat="1" applyFont="1" applyFill="1" applyBorder="1" applyAlignment="1">
      <alignment horizontal="center" vertical="top" wrapText="1"/>
    </xf>
    <xf numFmtId="167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176" fontId="10" fillId="0" borderId="13" xfId="1" applyNumberFormat="1" applyFont="1" applyFill="1" applyBorder="1" applyAlignment="1">
      <alignment vertical="top"/>
    </xf>
    <xf numFmtId="0" fontId="4" fillId="4" borderId="16" xfId="4" applyFont="1" applyFill="1" applyBorder="1" applyAlignment="1">
      <alignment horizontal="left" wrapText="1"/>
    </xf>
    <xf numFmtId="178" fontId="4" fillId="4" borderId="16" xfId="4" applyNumberFormat="1" applyFont="1" applyFill="1" applyBorder="1" applyAlignment="1">
      <alignment horizontal="right" wrapText="1"/>
    </xf>
    <xf numFmtId="174" fontId="0" fillId="4" borderId="0" xfId="0" applyNumberFormat="1" applyFill="1" applyAlignment="1">
      <alignment vertical="top"/>
    </xf>
    <xf numFmtId="173" fontId="10" fillId="4" borderId="0" xfId="0" applyNumberFormat="1" applyFont="1" applyFill="1" applyBorder="1" applyAlignment="1">
      <alignment horizontal="center" vertical="top" wrapText="1"/>
    </xf>
    <xf numFmtId="7" fontId="10" fillId="4" borderId="0" xfId="2" applyNumberFormat="1" applyFont="1" applyFill="1" applyBorder="1" applyAlignment="1">
      <alignment horizontal="right" vertical="top" wrapText="1"/>
    </xf>
    <xf numFmtId="174" fontId="0" fillId="4" borderId="0" xfId="0" applyNumberFormat="1" applyFill="1"/>
    <xf numFmtId="174" fontId="10" fillId="4" borderId="0" xfId="0" applyNumberFormat="1" applyFont="1" applyFill="1" applyBorder="1" applyAlignment="1">
      <alignment horizontal="right" vertical="top" wrapText="1"/>
    </xf>
    <xf numFmtId="176" fontId="4" fillId="4" borderId="16" xfId="1" applyNumberFormat="1" applyFont="1" applyFill="1" applyBorder="1" applyAlignment="1">
      <alignment horizontal="right" wrapText="1"/>
    </xf>
    <xf numFmtId="174" fontId="19" fillId="4" borderId="0" xfId="0" applyNumberFormat="1" applyFont="1" applyFill="1" applyAlignment="1">
      <alignment vertical="top"/>
    </xf>
    <xf numFmtId="0" fontId="0" fillId="0" borderId="0" xfId="0" quotePrefix="1"/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30"/>
  <sheetViews>
    <sheetView tabSelected="1" zoomScale="80" workbookViewId="0">
      <pane ySplit="7" topLeftCell="A8" activePane="bottomLeft" state="frozen"/>
      <selection activeCell="H1" sqref="H1"/>
      <selection pane="bottomLeft" activeCell="A2" sqref="A2"/>
    </sheetView>
  </sheetViews>
  <sheetFormatPr defaultColWidth="9.109375" defaultRowHeight="13.2" x14ac:dyDescent="0.25"/>
  <cols>
    <col min="1" max="1" width="21.5546875" customWidth="1"/>
    <col min="2" max="2" width="11.44140625" style="6" customWidth="1"/>
    <col min="3" max="3" width="9.33203125" style="6" customWidth="1"/>
    <col min="4" max="4" width="41.33203125" style="6" customWidth="1"/>
    <col min="5" max="5" width="20.88671875" style="6" customWidth="1"/>
    <col min="6" max="6" width="11.6640625" style="7" bestFit="1" customWidth="1"/>
    <col min="7" max="7" width="17.5546875" style="8" customWidth="1"/>
    <col min="8" max="8" width="14.109375" style="2" customWidth="1"/>
    <col min="9" max="9" width="20.6640625" style="3" customWidth="1"/>
    <col min="10" max="10" width="111.44140625" style="4" bestFit="1" customWidth="1"/>
    <col min="11" max="11" width="28" style="5" bestFit="1" customWidth="1"/>
    <col min="12" max="168" width="9.109375" style="5"/>
    <col min="169" max="16384" width="9.109375" style="6"/>
  </cols>
  <sheetData>
    <row r="1" spans="1:168" ht="22.8" x14ac:dyDescent="0.25">
      <c r="A1" s="9" t="s">
        <v>0</v>
      </c>
      <c r="B1" s="10"/>
    </row>
    <row r="2" spans="1:168" ht="23.4" thickBot="1" x14ac:dyDescent="0.3">
      <c r="A2" s="11"/>
      <c r="B2" s="10"/>
    </row>
    <row r="3" spans="1:168" ht="18" thickBot="1" x14ac:dyDescent="0.3">
      <c r="A3" s="12"/>
      <c r="B3" s="13" t="s">
        <v>1</v>
      </c>
      <c r="C3" s="14"/>
      <c r="D3" s="14"/>
      <c r="E3" s="14"/>
      <c r="F3" s="15"/>
      <c r="G3" s="16"/>
      <c r="H3" s="17"/>
      <c r="I3" s="18"/>
      <c r="J3" s="19"/>
    </row>
    <row r="4" spans="1:168" ht="13.8" thickBot="1" x14ac:dyDescent="0.3">
      <c r="A4" s="6"/>
    </row>
    <row r="5" spans="1:168" s="20" customFormat="1" x14ac:dyDescent="0.25">
      <c r="B5" s="21" t="s">
        <v>2</v>
      </c>
      <c r="C5" s="22" t="s">
        <v>3</v>
      </c>
      <c r="D5" s="21" t="s">
        <v>4</v>
      </c>
      <c r="E5" s="21" t="s">
        <v>5</v>
      </c>
      <c r="F5" s="23" t="s">
        <v>6</v>
      </c>
      <c r="G5" s="24" t="s">
        <v>7</v>
      </c>
      <c r="H5" s="25" t="s">
        <v>8</v>
      </c>
      <c r="I5" s="21" t="s">
        <v>9</v>
      </c>
      <c r="J5" s="26" t="s">
        <v>10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</row>
    <row r="6" spans="1:168" s="20" customFormat="1" x14ac:dyDescent="0.25">
      <c r="B6" s="28" t="s">
        <v>11</v>
      </c>
      <c r="C6" s="29"/>
      <c r="D6" s="28"/>
      <c r="E6" s="28" t="s">
        <v>12</v>
      </c>
      <c r="F6" s="30"/>
      <c r="G6" s="31" t="s">
        <v>13</v>
      </c>
      <c r="H6" s="32" t="s">
        <v>14</v>
      </c>
      <c r="I6" s="28" t="s">
        <v>14</v>
      </c>
      <c r="J6" s="3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</row>
    <row r="7" spans="1:168" s="20" customFormat="1" ht="13.8" thickBot="1" x14ac:dyDescent="0.3">
      <c r="B7" s="28" t="s">
        <v>15</v>
      </c>
      <c r="C7" s="29"/>
      <c r="D7" s="28"/>
      <c r="E7" s="28"/>
      <c r="F7" s="30"/>
      <c r="G7" s="31"/>
      <c r="H7" s="32"/>
      <c r="I7" s="28" t="s">
        <v>16</v>
      </c>
      <c r="J7" s="33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</row>
    <row r="8" spans="1:168" ht="27" thickBot="1" x14ac:dyDescent="0.3">
      <c r="A8" s="34" t="s">
        <v>17</v>
      </c>
      <c r="B8" s="35"/>
      <c r="C8" s="29"/>
      <c r="D8" s="28"/>
      <c r="E8" s="28"/>
      <c r="F8" s="30"/>
      <c r="G8" s="31"/>
      <c r="H8" s="32"/>
      <c r="I8" s="28" t="s">
        <v>18</v>
      </c>
      <c r="J8" s="33"/>
    </row>
    <row r="9" spans="1:168" s="5" customFormat="1" x14ac:dyDescent="0.25">
      <c r="A9" s="36"/>
      <c r="B9" s="37" t="s">
        <v>19</v>
      </c>
      <c r="C9" s="37" t="s">
        <v>20</v>
      </c>
      <c r="D9" s="37" t="s">
        <v>21</v>
      </c>
      <c r="E9" s="38" t="s">
        <v>22</v>
      </c>
      <c r="F9" s="38" t="s">
        <v>23</v>
      </c>
      <c r="G9" s="39">
        <v>36800</v>
      </c>
      <c r="H9" s="40"/>
      <c r="I9" s="41">
        <v>194849.29</v>
      </c>
      <c r="J9" s="42" t="s">
        <v>24</v>
      </c>
      <c r="K9" s="43"/>
    </row>
    <row r="10" spans="1:168" s="5" customFormat="1" x14ac:dyDescent="0.25">
      <c r="A10" s="36"/>
      <c r="B10" s="37" t="s">
        <v>25</v>
      </c>
      <c r="C10" s="37" t="s">
        <v>26</v>
      </c>
      <c r="D10" s="37" t="s">
        <v>27</v>
      </c>
      <c r="E10" s="38" t="s">
        <v>28</v>
      </c>
      <c r="F10" s="38" t="s">
        <v>29</v>
      </c>
      <c r="G10" s="39">
        <v>36800</v>
      </c>
      <c r="H10" s="40">
        <v>23</v>
      </c>
      <c r="I10" s="41">
        <v>-148806</v>
      </c>
      <c r="J10" s="42" t="s">
        <v>30</v>
      </c>
      <c r="K10" s="43"/>
    </row>
    <row r="11" spans="1:168" s="43" customFormat="1" x14ac:dyDescent="0.25">
      <c r="A11" s="44"/>
      <c r="B11" s="45"/>
      <c r="C11" s="46"/>
      <c r="D11" s="45"/>
      <c r="E11" s="47"/>
      <c r="F11" s="47"/>
      <c r="G11" s="48"/>
      <c r="H11" s="49"/>
      <c r="I11" s="50"/>
      <c r="J11" s="51"/>
    </row>
    <row r="12" spans="1:168" s="5" customFormat="1" x14ac:dyDescent="0.25">
      <c r="A12" s="36"/>
      <c r="B12" s="37"/>
      <c r="C12" s="37"/>
      <c r="D12" s="37"/>
      <c r="E12" s="38"/>
      <c r="F12" s="38"/>
      <c r="G12" s="39"/>
      <c r="H12" s="40"/>
      <c r="I12" s="52"/>
      <c r="J12" s="42"/>
      <c r="K12" s="43"/>
    </row>
    <row r="13" spans="1:168" s="5" customFormat="1" x14ac:dyDescent="0.25">
      <c r="A13" s="36"/>
      <c r="B13" s="37"/>
      <c r="C13" s="37"/>
      <c r="D13" s="37"/>
      <c r="E13" s="53"/>
      <c r="F13" s="53"/>
      <c r="G13" s="39"/>
      <c r="H13" s="40"/>
      <c r="I13" s="52"/>
      <c r="J13" s="54"/>
      <c r="K13" s="43"/>
    </row>
    <row r="14" spans="1:168" s="5" customFormat="1" x14ac:dyDescent="0.25">
      <c r="A14" s="36"/>
      <c r="B14" s="37"/>
      <c r="C14" s="37"/>
      <c r="D14" s="37"/>
      <c r="E14" s="53"/>
      <c r="F14" s="53"/>
      <c r="G14" s="39"/>
      <c r="H14" s="55"/>
      <c r="I14" s="56"/>
      <c r="J14" s="54"/>
      <c r="K14" s="43"/>
    </row>
    <row r="15" spans="1:168" x14ac:dyDescent="0.25">
      <c r="A15" s="36"/>
      <c r="B15" s="37"/>
      <c r="C15" s="37"/>
      <c r="D15" s="37"/>
      <c r="E15" s="57"/>
      <c r="F15" s="57"/>
      <c r="G15" s="39"/>
      <c r="H15" s="55"/>
      <c r="I15" s="56"/>
      <c r="J15" s="58"/>
    </row>
    <row r="16" spans="1:168" s="66" customFormat="1" x14ac:dyDescent="0.25">
      <c r="A16" s="59"/>
      <c r="B16" s="60"/>
      <c r="C16" s="60" t="s">
        <v>31</v>
      </c>
      <c r="D16" s="60"/>
      <c r="E16" s="61"/>
      <c r="F16" s="61"/>
      <c r="G16" s="62"/>
      <c r="H16" s="63">
        <f>SUM(H10:H10)</f>
        <v>23</v>
      </c>
      <c r="I16" s="64">
        <f>SUM(I9:I15)</f>
        <v>46043.290000000008</v>
      </c>
      <c r="J16" s="6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</row>
    <row r="17" spans="1:255" s="43" customFormat="1" x14ac:dyDescent="0.25">
      <c r="A17" s="44"/>
      <c r="B17" s="67"/>
      <c r="C17" s="37"/>
      <c r="D17" s="67"/>
      <c r="E17" s="57"/>
      <c r="F17" s="68"/>
      <c r="G17" s="69"/>
      <c r="H17" s="70"/>
      <c r="I17" s="52"/>
      <c r="J17" s="71"/>
    </row>
    <row r="18" spans="1:255" s="43" customFormat="1" x14ac:dyDescent="0.25">
      <c r="A18" s="44"/>
      <c r="B18" s="37" t="s">
        <v>32</v>
      </c>
      <c r="C18" s="37" t="s">
        <v>33</v>
      </c>
      <c r="D18" s="37" t="s">
        <v>34</v>
      </c>
      <c r="E18" s="38" t="s">
        <v>35</v>
      </c>
      <c r="F18" s="38" t="s">
        <v>36</v>
      </c>
      <c r="G18" s="39">
        <v>36800</v>
      </c>
      <c r="H18" s="40">
        <v>696</v>
      </c>
      <c r="I18" s="41">
        <v>-47998.559999999998</v>
      </c>
      <c r="J18" s="42" t="s">
        <v>51</v>
      </c>
    </row>
    <row r="19" spans="1:255" s="43" customFormat="1" ht="39.6" x14ac:dyDescent="0.25">
      <c r="A19" s="44"/>
      <c r="B19" s="37" t="s">
        <v>37</v>
      </c>
      <c r="C19" s="37" t="s">
        <v>38</v>
      </c>
      <c r="D19" s="37" t="s">
        <v>39</v>
      </c>
      <c r="E19" s="38" t="s">
        <v>40</v>
      </c>
      <c r="F19" s="38" t="s">
        <v>41</v>
      </c>
      <c r="G19" s="39">
        <v>36800</v>
      </c>
      <c r="H19" s="40">
        <f>5*400</f>
        <v>2000</v>
      </c>
      <c r="I19" s="41">
        <f>+H19*101.81</f>
        <v>203620</v>
      </c>
      <c r="J19" s="42" t="s">
        <v>42</v>
      </c>
    </row>
    <row r="20" spans="1:255" s="43" customFormat="1" x14ac:dyDescent="0.25">
      <c r="A20" s="44"/>
      <c r="B20" s="37" t="s">
        <v>37</v>
      </c>
      <c r="C20" s="37" t="s">
        <v>33</v>
      </c>
      <c r="D20" s="37" t="s">
        <v>43</v>
      </c>
      <c r="E20" s="38" t="s">
        <v>40</v>
      </c>
      <c r="F20" s="38" t="s">
        <v>44</v>
      </c>
      <c r="G20" s="39">
        <v>36800</v>
      </c>
      <c r="H20" s="40">
        <v>0</v>
      </c>
      <c r="I20" s="41">
        <v>93723.7</v>
      </c>
      <c r="J20" s="42" t="s">
        <v>49</v>
      </c>
      <c r="K20" s="72"/>
    </row>
    <row r="21" spans="1:255" s="43" customFormat="1" x14ac:dyDescent="0.25">
      <c r="A21" s="44"/>
      <c r="B21" s="37" t="s">
        <v>32</v>
      </c>
      <c r="C21" s="37" t="s">
        <v>33</v>
      </c>
      <c r="D21" s="37" t="s">
        <v>45</v>
      </c>
      <c r="E21" s="38" t="s">
        <v>35</v>
      </c>
      <c r="F21" s="38" t="s">
        <v>46</v>
      </c>
      <c r="G21" s="39">
        <v>36800</v>
      </c>
      <c r="H21" s="40">
        <v>0</v>
      </c>
      <c r="I21" s="41">
        <v>-25260.63</v>
      </c>
      <c r="J21" s="42" t="s">
        <v>50</v>
      </c>
      <c r="K21" s="72"/>
    </row>
    <row r="22" spans="1:255" s="43" customFormat="1" x14ac:dyDescent="0.25">
      <c r="A22" s="44"/>
      <c r="B22" s="45" t="s">
        <v>37</v>
      </c>
      <c r="C22" s="46" t="s">
        <v>55</v>
      </c>
      <c r="D22" s="37" t="s">
        <v>57</v>
      </c>
      <c r="E22" s="47" t="s">
        <v>66</v>
      </c>
      <c r="F22" s="47" t="s">
        <v>66</v>
      </c>
      <c r="G22" s="39">
        <v>36800</v>
      </c>
      <c r="H22" s="108">
        <v>0</v>
      </c>
      <c r="I22" s="78">
        <v>79361.179999999993</v>
      </c>
      <c r="J22" s="54" t="s">
        <v>65</v>
      </c>
      <c r="K22" s="72"/>
    </row>
    <row r="23" spans="1:255" s="43" customFormat="1" x14ac:dyDescent="0.25">
      <c r="A23" s="44"/>
      <c r="B23" s="46"/>
      <c r="C23" s="46"/>
      <c r="D23" s="46"/>
      <c r="E23" s="47"/>
      <c r="F23" s="47"/>
      <c r="G23" s="48"/>
      <c r="H23" s="108"/>
      <c r="I23" s="78"/>
      <c r="J23" s="54"/>
      <c r="K23" s="72"/>
    </row>
    <row r="24" spans="1:255" s="43" customFormat="1" x14ac:dyDescent="0.25">
      <c r="A24" s="44"/>
      <c r="B24" s="46"/>
      <c r="C24" s="46"/>
      <c r="D24" s="46"/>
      <c r="E24" s="47"/>
      <c r="F24" s="47"/>
      <c r="G24" s="48"/>
      <c r="H24" s="108"/>
      <c r="I24" s="78"/>
      <c r="J24" s="54"/>
      <c r="K24" s="72"/>
    </row>
    <row r="25" spans="1:255" s="43" customFormat="1" x14ac:dyDescent="0.25">
      <c r="A25" s="44"/>
      <c r="B25" s="73"/>
      <c r="C25" s="46"/>
      <c r="D25" s="74"/>
      <c r="E25" s="75"/>
      <c r="F25" s="75"/>
      <c r="G25" s="76"/>
      <c r="H25" s="77"/>
      <c r="I25" s="78"/>
      <c r="J25" s="79"/>
      <c r="K25" s="72"/>
    </row>
    <row r="26" spans="1:255" s="66" customFormat="1" ht="15" customHeight="1" x14ac:dyDescent="0.25">
      <c r="A26" s="59"/>
      <c r="B26" s="80"/>
      <c r="C26" s="80" t="s">
        <v>47</v>
      </c>
      <c r="D26" s="80"/>
      <c r="E26" s="80"/>
      <c r="F26" s="81"/>
      <c r="G26" s="82"/>
      <c r="H26" s="83">
        <f>SUM(H9:H20)</f>
        <v>2742</v>
      </c>
      <c r="I26" s="84">
        <f>SUM(I17:I22)</f>
        <v>303445.69</v>
      </c>
      <c r="J26" s="85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</row>
    <row r="27" spans="1:255" s="5" customFormat="1" x14ac:dyDescent="0.25">
      <c r="A27" s="86"/>
      <c r="F27" s="87"/>
      <c r="G27" s="88"/>
      <c r="H27" s="89"/>
      <c r="I27" s="90"/>
      <c r="J27" s="86"/>
    </row>
    <row r="28" spans="1:255" s="1" customFormat="1" ht="15.6" x14ac:dyDescent="0.25">
      <c r="A28" s="91"/>
      <c r="B28" s="92"/>
      <c r="C28" s="92" t="s">
        <v>48</v>
      </c>
      <c r="D28" s="92"/>
      <c r="E28" s="92"/>
      <c r="F28" s="92"/>
      <c r="G28" s="93"/>
      <c r="H28" s="93">
        <f>+H16+H26</f>
        <v>2765</v>
      </c>
      <c r="I28" s="94">
        <f>+I16+I26</f>
        <v>349488.98</v>
      </c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96"/>
      <c r="FK28" s="96"/>
      <c r="FL28" s="96"/>
    </row>
    <row r="29" spans="1:255" x14ac:dyDescent="0.25">
      <c r="A29" s="5"/>
    </row>
    <row r="30" spans="1:255" x14ac:dyDescent="0.25">
      <c r="A30" s="97"/>
      <c r="B30" s="98"/>
      <c r="C30" s="98"/>
      <c r="D30" s="99"/>
      <c r="E30" s="100"/>
      <c r="F30" s="101"/>
      <c r="G30" s="102"/>
      <c r="H30" s="103"/>
      <c r="I30" s="98"/>
      <c r="J30" s="98"/>
      <c r="K30" s="98"/>
      <c r="L30" s="100"/>
      <c r="M30" s="104"/>
      <c r="N30" s="105"/>
      <c r="O30" s="51"/>
      <c r="P30" s="51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  <c r="IE30" s="107"/>
      <c r="IF30" s="107"/>
      <c r="IG30" s="107"/>
      <c r="IH30" s="107"/>
      <c r="II30" s="107"/>
      <c r="IJ30" s="107"/>
      <c r="IK30" s="107"/>
      <c r="IL30" s="107"/>
      <c r="IM30" s="107"/>
      <c r="IN30" s="107"/>
      <c r="IO30" s="107"/>
      <c r="IP30" s="107"/>
      <c r="IQ30" s="107"/>
      <c r="IR30" s="107"/>
      <c r="IS30" s="107"/>
      <c r="IT30" s="107"/>
      <c r="IU30" s="107"/>
    </row>
  </sheetData>
  <pageMargins left="0.2" right="0.22" top="0.28000000000000003" bottom="0.28999999999999998" header="0.26" footer="0.2"/>
  <pageSetup paperSize="5" scale="57" fitToHeight="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5" sqref="E15"/>
    </sheetView>
  </sheetViews>
  <sheetFormatPr defaultRowHeight="12.6" x14ac:dyDescent="0.25"/>
  <cols>
    <col min="2" max="2" width="19.33203125" bestFit="1" customWidth="1"/>
    <col min="6" max="6" width="11.88671875" bestFit="1" customWidth="1"/>
    <col min="7" max="7" width="14.88671875" bestFit="1" customWidth="1"/>
    <col min="9" max="9" width="14.44140625" bestFit="1" customWidth="1"/>
    <col min="11" max="11" width="14.88671875" bestFit="1" customWidth="1"/>
  </cols>
  <sheetData>
    <row r="1" spans="1:12" ht="14.1" customHeight="1" x14ac:dyDescent="0.25">
      <c r="A1" s="109" t="s">
        <v>56</v>
      </c>
      <c r="B1" s="109" t="s">
        <v>52</v>
      </c>
      <c r="C1" s="109" t="s">
        <v>57</v>
      </c>
      <c r="D1" s="109" t="s">
        <v>32</v>
      </c>
      <c r="E1" s="109"/>
      <c r="F1" s="116">
        <v>187200</v>
      </c>
      <c r="G1" s="110">
        <v>-20165073.829999998</v>
      </c>
      <c r="H1" s="111" t="s">
        <v>61</v>
      </c>
      <c r="I1" s="111"/>
      <c r="J1" s="112">
        <v>187200</v>
      </c>
      <c r="K1" s="113">
        <v>20165073.829999998</v>
      </c>
      <c r="L1" s="105" t="s">
        <v>60</v>
      </c>
    </row>
    <row r="2" spans="1:12" ht="14.1" customHeight="1" x14ac:dyDescent="0.25">
      <c r="A2" s="109" t="s">
        <v>56</v>
      </c>
      <c r="B2" s="109" t="s">
        <v>52</v>
      </c>
      <c r="C2" s="109" t="s">
        <v>57</v>
      </c>
      <c r="D2" s="109" t="s">
        <v>37</v>
      </c>
      <c r="E2" s="109"/>
      <c r="F2" s="116">
        <v>-52565</v>
      </c>
      <c r="G2" s="110">
        <v>5746515.7999999998</v>
      </c>
      <c r="H2" s="111" t="s">
        <v>61</v>
      </c>
      <c r="I2" s="114"/>
      <c r="J2" s="112">
        <v>-52565</v>
      </c>
      <c r="K2" s="113">
        <v>-5746515.7999999998</v>
      </c>
      <c r="L2" s="105" t="s">
        <v>60</v>
      </c>
    </row>
    <row r="3" spans="1:12" ht="14.1" customHeight="1" x14ac:dyDescent="0.25">
      <c r="A3" s="109" t="s">
        <v>56</v>
      </c>
      <c r="B3" s="109" t="s">
        <v>53</v>
      </c>
      <c r="C3" s="109" t="s">
        <v>58</v>
      </c>
      <c r="D3" s="109" t="s">
        <v>32</v>
      </c>
      <c r="E3" s="109"/>
      <c r="F3" s="116">
        <v>88688</v>
      </c>
      <c r="G3" s="110">
        <v>-8924648.1300000008</v>
      </c>
      <c r="H3" s="111" t="s">
        <v>61</v>
      </c>
      <c r="I3" s="111"/>
      <c r="J3" s="112">
        <v>88688</v>
      </c>
      <c r="K3" s="113">
        <v>8924648.1300000008</v>
      </c>
      <c r="L3" s="105" t="s">
        <v>60</v>
      </c>
    </row>
    <row r="4" spans="1:12" ht="14.1" customHeight="1" x14ac:dyDescent="0.25">
      <c r="A4" s="109" t="s">
        <v>56</v>
      </c>
      <c r="B4" s="109" t="s">
        <v>53</v>
      </c>
      <c r="C4" s="109" t="s">
        <v>58</v>
      </c>
      <c r="D4" s="109" t="s">
        <v>37</v>
      </c>
      <c r="E4" s="109"/>
      <c r="F4" s="116">
        <v>-440697</v>
      </c>
      <c r="G4" s="110">
        <v>45571314.539999999</v>
      </c>
      <c r="H4" s="111" t="s">
        <v>61</v>
      </c>
      <c r="I4" s="117">
        <v>37069169.539999999</v>
      </c>
      <c r="J4" s="112">
        <v>-440697</v>
      </c>
      <c r="K4" s="113">
        <v>-8502145</v>
      </c>
      <c r="L4" s="105" t="s">
        <v>60</v>
      </c>
    </row>
    <row r="5" spans="1:12" ht="14.1" customHeight="1" x14ac:dyDescent="0.25">
      <c r="A5" s="109" t="s">
        <v>56</v>
      </c>
      <c r="B5" s="109" t="s">
        <v>54</v>
      </c>
      <c r="C5" s="109" t="s">
        <v>59</v>
      </c>
      <c r="D5" s="109" t="s">
        <v>32</v>
      </c>
      <c r="E5" s="109"/>
      <c r="F5" s="116">
        <v>7942</v>
      </c>
      <c r="G5" s="110">
        <v>-830378.17</v>
      </c>
      <c r="H5" s="111" t="s">
        <v>61</v>
      </c>
      <c r="I5" s="115"/>
      <c r="J5" s="112">
        <v>7942</v>
      </c>
      <c r="K5" s="113">
        <v>830378.17</v>
      </c>
      <c r="L5" s="105" t="s">
        <v>60</v>
      </c>
    </row>
    <row r="6" spans="1:12" ht="14.1" customHeight="1" x14ac:dyDescent="0.25">
      <c r="A6" s="109" t="s">
        <v>56</v>
      </c>
      <c r="B6" s="109" t="s">
        <v>54</v>
      </c>
      <c r="C6" s="109" t="s">
        <v>59</v>
      </c>
      <c r="D6" s="109" t="s">
        <v>37</v>
      </c>
      <c r="E6" s="109"/>
      <c r="F6" s="116">
        <v>-193315</v>
      </c>
      <c r="G6" s="110">
        <v>15592078.15</v>
      </c>
      <c r="H6" s="111" t="s">
        <v>61</v>
      </c>
      <c r="I6" s="115"/>
      <c r="J6" s="112">
        <v>-193315</v>
      </c>
      <c r="K6" s="113">
        <v>-15592078.15</v>
      </c>
      <c r="L6" s="105" t="s">
        <v>60</v>
      </c>
    </row>
    <row r="9" spans="1:12" x14ac:dyDescent="0.25">
      <c r="D9" t="s">
        <v>62</v>
      </c>
    </row>
    <row r="10" spans="1:12" x14ac:dyDescent="0.25">
      <c r="D10" s="118" t="s">
        <v>63</v>
      </c>
    </row>
    <row r="11" spans="1:12" x14ac:dyDescent="0.25">
      <c r="D11" s="118" t="s">
        <v>64</v>
      </c>
    </row>
    <row r="13" spans="1:12" x14ac:dyDescent="0.25">
      <c r="D13" t="s">
        <v>67</v>
      </c>
      <c r="E13" t="s">
        <v>68</v>
      </c>
    </row>
    <row r="14" spans="1:12" x14ac:dyDescent="0.25">
      <c r="E14" t="s">
        <v>69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200010 Upcoming PMAs</vt:lpstr>
      <vt:lpstr>California Power Exchange</vt:lpstr>
      <vt:lpstr>'200010 Upcoming PMAs'!Print_Area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dcterms:created xsi:type="dcterms:W3CDTF">2000-11-29T16:51:03Z</dcterms:created>
  <dcterms:modified xsi:type="dcterms:W3CDTF">2023-09-10T11:26:29Z</dcterms:modified>
</cp:coreProperties>
</file>