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1400" windowHeight="5832" tabRatio="413"/>
  </bookViews>
  <sheets>
    <sheet name="200101 Upcoming PMAs" sheetId="5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'200101 Upcoming PMAs'!$A$1:$K$25</definedName>
    <definedName name="Print_Area_MI">#REF!</definedName>
    <definedName name="REMIT">#REF!</definedName>
    <definedName name="Z_1DECB272_F686_11D2_94FA_00105A0DC0B3_.wvu.PrintArea" localSheetId="0" hidden="1">'200101 Upcoming PMAs'!$A$2:$J$25</definedName>
    <definedName name="Z_29B06641_B088_11D2_ADF7_006097987D85_.wvu.PrintArea" localSheetId="0" hidden="1">'200101 Upcoming PMAs'!$A$2:$J$25</definedName>
    <definedName name="Z_4E179603_DD42_11D2_B4B5_00A0D10447DB_.wvu.PrintArea" localSheetId="0" hidden="1">'200101 Upcoming PMAs'!$A$2:$J$25</definedName>
    <definedName name="Z_5BB1B14A_4041_11D3_B51A_00A0D10447DB_.wvu.PrintArea" localSheetId="0" hidden="1">'200101 Upcoming PMAs'!$A$2:$J$24</definedName>
    <definedName name="Z_6587C53B_0D31_11D3_9DA3_00105A5F7FCC_.wvu.PrintArea" localSheetId="0" hidden="1">'200101 Upcoming PMAs'!$A$2:$J$24</definedName>
    <definedName name="Z_6CF55002_AFA3_11D2_9C83_006097987C7E_.wvu.PrintArea" localSheetId="0" hidden="1">'200101 Upcoming PMAs'!$A$2:$J$25</definedName>
    <definedName name="Z_6F4BF9A1_B0B1_11D2_AE9A_00105A0DC0F3_.wvu.PrintArea" localSheetId="0" hidden="1">'200101 Upcoming PMAs'!$A$2:$J$25</definedName>
    <definedName name="Z_A6E873C2_AFB2_11D2_B2D5_00A0D106FC9E_.wvu.PrintArea" localSheetId="0" hidden="1">'200101 Upcoming PMAs'!$A$2:$J$25</definedName>
    <definedName name="Z_C4506BA3_AFAD_11D2_95A1_006097D37626_.wvu.PrintArea" localSheetId="0" hidden="1">'200101 Upcoming PMAs'!$A$2:$J$25</definedName>
    <definedName name="Z_E4FD9742_0D2A_11D3_B331_00A0D106FC9E_.wvu.PrintArea" localSheetId="0" hidden="1">'200101 Upcoming PMAs'!$A$1:$J$25</definedName>
    <definedName name="Z_EBD68621_7CE4_11D3_AF74_006097D3758C_.wvu.PrintArea" localSheetId="0" hidden="1">'200101 Upcoming PMAs'!$A$1:$J$25</definedName>
    <definedName name="Z_F7827FC1_0D47_11D3_AEFF_00A024E573AB_.wvu.PrintArea" localSheetId="0" hidden="1">'200101 Upcoming PMAs'!$A$2:$J$24</definedName>
  </definedNames>
  <calcPr calcId="92512"/>
  <customWorkbookViews>
    <customWorkbookView name="Daniel Temple Houston - Personal View" guid="{CDE77F04-63BC-11D4-AECD-009027B8ACB5}" mergeInterval="0" personalView="1" maximized="1" windowWidth="1020" windowHeight="573" activeSheetId="5"/>
    <customWorkbookView name="elew - Personal View" guid="{DA990B51-4072-11D3-AF1B-00A024E573AB}" mergeInterval="0" personalView="1" maximized="1" windowWidth="1020" windowHeight="606" activeSheetId="1"/>
    <customWorkbookView name="Rebecca M. Grace - Personal View" guid="{1379E11A-0401-11D4-AF14-009027B83EB2}" mergeInterval="0" personalView="1" maximized="1" windowWidth="1020" windowHeight="579" activeSheetId="1"/>
    <customWorkbookView name="Amy Horton - Personal View" guid="{3E77808C-9D0C-11D3-AE65-006097A7AD8F}" mergeInterval="0" personalView="1" maximized="1" windowWidth="1020" windowHeight="573" activeSheetId="1"/>
    <customWorkbookView name="kdurham - Personal View" guid="{20A5F407-2583-11D3-AE73-006097987D85}" mergeInterval="0" personalView="1" maximized="1" windowWidth="1020" windowHeight="546" activeSheetId="1" showComments="commIndAndComment"/>
    <customWorkbookView name="Rebecca Grace - Personal View" guid="{D330E69E-7025-11D3-AE80-00600803BB8F}" mergeInterval="0" personalView="1" maximized="1" windowWidth="1020" windowHeight="579" activeSheetId="1"/>
    <customWorkbookView name="cclark1 - Personal View" guid="{64435AA1-9D46-11D3-AE81-006097DED1FB}" mergeInterval="0" personalView="1" maximized="1" windowWidth="796" windowHeight="385" activeSheetId="1"/>
    <customWorkbookView name="Jon Paul Lewis - Personal View" guid="{F678DE51-3F73-11D3-9651-006097987CAD}" mergeInterval="0" personalView="1" maximized="1" windowWidth="1020" windowHeight="573" activeSheetId="1"/>
    <customWorkbookView name="cgin - Personal View" guid="{5BB1B14A-4041-11D3-B51A-00A0D10447DB}" mergeInterval="0" personalView="1" maximized="1" windowWidth="1020" windowHeight="606" activeSheetId="1" showComments="commIndAndComment"/>
    <customWorkbookView name="elsie lew - Personal View" guid="{F7827FC1-0D47-11D3-AEFF-00A024E573AB}" mergeInterval="0" personalView="1" maximized="1" windowWidth="1020" windowHeight="606" activeSheetId="1"/>
    <customWorkbookView name="darnell houston - Personal View" guid="{1C125763-4039-11D3-AF33-006097D3758C}" mergeInterval="0" personalView="1" maximized="1" windowWidth="1020" windowHeight="581" activeSheetId="1"/>
    <customWorkbookView name="tkotrla - Personal View" guid="{6587C53B-0D31-11D3-9DA3-00105A5F7FCC}" mergeInterval="0" personalView="1" maximized="1" windowWidth="1020" windowHeight="575" activeSheetId="1"/>
    <customWorkbookView name="lreeves - Personal View" guid="{EBD68621-7CE4-11D3-AF74-006097D3758C}" mergeInterval="0" personalView="1" maximized="1" windowWidth="1020" windowHeight="606" activeSheetId="1"/>
    <customWorkbookView name="Kelley J. Huntley - Personal View" guid="{255C78C1-568D-11D3-AF34-00105A0DC0F3}" mergeInterval="0" personalView="1" maximized="1" windowWidth="1020" windowHeight="573" activeSheetId="1"/>
    <customWorkbookView name="Kevin Drachenberg - Personal View" guid="{E4FD9742-0D2A-11D3-B331-00A0D106FC9E}" mergeInterval="0" personalView="1" maximized="1" windowWidth="1020" windowHeight="577" tabRatio="758" activeSheetId="1"/>
    <customWorkbookView name="ldewett - Personal View" guid="{065F50F5-2BF4-11D4-AE7C-006097DED1FB}" mergeInterval="0" personalView="1" maximized="1" windowWidth="1020" windowHeight="573" activeSheetId="1"/>
    <customWorkbookView name="kjohns2 - Personal View" guid="{C32A40C1-2CE1-11D4-AED2-006097D3758C}" mergeInterval="0" personalView="1" maximized="1" windowWidth="1020" windowHeight="582" activeSheetId="1"/>
    <customWorkbookView name="jwerner2 - Personal View" guid="{F6EF7D5D-FF3B-11D3-9B12-006097987CAD}" mergeInterval="0" personalView="1" maximized="1" windowWidth="1020" windowHeight="573" activeSheetId="1"/>
    <customWorkbookView name="Michael Jacobson - Personal View" guid="{2909B519-623B-11D4-8EAF-00D0B74AD5F5}" mergeInterval="0" personalView="1" maximized="1" windowWidth="1020" windowHeight="569" activeSheetId="5"/>
    <customWorkbookView name="Kyle Gibson - Personal View" guid="{16738D80-6257-11D4-AE74-00105A0FD394}" mergeInterval="0" personalView="1" maximized="1" windowWidth="1020" windowHeight="606" activeSheetId="1"/>
    <customWorkbookView name="ahorton - Personal View" guid="{DCF909F0-03F0-11D4-AEBD-006097A7AD8F}" mergeInterval="0" personalView="1" maximized="1" windowWidth="1020" windowHeight="546" activeSheetId="1"/>
  </customWorkbookViews>
</workbook>
</file>

<file path=xl/calcChain.xml><?xml version="1.0" encoding="utf-8"?>
<calcChain xmlns="http://schemas.openxmlformats.org/spreadsheetml/2006/main">
  <c r="H16" i="5" l="1"/>
  <c r="I16" i="5"/>
  <c r="I21" i="5"/>
  <c r="H23" i="5"/>
  <c r="I23" i="5"/>
  <c r="H25" i="5"/>
  <c r="I25" i="5"/>
</calcChain>
</file>

<file path=xl/sharedStrings.xml><?xml version="1.0" encoding="utf-8"?>
<sst xmlns="http://schemas.openxmlformats.org/spreadsheetml/2006/main" count="103" uniqueCount="77">
  <si>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</si>
  <si>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</si>
  <si>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</si>
  <si>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</si>
  <si>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</si>
  <si>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</si>
  <si>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</si>
  <si>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</si>
  <si>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</si>
  <si>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</si>
  <si>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</si>
  <si>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</si>
  <si>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</si>
  <si>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</si>
  <si>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</si>
  <si>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(- = expense)</t>
  </si>
  <si>
    <t>EAST TOTAL (Regions 1-6)</t>
  </si>
  <si>
    <t>GRAND TOTAL</t>
  </si>
  <si>
    <t>UPCOMING PMAs (DPR Exposure Items)</t>
  </si>
  <si>
    <t>NOTES (I.e., Carryforward)</t>
  </si>
  <si>
    <t>WEST TOTAL (Regions 7-12)</t>
  </si>
  <si>
    <t>0101 PMAs &gt;$15,000  (Adjustments Made During CheckOut After 1st Workday)</t>
  </si>
  <si>
    <t>P</t>
  </si>
  <si>
    <t>AC</t>
  </si>
  <si>
    <t>S</t>
  </si>
  <si>
    <t>Tosco Refining Co</t>
  </si>
  <si>
    <t>EPMI-ST-CA</t>
  </si>
  <si>
    <t>EPMI-LT-NW</t>
  </si>
  <si>
    <t>EPMI-LT-SW</t>
  </si>
  <si>
    <t>Multiple Deals - Portland (K Nelson) Is Actualizing &amp; PXNP15 Index Price Adjustment</t>
  </si>
  <si>
    <t>JW</t>
  </si>
  <si>
    <t>Reliant Energy Services</t>
  </si>
  <si>
    <t>R1E</t>
  </si>
  <si>
    <t>PGE Energy Trading POW</t>
  </si>
  <si>
    <t>EL</t>
  </si>
  <si>
    <t>TransAlta Energy Marketing (US) Inc.</t>
  </si>
  <si>
    <t>PA</t>
  </si>
  <si>
    <t>R10</t>
  </si>
  <si>
    <t xml:space="preserve">491782.1 SC trades Sept00-Dec00 $67,036.00 entered as PA but sb SA (H.Dutton) </t>
  </si>
  <si>
    <t>T</t>
  </si>
  <si>
    <t>KMD</t>
  </si>
  <si>
    <t>Entergy Power Marketing</t>
  </si>
  <si>
    <t>EPMI-ST-HOURLY</t>
  </si>
  <si>
    <t>R3B</t>
  </si>
  <si>
    <t>carryover</t>
  </si>
  <si>
    <t>MAPPCOR</t>
  </si>
  <si>
    <t>EPMI-ST-MAPP</t>
  </si>
  <si>
    <t>R4A</t>
  </si>
  <si>
    <t>Adjustments made to true up 12-00 transmission invoice for MAPPCOR</t>
  </si>
  <si>
    <t>R5</t>
  </si>
  <si>
    <t>BR deal #501485.1- entered with an incorrect price of 25mw @$1976.25 to $3.75 1/20 HE 1</t>
  </si>
  <si>
    <t>Florida Power &amp; Light</t>
  </si>
  <si>
    <t>EPMI-ST-SRC</t>
  </si>
  <si>
    <t>R3A</t>
  </si>
  <si>
    <t>Cinergy Services</t>
  </si>
  <si>
    <t>EPMI-ST-ECAR</t>
  </si>
  <si>
    <t>AHC</t>
  </si>
  <si>
    <t>R7A</t>
  </si>
  <si>
    <t>Multiple Deals - Price change from $20.08 to $28.08 on 4000 mws for days 1/4-1/10 &amp; 1/19-1/23 - changes made on 2/9/01 DMS #6706</t>
  </si>
  <si>
    <t>WAPA - CRSP</t>
  </si>
  <si>
    <t>EPMI-ST-SW</t>
  </si>
  <si>
    <t>420886.104 - Deal was zeroed out it was a duplicate of leg .103; it was not routed in scheduling so there is no offset; DMS #6591 change made on 2/9/01</t>
  </si>
  <si>
    <t>EPMI-ST-PJM</t>
  </si>
  <si>
    <t xml:space="preserve">Mult deals - index price adjustment - PJM Western </t>
  </si>
  <si>
    <t>Mult deals - index price adjustment - PXSP15</t>
  </si>
  <si>
    <t>Colorado Springs Utilities</t>
  </si>
  <si>
    <t>MC</t>
  </si>
  <si>
    <t>Conoco Power Marketing Inc.</t>
  </si>
  <si>
    <t>Index price adjustment for DJ-MC-Sunday - Deals #347356.3 &amp; 485393.3</t>
  </si>
  <si>
    <t>R11</t>
  </si>
  <si>
    <t>EPMI-LT-CA</t>
  </si>
  <si>
    <t>91395.33-  annuity added to adjust 1-01 est prices to actual invoice payable.</t>
  </si>
  <si>
    <t>True up of 1-01 transmission</t>
  </si>
  <si>
    <t>523291.1- annuity added to adjust 1-01 transmission.</t>
  </si>
  <si>
    <t>EPMI-HOURLY-SE</t>
  </si>
  <si>
    <t>R9</t>
  </si>
  <si>
    <t>448927.1- BR deal was entered with incorrect price on 11/1 HE 21.  157mw was entered with a price of $300 changed to $3.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</si>
</sst>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.00;[Red]&quot;$&quot;\ \-#,##0.00"/>
    <numFmt numFmtId="165" formatCode="#,##0;\(#,##0\);\-\-"/>
    <numFmt numFmtId="166" formatCode="#,##0.00;\(#,##0.00\);\-\-"/>
    <numFmt numFmtId="167" formatCode="_(* #,##0_);_(* \(#,##0\);_(* &quot;-&quot;??_);_(@_)"/>
  </numFmts>
  <fonts count="14" x14ac:knownFonts="1">
    <font>
      <sz val="10"/>
      <name val="MS Sans Serif"/>
    </font>
    <font>
      <sz val="10"/>
      <name val="MS Sans Serif"/>
    </font>
    <font>
      <sz val="10"/>
      <name val="Arial"/>
    </font>
    <font>
      <sz val="10"/>
      <color indexed="8"/>
      <name val="MS Sans Serif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100">
    <xf numFmtId="0" fontId="0" fillId="0" borderId="0" xfId="0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vertical="top" wrapText="1"/>
    </xf>
    <xf numFmtId="44" fontId="2" fillId="0" borderId="0" xfId="2" applyFont="1" applyAlignment="1">
      <alignment vertical="top"/>
    </xf>
    <xf numFmtId="0" fontId="2" fillId="0" borderId="0" xfId="3" applyFill="1" applyAlignment="1">
      <alignment vertical="top"/>
    </xf>
    <xf numFmtId="0" fontId="6" fillId="0" borderId="0" xfId="3" applyFont="1" applyBorder="1" applyAlignment="1">
      <alignment vertical="top"/>
    </xf>
    <xf numFmtId="0" fontId="6" fillId="2" borderId="1" xfId="3" applyFont="1" applyFill="1" applyBorder="1" applyAlignment="1">
      <alignment vertical="top"/>
    </xf>
    <xf numFmtId="0" fontId="2" fillId="2" borderId="2" xfId="3" applyFill="1" applyBorder="1" applyAlignment="1">
      <alignment vertical="top"/>
    </xf>
    <xf numFmtId="0" fontId="2" fillId="2" borderId="3" xfId="3" applyFill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8" fillId="0" borderId="0" xfId="3" applyFont="1" applyAlignment="1">
      <alignment vertical="top"/>
    </xf>
    <xf numFmtId="0" fontId="8" fillId="2" borderId="4" xfId="3" applyFont="1" applyFill="1" applyBorder="1" applyAlignment="1">
      <alignment vertical="top"/>
    </xf>
    <xf numFmtId="0" fontId="8" fillId="2" borderId="5" xfId="3" applyFont="1" applyFill="1" applyBorder="1" applyAlignment="1">
      <alignment vertical="top"/>
    </xf>
    <xf numFmtId="0" fontId="8" fillId="2" borderId="4" xfId="3" applyFont="1" applyFill="1" applyBorder="1" applyAlignment="1">
      <alignment horizontal="center" vertical="top"/>
    </xf>
    <xf numFmtId="0" fontId="8" fillId="2" borderId="4" xfId="3" applyFont="1" applyFill="1" applyBorder="1" applyAlignment="1">
      <alignment vertical="top" wrapText="1"/>
    </xf>
    <xf numFmtId="0" fontId="8" fillId="0" borderId="0" xfId="3" applyFont="1" applyFill="1" applyAlignment="1">
      <alignment vertical="top"/>
    </xf>
    <xf numFmtId="0" fontId="8" fillId="2" borderId="6" xfId="3" applyFont="1" applyFill="1" applyBorder="1" applyAlignment="1">
      <alignment vertical="top"/>
    </xf>
    <xf numFmtId="0" fontId="8" fillId="2" borderId="7" xfId="3" applyFont="1" applyFill="1" applyBorder="1" applyAlignment="1">
      <alignment vertical="top"/>
    </xf>
    <xf numFmtId="0" fontId="8" fillId="2" borderId="6" xfId="3" applyFont="1" applyFill="1" applyBorder="1" applyAlignment="1">
      <alignment horizontal="center" vertical="top"/>
    </xf>
    <xf numFmtId="0" fontId="8" fillId="2" borderId="6" xfId="3" applyFont="1" applyFill="1" applyBorder="1" applyAlignment="1">
      <alignment vertical="top" wrapText="1"/>
    </xf>
    <xf numFmtId="0" fontId="2" fillId="0" borderId="0" xfId="3" applyFont="1" applyFill="1" applyAlignment="1">
      <alignment vertical="top"/>
    </xf>
    <xf numFmtId="0" fontId="8" fillId="2" borderId="8" xfId="3" applyFont="1" applyFill="1" applyBorder="1" applyAlignment="1">
      <alignment vertical="top"/>
    </xf>
    <xf numFmtId="0" fontId="2" fillId="2" borderId="8" xfId="3" applyFill="1" applyBorder="1" applyAlignment="1">
      <alignment vertical="top" wrapText="1"/>
    </xf>
    <xf numFmtId="0" fontId="9" fillId="0" borderId="8" xfId="3" applyFont="1" applyFill="1" applyBorder="1" applyAlignment="1">
      <alignment vertical="top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vertical="top" wrapText="1"/>
    </xf>
    <xf numFmtId="44" fontId="2" fillId="0" borderId="0" xfId="2" applyFont="1" applyFill="1" applyAlignment="1">
      <alignment vertical="top"/>
    </xf>
    <xf numFmtId="0" fontId="10" fillId="0" borderId="0" xfId="3" applyFont="1" applyFill="1" applyAlignment="1">
      <alignment vertical="top"/>
    </xf>
    <xf numFmtId="167" fontId="7" fillId="2" borderId="8" xfId="1" applyNumberFormat="1" applyFont="1" applyFill="1" applyBorder="1" applyAlignment="1">
      <alignment vertical="top"/>
    </xf>
    <xf numFmtId="44" fontId="7" fillId="2" borderId="8" xfId="2" applyFont="1" applyFill="1" applyBorder="1" applyAlignment="1">
      <alignment vertical="top"/>
    </xf>
    <xf numFmtId="0" fontId="10" fillId="0" borderId="0" xfId="3" applyFont="1" applyAlignment="1">
      <alignment vertical="top"/>
    </xf>
    <xf numFmtId="0" fontId="2" fillId="0" borderId="0" xfId="3" applyFont="1" applyAlignment="1">
      <alignment vertical="top"/>
    </xf>
    <xf numFmtId="0" fontId="8" fillId="2" borderId="8" xfId="3" applyFont="1" applyFill="1" applyBorder="1" applyAlignment="1">
      <alignment horizontal="center" vertical="top"/>
    </xf>
    <xf numFmtId="0" fontId="8" fillId="2" borderId="8" xfId="3" applyFont="1" applyFill="1" applyBorder="1" applyAlignment="1">
      <alignment vertical="top" wrapText="1"/>
    </xf>
    <xf numFmtId="0" fontId="8" fillId="3" borderId="0" xfId="3" applyFont="1" applyFill="1" applyAlignment="1">
      <alignment vertical="top"/>
    </xf>
    <xf numFmtId="0" fontId="11" fillId="0" borderId="0" xfId="3" applyFont="1" applyFill="1" applyAlignment="1">
      <alignment vertical="top" wrapText="1"/>
    </xf>
    <xf numFmtId="0" fontId="11" fillId="2" borderId="9" xfId="3" applyFont="1" applyFill="1" applyBorder="1" applyAlignment="1">
      <alignment vertical="top" wrapText="1"/>
    </xf>
    <xf numFmtId="0" fontId="10" fillId="0" borderId="0" xfId="3" applyFont="1" applyFill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8" fillId="2" borderId="10" xfId="3" applyFont="1" applyFill="1" applyBorder="1" applyAlignment="1">
      <alignment vertical="top"/>
    </xf>
    <xf numFmtId="0" fontId="8" fillId="2" borderId="10" xfId="3" applyFont="1" applyFill="1" applyBorder="1" applyAlignment="1">
      <alignment horizontal="center" vertical="top"/>
    </xf>
    <xf numFmtId="0" fontId="8" fillId="2" borderId="10" xfId="3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166" fontId="0" fillId="0" borderId="0" xfId="0" applyNumberFormat="1" applyFill="1" applyAlignment="1">
      <alignment vertical="top"/>
    </xf>
    <xf numFmtId="165" fontId="9" fillId="0" borderId="0" xfId="0" applyNumberFormat="1" applyFont="1" applyFill="1" applyBorder="1" applyAlignment="1">
      <alignment horizontal="center" vertical="top" wrapText="1"/>
    </xf>
    <xf numFmtId="166" fontId="9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166" fontId="9" fillId="0" borderId="0" xfId="0" applyNumberFormat="1" applyFont="1" applyFill="1" applyBorder="1" applyAlignment="1">
      <alignment horizontal="center" vertical="top" wrapText="1"/>
    </xf>
    <xf numFmtId="167" fontId="7" fillId="2" borderId="8" xfId="1" applyNumberFormat="1" applyFont="1" applyFill="1" applyBorder="1" applyAlignment="1">
      <alignment horizontal="center" vertical="top"/>
    </xf>
    <xf numFmtId="17" fontId="8" fillId="2" borderId="11" xfId="3" quotePrefix="1" applyNumberFormat="1" applyFont="1" applyFill="1" applyBorder="1" applyAlignment="1">
      <alignment horizontal="center" vertical="top" wrapText="1"/>
    </xf>
    <xf numFmtId="167" fontId="2" fillId="0" borderId="0" xfId="1" applyNumberFormat="1" applyFont="1" applyAlignment="1">
      <alignment horizontal="center" vertical="top"/>
    </xf>
    <xf numFmtId="167" fontId="2" fillId="0" borderId="0" xfId="1" applyNumberFormat="1" applyFont="1" applyBorder="1" applyAlignment="1">
      <alignment horizontal="center" vertical="top"/>
    </xf>
    <xf numFmtId="167" fontId="8" fillId="2" borderId="10" xfId="1" applyNumberFormat="1" applyFont="1" applyFill="1" applyBorder="1" applyAlignment="1">
      <alignment horizontal="center" vertical="top"/>
    </xf>
    <xf numFmtId="167" fontId="2" fillId="0" borderId="0" xfId="1" applyNumberFormat="1" applyFont="1" applyFill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7" fontId="8" fillId="2" borderId="12" xfId="2" applyNumberFormat="1" applyFont="1" applyFill="1" applyBorder="1" applyAlignment="1">
      <alignment vertical="top"/>
    </xf>
    <xf numFmtId="0" fontId="9" fillId="0" borderId="10" xfId="3" applyFont="1" applyFill="1" applyBorder="1" applyAlignment="1">
      <alignment vertical="top"/>
    </xf>
    <xf numFmtId="0" fontId="11" fillId="0" borderId="0" xfId="3" applyFont="1" applyFill="1" applyBorder="1" applyAlignment="1">
      <alignment vertical="top" wrapText="1"/>
    </xf>
    <xf numFmtId="0" fontId="2" fillId="2" borderId="6" xfId="3" applyFill="1" applyBorder="1" applyAlignment="1">
      <alignment vertical="top"/>
    </xf>
    <xf numFmtId="17" fontId="9" fillId="0" borderId="10" xfId="3" applyNumberFormat="1" applyFont="1" applyFill="1" applyBorder="1" applyAlignment="1">
      <alignment horizontal="center" vertical="top" wrapText="1"/>
    </xf>
    <xf numFmtId="0" fontId="8" fillId="2" borderId="13" xfId="3" applyFont="1" applyFill="1" applyBorder="1" applyAlignment="1">
      <alignment vertical="top" wrapText="1"/>
    </xf>
    <xf numFmtId="0" fontId="9" fillId="0" borderId="8" xfId="3" applyFont="1" applyFill="1" applyBorder="1" applyAlignment="1">
      <alignment horizontal="center" vertical="top"/>
    </xf>
    <xf numFmtId="0" fontId="9" fillId="0" borderId="10" xfId="3" applyFont="1" applyFill="1" applyBorder="1" applyAlignment="1">
      <alignment horizontal="center" vertical="top"/>
    </xf>
    <xf numFmtId="17" fontId="2" fillId="0" borderId="0" xfId="3" applyNumberFormat="1" applyAlignment="1">
      <alignment horizontal="center" vertical="top" wrapText="1"/>
    </xf>
    <xf numFmtId="17" fontId="2" fillId="2" borderId="3" xfId="3" applyNumberFormat="1" applyFill="1" applyBorder="1" applyAlignment="1">
      <alignment horizontal="center" vertical="top" wrapText="1"/>
    </xf>
    <xf numFmtId="17" fontId="8" fillId="2" borderId="10" xfId="3" applyNumberFormat="1" applyFont="1" applyFill="1" applyBorder="1" applyAlignment="1">
      <alignment horizontal="center" vertical="top" wrapText="1"/>
    </xf>
    <xf numFmtId="17" fontId="2" fillId="0" borderId="0" xfId="3" applyNumberFormat="1" applyFill="1" applyAlignment="1">
      <alignment horizontal="center" vertical="top" wrapText="1"/>
    </xf>
    <xf numFmtId="17" fontId="7" fillId="2" borderId="8" xfId="1" applyNumberFormat="1" applyFont="1" applyFill="1" applyBorder="1" applyAlignment="1">
      <alignment horizontal="center" vertical="top"/>
    </xf>
    <xf numFmtId="17" fontId="12" fillId="0" borderId="0" xfId="0" applyNumberFormat="1" applyFont="1" applyFill="1" applyBorder="1" applyAlignment="1">
      <alignment horizontal="center" vertical="top"/>
    </xf>
    <xf numFmtId="17" fontId="8" fillId="2" borderId="14" xfId="3" applyNumberFormat="1" applyFont="1" applyFill="1" applyBorder="1" applyAlignment="1">
      <alignment horizontal="center" vertical="top" wrapText="1"/>
    </xf>
    <xf numFmtId="17" fontId="8" fillId="2" borderId="15" xfId="3" applyNumberFormat="1" applyFont="1" applyFill="1" applyBorder="1" applyAlignment="1">
      <alignment horizontal="center" vertical="top" wrapText="1"/>
    </xf>
    <xf numFmtId="17" fontId="8" fillId="2" borderId="16" xfId="3" applyNumberFormat="1" applyFont="1" applyFill="1" applyBorder="1" applyAlignment="1">
      <alignment horizontal="center" vertical="top" wrapText="1"/>
    </xf>
    <xf numFmtId="0" fontId="8" fillId="2" borderId="17" xfId="3" applyFont="1" applyFill="1" applyBorder="1" applyAlignment="1">
      <alignment horizontal="center" vertical="top"/>
    </xf>
    <xf numFmtId="7" fontId="9" fillId="0" borderId="10" xfId="3" applyNumberFormat="1" applyFont="1" applyFill="1" applyBorder="1" applyAlignment="1">
      <alignment vertical="top"/>
    </xf>
    <xf numFmtId="0" fontId="8" fillId="2" borderId="17" xfId="3" applyFont="1" applyFill="1" applyBorder="1" applyAlignment="1">
      <alignment vertical="top"/>
    </xf>
    <xf numFmtId="0" fontId="9" fillId="0" borderId="8" xfId="0" applyFont="1" applyBorder="1" applyAlignment="1">
      <alignment horizontal="left" vertical="top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9" fillId="0" borderId="8" xfId="0" applyFont="1" applyFill="1" applyBorder="1" applyAlignment="1">
      <alignment horizontal="left" vertical="top" wrapText="1"/>
    </xf>
    <xf numFmtId="166" fontId="13" fillId="0" borderId="0" xfId="0" applyNumberFormat="1" applyFont="1" applyFill="1" applyAlignment="1">
      <alignment horizontal="left" vertical="top"/>
    </xf>
    <xf numFmtId="0" fontId="9" fillId="0" borderId="10" xfId="3" applyFont="1" applyFill="1" applyBorder="1" applyAlignment="1">
      <alignment horizontal="right" vertical="top"/>
    </xf>
    <xf numFmtId="167" fontId="8" fillId="2" borderId="8" xfId="1" applyNumberFormat="1" applyFont="1" applyFill="1" applyBorder="1" applyAlignment="1">
      <alignment horizontal="right" vertical="top"/>
    </xf>
    <xf numFmtId="167" fontId="9" fillId="0" borderId="10" xfId="1" applyNumberFormat="1" applyFont="1" applyFill="1" applyBorder="1" applyAlignment="1">
      <alignment horizontal="right" vertical="top"/>
    </xf>
    <xf numFmtId="17" fontId="9" fillId="0" borderId="18" xfId="3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4" fontId="2" fillId="0" borderId="0" xfId="2" applyFont="1" applyAlignment="1">
      <alignment horizontal="center"/>
    </xf>
    <xf numFmtId="0" fontId="0" fillId="0" borderId="8" xfId="0" applyBorder="1" applyAlignment="1">
      <alignment horizontal="center"/>
    </xf>
    <xf numFmtId="0" fontId="9" fillId="0" borderId="10" xfId="0" applyFont="1" applyBorder="1" applyAlignment="1">
      <alignment horizontal="center" vertical="top"/>
    </xf>
    <xf numFmtId="0" fontId="12" fillId="0" borderId="10" xfId="4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9" fillId="0" borderId="8" xfId="3" applyFont="1" applyFill="1" applyBorder="1" applyAlignment="1">
      <alignment horizontal="right" vertical="top"/>
    </xf>
    <xf numFmtId="7" fontId="8" fillId="2" borderId="10" xfId="2" applyNumberFormat="1" applyFont="1" applyFill="1" applyBorder="1" applyAlignment="1">
      <alignment vertical="top"/>
    </xf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11/2000%2011%20Upcoming%20PMA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 Power Exchange_Nov 2000"/>
      <sheetName val="200011 Upcoming PMA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U30"/>
  <sheetViews>
    <sheetView tabSelected="1" zoomScale="80" workbookViewId="0">
      <selection activeCell="K15" sqref="K15"/>
    </sheetView>
  </sheetViews>
  <sheetFormatPr defaultColWidth="9.109375" defaultRowHeight="13.2" x14ac:dyDescent="0.25"/>
  <cols>
    <col min="1" max="1" width="21.5546875" style="83" customWidth="1"/>
    <col min="2" max="2" width="11.44140625" style="3" customWidth="1"/>
    <col min="3" max="3" width="9.33203125" style="3" customWidth="1"/>
    <col min="4" max="4" width="41.33203125" style="3" customWidth="1"/>
    <col min="5" max="5" width="32" style="3" bestFit="1" customWidth="1"/>
    <col min="6" max="6" width="19.88671875" style="4" bestFit="1" customWidth="1"/>
    <col min="7" max="7" width="17.5546875" style="69" customWidth="1"/>
    <col min="8" max="8" width="14.109375" style="56" customWidth="1"/>
    <col min="9" max="9" width="20.6640625" style="6" customWidth="1"/>
    <col min="10" max="10" width="116.109375" style="5" customWidth="1"/>
    <col min="11" max="11" width="28" style="7" bestFit="1" customWidth="1"/>
    <col min="12" max="168" width="9.109375" style="7"/>
    <col min="169" max="16384" width="9.109375" style="3"/>
  </cols>
  <sheetData>
    <row r="1" spans="1:168" ht="22.8" x14ac:dyDescent="0.25">
      <c r="A1" s="1" t="s">
        <v>18</v>
      </c>
      <c r="B1" s="2"/>
    </row>
    <row r="2" spans="1:168" ht="23.4" thickBot="1" x14ac:dyDescent="0.3">
      <c r="A2" s="8"/>
      <c r="B2" s="2"/>
    </row>
    <row r="3" spans="1:168" ht="18" thickBot="1" x14ac:dyDescent="0.3">
      <c r="A3" s="35"/>
      <c r="B3" s="9" t="s">
        <v>21</v>
      </c>
      <c r="C3" s="10"/>
      <c r="D3" s="10"/>
      <c r="E3" s="10"/>
      <c r="F3" s="11"/>
      <c r="G3" s="70"/>
      <c r="H3" s="57"/>
      <c r="I3" s="12"/>
      <c r="J3" s="13"/>
    </row>
    <row r="4" spans="1:168" ht="13.8" thickBot="1" x14ac:dyDescent="0.3">
      <c r="A4" s="3"/>
    </row>
    <row r="5" spans="1:168" s="14" customFormat="1" x14ac:dyDescent="0.25">
      <c r="B5" s="15" t="s">
        <v>0</v>
      </c>
      <c r="C5" s="16" t="s">
        <v>1</v>
      </c>
      <c r="D5" s="15" t="s">
        <v>2</v>
      </c>
      <c r="E5" s="15" t="s">
        <v>3</v>
      </c>
      <c r="F5" s="17" t="s">
        <v>4</v>
      </c>
      <c r="G5" s="75" t="s">
        <v>5</v>
      </c>
      <c r="H5" s="17" t="s">
        <v>6</v>
      </c>
      <c r="I5" s="15" t="s">
        <v>7</v>
      </c>
      <c r="J5" s="18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</row>
    <row r="6" spans="1:168" s="14" customFormat="1" x14ac:dyDescent="0.25">
      <c r="B6" s="20" t="s">
        <v>9</v>
      </c>
      <c r="C6" s="21"/>
      <c r="D6" s="20"/>
      <c r="E6" s="20" t="s">
        <v>10</v>
      </c>
      <c r="F6" s="22"/>
      <c r="G6" s="76" t="s">
        <v>11</v>
      </c>
      <c r="H6" s="22" t="s">
        <v>12</v>
      </c>
      <c r="I6" s="20" t="s">
        <v>12</v>
      </c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</row>
    <row r="7" spans="1:168" s="14" customFormat="1" ht="13.8" thickBot="1" x14ac:dyDescent="0.3">
      <c r="B7" s="20" t="s">
        <v>13</v>
      </c>
      <c r="C7" s="21"/>
      <c r="D7" s="20"/>
      <c r="E7" s="20"/>
      <c r="F7" s="22"/>
      <c r="G7" s="76"/>
      <c r="H7" s="22"/>
      <c r="I7" s="20" t="s">
        <v>14</v>
      </c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</row>
    <row r="8" spans="1:168" ht="27" thickBot="1" x14ac:dyDescent="0.3">
      <c r="A8" s="40" t="s">
        <v>19</v>
      </c>
      <c r="B8" s="64"/>
      <c r="C8" s="21"/>
      <c r="D8" s="20"/>
      <c r="E8" s="20"/>
      <c r="F8" s="22"/>
      <c r="G8" s="77"/>
      <c r="H8" s="78"/>
      <c r="I8" s="80" t="s">
        <v>15</v>
      </c>
      <c r="J8" s="66"/>
    </row>
    <row r="9" spans="1:168" s="7" customFormat="1" x14ac:dyDescent="0.25">
      <c r="A9" s="63"/>
      <c r="B9" s="67" t="s">
        <v>39</v>
      </c>
      <c r="C9" s="67" t="s">
        <v>40</v>
      </c>
      <c r="D9" s="27" t="s">
        <v>54</v>
      </c>
      <c r="E9" s="67" t="s">
        <v>55</v>
      </c>
      <c r="F9" s="67" t="s">
        <v>47</v>
      </c>
      <c r="G9" s="65">
        <v>36893</v>
      </c>
      <c r="H9" s="86"/>
      <c r="I9" s="79">
        <v>-40302.61</v>
      </c>
      <c r="J9" s="84" t="s">
        <v>73</v>
      </c>
    </row>
    <row r="10" spans="1:168" s="7" customFormat="1" ht="14.25" customHeight="1" x14ac:dyDescent="0.25">
      <c r="A10" s="63" t="s">
        <v>44</v>
      </c>
      <c r="B10" s="68" t="s">
        <v>39</v>
      </c>
      <c r="C10" s="68" t="s">
        <v>40</v>
      </c>
      <c r="D10" s="62" t="s">
        <v>41</v>
      </c>
      <c r="E10" s="67" t="s">
        <v>42</v>
      </c>
      <c r="F10" s="67" t="s">
        <v>43</v>
      </c>
      <c r="G10" s="65">
        <v>36831</v>
      </c>
      <c r="H10" s="86">
        <v>157</v>
      </c>
      <c r="I10" s="79">
        <v>46629</v>
      </c>
      <c r="J10" s="84" t="s">
        <v>76</v>
      </c>
    </row>
    <row r="11" spans="1:168" s="7" customFormat="1" x14ac:dyDescent="0.25">
      <c r="A11" s="63"/>
      <c r="B11" s="68" t="s">
        <v>39</v>
      </c>
      <c r="C11" s="68" t="s">
        <v>40</v>
      </c>
      <c r="D11" s="62" t="s">
        <v>41</v>
      </c>
      <c r="E11" s="67" t="s">
        <v>74</v>
      </c>
      <c r="F11" s="67" t="s">
        <v>49</v>
      </c>
      <c r="G11" s="89">
        <v>36893</v>
      </c>
      <c r="H11" s="86"/>
      <c r="I11" s="79">
        <v>49312.5</v>
      </c>
      <c r="J11" s="84" t="s">
        <v>50</v>
      </c>
    </row>
    <row r="12" spans="1:168" s="7" customFormat="1" x14ac:dyDescent="0.25">
      <c r="A12" s="63"/>
      <c r="B12" s="68" t="s">
        <v>36</v>
      </c>
      <c r="C12" s="68" t="s">
        <v>40</v>
      </c>
      <c r="D12" s="62" t="s">
        <v>51</v>
      </c>
      <c r="E12" s="67" t="s">
        <v>52</v>
      </c>
      <c r="F12" s="67" t="s">
        <v>53</v>
      </c>
      <c r="G12" s="65">
        <v>36893</v>
      </c>
      <c r="H12" s="86"/>
      <c r="I12" s="79">
        <v>-50248.01</v>
      </c>
      <c r="J12" s="84" t="s">
        <v>71</v>
      </c>
    </row>
    <row r="13" spans="1:168" s="7" customFormat="1" x14ac:dyDescent="0.25">
      <c r="A13" s="63" t="s">
        <v>44</v>
      </c>
      <c r="B13" s="68" t="s">
        <v>39</v>
      </c>
      <c r="C13" s="68" t="s">
        <v>40</v>
      </c>
      <c r="D13" s="62" t="s">
        <v>45</v>
      </c>
      <c r="E13" s="67" t="s">
        <v>46</v>
      </c>
      <c r="F13" s="67" t="s">
        <v>47</v>
      </c>
      <c r="G13" s="65">
        <v>36861</v>
      </c>
      <c r="H13" s="86"/>
      <c r="I13" s="79">
        <v>-63507.44</v>
      </c>
      <c r="J13" s="84" t="s">
        <v>48</v>
      </c>
    </row>
    <row r="14" spans="1:168" s="7" customFormat="1" x14ac:dyDescent="0.25">
      <c r="A14" s="63"/>
      <c r="B14" s="68" t="s">
        <v>39</v>
      </c>
      <c r="C14" s="68" t="s">
        <v>40</v>
      </c>
      <c r="D14" s="62" t="s">
        <v>45</v>
      </c>
      <c r="E14" s="67" t="s">
        <v>46</v>
      </c>
      <c r="F14" s="67" t="s">
        <v>47</v>
      </c>
      <c r="G14" s="65">
        <v>36893</v>
      </c>
      <c r="H14" s="86"/>
      <c r="I14" s="79">
        <v>-135581.81</v>
      </c>
      <c r="J14" s="84" t="s">
        <v>72</v>
      </c>
    </row>
    <row r="15" spans="1:168" s="7" customFormat="1" x14ac:dyDescent="0.25">
      <c r="A15" s="63"/>
      <c r="B15" s="68" t="s">
        <v>24</v>
      </c>
      <c r="C15" s="68" t="s">
        <v>30</v>
      </c>
      <c r="D15" s="62" t="s">
        <v>31</v>
      </c>
      <c r="E15" s="68" t="s">
        <v>62</v>
      </c>
      <c r="F15" s="67" t="s">
        <v>32</v>
      </c>
      <c r="G15" s="65">
        <v>36892</v>
      </c>
      <c r="H15" s="86">
        <v>0</v>
      </c>
      <c r="I15" s="79">
        <v>36770.449999999997</v>
      </c>
      <c r="J15" s="96" t="s">
        <v>63</v>
      </c>
      <c r="K15" s="24"/>
    </row>
    <row r="16" spans="1:168" s="38" customFormat="1" x14ac:dyDescent="0.25">
      <c r="A16" s="39"/>
      <c r="B16" s="36"/>
      <c r="C16" s="36" t="s">
        <v>16</v>
      </c>
      <c r="D16" s="25"/>
      <c r="E16" s="44"/>
      <c r="F16" s="36"/>
      <c r="G16" s="55"/>
      <c r="H16" s="87">
        <f>SUM(H9:H13)</f>
        <v>157</v>
      </c>
      <c r="I16" s="61">
        <f>SUM(I9:I15)</f>
        <v>-156927.91999999998</v>
      </c>
      <c r="J16" s="37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</row>
    <row r="17" spans="1:255" s="24" customFormat="1" x14ac:dyDescent="0.25">
      <c r="A17" s="39"/>
      <c r="B17" s="68" t="s">
        <v>24</v>
      </c>
      <c r="C17" s="68" t="s">
        <v>56</v>
      </c>
      <c r="D17" s="62" t="s">
        <v>65</v>
      </c>
      <c r="E17" s="92" t="s">
        <v>28</v>
      </c>
      <c r="F17" s="67" t="s">
        <v>57</v>
      </c>
      <c r="G17" s="65">
        <v>36892</v>
      </c>
      <c r="H17" s="88">
        <v>0</v>
      </c>
      <c r="I17" s="79">
        <v>32000.02</v>
      </c>
      <c r="J17" s="81" t="s">
        <v>58</v>
      </c>
      <c r="K17" s="42"/>
    </row>
    <row r="18" spans="1:255" s="24" customFormat="1" x14ac:dyDescent="0.25">
      <c r="A18" s="39"/>
      <c r="B18" s="68" t="s">
        <v>24</v>
      </c>
      <c r="C18" s="68" t="s">
        <v>66</v>
      </c>
      <c r="D18" s="62" t="s">
        <v>67</v>
      </c>
      <c r="E18" s="92" t="s">
        <v>27</v>
      </c>
      <c r="F18" s="67" t="s">
        <v>75</v>
      </c>
      <c r="G18" s="89">
        <v>36892</v>
      </c>
      <c r="H18" s="88">
        <v>0</v>
      </c>
      <c r="I18" s="79">
        <v>26933.759999999998</v>
      </c>
      <c r="J18" s="81" t="s">
        <v>68</v>
      </c>
      <c r="K18" s="42"/>
    </row>
    <row r="19" spans="1:255" s="7" customFormat="1" x14ac:dyDescent="0.25">
      <c r="A19" s="63"/>
      <c r="B19" s="68" t="s">
        <v>22</v>
      </c>
      <c r="C19" s="68" t="s">
        <v>30</v>
      </c>
      <c r="D19" s="62" t="s">
        <v>33</v>
      </c>
      <c r="E19" s="67" t="s">
        <v>70</v>
      </c>
      <c r="F19" s="67" t="s">
        <v>69</v>
      </c>
      <c r="G19" s="65">
        <v>36892</v>
      </c>
      <c r="H19" s="86">
        <v>364560</v>
      </c>
      <c r="I19" s="79">
        <v>76510.62</v>
      </c>
      <c r="J19" s="97" t="s">
        <v>64</v>
      </c>
    </row>
    <row r="20" spans="1:255" s="24" customFormat="1" x14ac:dyDescent="0.25">
      <c r="A20" s="63"/>
      <c r="B20" s="93" t="s">
        <v>22</v>
      </c>
      <c r="C20" s="68" t="s">
        <v>23</v>
      </c>
      <c r="D20" s="94" t="s">
        <v>25</v>
      </c>
      <c r="E20" s="92" t="s">
        <v>26</v>
      </c>
      <c r="F20" s="92" t="s">
        <v>37</v>
      </c>
      <c r="G20" s="65">
        <v>36892</v>
      </c>
      <c r="H20" s="88">
        <v>153</v>
      </c>
      <c r="I20" s="79">
        <v>42424.959999999999</v>
      </c>
      <c r="J20" s="81" t="s">
        <v>29</v>
      </c>
      <c r="K20" s="42"/>
    </row>
    <row r="21" spans="1:255" s="7" customFormat="1" x14ac:dyDescent="0.25">
      <c r="A21" s="63"/>
      <c r="B21" s="67" t="s">
        <v>36</v>
      </c>
      <c r="C21" s="67" t="s">
        <v>34</v>
      </c>
      <c r="D21" s="27" t="s">
        <v>35</v>
      </c>
      <c r="E21" s="67" t="s">
        <v>26</v>
      </c>
      <c r="F21" s="67" t="s">
        <v>37</v>
      </c>
      <c r="G21" s="65">
        <v>36892</v>
      </c>
      <c r="H21" s="98">
        <v>0</v>
      </c>
      <c r="I21" s="79">
        <f>67036*2</f>
        <v>134072</v>
      </c>
      <c r="J21" s="84" t="s">
        <v>38</v>
      </c>
    </row>
    <row r="22" spans="1:255" s="24" customFormat="1" ht="26.4" x14ac:dyDescent="0.25">
      <c r="A22" s="63"/>
      <c r="B22" s="93" t="s">
        <v>22</v>
      </c>
      <c r="C22" s="68" t="s">
        <v>56</v>
      </c>
      <c r="D22" s="94" t="s">
        <v>59</v>
      </c>
      <c r="E22" s="92" t="s">
        <v>60</v>
      </c>
      <c r="F22" s="92" t="s">
        <v>57</v>
      </c>
      <c r="G22" s="65">
        <v>36892</v>
      </c>
      <c r="H22" s="88">
        <v>460</v>
      </c>
      <c r="I22" s="79">
        <v>-69146.28</v>
      </c>
      <c r="J22" s="95" t="s">
        <v>61</v>
      </c>
      <c r="K22" s="42"/>
    </row>
    <row r="23" spans="1:255" s="38" customFormat="1" ht="15" customHeight="1" x14ac:dyDescent="0.25">
      <c r="A23" s="39"/>
      <c r="B23" s="43"/>
      <c r="C23" s="43" t="s">
        <v>20</v>
      </c>
      <c r="D23" s="43"/>
      <c r="E23" s="25"/>
      <c r="F23" s="36"/>
      <c r="G23" s="71"/>
      <c r="H23" s="58">
        <f>SUM(H17:H22)</f>
        <v>365173</v>
      </c>
      <c r="I23" s="99">
        <f>SUM(I17:I22)</f>
        <v>242795.08</v>
      </c>
      <c r="J23" s="45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</row>
    <row r="24" spans="1:255" s="7" customFormat="1" x14ac:dyDescent="0.25">
      <c r="A24" s="29"/>
      <c r="F24" s="28"/>
      <c r="G24" s="72"/>
      <c r="H24" s="59"/>
      <c r="I24" s="30"/>
      <c r="J24" s="29"/>
    </row>
    <row r="25" spans="1:255" s="34" customFormat="1" ht="15.6" x14ac:dyDescent="0.25">
      <c r="A25" s="41"/>
      <c r="B25" s="32"/>
      <c r="C25" s="32" t="s">
        <v>17</v>
      </c>
      <c r="D25" s="32"/>
      <c r="E25" s="32"/>
      <c r="F25" s="32"/>
      <c r="G25" s="73"/>
      <c r="H25" s="54">
        <f>+H16+H23</f>
        <v>365330</v>
      </c>
      <c r="I25" s="33">
        <f>+I16+I23</f>
        <v>85867.16</v>
      </c>
      <c r="J25" s="26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</row>
    <row r="26" spans="1:255" x14ac:dyDescent="0.25">
      <c r="A26" s="7"/>
    </row>
    <row r="27" spans="1:255" x14ac:dyDescent="0.25">
      <c r="A27" s="85"/>
      <c r="B27" s="47"/>
      <c r="C27" s="47"/>
      <c r="D27" s="82"/>
      <c r="E27" s="48"/>
      <c r="F27" s="53"/>
      <c r="G27" s="74"/>
      <c r="H27" s="60"/>
      <c r="I27" s="47"/>
      <c r="J27" s="47"/>
      <c r="K27" s="47"/>
      <c r="L27" s="48"/>
      <c r="M27" s="49"/>
      <c r="N27" s="50"/>
      <c r="O27" s="51"/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</row>
    <row r="30" spans="1:255" x14ac:dyDescent="0.25">
      <c r="A30"/>
      <c r="B30"/>
      <c r="C30" s="90"/>
      <c r="D30"/>
      <c r="E30" s="91"/>
      <c r="F30" s="91"/>
    </row>
  </sheetData>
  <customSheetViews>
    <customSheetView guid="{CDE77F04-63BC-11D4-AECD-009027B8ACB5}" scale="80" fitToPage="1" showRuler="0">
      <pane ySplit="11" topLeftCell="A12" activePane="bottomLeft" state="frozen"/>
      <selection pane="bottomLeft" activeCell="A19" sqref="A19"/>
      <pageMargins left="0.2" right="0.22" top="0.28000000000000003" bottom="0.28999999999999998" header="0.26" footer="0.2"/>
      <pageSetup paperSize="5" scale="67" orientation="landscape" horizontalDpi="0" verticalDpi="300" r:id="rId1"/>
      <headerFooter alignWithMargins="0"/>
    </customSheetView>
    <customSheetView guid="{DA990B51-4072-11D3-AF1B-00A024E573AB}" scale="80" fitToPage="1" showRuler="0" topLeftCell="H1">
      <pane ySplit="11" topLeftCell="A18" activePane="bottomLeft" state="frozen"/>
      <selection pane="bottomLeft" activeCell="J23" sqref="J23"/>
      <pageMargins left="0.2" right="0.22" top="0.28000000000000003" bottom="0.28999999999999998" header="0.26" footer="0.2"/>
      <pageSetup paperSize="5" scale="67" orientation="landscape" horizontalDpi="0" verticalDpi="300" r:id="rId2"/>
      <headerFooter alignWithMargins="0"/>
    </customSheetView>
    <customSheetView guid="{1379E11A-0401-11D4-AF14-009027B83EB2}" scale="80" fitToPage="1" showRuler="0">
      <pane ySplit="11" topLeftCell="A30" activePane="bottomLeft" state="frozen"/>
      <selection pane="bottomLeft" activeCell="I37" sqref="I37"/>
      <pageMargins left="0.2" right="0.22" top="0.28000000000000003" bottom="0.28999999999999998" header="0.26" footer="0.2"/>
      <pageSetup paperSize="5" scale="67" orientation="landscape" horizontalDpi="0" verticalDpi="300" r:id="rId3"/>
      <headerFooter alignWithMargins="0"/>
    </customSheetView>
    <customSheetView guid="{3E77808C-9D0C-11D3-AE65-006097A7AD8F}" scale="80" fitToPage="1" showRuler="0">
      <pane ySplit="11" topLeftCell="A28" activePane="bottomLeft" state="frozen"/>
      <selection pane="bottomLeft" activeCell="D29" sqref="D29"/>
      <pageMargins left="0.2" right="0.22" top="0.28000000000000003" bottom="0.28999999999999998" header="0.26" footer="0.2"/>
      <pageSetup paperSize="5" scale="67" orientation="landscape" horizontalDpi="0" verticalDpi="300" r:id="rId4"/>
      <headerFooter alignWithMargins="0"/>
    </customSheetView>
    <customSheetView guid="{255C78C1-568D-11D3-AF34-00105A0DC0F3}" scale="80" fitToPage="1" showRuler="0">
      <pane ySplit="11" topLeftCell="A30" activePane="bottomLeft" state="frozen"/>
      <selection pane="bottomLeft" activeCell="A30" sqref="A30"/>
      <pageMargins left="0.2" right="0.22" top="0.28000000000000003" bottom="0.28999999999999998" header="0.26" footer="0.2"/>
      <pageSetup paperSize="5" scale="67" orientation="landscape" horizontalDpi="0" verticalDpi="300" r:id="rId5"/>
      <headerFooter alignWithMargins="0"/>
    </customSheetView>
    <customSheetView guid="{E4FD9742-0D2A-11D3-B331-00A0D106FC9E}" scale="80" showPageBreaks="1" fitToPage="1" printArea="1" showRuler="0">
      <pane ySplit="11" topLeftCell="A31" activePane="bottomLeft" state="frozen"/>
      <selection pane="bottomLeft" activeCell="J7" sqref="J7"/>
      <pageMargins left="0.2" right="0.22" top="0.28000000000000003" bottom="0.28999999999999998" header="0.26" footer="0.2"/>
      <pageSetup paperSize="5" scale="63" orientation="landscape" horizontalDpi="0" verticalDpi="300" r:id="rId6"/>
      <headerFooter alignWithMargins="0"/>
    </customSheetView>
    <customSheetView guid="{065F50F5-2BF4-11D4-AE7C-006097DED1FB}" scale="80" fitToPage="1" showRuler="0" topLeftCell="C1">
      <pane ySplit="11" topLeftCell="A12" activePane="bottomLeft" state="frozen"/>
      <selection pane="bottomLeft" activeCell="C19" sqref="C19"/>
      <pageMargins left="0.2" right="0.22" top="0.28000000000000003" bottom="0.28999999999999998" header="0.26" footer="0.2"/>
      <pageSetup paperSize="5" scale="63" orientation="landscape" verticalDpi="300" r:id="rId7"/>
      <headerFooter alignWithMargins="0"/>
    </customSheetView>
    <customSheetView guid="{C32A40C1-2CE1-11D4-AED2-006097D3758C}" scale="80" fitToPage="1" showRuler="0" topLeftCell="D1">
      <pane ySplit="11" topLeftCell="A24" activePane="bottomLeft" state="frozen"/>
      <selection pane="bottomLeft" activeCell="D26" sqref="D26"/>
      <pageMargins left="0.2" right="0.22" top="0.28000000000000003" bottom="0.28999999999999998" header="0.26" footer="0.2"/>
      <pageSetup paperSize="5" scale="67" orientation="landscape" horizontalDpi="0" verticalDpi="300" r:id="rId8"/>
      <headerFooter alignWithMargins="0"/>
    </customSheetView>
    <customSheetView guid="{F6EF7D5D-FF3B-11D3-9B12-006097987CAD}" scale="80" fitToPage="1" showRuler="0">
      <pane ySplit="11" topLeftCell="A12" activePane="bottomLeft" state="frozen"/>
      <selection pane="bottomLeft" activeCell="E20" sqref="E20"/>
      <pageMargins left="0.2" right="0.22" top="0.28000000000000003" bottom="0.28999999999999998" header="0.26" footer="0.2"/>
      <pageSetup paperSize="5" scale="67" orientation="landscape" horizontalDpi="0" verticalDpi="300" r:id="rId9"/>
      <headerFooter alignWithMargins="0"/>
    </customSheetView>
    <customSheetView guid="{2909B519-623B-11D4-8EAF-00D0B74AD5F5}" scale="80" fitToPage="1" showRuler="0">
      <pane ySplit="11" topLeftCell="A12" activePane="bottomLeft" state="frozen"/>
      <selection pane="bottomLeft" activeCell="J22" sqref="J22"/>
      <pageMargins left="0.2" right="0.22" top="0.28000000000000003" bottom="0.28999999999999998" header="0.26" footer="0.2"/>
      <pageSetup paperSize="5" scale="67" orientation="landscape" horizontalDpi="0" verticalDpi="300" r:id="rId10"/>
      <headerFooter alignWithMargins="0"/>
    </customSheetView>
  </customSheetViews>
  <phoneticPr fontId="0" type="noConversion"/>
  <pageMargins left="0.2" right="0.22" top="0.28000000000000003" bottom="0.28999999999999998" header="0.26" footer="0.2"/>
  <pageSetup paperSize="5" scale="53" fitToHeight="3" orientation="landscape" verticalDpi="300" r:id="rId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200101 Upcoming PMAs</vt:lpstr>
      <vt:lpstr>'200101 Upcoming PMAs'!Print_Area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Drachenberg</dc:creator>
  <dc:description>- Oracle 8i ODBC QueryFix Applied</dc:description>
  <cp:lastModifiedBy>Havlíček Jan</cp:lastModifiedBy>
  <cp:lastPrinted>2001-02-23T21:43:08Z</cp:lastPrinted>
  <dcterms:created xsi:type="dcterms:W3CDTF">1999-05-18T14:13:27Z</dcterms:created>
  <dcterms:modified xsi:type="dcterms:W3CDTF">2023-09-10T11:26:48Z</dcterms:modified>
</cp:coreProperties>
</file>