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180" yWindow="1176" windowWidth="14772" windowHeight="4380" firstSheet="2" activeTab="2"/>
  </bookViews>
  <sheets>
    <sheet name="Curve Summary Temp" sheetId="5" state="hidden" r:id="rId1"/>
    <sheet name="Power Desk Daily PriceA" sheetId="1" state="hidden" r:id="rId2"/>
    <sheet name="Power Price" sheetId="6" r:id="rId3"/>
    <sheet name="Power Off-Peak Prices" sheetId="11" r:id="rId4"/>
    <sheet name="Daily Peak and Off Peak" sheetId="15243" r:id="rId5"/>
    <sheet name="Power West Price OP 6 by 8" sheetId="2" r:id="rId6"/>
    <sheet name="Power West Price Peak-Tim" sheetId="13" r:id="rId7"/>
    <sheet name="Power West Price Off Peak-Tim" sheetId="6672" r:id="rId8"/>
  </sheets>
  <externalReferences>
    <externalReference r:id="rId9"/>
    <externalReference r:id="rId10"/>
    <externalReference r:id="rId11"/>
    <externalReference r:id="rId12"/>
  </externalReferences>
  <definedNames>
    <definedName name="AncRegMap">#REF!</definedName>
    <definedName name="AncRegStart">#REF!</definedName>
    <definedName name="BPath">#REF!</definedName>
    <definedName name="cCols" localSheetId="0">COUNTA(#REF!)</definedName>
    <definedName name="cCols" localSheetId="3">COUNTA(#REF!)</definedName>
    <definedName name="cCols" localSheetId="2">COUNTA(#REF!)</definedName>
    <definedName name="cCols">COUNTA(#REF!)</definedName>
    <definedName name="cRows" localSheetId="0">COUNTA(#REF!)</definedName>
    <definedName name="cRows" localSheetId="3">COUNTA(#REF!)</definedName>
    <definedName name="cRows" localSheetId="2">COUNTA(#REF!)</definedName>
    <definedName name="cRows">COUNTA(#REF!)</definedName>
    <definedName name="crvDate">#REF!</definedName>
    <definedName name="crvDir">#REF!</definedName>
    <definedName name="_xlnm.Database" localSheetId="0">#REF!</definedName>
    <definedName name="_xlnm.Database" localSheetId="3">'Power Off-Peak Prices'!#REF!</definedName>
    <definedName name="_xlnm.Database" localSheetId="2">'Power Price'!#REF!</definedName>
    <definedName name="_xlnm.Database">#REF!</definedName>
    <definedName name="DetailData" localSheetId="3">'Power Off-Peak Prices'!$C$9:$EJ$25</definedName>
    <definedName name="DetailData" localSheetId="2">'Power Price'!$C$9:$EJ$25</definedName>
    <definedName name="DetailData">#REF!</definedName>
    <definedName name="epr19sec1">'Power Off-Peak Prices'!$A$6:$AC$44</definedName>
    <definedName name="epr21sec1">#REF!</definedName>
    <definedName name="erv15sec1" localSheetId="1">'Power Desk Daily PriceA'!$A$8:$AC$44</definedName>
    <definedName name="erv15sec1">#REF!</definedName>
    <definedName name="erv18sec1">'Power Price'!$A$6:$AD$62</definedName>
    <definedName name="erv19sec1">'Power Off-Peak Prices'!$A$6:$AC$44</definedName>
    <definedName name="erv21sec1">#REF!</definedName>
    <definedName name="erv25sec1">#REF!</definedName>
    <definedName name="erv30sec1">'Power Price'!$A$6:$AC$37</definedName>
    <definedName name="erv31sec1">'Power Off-Peak Prices'!$A$6:$AC$37</definedName>
    <definedName name="erv32sec1">#REF!</definedName>
    <definedName name="Factors">'Power Off-Peak Prices'!$C$9:$EJ$25</definedName>
    <definedName name="fStart" localSheetId="0">#REF!</definedName>
    <definedName name="fStart" localSheetId="3">#REF!</definedName>
    <definedName name="fStart" localSheetId="2">#REF!</definedName>
    <definedName name="fStart">#REF!</definedName>
    <definedName name="HOLIDAYS" localSheetId="3">#REF!</definedName>
    <definedName name="Holidays">#REF!</definedName>
    <definedName name="LCRAFile" localSheetId="0">#REF!</definedName>
    <definedName name="LCRAFile" localSheetId="3">'Power Off-Peak Prices'!#REF!</definedName>
    <definedName name="LCRAFile" localSheetId="2">'Power Price'!#REF!</definedName>
    <definedName name="LCRAFile">#REF!</definedName>
    <definedName name="LCRAPositions" localSheetId="0">#REF!</definedName>
    <definedName name="LCRAPositions">#REF!</definedName>
    <definedName name="LRDate">#REF!</definedName>
    <definedName name="NOTIONALREG" localSheetId="0">#REF!</definedName>
    <definedName name="NOTIONALREG">#REF!</definedName>
    <definedName name="NOTIONALSFile" localSheetId="0">#REF!</definedName>
    <definedName name="NOTIONALSFile" localSheetId="3">'Power Off-Peak Prices'!#REF!</definedName>
    <definedName name="NOTIONALSFile" localSheetId="2">'Power Price'!#REF!</definedName>
    <definedName name="NOTIONALSFile">#REF!</definedName>
    <definedName name="nr_east_pow_pos" localSheetId="0">#REF!</definedName>
    <definedName name="nr_east_pow_pos">#REF!</definedName>
    <definedName name="nr_EPDDPrR" localSheetId="1">'Power Desk Daily PriceA'!$A$8:$AC$44</definedName>
    <definedName name="nr_EPDDPrR">#REF!</definedName>
    <definedName name="nr_PGHtRt">#REF!</definedName>
    <definedName name="nr_POPPrc">'Power Off-Peak Prices'!$A$6:$AC$44</definedName>
    <definedName name="nr_pow_east_price" localSheetId="3">'Power Off-Peak Prices'!$A$6:$AC$62</definedName>
    <definedName name="nr_pow_east_price">'Power Price'!$A$6:$AD$62</definedName>
    <definedName name="nr_pow_west_price" localSheetId="7">'Power West Price Off Peak-Tim'!#REF!</definedName>
    <definedName name="nr_pow_west_price" localSheetId="5">'Power West Price OP 6 by 8'!$A$2:$W$36</definedName>
    <definedName name="nr_pow_west_price">#REF!</definedName>
    <definedName name="nr_pow_west_price_offpeak" localSheetId="5">'Power West Price OP 6 by 8'!$A$2:$AB$33</definedName>
    <definedName name="nr_pow_west_price_offpeak">#REF!</definedName>
    <definedName name="nr_pow_west_price_peak" localSheetId="7">'Power West Price Off Peak-Tim'!#REF!</definedName>
    <definedName name="nr_pow_west_price_peak">#REF!</definedName>
    <definedName name="PASSWORD" localSheetId="0">#REF!</definedName>
    <definedName name="PASSWORD" localSheetId="3">'Power Off-Peak Prices'!#REF!</definedName>
    <definedName name="PASSWORD" localSheetId="2">'Power Price'!#REF!</definedName>
    <definedName name="PASSWORD">#REF!</definedName>
    <definedName name="PDate">#REF!</definedName>
    <definedName name="PriceFolder">#REF!</definedName>
    <definedName name="_xlnm.Print_Area" localSheetId="0">'Curve Summary Temp'!$A$4:$AG$6</definedName>
    <definedName name="_xlnm.Print_Area" localSheetId="4">'Daily Peak and Off Peak'!$A$1:$AG$53</definedName>
    <definedName name="_xlnm.Print_Area" localSheetId="1">'Power Desk Daily PriceA'!$A$8:$AC$44</definedName>
    <definedName name="_xlnm.Print_Area" localSheetId="3">'Power Off-Peak Prices'!$A$6:$AC$93</definedName>
    <definedName name="_xlnm.Print_Area" localSheetId="2">'Power Price'!$A$6:$AC$94</definedName>
    <definedName name="_xlnm.Print_Area" localSheetId="7">'Power West Price Off Peak-Tim'!$A$1:$R$73</definedName>
    <definedName name="_xlnm.Print_Area" localSheetId="6">'Power West Price Peak-Tim'!$A$1:$R$69</definedName>
    <definedName name="PriorDate">#REF!</definedName>
    <definedName name="PrReportDate">#REF!</definedName>
    <definedName name="RegionList">#REF!</definedName>
    <definedName name="REGMAP">#REF!</definedName>
    <definedName name="RegRegMap">#REF!</definedName>
    <definedName name="RegRegStart">#REF!</definedName>
    <definedName name="regStart">#REF!</definedName>
    <definedName name="ReportDate" localSheetId="0">#REF!</definedName>
    <definedName name="ReportDate" localSheetId="3">#REF!</definedName>
    <definedName name="ReportDate">#REF!</definedName>
    <definedName name="SatOffPeak">#REF!</definedName>
    <definedName name="SunOffPeak">#REF!</definedName>
    <definedName name="totData" localSheetId="0">OFFSET('Curve Summary Temp'!fStart, 0, 0, 'Curve Summary Temp'!cRows, 'Curve Summary Temp'!cCols)</definedName>
    <definedName name="totData" localSheetId="1">OFFSET([0]!fStart, 0, 0, [0]!cRows, [0]!cCols)</definedName>
    <definedName name="totData" localSheetId="3">OFFSET('Power Off-Peak Prices'!fStart, 0, 0, 'Power Off-Peak Prices'!cRows, 'Power Off-Peak Prices'!cCols)</definedName>
    <definedName name="totData" localSheetId="2">OFFSET('Power Price'!fStart, 0, 0, 'Power Price'!cRows, 'Power Price'!cCols)</definedName>
    <definedName name="totData">OFFSET([0]!fStart, 0, 0, [0]!cRows, [0]!cCols)</definedName>
    <definedName name="USER" localSheetId="0">#REF!</definedName>
    <definedName name="USER" localSheetId="3">'Power Off-Peak Prices'!#REF!</definedName>
    <definedName name="USER" localSheetId="2">'Power Price'!#REF!</definedName>
    <definedName name="USER">#REF!</definedName>
  </definedNames>
  <calcPr calcId="0" calcMode="manual" calcOnSave="0"/>
  <webPublishObjects count="4">
    <webPublishObject id="5315" divId="erv25sec1" sourceObject="erv25sec1" destinationFile="c:\erp1.htm"/>
    <webPublishObject id="5122" divId="erv30sec1" sourceObject="erv30sec1" destinationFile="c:\erp1.htm"/>
    <webPublishObject id="4431" divId="erv31sec1" sourceObject="erv31sec1" destinationFile="c:\erp1.htm"/>
    <webPublishObject id="5453" divId="erv32sec1" sourceObject="erv32sec1" destinationFile="c:\erp1.htm"/>
  </webPublishObjects>
</workbook>
</file>

<file path=xl/calcChain.xml><?xml version="1.0" encoding="utf-8"?>
<calcChain xmlns="http://schemas.openxmlformats.org/spreadsheetml/2006/main">
  <c r="A2" i="1" l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D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G1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46" i="1"/>
</calcChain>
</file>

<file path=xl/sharedStrings.xml><?xml version="1.0" encoding="utf-8"?>
<sst xmlns="http://schemas.openxmlformats.org/spreadsheetml/2006/main" count="422" uniqueCount="109">
  <si>
    <t>PJM</t>
  </si>
  <si>
    <t>NYPP</t>
  </si>
  <si>
    <t>Entergy</t>
  </si>
  <si>
    <t>ERCOT</t>
  </si>
  <si>
    <t>Report Date</t>
  </si>
  <si>
    <t>Cinergy</t>
  </si>
  <si>
    <t>TVA</t>
  </si>
  <si>
    <t>NEPOOL</t>
  </si>
  <si>
    <t>NEPOOLU</t>
  </si>
  <si>
    <t>2001 Total</t>
  </si>
  <si>
    <t>TenMinSpin</t>
  </si>
  <si>
    <t>OpRes</t>
  </si>
  <si>
    <t>Operating Reserves</t>
  </si>
  <si>
    <t>Com-Ed</t>
  </si>
  <si>
    <t>NY Zone J</t>
  </si>
  <si>
    <t>10 Min Spin</t>
  </si>
  <si>
    <t>AGC</t>
  </si>
  <si>
    <t>2002</t>
  </si>
  <si>
    <t>2003</t>
  </si>
  <si>
    <t>10 Min Non-Spin</t>
  </si>
  <si>
    <t>ICAP</t>
  </si>
  <si>
    <t>UI Congestion Up-lift</t>
  </si>
  <si>
    <t>GAS CURVES</t>
  </si>
  <si>
    <t>NG HH</t>
  </si>
  <si>
    <t>CHICAGO LDC</t>
  </si>
  <si>
    <t>ALGONQUIN</t>
  </si>
  <si>
    <t>TETCO M3</t>
  </si>
  <si>
    <t>TRANSCO Z6</t>
  </si>
  <si>
    <t>M:\common\power\riskmgmt\lcra\lcra_newexotica.xls</t>
  </si>
  <si>
    <t>Peak Prices</t>
  </si>
  <si>
    <t>M:\Genco\Position\spread position 16 hr.xls</t>
  </si>
  <si>
    <t>Change</t>
  </si>
  <si>
    <t>Total</t>
  </si>
  <si>
    <t xml:space="preserve"> </t>
  </si>
  <si>
    <t>2004</t>
  </si>
  <si>
    <t>2005</t>
  </si>
  <si>
    <t>NY Zone A</t>
  </si>
  <si>
    <t>NY Zone G</t>
  </si>
  <si>
    <t>SOCO</t>
  </si>
  <si>
    <t>Jan-Feb '02</t>
  </si>
  <si>
    <t>Mar-Apr '02</t>
  </si>
  <si>
    <t>Jul-Aug '02</t>
  </si>
  <si>
    <t>Oct-Dec '02</t>
  </si>
  <si>
    <t>Oct 01</t>
  </si>
  <si>
    <t>Nov 01</t>
  </si>
  <si>
    <t>Dec 01</t>
  </si>
  <si>
    <t>R7</t>
  </si>
  <si>
    <t>R8</t>
  </si>
  <si>
    <t>R9</t>
  </si>
  <si>
    <t>R10</t>
  </si>
  <si>
    <t>R11</t>
  </si>
  <si>
    <t>B4</t>
  </si>
  <si>
    <t>R12</t>
  </si>
  <si>
    <t>R21</t>
  </si>
  <si>
    <t>WEST</t>
  </si>
  <si>
    <t xml:space="preserve">                                                                                       WEST</t>
  </si>
  <si>
    <t>ALBERTA</t>
  </si>
  <si>
    <t>MID-COLUMBIA</t>
  </si>
  <si>
    <t>COB</t>
  </si>
  <si>
    <t>Palo Verde</t>
  </si>
  <si>
    <t>NP15</t>
  </si>
  <si>
    <t>SP15</t>
  </si>
  <si>
    <t>ZP26</t>
  </si>
  <si>
    <t>Mead</t>
  </si>
  <si>
    <t>2005-2014</t>
  </si>
  <si>
    <t>Cal-01</t>
  </si>
  <si>
    <t>Q2-02</t>
  </si>
  <si>
    <t>Q3-02</t>
  </si>
  <si>
    <t>Q4-02</t>
  </si>
  <si>
    <t>Cal-02</t>
  </si>
  <si>
    <t>Cal-03</t>
  </si>
  <si>
    <t>Cal-04</t>
  </si>
  <si>
    <t>Q1</t>
  </si>
  <si>
    <t>Q2</t>
  </si>
  <si>
    <t>Q3</t>
  </si>
  <si>
    <t>Q4</t>
  </si>
  <si>
    <t>Cal 05-14</t>
  </si>
  <si>
    <t>Off Peak</t>
  </si>
  <si>
    <t>Price change</t>
  </si>
  <si>
    <t>MID-C</t>
  </si>
  <si>
    <t>NP-15</t>
  </si>
  <si>
    <t>SP-15</t>
  </si>
  <si>
    <t>PV</t>
  </si>
  <si>
    <t>Cal01</t>
  </si>
  <si>
    <t>Cal02</t>
  </si>
  <si>
    <t>Cal03</t>
  </si>
  <si>
    <t>Cal04</t>
  </si>
  <si>
    <t>Cal05</t>
  </si>
  <si>
    <t>Cal06</t>
  </si>
  <si>
    <t>Cal07</t>
  </si>
  <si>
    <t>Cal08</t>
  </si>
  <si>
    <t>Cal09</t>
  </si>
  <si>
    <t>Cal10</t>
  </si>
  <si>
    <t>Total Avg Peak</t>
  </si>
  <si>
    <t>Total Avg Off Peak</t>
  </si>
  <si>
    <t>West Peak Prices</t>
  </si>
  <si>
    <t>Alberta Peak Prices</t>
  </si>
  <si>
    <t>Alberta Off Peak Prices</t>
  </si>
  <si>
    <t>Alberta</t>
  </si>
  <si>
    <t>West Off-Peak Prices</t>
  </si>
  <si>
    <t>Heat Rates - Off Peak</t>
  </si>
  <si>
    <t>West Daily Peak Prices</t>
  </si>
  <si>
    <t>Alberta Daily Peak Prices</t>
  </si>
  <si>
    <t>Total Avg Off-Peak</t>
  </si>
  <si>
    <t>2006-2009</t>
  </si>
  <si>
    <t>&gt; =2010</t>
  </si>
  <si>
    <t>West Daily Off Peak Prices</t>
  </si>
  <si>
    <t>Alberta Daily Off Peak Prices</t>
  </si>
  <si>
    <t>West Heat Rates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</si>
</sst>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dd\-mmm\-yyyy"/>
    <numFmt numFmtId="171" formatCode="&quot;Effective Date: &quot;\ dd\-mmm\-yyyy"/>
    <numFmt numFmtId="172" formatCode="_(* #,##0_);_(* \(#,##0\);_(* &quot;-&quot;??_);_(@_)"/>
    <numFmt numFmtId="174" formatCode="m/d"/>
    <numFmt numFmtId="185" formatCode="0.00_);[Red]\(0.00\)"/>
    <numFmt numFmtId="188" formatCode="#,##0.0000"/>
  </numFmts>
  <fonts count="12" x14ac:knownFonts="1">
    <font>
      <sz val="8"/>
      <name val="Lucida Console"/>
    </font>
    <font>
      <sz val="8"/>
      <name val="Lucida Console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Helv"/>
    </font>
    <font>
      <sz val="10"/>
      <color indexed="8"/>
      <name val="MS Sans Serif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</cellStyleXfs>
  <cellXfs count="265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167" fontId="2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71" fontId="2" fillId="0" borderId="0" xfId="0" applyNumberFormat="1" applyFont="1" applyAlignment="1">
      <alignment horizontal="left"/>
    </xf>
    <xf numFmtId="0" fontId="3" fillId="0" borderId="0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43" fontId="3" fillId="0" borderId="0" xfId="1" applyFont="1" applyFill="1" applyBorder="1"/>
    <xf numFmtId="0" fontId="3" fillId="0" borderId="2" xfId="0" applyFont="1" applyFill="1" applyBorder="1"/>
    <xf numFmtId="43" fontId="3" fillId="0" borderId="0" xfId="1" applyFont="1" applyBorder="1"/>
    <xf numFmtId="0" fontId="2" fillId="0" borderId="3" xfId="0" applyFont="1" applyFill="1" applyBorder="1"/>
    <xf numFmtId="0" fontId="3" fillId="0" borderId="0" xfId="0" applyFont="1" applyBorder="1"/>
    <xf numFmtId="0" fontId="2" fillId="0" borderId="0" xfId="0" applyFont="1" applyFill="1" applyBorder="1"/>
    <xf numFmtId="172" fontId="2" fillId="0" borderId="0" xfId="1" applyNumberFormat="1" applyFont="1" applyFill="1" applyBorder="1"/>
    <xf numFmtId="0" fontId="3" fillId="0" borderId="0" xfId="0" applyFont="1" applyFill="1"/>
    <xf numFmtId="0" fontId="4" fillId="0" borderId="0" xfId="11"/>
    <xf numFmtId="0" fontId="5" fillId="0" borderId="4" xfId="11" applyFont="1" applyBorder="1" applyAlignment="1">
      <alignment horizontal="center"/>
    </xf>
    <xf numFmtId="0" fontId="5" fillId="0" borderId="4" xfId="11" applyFont="1" applyBorder="1"/>
    <xf numFmtId="0" fontId="4" fillId="0" borderId="2" xfId="11" applyBorder="1"/>
    <xf numFmtId="0" fontId="4" fillId="0" borderId="5" xfId="11" applyBorder="1"/>
    <xf numFmtId="0" fontId="4" fillId="0" borderId="6" xfId="11" applyBorder="1"/>
    <xf numFmtId="0" fontId="4" fillId="0" borderId="7" xfId="11" applyBorder="1"/>
    <xf numFmtId="0" fontId="4" fillId="0" borderId="8" xfId="11" applyBorder="1"/>
    <xf numFmtId="0" fontId="4" fillId="0" borderId="8" xfId="11" applyBorder="1" applyAlignment="1">
      <alignment horizontal="center"/>
    </xf>
    <xf numFmtId="0" fontId="4" fillId="0" borderId="0" xfId="11" applyAlignment="1">
      <alignment horizontal="center" wrapText="1"/>
    </xf>
    <xf numFmtId="14" fontId="4" fillId="0" borderId="0" xfId="11" applyNumberFormat="1"/>
    <xf numFmtId="0" fontId="2" fillId="2" borderId="9" xfId="0" applyFont="1" applyFill="1" applyBorder="1"/>
    <xf numFmtId="0" fontId="4" fillId="0" borderId="0" xfId="11" applyFont="1" applyAlignment="1">
      <alignment horizontal="center" wrapText="1"/>
    </xf>
    <xf numFmtId="2" fontId="4" fillId="0" borderId="0" xfId="11" applyNumberFormat="1"/>
    <xf numFmtId="0" fontId="6" fillId="0" borderId="0" xfId="11" applyFont="1"/>
    <xf numFmtId="0" fontId="5" fillId="0" borderId="0" xfId="11" applyFont="1"/>
    <xf numFmtId="0" fontId="2" fillId="2" borderId="10" xfId="0" applyFont="1" applyFill="1" applyBorder="1"/>
    <xf numFmtId="15" fontId="3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center"/>
    </xf>
    <xf numFmtId="174" fontId="2" fillId="0" borderId="2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 wrapText="1"/>
    </xf>
    <xf numFmtId="0" fontId="2" fillId="0" borderId="0" xfId="0" applyNumberFormat="1" applyFont="1" applyAlignment="1">
      <alignment horizontal="center" wrapText="1"/>
    </xf>
    <xf numFmtId="43" fontId="3" fillId="0" borderId="11" xfId="1" applyFont="1" applyBorder="1"/>
    <xf numFmtId="43" fontId="3" fillId="0" borderId="0" xfId="1" applyFont="1"/>
    <xf numFmtId="43" fontId="3" fillId="0" borderId="12" xfId="1" applyFont="1" applyFill="1" applyBorder="1"/>
    <xf numFmtId="43" fontId="3" fillId="0" borderId="0" xfId="1" applyFont="1" applyFill="1"/>
    <xf numFmtId="43" fontId="3" fillId="0" borderId="11" xfId="1" applyFont="1" applyFill="1" applyBorder="1"/>
    <xf numFmtId="43" fontId="3" fillId="0" borderId="13" xfId="1" applyFont="1" applyBorder="1"/>
    <xf numFmtId="43" fontId="3" fillId="0" borderId="2" xfId="1" applyFont="1" applyBorder="1"/>
    <xf numFmtId="43" fontId="3" fillId="0" borderId="5" xfId="1" applyFont="1" applyBorder="1"/>
    <xf numFmtId="43" fontId="3" fillId="0" borderId="14" xfId="1" applyFont="1" applyBorder="1"/>
    <xf numFmtId="43" fontId="3" fillId="0" borderId="15" xfId="1" applyFont="1" applyBorder="1"/>
    <xf numFmtId="43" fontId="3" fillId="0" borderId="12" xfId="1" applyFont="1" applyBorder="1"/>
    <xf numFmtId="43" fontId="3" fillId="0" borderId="16" xfId="1" applyFont="1" applyFill="1" applyBorder="1"/>
    <xf numFmtId="43" fontId="3" fillId="0" borderId="17" xfId="1" applyFont="1" applyFill="1" applyBorder="1"/>
    <xf numFmtId="172" fontId="2" fillId="0" borderId="13" xfId="1" applyNumberFormat="1" applyFont="1" applyBorder="1"/>
    <xf numFmtId="172" fontId="2" fillId="0" borderId="18" xfId="1" applyNumberFormat="1" applyFont="1" applyFill="1" applyBorder="1"/>
    <xf numFmtId="43" fontId="3" fillId="0" borderId="18" xfId="1" applyFont="1" applyBorder="1"/>
    <xf numFmtId="43" fontId="3" fillId="0" borderId="19" xfId="1" applyFont="1" applyFill="1" applyBorder="1"/>
    <xf numFmtId="0" fontId="3" fillId="0" borderId="4" xfId="0" applyFont="1" applyBorder="1"/>
    <xf numFmtId="0" fontId="2" fillId="2" borderId="20" xfId="0" applyFont="1" applyFill="1" applyBorder="1"/>
    <xf numFmtId="43" fontId="3" fillId="0" borderId="20" xfId="1" applyFont="1" applyBorder="1"/>
    <xf numFmtId="43" fontId="3" fillId="0" borderId="21" xfId="1" applyFont="1" applyBorder="1"/>
    <xf numFmtId="0" fontId="2" fillId="2" borderId="22" xfId="0" applyFont="1" applyFill="1" applyBorder="1"/>
    <xf numFmtId="43" fontId="3" fillId="0" borderId="22" xfId="1" applyFont="1" applyBorder="1"/>
    <xf numFmtId="43" fontId="3" fillId="0" borderId="4" xfId="1" applyFont="1" applyBorder="1"/>
    <xf numFmtId="43" fontId="3" fillId="0" borderId="23" xfId="1" applyFont="1" applyBorder="1"/>
    <xf numFmtId="0" fontId="2" fillId="0" borderId="0" xfId="0" applyFont="1" applyAlignment="1">
      <alignment vertical="center"/>
    </xf>
    <xf numFmtId="43" fontId="3" fillId="0" borderId="16" xfId="1" applyFont="1" applyBorder="1"/>
    <xf numFmtId="43" fontId="3" fillId="0" borderId="17" xfId="1" applyFont="1" applyBorder="1"/>
    <xf numFmtId="43" fontId="3" fillId="0" borderId="19" xfId="1" applyFont="1" applyBorder="1"/>
    <xf numFmtId="43" fontId="3" fillId="0" borderId="24" xfId="1" applyFont="1" applyBorder="1"/>
    <xf numFmtId="43" fontId="3" fillId="0" borderId="0" xfId="0" applyNumberFormat="1" applyFont="1"/>
    <xf numFmtId="0" fontId="2" fillId="0" borderId="1" xfId="0" applyFont="1" applyFill="1" applyBorder="1"/>
    <xf numFmtId="43" fontId="3" fillId="0" borderId="13" xfId="1" applyFont="1" applyFill="1" applyBorder="1"/>
    <xf numFmtId="14" fontId="4" fillId="0" borderId="0" xfId="11" applyNumberFormat="1" applyAlignment="1">
      <alignment horizontal="center" wrapText="1"/>
    </xf>
    <xf numFmtId="0" fontId="9" fillId="0" borderId="0" xfId="0" applyFont="1" applyFill="1"/>
    <xf numFmtId="0" fontId="6" fillId="0" borderId="4" xfId="0" applyFont="1" applyFill="1" applyBorder="1"/>
    <xf numFmtId="0" fontId="6" fillId="0" borderId="0" xfId="0" applyFont="1" applyFill="1" applyBorder="1"/>
    <xf numFmtId="17" fontId="6" fillId="0" borderId="25" xfId="0" applyNumberFormat="1" applyFont="1" applyFill="1" applyBorder="1"/>
    <xf numFmtId="17" fontId="6" fillId="0" borderId="20" xfId="0" applyNumberFormat="1" applyFont="1" applyFill="1" applyBorder="1" applyAlignment="1">
      <alignment horizontal="left"/>
    </xf>
    <xf numFmtId="17" fontId="6" fillId="0" borderId="25" xfId="0" applyNumberFormat="1" applyFont="1" applyFill="1" applyBorder="1" applyAlignment="1">
      <alignment horizontal="left"/>
    </xf>
    <xf numFmtId="17" fontId="6" fillId="0" borderId="26" xfId="0" applyNumberFormat="1" applyFont="1" applyFill="1" applyBorder="1" applyAlignment="1">
      <alignment horizontal="left"/>
    </xf>
    <xf numFmtId="0" fontId="6" fillId="0" borderId="27" xfId="0" applyFont="1" applyFill="1" applyBorder="1"/>
    <xf numFmtId="0" fontId="6" fillId="0" borderId="21" xfId="0" applyFont="1" applyFill="1" applyBorder="1"/>
    <xf numFmtId="0" fontId="6" fillId="0" borderId="28" xfId="0" applyFont="1" applyFill="1" applyBorder="1"/>
    <xf numFmtId="0" fontId="6" fillId="0" borderId="29" xfId="0" applyFont="1" applyFill="1" applyBorder="1"/>
    <xf numFmtId="4" fontId="9" fillId="0" borderId="22" xfId="0" applyNumberFormat="1" applyFont="1" applyFill="1" applyBorder="1"/>
    <xf numFmtId="4" fontId="9" fillId="0" borderId="20" xfId="0" applyNumberFormat="1" applyFont="1" applyFill="1" applyBorder="1"/>
    <xf numFmtId="4" fontId="9" fillId="0" borderId="0" xfId="0" applyNumberFormat="1" applyFont="1" applyFill="1" applyBorder="1"/>
    <xf numFmtId="4" fontId="9" fillId="0" borderId="30" xfId="0" applyNumberFormat="1" applyFont="1" applyFill="1" applyBorder="1"/>
    <xf numFmtId="4" fontId="9" fillId="0" borderId="4" xfId="0" applyNumberFormat="1" applyFont="1" applyFill="1" applyBorder="1"/>
    <xf numFmtId="14" fontId="10" fillId="0" borderId="0" xfId="0" applyNumberFormat="1" applyFont="1" applyFill="1"/>
    <xf numFmtId="0" fontId="6" fillId="0" borderId="20" xfId="0" applyFont="1" applyFill="1" applyBorder="1"/>
    <xf numFmtId="43" fontId="9" fillId="0" borderId="22" xfId="2" applyNumberFormat="1" applyFont="1" applyFill="1" applyBorder="1"/>
    <xf numFmtId="43" fontId="9" fillId="0" borderId="20" xfId="2" applyNumberFormat="1" applyFont="1" applyFill="1" applyBorder="1"/>
    <xf numFmtId="43" fontId="9" fillId="0" borderId="0" xfId="2" applyNumberFormat="1" applyFont="1" applyFill="1" applyBorder="1"/>
    <xf numFmtId="43" fontId="9" fillId="0" borderId="22" xfId="1" applyFont="1" applyFill="1" applyBorder="1"/>
    <xf numFmtId="43" fontId="9" fillId="0" borderId="0" xfId="1" applyFont="1" applyFill="1" applyBorder="1"/>
    <xf numFmtId="43" fontId="9" fillId="0" borderId="31" xfId="1" applyFont="1" applyFill="1" applyBorder="1"/>
    <xf numFmtId="43" fontId="9" fillId="0" borderId="20" xfId="1" applyFont="1" applyFill="1" applyBorder="1"/>
    <xf numFmtId="43" fontId="9" fillId="0" borderId="21" xfId="2" applyNumberFormat="1" applyFont="1" applyFill="1" applyBorder="1"/>
    <xf numFmtId="43" fontId="9" fillId="0" borderId="21" xfId="1" applyFont="1" applyFill="1" applyBorder="1"/>
    <xf numFmtId="43" fontId="9" fillId="0" borderId="29" xfId="1" applyFont="1" applyFill="1" applyBorder="1"/>
    <xf numFmtId="43" fontId="9" fillId="0" borderId="9" xfId="2" applyNumberFormat="1" applyFont="1" applyFill="1" applyBorder="1"/>
    <xf numFmtId="43" fontId="9" fillId="0" borderId="29" xfId="2" applyNumberFormat="1" applyFont="1" applyFill="1" applyBorder="1"/>
    <xf numFmtId="43" fontId="9" fillId="0" borderId="1" xfId="2" applyNumberFormat="1" applyFont="1" applyFill="1" applyBorder="1"/>
    <xf numFmtId="43" fontId="9" fillId="0" borderId="31" xfId="2" applyNumberFormat="1" applyFont="1" applyFill="1" applyBorder="1"/>
    <xf numFmtId="43" fontId="9" fillId="0" borderId="30" xfId="2" applyNumberFormat="1" applyFont="1" applyFill="1" applyBorder="1"/>
    <xf numFmtId="43" fontId="9" fillId="0" borderId="4" xfId="2" applyNumberFormat="1" applyFont="1" applyFill="1" applyBorder="1"/>
    <xf numFmtId="43" fontId="9" fillId="0" borderId="4" xfId="1" applyFont="1" applyFill="1" applyBorder="1"/>
    <xf numFmtId="43" fontId="9" fillId="0" borderId="32" xfId="1" applyFont="1" applyFill="1" applyBorder="1"/>
    <xf numFmtId="43" fontId="9" fillId="0" borderId="3" xfId="2" applyNumberFormat="1" applyFont="1" applyFill="1" applyBorder="1"/>
    <xf numFmtId="43" fontId="9" fillId="0" borderId="32" xfId="2" applyNumberFormat="1" applyFont="1" applyFill="1" applyBorder="1"/>
    <xf numFmtId="4" fontId="9" fillId="0" borderId="21" xfId="0" applyNumberFormat="1" applyFont="1" applyFill="1" applyBorder="1"/>
    <xf numFmtId="4" fontId="9" fillId="0" borderId="29" xfId="0" applyNumberFormat="1" applyFont="1" applyFill="1" applyBorder="1"/>
    <xf numFmtId="4" fontId="9" fillId="0" borderId="1" xfId="0" applyNumberFormat="1" applyFont="1" applyFill="1" applyBorder="1"/>
    <xf numFmtId="4" fontId="9" fillId="0" borderId="31" xfId="0" applyNumberFormat="1" applyFont="1" applyFill="1" applyBorder="1"/>
    <xf numFmtId="4" fontId="9" fillId="0" borderId="32" xfId="0" applyNumberFormat="1" applyFont="1" applyFill="1" applyBorder="1"/>
    <xf numFmtId="4" fontId="9" fillId="0" borderId="3" xfId="0" applyNumberFormat="1" applyFont="1" applyFill="1" applyBorder="1"/>
    <xf numFmtId="4" fontId="9" fillId="0" borderId="0" xfId="0" applyNumberFormat="1" applyFont="1" applyFill="1"/>
    <xf numFmtId="0" fontId="6" fillId="0" borderId="26" xfId="0" applyFont="1" applyFill="1" applyBorder="1"/>
    <xf numFmtId="39" fontId="9" fillId="0" borderId="20" xfId="2" applyNumberFormat="1" applyFont="1" applyFill="1" applyBorder="1"/>
    <xf numFmtId="39" fontId="9" fillId="0" borderId="22" xfId="2" applyNumberFormat="1" applyFont="1" applyFill="1" applyBorder="1"/>
    <xf numFmtId="39" fontId="9" fillId="0" borderId="30" xfId="2" applyNumberFormat="1" applyFont="1" applyFill="1" applyBorder="1"/>
    <xf numFmtId="4" fontId="9" fillId="0" borderId="9" xfId="0" applyNumberFormat="1" applyFont="1" applyFill="1" applyBorder="1"/>
    <xf numFmtId="14" fontId="9" fillId="0" borderId="0" xfId="0" applyNumberFormat="1" applyFont="1"/>
    <xf numFmtId="4" fontId="9" fillId="0" borderId="0" xfId="0" applyNumberFormat="1" applyFont="1"/>
    <xf numFmtId="0" fontId="9" fillId="0" borderId="0" xfId="0" applyFont="1"/>
    <xf numFmtId="14" fontId="9" fillId="0" borderId="0" xfId="0" applyNumberFormat="1" applyFont="1" applyAlignment="1">
      <alignment horizontal="right"/>
    </xf>
    <xf numFmtId="4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7" fontId="9" fillId="0" borderId="0" xfId="0" applyNumberFormat="1" applyFont="1"/>
    <xf numFmtId="185" fontId="9" fillId="0" borderId="0" xfId="0" applyNumberFormat="1" applyFont="1"/>
    <xf numFmtId="17" fontId="9" fillId="0" borderId="0" xfId="0" applyNumberFormat="1" applyFont="1" applyAlignment="1">
      <alignment horizontal="right"/>
    </xf>
    <xf numFmtId="0" fontId="10" fillId="0" borderId="0" xfId="0" applyFont="1" applyFill="1" applyAlignment="1">
      <alignment horizontal="right"/>
    </xf>
    <xf numFmtId="15" fontId="9" fillId="0" borderId="0" xfId="0" applyNumberFormat="1" applyFont="1" applyFill="1"/>
    <xf numFmtId="0" fontId="10" fillId="0" borderId="0" xfId="0" applyFont="1" applyFill="1"/>
    <xf numFmtId="0" fontId="9" fillId="0" borderId="0" xfId="0" applyFont="1" applyFill="1" applyBorder="1"/>
    <xf numFmtId="167" fontId="10" fillId="0" borderId="0" xfId="0" applyNumberFormat="1" applyFont="1" applyFill="1" applyAlignment="1">
      <alignment horizontal="right"/>
    </xf>
    <xf numFmtId="167" fontId="9" fillId="0" borderId="0" xfId="0" applyNumberFormat="1" applyFont="1" applyFill="1" applyAlignment="1">
      <alignment horizontal="right"/>
    </xf>
    <xf numFmtId="14" fontId="9" fillId="0" borderId="0" xfId="0" applyNumberFormat="1" applyFont="1" applyFill="1" applyProtection="1">
      <protection locked="0" hidden="1"/>
    </xf>
    <xf numFmtId="14" fontId="9" fillId="0" borderId="0" xfId="0" applyNumberFormat="1" applyFont="1" applyFill="1"/>
    <xf numFmtId="171" fontId="6" fillId="0" borderId="0" xfId="0" applyNumberFormat="1" applyFont="1" applyFill="1" applyAlignment="1">
      <alignment horizontal="left"/>
    </xf>
    <xf numFmtId="17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7" fontId="9" fillId="0" borderId="0" xfId="0" applyNumberFormat="1" applyFont="1" applyFill="1"/>
    <xf numFmtId="0" fontId="5" fillId="0" borderId="0" xfId="0" applyFont="1" applyFill="1" applyAlignment="1">
      <alignment vertical="center"/>
    </xf>
    <xf numFmtId="0" fontId="10" fillId="0" borderId="2" xfId="0" applyFont="1" applyFill="1" applyBorder="1" applyAlignment="1">
      <alignment vertical="center"/>
    </xf>
    <xf numFmtId="17" fontId="10" fillId="0" borderId="0" xfId="0" quotePrefix="1" applyNumberFormat="1" applyFont="1" applyFill="1" applyBorder="1" applyAlignment="1">
      <alignment horizontal="center" vertical="center"/>
    </xf>
    <xf numFmtId="0" fontId="10" fillId="0" borderId="0" xfId="0" quotePrefix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17" fontId="10" fillId="0" borderId="4" xfId="0" quotePrefix="1" applyNumberFormat="1" applyFont="1" applyFill="1" applyBorder="1" applyAlignment="1">
      <alignment horizontal="center" vertical="center" wrapText="1"/>
    </xf>
    <xf numFmtId="17" fontId="10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14" fontId="9" fillId="0" borderId="0" xfId="0" applyNumberFormat="1" applyFont="1" applyFill="1" applyAlignment="1">
      <alignment vertical="center"/>
    </xf>
    <xf numFmtId="0" fontId="10" fillId="0" borderId="9" xfId="0" applyFont="1" applyFill="1" applyBorder="1"/>
    <xf numFmtId="43" fontId="9" fillId="0" borderId="33" xfId="1" applyFont="1" applyFill="1" applyBorder="1"/>
    <xf numFmtId="43" fontId="9" fillId="0" borderId="9" xfId="1" applyFont="1" applyFill="1" applyBorder="1"/>
    <xf numFmtId="38" fontId="9" fillId="0" borderId="0" xfId="0" applyNumberFormat="1" applyFont="1" applyFill="1" applyBorder="1"/>
    <xf numFmtId="38" fontId="9" fillId="0" borderId="0" xfId="0" applyNumberFormat="1" applyFont="1" applyFill="1"/>
    <xf numFmtId="0" fontId="10" fillId="0" borderId="1" xfId="0" applyFont="1" applyFill="1" applyBorder="1"/>
    <xf numFmtId="0" fontId="9" fillId="0" borderId="2" xfId="0" applyFont="1" applyFill="1" applyBorder="1"/>
    <xf numFmtId="43" fontId="9" fillId="0" borderId="11" xfId="1" applyFont="1" applyFill="1" applyBorder="1"/>
    <xf numFmtId="43" fontId="9" fillId="0" borderId="1" xfId="1" applyFont="1" applyFill="1" applyBorder="1"/>
    <xf numFmtId="43" fontId="9" fillId="0" borderId="2" xfId="1" applyFont="1" applyFill="1" applyBorder="1"/>
    <xf numFmtId="0" fontId="10" fillId="0" borderId="3" xfId="0" applyFont="1" applyFill="1" applyBorder="1"/>
    <xf numFmtId="0" fontId="9" fillId="0" borderId="4" xfId="0" applyFont="1" applyFill="1" applyBorder="1"/>
    <xf numFmtId="43" fontId="9" fillId="0" borderId="23" xfId="1" applyFont="1" applyFill="1" applyBorder="1"/>
    <xf numFmtId="43" fontId="9" fillId="0" borderId="3" xfId="1" applyFont="1" applyFill="1" applyBorder="1"/>
    <xf numFmtId="0" fontId="10" fillId="0" borderId="21" xfId="0" applyFont="1" applyFill="1" applyBorder="1"/>
    <xf numFmtId="0" fontId="9" fillId="0" borderId="21" xfId="0" applyFont="1" applyFill="1" applyBorder="1"/>
    <xf numFmtId="0" fontId="5" fillId="0" borderId="4" xfId="0" applyFont="1" applyFill="1" applyBorder="1"/>
    <xf numFmtId="0" fontId="10" fillId="0" borderId="28" xfId="0" applyFont="1" applyFill="1" applyBorder="1"/>
    <xf numFmtId="0" fontId="9" fillId="0" borderId="26" xfId="0" applyFont="1" applyFill="1" applyBorder="1"/>
    <xf numFmtId="43" fontId="9" fillId="0" borderId="26" xfId="1" applyFont="1" applyFill="1" applyBorder="1"/>
    <xf numFmtId="43" fontId="9" fillId="0" borderId="34" xfId="1" applyFont="1" applyFill="1" applyBorder="1"/>
    <xf numFmtId="43" fontId="9" fillId="0" borderId="27" xfId="1" applyFont="1" applyFill="1" applyBorder="1"/>
    <xf numFmtId="43" fontId="9" fillId="0" borderId="28" xfId="1" applyFont="1" applyFill="1" applyBorder="1"/>
    <xf numFmtId="0" fontId="10" fillId="0" borderId="4" xfId="0" applyFont="1" applyFill="1" applyBorder="1"/>
    <xf numFmtId="38" fontId="10" fillId="0" borderId="0" xfId="0" applyNumberFormat="1" applyFont="1" applyFill="1" applyBorder="1"/>
    <xf numFmtId="0" fontId="5" fillId="0" borderId="0" xfId="0" applyFont="1" applyFill="1" applyBorder="1"/>
    <xf numFmtId="0" fontId="10" fillId="0" borderId="0" xfId="0" applyFont="1" applyFill="1" applyBorder="1"/>
    <xf numFmtId="172" fontId="10" fillId="0" borderId="0" xfId="1" applyNumberFormat="1" applyFont="1" applyFill="1" applyBorder="1"/>
    <xf numFmtId="188" fontId="9" fillId="0" borderId="0" xfId="1" applyNumberFormat="1" applyFont="1" applyFill="1" applyBorder="1"/>
    <xf numFmtId="0" fontId="10" fillId="0" borderId="26" xfId="0" applyFont="1" applyFill="1" applyBorder="1"/>
    <xf numFmtId="171" fontId="10" fillId="0" borderId="0" xfId="0" applyNumberFormat="1" applyFont="1" applyFill="1" applyAlignment="1">
      <alignment horizontal="left"/>
    </xf>
    <xf numFmtId="43" fontId="9" fillId="0" borderId="21" xfId="0" quotePrefix="1" applyNumberFormat="1" applyFont="1" applyFill="1" applyBorder="1"/>
    <xf numFmtId="43" fontId="9" fillId="0" borderId="0" xfId="0" quotePrefix="1" applyNumberFormat="1" applyFont="1" applyFill="1" applyBorder="1"/>
    <xf numFmtId="0" fontId="10" fillId="0" borderId="10" xfId="0" applyFont="1" applyFill="1" applyBorder="1"/>
    <xf numFmtId="43" fontId="9" fillId="0" borderId="4" xfId="0" quotePrefix="1" applyNumberFormat="1" applyFont="1" applyFill="1" applyBorder="1"/>
    <xf numFmtId="0" fontId="5" fillId="0" borderId="0" xfId="0" applyFont="1" applyFill="1"/>
    <xf numFmtId="171" fontId="10" fillId="0" borderId="4" xfId="0" applyNumberFormat="1" applyFont="1" applyFill="1" applyBorder="1" applyAlignment="1">
      <alignment horizontal="left" vertical="center"/>
    </xf>
    <xf numFmtId="0" fontId="10" fillId="0" borderId="4" xfId="0" applyFont="1" applyFill="1" applyBorder="1" applyAlignment="1">
      <alignment vertical="center"/>
    </xf>
    <xf numFmtId="17" fontId="10" fillId="0" borderId="4" xfId="0" quotePrefix="1" applyNumberFormat="1" applyFont="1" applyFill="1" applyBorder="1" applyAlignment="1">
      <alignment horizontal="center" vertical="center"/>
    </xf>
    <xf numFmtId="17" fontId="10" fillId="0" borderId="4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172" fontId="9" fillId="0" borderId="0" xfId="1" applyNumberFormat="1" applyFont="1" applyFill="1" applyBorder="1"/>
    <xf numFmtId="172" fontId="9" fillId="0" borderId="1" xfId="1" applyNumberFormat="1" applyFont="1" applyFill="1" applyBorder="1"/>
    <xf numFmtId="172" fontId="9" fillId="0" borderId="4" xfId="1" applyNumberFormat="1" applyFont="1" applyFill="1" applyBorder="1"/>
    <xf numFmtId="172" fontId="9" fillId="0" borderId="3" xfId="1" applyNumberFormat="1" applyFont="1" applyFill="1" applyBorder="1"/>
    <xf numFmtId="172" fontId="9" fillId="0" borderId="0" xfId="0" applyNumberFormat="1" applyFont="1" applyFill="1"/>
    <xf numFmtId="172" fontId="10" fillId="0" borderId="4" xfId="1" applyNumberFormat="1" applyFont="1" applyFill="1" applyBorder="1"/>
    <xf numFmtId="172" fontId="9" fillId="0" borderId="21" xfId="1" applyNumberFormat="1" applyFont="1" applyFill="1" applyBorder="1"/>
    <xf numFmtId="172" fontId="9" fillId="0" borderId="9" xfId="1" applyNumberFormat="1" applyFont="1" applyFill="1" applyBorder="1"/>
    <xf numFmtId="171" fontId="10" fillId="0" borderId="0" xfId="0" applyNumberFormat="1" applyFont="1" applyFill="1" applyBorder="1" applyAlignment="1">
      <alignment horizontal="left"/>
    </xf>
    <xf numFmtId="43" fontId="9" fillId="0" borderId="0" xfId="1" applyFont="1" applyFill="1"/>
    <xf numFmtId="17" fontId="10" fillId="0" borderId="0" xfId="0" quotePrefix="1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7" fontId="10" fillId="0" borderId="0" xfId="0" applyNumberFormat="1" applyFont="1" applyFill="1" applyBorder="1" applyAlignment="1">
      <alignment horizontal="center"/>
    </xf>
    <xf numFmtId="17" fontId="10" fillId="0" borderId="4" xfId="0" applyNumberFormat="1" applyFont="1" applyFill="1" applyBorder="1" applyAlignment="1">
      <alignment horizontal="center"/>
    </xf>
    <xf numFmtId="43" fontId="10" fillId="0" borderId="4" xfId="1" quotePrefix="1" applyFont="1" applyFill="1" applyBorder="1" applyAlignment="1">
      <alignment horizontal="center"/>
    </xf>
    <xf numFmtId="43" fontId="9" fillId="0" borderId="21" xfId="0" applyNumberFormat="1" applyFont="1" applyFill="1" applyBorder="1"/>
    <xf numFmtId="43" fontId="9" fillId="0" borderId="35" xfId="1" applyFont="1" applyFill="1" applyBorder="1"/>
    <xf numFmtId="43" fontId="9" fillId="0" borderId="0" xfId="0" applyNumberFormat="1" applyFont="1" applyFill="1" applyBorder="1"/>
    <xf numFmtId="43" fontId="9" fillId="0" borderId="36" xfId="1" applyFont="1" applyFill="1" applyBorder="1"/>
    <xf numFmtId="43" fontId="9" fillId="0" borderId="4" xfId="0" applyNumberFormat="1" applyFont="1" applyFill="1" applyBorder="1"/>
    <xf numFmtId="43" fontId="9" fillId="0" borderId="37" xfId="1" applyFont="1" applyFill="1" applyBorder="1"/>
    <xf numFmtId="43" fontId="9" fillId="0" borderId="26" xfId="0" applyNumberFormat="1" applyFont="1" applyFill="1" applyBorder="1"/>
    <xf numFmtId="43" fontId="9" fillId="0" borderId="38" xfId="1" applyFont="1" applyFill="1" applyBorder="1"/>
    <xf numFmtId="43" fontId="10" fillId="0" borderId="4" xfId="1" applyFont="1" applyFill="1" applyBorder="1"/>
    <xf numFmtId="43" fontId="9" fillId="0" borderId="2" xfId="0" applyNumberFormat="1" applyFont="1" applyFill="1" applyBorder="1"/>
    <xf numFmtId="172" fontId="9" fillId="0" borderId="0" xfId="0" applyNumberFormat="1" applyFont="1" applyFill="1" applyBorder="1"/>
    <xf numFmtId="172" fontId="9" fillId="0" borderId="35" xfId="1" applyNumberFormat="1" applyFont="1" applyFill="1" applyBorder="1"/>
    <xf numFmtId="172" fontId="9" fillId="0" borderId="36" xfId="1" applyNumberFormat="1" applyFont="1" applyFill="1" applyBorder="1"/>
    <xf numFmtId="172" fontId="9" fillId="0" borderId="4" xfId="0" applyNumberFormat="1" applyFont="1" applyFill="1" applyBorder="1"/>
    <xf numFmtId="172" fontId="9" fillId="0" borderId="37" xfId="1" applyNumberFormat="1" applyFont="1" applyFill="1" applyBorder="1"/>
    <xf numFmtId="172" fontId="9" fillId="0" borderId="31" xfId="1" applyNumberFormat="1" applyFont="1" applyFill="1" applyBorder="1"/>
    <xf numFmtId="172" fontId="9" fillId="0" borderId="32" xfId="1" applyNumberFormat="1" applyFont="1" applyFill="1" applyBorder="1"/>
    <xf numFmtId="43" fontId="10" fillId="0" borderId="0" xfId="1" applyFont="1" applyFill="1" applyBorder="1"/>
    <xf numFmtId="171" fontId="6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22" xfId="0" applyFont="1" applyFill="1" applyBorder="1"/>
    <xf numFmtId="0" fontId="10" fillId="0" borderId="30" xfId="0" applyFont="1" applyFill="1" applyBorder="1"/>
    <xf numFmtId="43" fontId="9" fillId="0" borderId="24" xfId="1" applyFont="1" applyFill="1" applyBorder="1"/>
    <xf numFmtId="172" fontId="9" fillId="0" borderId="33" xfId="1" applyNumberFormat="1" applyFont="1" applyFill="1" applyBorder="1"/>
    <xf numFmtId="172" fontId="9" fillId="0" borderId="11" xfId="1" applyNumberFormat="1" applyFont="1" applyFill="1" applyBorder="1"/>
    <xf numFmtId="172" fontId="9" fillId="0" borderId="23" xfId="1" applyNumberFormat="1" applyFont="1" applyFill="1" applyBorder="1"/>
    <xf numFmtId="172" fontId="9" fillId="0" borderId="21" xfId="0" applyNumberFormat="1" applyFont="1" applyFill="1" applyBorder="1"/>
    <xf numFmtId="0" fontId="10" fillId="0" borderId="2" xfId="0" applyFont="1" applyFill="1" applyBorder="1"/>
    <xf numFmtId="0" fontId="11" fillId="0" borderId="0" xfId="0" applyFont="1"/>
    <xf numFmtId="174" fontId="10" fillId="0" borderId="0" xfId="0" applyNumberFormat="1" applyFont="1" applyAlignment="1">
      <alignment horizontal="center"/>
    </xf>
    <xf numFmtId="174" fontId="9" fillId="0" borderId="0" xfId="0" applyNumberFormat="1" applyFont="1" applyAlignment="1">
      <alignment horizontal="center"/>
    </xf>
    <xf numFmtId="2" fontId="9" fillId="0" borderId="20" xfId="0" applyNumberFormat="1" applyFont="1" applyBorder="1" applyAlignment="1">
      <alignment horizontal="center"/>
    </xf>
    <xf numFmtId="2" fontId="9" fillId="0" borderId="21" xfId="0" applyNumberFormat="1" applyFont="1" applyBorder="1" applyAlignment="1">
      <alignment horizontal="center"/>
    </xf>
    <xf numFmtId="2" fontId="9" fillId="0" borderId="35" xfId="0" applyNumberFormat="1" applyFont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2" fontId="9" fillId="0" borderId="36" xfId="0" applyNumberFormat="1" applyFont="1" applyBorder="1" applyAlignment="1">
      <alignment horizontal="center"/>
    </xf>
    <xf numFmtId="2" fontId="9" fillId="0" borderId="30" xfId="0" applyNumberFormat="1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9" fillId="0" borderId="37" xfId="0" applyNumberFormat="1" applyFont="1" applyBorder="1" applyAlignment="1">
      <alignment horizontal="center"/>
    </xf>
    <xf numFmtId="0" fontId="10" fillId="0" borderId="0" xfId="0" applyFont="1"/>
    <xf numFmtId="2" fontId="9" fillId="0" borderId="0" xfId="0" applyNumberFormat="1" applyFont="1" applyAlignment="1">
      <alignment horizontal="center"/>
    </xf>
    <xf numFmtId="2" fontId="9" fillId="0" borderId="25" xfId="0" applyNumberFormat="1" applyFont="1" applyBorder="1" applyAlignment="1">
      <alignment horizontal="center"/>
    </xf>
    <xf numFmtId="2" fontId="9" fillId="0" borderId="26" xfId="0" applyNumberFormat="1" applyFont="1" applyBorder="1" applyAlignment="1">
      <alignment horizontal="center"/>
    </xf>
    <xf numFmtId="2" fontId="9" fillId="0" borderId="38" xfId="0" applyNumberFormat="1" applyFont="1" applyBorder="1" applyAlignment="1">
      <alignment horizontal="center"/>
    </xf>
    <xf numFmtId="2" fontId="9" fillId="0" borderId="34" xfId="0" applyNumberFormat="1" applyFont="1" applyBorder="1" applyAlignment="1">
      <alignment horizontal="center"/>
    </xf>
    <xf numFmtId="0" fontId="9" fillId="0" borderId="9" xfId="0" applyFont="1" applyFill="1" applyBorder="1"/>
    <xf numFmtId="0" fontId="9" fillId="0" borderId="1" xfId="0" applyFont="1" applyFill="1" applyBorder="1"/>
    <xf numFmtId="0" fontId="9" fillId="0" borderId="3" xfId="0" applyFont="1" applyFill="1" applyBorder="1"/>
    <xf numFmtId="0" fontId="9" fillId="0" borderId="28" xfId="0" applyFont="1" applyFill="1" applyBorder="1"/>
    <xf numFmtId="0" fontId="9" fillId="0" borderId="9" xfId="0" applyFont="1" applyBorder="1"/>
    <xf numFmtId="0" fontId="9" fillId="0" borderId="1" xfId="0" applyFont="1" applyBorder="1"/>
    <xf numFmtId="0" fontId="9" fillId="0" borderId="3" xfId="0" applyFont="1" applyBorder="1"/>
    <xf numFmtId="0" fontId="9" fillId="0" borderId="28" xfId="0" applyFont="1" applyBorder="1"/>
    <xf numFmtId="14" fontId="11" fillId="0" borderId="0" xfId="0" applyNumberFormat="1" applyFont="1" applyFill="1"/>
    <xf numFmtId="0" fontId="11" fillId="0" borderId="0" xfId="0" applyFont="1" applyFill="1" applyBorder="1"/>
  </cellXfs>
  <cellStyles count="12">
    <cellStyle name="Comma" xfId="1" builtinId="3"/>
    <cellStyle name="Currency" xfId="2" builtinId="4"/>
    <cellStyle name="Normal" xfId="0" builtinId="0"/>
    <cellStyle name="Normal - Style1" xfId="3"/>
    <cellStyle name="Normal - Style2" xfId="4"/>
    <cellStyle name="Normal - Style3" xfId="5"/>
    <cellStyle name="Normal - Style4" xfId="6"/>
    <cellStyle name="Normal - Style5" xfId="7"/>
    <cellStyle name="Normal - Style6" xfId="8"/>
    <cellStyle name="Normal - Style7" xfId="9"/>
    <cellStyle name="Normal - Style8" xfId="10"/>
    <cellStyle name="Normal_Curve Summary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121920</xdr:colOff>
          <xdr:row>2</xdr:row>
          <xdr:rowOff>83820</xdr:rowOff>
        </xdr:from>
        <xdr:to>
          <xdr:col>0</xdr:col>
          <xdr:colOff>1196340</xdr:colOff>
          <xdr:row>4</xdr:row>
          <xdr:rowOff>106680</xdr:rowOff>
        </xdr:to>
        <xdr:sp macro="" textlink="">
          <xdr:nvSpPr>
            <xdr:cNvPr id="59393" name="CommandButton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495300</xdr:colOff>
          <xdr:row>0</xdr:row>
          <xdr:rowOff>22860</xdr:rowOff>
        </xdr:from>
        <xdr:to>
          <xdr:col>27</xdr:col>
          <xdr:colOff>464820</xdr:colOff>
          <xdr:row>2</xdr:row>
          <xdr:rowOff>15240</xdr:rowOff>
        </xdr:to>
        <xdr:sp macro="" textlink="">
          <xdr:nvSpPr>
            <xdr:cNvPr id="30723" name="Button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403860</xdr:colOff>
          <xdr:row>0</xdr:row>
          <xdr:rowOff>22860</xdr:rowOff>
        </xdr:from>
        <xdr:to>
          <xdr:col>31</xdr:col>
          <xdr:colOff>533400</xdr:colOff>
          <xdr:row>1</xdr:row>
          <xdr:rowOff>114300</xdr:rowOff>
        </xdr:to>
        <xdr:sp macro="" textlink="">
          <xdr:nvSpPr>
            <xdr:cNvPr id="30724" name="Button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53340</xdr:rowOff>
        </xdr:from>
        <xdr:to>
          <xdr:col>0</xdr:col>
          <xdr:colOff>0</xdr:colOff>
          <xdr:row>0</xdr:row>
          <xdr:rowOff>472440</xdr:rowOff>
        </xdr:to>
        <xdr:sp macro="" textlink="">
          <xdr:nvSpPr>
            <xdr:cNvPr id="63489" name="Button 1" hidden="1">
              <a:extLst>
                <a:ext uri="{63B3BB69-23CF-44E3-9099-C40C66FF867C}">
                  <a14:compatExt spid="_x0000_s63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53340</xdr:rowOff>
        </xdr:from>
        <xdr:to>
          <xdr:col>0</xdr:col>
          <xdr:colOff>0</xdr:colOff>
          <xdr:row>0</xdr:row>
          <xdr:rowOff>472440</xdr:rowOff>
        </xdr:to>
        <xdr:sp macro="" textlink="">
          <xdr:nvSpPr>
            <xdr:cNvPr id="64513" name="Button 1" hidden="1">
              <a:extLst>
                <a:ext uri="{63B3BB69-23CF-44E3-9099-C40C66FF867C}">
                  <a14:compatExt spid="_x0000_s64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_daily%20pric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_Devl/Developer/EastPrices/EastPrice_06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001/October/Prices/daily%20pric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ebsave2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East Price"/>
      <sheetName val="Peak Daily Power Prices"/>
      <sheetName val="Power East Off Peak Price"/>
      <sheetName val="#REF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East Price"/>
      <sheetName val="E. Power Desk Daily Price"/>
      <sheetName val="Power Off-Peak Prices"/>
      <sheetName val="Off Peak Detail"/>
      <sheetName val="Power &amp; Gas Heat Rates"/>
      <sheetName val="Curve Summary"/>
      <sheetName val="Gas Curve Summary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East Price"/>
      <sheetName val="E. Power Desk Daily Price"/>
      <sheetName val="Power Off-Peak Pric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websave2"/>
    </sheetNames>
    <definedNames>
      <definedName name="PublishPowerWestPricePeak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11">
    <pageSetUpPr fitToPage="1"/>
  </sheetPr>
  <dimension ref="A1:AV161"/>
  <sheetViews>
    <sheetView workbookViewId="0">
      <pane xSplit="1" ySplit="6" topLeftCell="AE7" activePane="bottomRight" state="frozen"/>
      <selection activeCell="F10" sqref="A1:IV65536"/>
      <selection pane="topRight" activeCell="F10" sqref="A1:IV65536"/>
      <selection pane="bottomLeft" activeCell="F10" sqref="A1:IV65536"/>
      <selection pane="bottomRight" sqref="A1:IV65536"/>
    </sheetView>
  </sheetViews>
  <sheetFormatPr defaultColWidth="9.125" defaultRowHeight="13.2" x14ac:dyDescent="0.25"/>
  <cols>
    <col min="1" max="1" width="10.875" style="27" customWidth="1"/>
    <col min="2" max="3" width="9.125" style="17"/>
    <col min="4" max="4" width="9.625" style="17" bestFit="1" customWidth="1"/>
    <col min="5" max="5" width="9.625" style="17" customWidth="1"/>
    <col min="6" max="7" width="9.125" style="17"/>
    <col min="8" max="8" width="15.25" style="17" customWidth="1"/>
    <col min="9" max="12" width="9.125" style="17"/>
    <col min="13" max="13" width="10.375" style="17" customWidth="1"/>
    <col min="14" max="15" width="8.25" style="17" customWidth="1"/>
    <col min="16" max="16" width="3.625" style="17" customWidth="1"/>
    <col min="17" max="21" width="9.125" style="17"/>
    <col min="22" max="22" width="9.75" style="17" customWidth="1"/>
    <col min="23" max="26" width="9.125" style="17"/>
    <col min="27" max="27" width="3" style="17" customWidth="1"/>
    <col min="28" max="31" width="9.125" style="17"/>
    <col min="32" max="32" width="10.25" style="17" bestFit="1" customWidth="1"/>
    <col min="33" max="33" width="9.125" style="17"/>
    <col min="34" max="34" width="4.25" style="17" customWidth="1"/>
    <col min="35" max="35" width="9.125" style="17" bestFit="1"/>
    <col min="36" max="37" width="9.125" style="17"/>
    <col min="38" max="38" width="10.125" style="17" bestFit="1" customWidth="1"/>
    <col min="39" max="39" width="9.125" style="17"/>
    <col min="40" max="40" width="12.125" style="17" customWidth="1"/>
    <col min="41" max="42" width="9.125" style="17"/>
    <col min="43" max="43" width="9" customWidth="1"/>
    <col min="44" max="45" width="9.125" style="17"/>
    <col min="46" max="46" width="11.375" style="17" customWidth="1"/>
    <col min="47" max="47" width="12.625" style="17" customWidth="1"/>
    <col min="48" max="16384" width="9.125" style="17"/>
  </cols>
  <sheetData>
    <row r="1" spans="1:48" x14ac:dyDescent="0.25">
      <c r="B1" s="17" t="s">
        <v>46</v>
      </c>
      <c r="C1" s="17" t="s">
        <v>47</v>
      </c>
      <c r="D1" s="17" t="s">
        <v>48</v>
      </c>
      <c r="E1" s="17" t="s">
        <v>49</v>
      </c>
      <c r="F1" s="17" t="s">
        <v>50</v>
      </c>
      <c r="G1" s="17" t="s">
        <v>51</v>
      </c>
      <c r="I1" s="17" t="s">
        <v>52</v>
      </c>
      <c r="R1" s="17" t="s">
        <v>53</v>
      </c>
    </row>
    <row r="2" spans="1:48" x14ac:dyDescent="0.25">
      <c r="A2" s="27">
        <v>1</v>
      </c>
      <c r="B2" s="17">
        <v>2</v>
      </c>
      <c r="C2" s="17">
        <v>3</v>
      </c>
      <c r="D2" s="17">
        <v>4</v>
      </c>
      <c r="E2" s="17">
        <v>5</v>
      </c>
      <c r="F2" s="17">
        <v>6</v>
      </c>
      <c r="G2" s="17">
        <v>7</v>
      </c>
      <c r="I2" s="17">
        <v>9</v>
      </c>
      <c r="R2" s="17">
        <v>18</v>
      </c>
    </row>
    <row r="4" spans="1:48" ht="16.2" thickBot="1" x14ac:dyDescent="0.35">
      <c r="B4" s="18" t="s">
        <v>55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Q4" s="19"/>
      <c r="R4" s="19" t="s">
        <v>56</v>
      </c>
      <c r="S4" s="19"/>
      <c r="T4" s="19"/>
      <c r="U4" s="19"/>
      <c r="V4" s="19"/>
      <c r="W4" s="19"/>
      <c r="X4" s="19"/>
      <c r="Y4" s="19"/>
      <c r="Z4" s="19"/>
      <c r="AB4" s="19"/>
      <c r="AC4" s="19"/>
      <c r="AD4" s="19"/>
      <c r="AE4" s="19"/>
      <c r="AF4" s="19"/>
      <c r="AG4" s="19"/>
      <c r="AJ4" s="19"/>
      <c r="AM4" s="32" t="s">
        <v>22</v>
      </c>
    </row>
    <row r="5" spans="1:48" ht="15.75" customHeight="1" x14ac:dyDescent="0.25">
      <c r="B5" s="20"/>
      <c r="C5" s="20"/>
      <c r="D5" s="21"/>
      <c r="E5" s="20"/>
      <c r="F5" s="20"/>
      <c r="G5" s="20"/>
      <c r="H5" s="20"/>
      <c r="I5" s="20"/>
      <c r="J5" s="20"/>
      <c r="K5" s="20"/>
      <c r="L5" s="21"/>
      <c r="M5" s="22"/>
      <c r="N5" s="22"/>
      <c r="O5" s="22"/>
      <c r="Q5" s="22"/>
      <c r="R5" s="22"/>
      <c r="S5" s="22"/>
      <c r="T5" s="22"/>
      <c r="U5" s="22"/>
      <c r="V5" s="22"/>
      <c r="W5" s="23"/>
      <c r="X5" s="24"/>
      <c r="Y5" s="23"/>
      <c r="Z5" s="25"/>
      <c r="AB5" s="22"/>
      <c r="AC5" s="22"/>
      <c r="AD5" s="23"/>
      <c r="AE5" s="24"/>
      <c r="AF5" s="23"/>
      <c r="AG5" s="25"/>
      <c r="AM5" s="31"/>
      <c r="AN5" s="31"/>
      <c r="AO5" s="31"/>
    </row>
    <row r="6" spans="1:48" s="26" customFormat="1" ht="24.75" customHeight="1" x14ac:dyDescent="0.25">
      <c r="A6" s="72"/>
      <c r="B6" s="26" t="s">
        <v>59</v>
      </c>
      <c r="C6" s="26" t="s">
        <v>58</v>
      </c>
      <c r="D6" s="26" t="s">
        <v>57</v>
      </c>
      <c r="E6" s="26" t="s">
        <v>60</v>
      </c>
      <c r="F6" s="26" t="s">
        <v>61</v>
      </c>
      <c r="G6" s="26" t="s">
        <v>63</v>
      </c>
      <c r="I6" s="26" t="s">
        <v>62</v>
      </c>
      <c r="R6" s="26" t="s">
        <v>56</v>
      </c>
      <c r="AJ6" s="29"/>
      <c r="AM6" s="29" t="s">
        <v>23</v>
      </c>
      <c r="AN6" s="29" t="s">
        <v>25</v>
      </c>
      <c r="AO6" s="29"/>
      <c r="AP6" s="29" t="s">
        <v>24</v>
      </c>
      <c r="AR6" s="29" t="s">
        <v>26</v>
      </c>
      <c r="AS6" s="29"/>
      <c r="AT6" s="29" t="s">
        <v>27</v>
      </c>
      <c r="AU6" s="29"/>
    </row>
    <row r="7" spans="1:48" x14ac:dyDescent="0.25">
      <c r="A7" s="27">
        <v>37188</v>
      </c>
      <c r="B7" s="17">
        <v>27</v>
      </c>
      <c r="C7" s="17">
        <v>28.25</v>
      </c>
      <c r="D7" s="17">
        <v>28.3</v>
      </c>
      <c r="E7" s="17">
        <v>27.35</v>
      </c>
      <c r="F7" s="17">
        <v>27.41</v>
      </c>
      <c r="G7" s="17">
        <v>28</v>
      </c>
      <c r="I7" s="17">
        <v>27.35</v>
      </c>
      <c r="R7" s="17">
        <v>58</v>
      </c>
      <c r="AI7" s="27"/>
      <c r="AJ7" s="30"/>
      <c r="AL7" s="27">
        <v>37073</v>
      </c>
      <c r="AM7" s="17">
        <v>9.98</v>
      </c>
      <c r="AN7" s="17">
        <v>0.41800000000000004</v>
      </c>
      <c r="AO7" s="17">
        <v>10.398</v>
      </c>
      <c r="AP7" s="17">
        <v>0.04</v>
      </c>
      <c r="AQ7" s="17">
        <v>10.02</v>
      </c>
      <c r="AR7" s="17">
        <v>0.318</v>
      </c>
      <c r="AS7" s="17">
        <v>10.298</v>
      </c>
      <c r="AT7" s="17">
        <v>0.438</v>
      </c>
      <c r="AU7" s="17">
        <v>10.418000000000001</v>
      </c>
      <c r="AV7" s="27"/>
    </row>
    <row r="8" spans="1:48" x14ac:dyDescent="0.25">
      <c r="A8" s="27">
        <v>37189</v>
      </c>
      <c r="B8" s="17">
        <v>27</v>
      </c>
      <c r="C8" s="17">
        <v>28.25</v>
      </c>
      <c r="D8" s="17">
        <v>28.3</v>
      </c>
      <c r="E8" s="17">
        <v>27.35</v>
      </c>
      <c r="F8" s="17">
        <v>27.41</v>
      </c>
      <c r="G8" s="17">
        <v>28</v>
      </c>
      <c r="I8" s="17">
        <v>27.35</v>
      </c>
      <c r="R8" s="17">
        <v>58</v>
      </c>
      <c r="AI8" s="27"/>
      <c r="AJ8" s="30"/>
      <c r="AL8" s="27">
        <v>37104</v>
      </c>
      <c r="AM8" s="17">
        <v>6.2930000000000001</v>
      </c>
      <c r="AN8" s="17">
        <v>0.43300000000000005</v>
      </c>
      <c r="AO8" s="17">
        <v>6.726</v>
      </c>
      <c r="AP8" s="17">
        <v>0.1</v>
      </c>
      <c r="AQ8" s="17">
        <v>6.3929999999999998</v>
      </c>
      <c r="AR8" s="17">
        <v>0.33300000000000002</v>
      </c>
      <c r="AS8" s="17">
        <v>6.6260000000000003</v>
      </c>
      <c r="AT8" s="17">
        <v>0.46300000000000002</v>
      </c>
      <c r="AU8" s="17">
        <v>6.7560000000000002</v>
      </c>
    </row>
    <row r="9" spans="1:48" x14ac:dyDescent="0.25">
      <c r="A9" s="27">
        <v>37190</v>
      </c>
      <c r="B9" s="17">
        <v>28.25</v>
      </c>
      <c r="C9" s="17">
        <v>28</v>
      </c>
      <c r="D9" s="17">
        <v>28</v>
      </c>
      <c r="E9" s="17">
        <v>28</v>
      </c>
      <c r="F9" s="17">
        <v>28</v>
      </c>
      <c r="G9" s="17">
        <v>29.25</v>
      </c>
      <c r="I9" s="17">
        <v>27.188000000000002</v>
      </c>
      <c r="R9" s="17">
        <v>58</v>
      </c>
      <c r="AI9" s="27"/>
      <c r="AJ9" s="30"/>
      <c r="AL9" s="27">
        <v>37135</v>
      </c>
      <c r="AM9" s="17">
        <v>4.9980000000000002</v>
      </c>
      <c r="AN9" s="17">
        <v>0.38500000000000001</v>
      </c>
      <c r="AO9" s="17">
        <v>5.383</v>
      </c>
      <c r="AP9" s="17">
        <v>0.14499999999999999</v>
      </c>
      <c r="AQ9" s="17">
        <v>5.1429999999999998</v>
      </c>
      <c r="AR9" s="17">
        <v>0.28499999999999998</v>
      </c>
      <c r="AS9" s="17">
        <v>5.2830000000000004</v>
      </c>
      <c r="AT9" s="17">
        <v>0.30499999999999999</v>
      </c>
      <c r="AU9" s="17">
        <v>5.3029999999999999</v>
      </c>
    </row>
    <row r="10" spans="1:48" x14ac:dyDescent="0.25">
      <c r="A10" s="27">
        <v>37193</v>
      </c>
      <c r="B10" s="17">
        <v>28.25</v>
      </c>
      <c r="C10" s="17">
        <v>28</v>
      </c>
      <c r="D10" s="17">
        <v>28</v>
      </c>
      <c r="E10" s="17">
        <v>28</v>
      </c>
      <c r="F10" s="17">
        <v>28</v>
      </c>
      <c r="G10" s="17">
        <v>29.25</v>
      </c>
      <c r="I10" s="17">
        <v>27.1875</v>
      </c>
      <c r="R10" s="17">
        <v>58</v>
      </c>
      <c r="AI10" s="27"/>
      <c r="AJ10" s="30"/>
      <c r="AL10" s="27">
        <v>37165</v>
      </c>
      <c r="AM10" s="17">
        <v>5.3840000000000003</v>
      </c>
      <c r="AN10" s="17">
        <v>0.39</v>
      </c>
      <c r="AO10" s="17">
        <v>5.774</v>
      </c>
      <c r="AP10" s="17">
        <v>0.17499999999999999</v>
      </c>
      <c r="AQ10" s="17">
        <v>5.5590000000000002</v>
      </c>
      <c r="AR10" s="17">
        <v>0.28999999999999998</v>
      </c>
      <c r="AS10" s="17">
        <v>5.6740000000000004</v>
      </c>
      <c r="AT10" s="17">
        <v>0.33</v>
      </c>
      <c r="AU10" s="17">
        <v>5.7140000000000004</v>
      </c>
    </row>
    <row r="11" spans="1:48" x14ac:dyDescent="0.25">
      <c r="A11" s="27">
        <v>37194</v>
      </c>
      <c r="B11" s="17">
        <v>28.25</v>
      </c>
      <c r="C11" s="17">
        <v>28</v>
      </c>
      <c r="D11" s="17">
        <v>28</v>
      </c>
      <c r="E11" s="17">
        <v>28</v>
      </c>
      <c r="F11" s="17">
        <v>28</v>
      </c>
      <c r="G11" s="17">
        <v>29.25</v>
      </c>
      <c r="I11" s="17">
        <v>27.1875</v>
      </c>
      <c r="R11" s="17">
        <v>58</v>
      </c>
      <c r="AI11" s="27"/>
      <c r="AJ11" s="30"/>
      <c r="AL11" s="27">
        <v>37196</v>
      </c>
      <c r="AM11" s="17">
        <v>4.891</v>
      </c>
      <c r="AN11" s="17">
        <v>0.51</v>
      </c>
      <c r="AO11" s="17">
        <v>5.4009999999999998</v>
      </c>
      <c r="AP11" s="17">
        <v>0.16</v>
      </c>
      <c r="AQ11" s="17">
        <v>5.0510000000000002</v>
      </c>
      <c r="AR11" s="17">
        <v>0.41</v>
      </c>
      <c r="AS11" s="17">
        <v>5.3010000000000002</v>
      </c>
      <c r="AT11" s="17">
        <v>0.5</v>
      </c>
      <c r="AU11" s="17">
        <v>5.391</v>
      </c>
    </row>
    <row r="12" spans="1:48" x14ac:dyDescent="0.25">
      <c r="A12" s="27">
        <v>37195</v>
      </c>
      <c r="B12" s="17">
        <v>28.25</v>
      </c>
      <c r="C12" s="17">
        <v>28</v>
      </c>
      <c r="D12" s="17">
        <v>28</v>
      </c>
      <c r="E12" s="17">
        <v>28</v>
      </c>
      <c r="F12" s="17">
        <v>28</v>
      </c>
      <c r="G12" s="17">
        <v>29.25</v>
      </c>
      <c r="I12" s="17">
        <v>27.1875</v>
      </c>
      <c r="R12" s="17">
        <v>58</v>
      </c>
      <c r="AI12" s="27"/>
      <c r="AJ12" s="30"/>
      <c r="AL12" s="27">
        <v>37226</v>
      </c>
      <c r="AM12" s="17">
        <v>3.738</v>
      </c>
      <c r="AN12" s="17">
        <v>0.88</v>
      </c>
      <c r="AO12" s="17">
        <v>4.6180000000000003</v>
      </c>
      <c r="AP12" s="17">
        <v>0.14499999999999999</v>
      </c>
      <c r="AQ12" s="17">
        <v>3.883</v>
      </c>
      <c r="AR12" s="17">
        <v>0.88</v>
      </c>
      <c r="AS12" s="17">
        <v>4.6180000000000003</v>
      </c>
      <c r="AT12" s="17">
        <v>1.2</v>
      </c>
      <c r="AU12" s="17">
        <v>4.9379999999999997</v>
      </c>
    </row>
    <row r="13" spans="1:48" x14ac:dyDescent="0.25">
      <c r="A13" s="27">
        <v>37196</v>
      </c>
      <c r="B13" s="17">
        <v>28</v>
      </c>
      <c r="C13" s="17">
        <v>29.75</v>
      </c>
      <c r="D13" s="17">
        <v>29</v>
      </c>
      <c r="E13" s="17">
        <v>30</v>
      </c>
      <c r="F13" s="17">
        <v>29</v>
      </c>
      <c r="G13" s="17">
        <v>29</v>
      </c>
      <c r="I13" s="17">
        <v>24.9</v>
      </c>
      <c r="R13" s="17">
        <v>52.999996185302734</v>
      </c>
      <c r="AI13" s="27"/>
      <c r="AJ13" s="30"/>
      <c r="AL13" s="27">
        <v>37257</v>
      </c>
      <c r="AM13" s="17">
        <v>3.1819999999999999</v>
      </c>
      <c r="AN13" s="17">
        <v>1.3049999999999999</v>
      </c>
      <c r="AO13" s="17">
        <v>4.4870000000000001</v>
      </c>
      <c r="AP13" s="17">
        <v>0.04</v>
      </c>
      <c r="AQ13" s="17">
        <v>3.222</v>
      </c>
      <c r="AR13" s="17">
        <v>1.3049999999999999</v>
      </c>
      <c r="AS13" s="17">
        <v>4.4870000000000001</v>
      </c>
      <c r="AT13" s="17">
        <v>2.37</v>
      </c>
      <c r="AU13" s="17">
        <v>5.5519999999999996</v>
      </c>
    </row>
    <row r="14" spans="1:48" x14ac:dyDescent="0.25">
      <c r="A14" s="27">
        <v>37197</v>
      </c>
      <c r="B14" s="17">
        <v>28</v>
      </c>
      <c r="C14" s="17">
        <v>29.75</v>
      </c>
      <c r="D14" s="17">
        <v>29</v>
      </c>
      <c r="E14" s="17">
        <v>30</v>
      </c>
      <c r="F14" s="17">
        <v>29</v>
      </c>
      <c r="G14" s="17">
        <v>29</v>
      </c>
      <c r="I14" s="17">
        <v>24.9</v>
      </c>
      <c r="R14" s="17">
        <v>52.999996185302734</v>
      </c>
      <c r="AI14" s="27"/>
      <c r="AJ14" s="30"/>
      <c r="AL14" s="27">
        <v>37288</v>
      </c>
      <c r="AM14" s="17">
        <v>3.1670000000000003</v>
      </c>
      <c r="AN14" s="17">
        <v>1.24</v>
      </c>
      <c r="AO14" s="17">
        <v>4.407</v>
      </c>
      <c r="AP14" s="17">
        <v>0.04</v>
      </c>
      <c r="AQ14" s="17">
        <v>3.2070000000000003</v>
      </c>
      <c r="AR14" s="17">
        <v>1.24</v>
      </c>
      <c r="AS14" s="17">
        <v>4.407</v>
      </c>
      <c r="AT14" s="17">
        <v>2.25</v>
      </c>
      <c r="AU14" s="17">
        <v>5.4169999999999998</v>
      </c>
    </row>
    <row r="15" spans="1:48" x14ac:dyDescent="0.25">
      <c r="A15" s="27">
        <v>37200</v>
      </c>
      <c r="B15" s="17">
        <v>28</v>
      </c>
      <c r="C15" s="17">
        <v>29.75</v>
      </c>
      <c r="D15" s="17">
        <v>29</v>
      </c>
      <c r="E15" s="17">
        <v>30</v>
      </c>
      <c r="F15" s="17">
        <v>29</v>
      </c>
      <c r="G15" s="17">
        <v>29</v>
      </c>
      <c r="I15" s="17">
        <v>20.174999237060501</v>
      </c>
      <c r="R15" s="17">
        <v>52.999996185302734</v>
      </c>
      <c r="AI15" s="27"/>
      <c r="AJ15" s="30"/>
      <c r="AL15" s="27">
        <v>37316</v>
      </c>
      <c r="AM15" s="17">
        <v>2.2949999999999999</v>
      </c>
      <c r="AN15" s="17">
        <v>0.62</v>
      </c>
      <c r="AO15" s="17">
        <v>2.915</v>
      </c>
      <c r="AP15" s="17">
        <v>0.04</v>
      </c>
      <c r="AQ15" s="17">
        <v>2.335</v>
      </c>
      <c r="AR15" s="17">
        <v>0.62</v>
      </c>
      <c r="AS15" s="17">
        <v>2.915</v>
      </c>
      <c r="AT15" s="17">
        <v>0.78500000000000003</v>
      </c>
      <c r="AU15" s="17">
        <v>3.08</v>
      </c>
    </row>
    <row r="16" spans="1:48" x14ac:dyDescent="0.25">
      <c r="A16" s="27">
        <v>37201</v>
      </c>
      <c r="B16" s="17">
        <v>28</v>
      </c>
      <c r="C16" s="17">
        <v>29.75</v>
      </c>
      <c r="D16" s="17">
        <v>29</v>
      </c>
      <c r="E16" s="17">
        <v>30</v>
      </c>
      <c r="F16" s="17">
        <v>29</v>
      </c>
      <c r="G16" s="17">
        <v>29</v>
      </c>
      <c r="I16" s="17">
        <v>20.174999237060501</v>
      </c>
      <c r="R16" s="17">
        <v>52.999996185302734</v>
      </c>
      <c r="AI16" s="27"/>
      <c r="AJ16" s="30"/>
      <c r="AL16" s="27">
        <v>37347</v>
      </c>
      <c r="AM16" s="17">
        <v>1.83</v>
      </c>
      <c r="AN16" s="17">
        <v>0.38</v>
      </c>
      <c r="AO16" s="17">
        <v>2.21</v>
      </c>
      <c r="AP16" s="17">
        <v>0.04</v>
      </c>
      <c r="AQ16" s="17">
        <v>1.87</v>
      </c>
      <c r="AR16" s="17">
        <v>0.38</v>
      </c>
      <c r="AS16" s="17">
        <v>2.21</v>
      </c>
      <c r="AT16" s="17">
        <v>0.43</v>
      </c>
      <c r="AU16" s="17">
        <v>2.2599999999999998</v>
      </c>
    </row>
    <row r="17" spans="1:47" x14ac:dyDescent="0.25">
      <c r="A17" s="27">
        <v>37202</v>
      </c>
      <c r="B17" s="17">
        <v>28</v>
      </c>
      <c r="C17" s="17">
        <v>29.75</v>
      </c>
      <c r="D17" s="17">
        <v>29</v>
      </c>
      <c r="E17" s="17">
        <v>30</v>
      </c>
      <c r="F17" s="17">
        <v>29</v>
      </c>
      <c r="G17" s="17">
        <v>29</v>
      </c>
      <c r="I17" s="17">
        <v>20.174999237060501</v>
      </c>
      <c r="R17" s="17">
        <v>52.999996185302734</v>
      </c>
      <c r="AI17" s="27"/>
      <c r="AJ17" s="30"/>
      <c r="AL17" s="27">
        <v>37377</v>
      </c>
      <c r="AM17" s="17">
        <v>2.681</v>
      </c>
      <c r="AN17" s="17">
        <v>0.33</v>
      </c>
      <c r="AO17" s="17">
        <v>3.0110000000000001</v>
      </c>
      <c r="AP17" s="17">
        <v>0.04</v>
      </c>
      <c r="AQ17" s="17">
        <v>2.7210000000000001</v>
      </c>
      <c r="AR17" s="17">
        <v>0.33</v>
      </c>
      <c r="AS17" s="17">
        <v>3.0110000000000001</v>
      </c>
      <c r="AT17" s="17">
        <v>0.39</v>
      </c>
      <c r="AU17" s="17">
        <v>3.0710000000000002</v>
      </c>
    </row>
    <row r="18" spans="1:47" x14ac:dyDescent="0.25">
      <c r="A18" s="27">
        <v>37203</v>
      </c>
      <c r="B18" s="17">
        <v>28</v>
      </c>
      <c r="C18" s="17">
        <v>29.75</v>
      </c>
      <c r="D18" s="17">
        <v>29</v>
      </c>
      <c r="E18" s="17">
        <v>30</v>
      </c>
      <c r="F18" s="17">
        <v>29</v>
      </c>
      <c r="G18" s="17">
        <v>29</v>
      </c>
      <c r="I18" s="17">
        <v>20.174999237060501</v>
      </c>
      <c r="R18" s="17">
        <v>52.999996185302734</v>
      </c>
      <c r="AI18" s="27"/>
      <c r="AJ18" s="30"/>
      <c r="AL18" s="27">
        <v>37408</v>
      </c>
      <c r="AM18" s="17">
        <v>2.9350000000000001</v>
      </c>
      <c r="AN18" s="17">
        <v>0.32</v>
      </c>
      <c r="AO18" s="17">
        <v>3.2549999999999999</v>
      </c>
      <c r="AP18" s="17">
        <v>0.04</v>
      </c>
      <c r="AQ18" s="17">
        <v>2.9750000000000001</v>
      </c>
      <c r="AR18" s="17">
        <v>0.32</v>
      </c>
      <c r="AS18" s="17">
        <v>3.2549999999999999</v>
      </c>
      <c r="AT18" s="17">
        <v>0.37</v>
      </c>
      <c r="AU18" s="17">
        <v>3.3050000000000002</v>
      </c>
    </row>
    <row r="19" spans="1:47" x14ac:dyDescent="0.25">
      <c r="A19" s="27">
        <v>37204</v>
      </c>
      <c r="B19" s="17">
        <v>28</v>
      </c>
      <c r="C19" s="17">
        <v>29.75</v>
      </c>
      <c r="D19" s="17">
        <v>29</v>
      </c>
      <c r="E19" s="17">
        <v>30</v>
      </c>
      <c r="F19" s="17">
        <v>29</v>
      </c>
      <c r="G19" s="17">
        <v>29</v>
      </c>
      <c r="I19" s="17">
        <v>20.174999237060501</v>
      </c>
      <c r="R19" s="17">
        <v>52.999996185302734</v>
      </c>
      <c r="AI19" s="27"/>
      <c r="AJ19" s="30"/>
      <c r="AL19" s="27">
        <v>37438</v>
      </c>
      <c r="AM19" s="17">
        <v>3.11</v>
      </c>
      <c r="AN19" s="17">
        <v>0.44500000000000001</v>
      </c>
      <c r="AO19" s="17">
        <v>3.5550000000000002</v>
      </c>
      <c r="AP19" s="17">
        <v>0.04</v>
      </c>
      <c r="AQ19" s="17">
        <v>3.15</v>
      </c>
      <c r="AR19" s="17">
        <v>0.34499999999999997</v>
      </c>
      <c r="AS19" s="17">
        <v>3.4550000000000001</v>
      </c>
      <c r="AT19" s="17">
        <v>0.44</v>
      </c>
      <c r="AU19" s="17">
        <v>3.55</v>
      </c>
    </row>
    <row r="20" spans="1:47" x14ac:dyDescent="0.25">
      <c r="A20" s="27">
        <v>37207</v>
      </c>
      <c r="B20" s="17">
        <v>28</v>
      </c>
      <c r="C20" s="17">
        <v>29.75</v>
      </c>
      <c r="D20" s="17">
        <v>29</v>
      </c>
      <c r="E20" s="17">
        <v>30</v>
      </c>
      <c r="F20" s="17">
        <v>29</v>
      </c>
      <c r="G20" s="17">
        <v>29</v>
      </c>
      <c r="I20" s="17">
        <v>20.174999237060501</v>
      </c>
      <c r="R20" s="17">
        <v>52.999996185302734</v>
      </c>
      <c r="AI20" s="27"/>
      <c r="AJ20" s="30"/>
      <c r="AL20" s="27">
        <v>37469</v>
      </c>
      <c r="AM20" s="17">
        <v>3.117</v>
      </c>
      <c r="AN20" s="17">
        <v>0.44500000000000001</v>
      </c>
      <c r="AO20" s="17">
        <v>3.5619999999999998</v>
      </c>
      <c r="AP20" s="17">
        <v>0.1</v>
      </c>
      <c r="AQ20" s="17">
        <v>3.2170000000000001</v>
      </c>
      <c r="AR20" s="17">
        <v>0.34499999999999997</v>
      </c>
      <c r="AS20" s="17">
        <v>3.4619999999999997</v>
      </c>
      <c r="AT20" s="17">
        <v>0.44</v>
      </c>
      <c r="AU20" s="17">
        <v>3.5569999999999999</v>
      </c>
    </row>
    <row r="21" spans="1:47" x14ac:dyDescent="0.25">
      <c r="A21" s="27">
        <v>37208</v>
      </c>
      <c r="B21" s="17">
        <v>28</v>
      </c>
      <c r="C21" s="17">
        <v>29.75</v>
      </c>
      <c r="D21" s="17">
        <v>29</v>
      </c>
      <c r="E21" s="17">
        <v>30</v>
      </c>
      <c r="F21" s="17">
        <v>29</v>
      </c>
      <c r="G21" s="17">
        <v>29</v>
      </c>
      <c r="I21" s="17">
        <v>20.174999237060501</v>
      </c>
      <c r="R21" s="17">
        <v>52.999996185302734</v>
      </c>
      <c r="AI21" s="27"/>
      <c r="AJ21" s="30"/>
      <c r="AL21" s="27">
        <v>37500</v>
      </c>
      <c r="AM21" s="17">
        <v>3.0740000000000003</v>
      </c>
      <c r="AN21" s="17">
        <v>0.43</v>
      </c>
      <c r="AO21" s="17">
        <v>3.5040000000000004</v>
      </c>
      <c r="AP21" s="17">
        <v>0.13500000000000001</v>
      </c>
      <c r="AQ21" s="17">
        <v>3.2090000000000005</v>
      </c>
      <c r="AR21" s="17">
        <v>0.33</v>
      </c>
      <c r="AS21" s="17">
        <v>3.4040000000000004</v>
      </c>
      <c r="AT21" s="17">
        <v>0.39</v>
      </c>
      <c r="AU21" s="17">
        <v>3.4640000000000004</v>
      </c>
    </row>
    <row r="22" spans="1:47" x14ac:dyDescent="0.25">
      <c r="A22" s="27">
        <v>37209</v>
      </c>
      <c r="B22" s="17">
        <v>28</v>
      </c>
      <c r="C22" s="17">
        <v>29.75</v>
      </c>
      <c r="D22" s="17">
        <v>29</v>
      </c>
      <c r="E22" s="17">
        <v>30</v>
      </c>
      <c r="F22" s="17">
        <v>29</v>
      </c>
      <c r="G22" s="17">
        <v>29</v>
      </c>
      <c r="I22" s="17">
        <v>20.174999237060501</v>
      </c>
      <c r="R22" s="17">
        <v>52.999996185302734</v>
      </c>
      <c r="AI22" s="27"/>
      <c r="AJ22" s="30"/>
      <c r="AL22" s="27">
        <v>37530</v>
      </c>
      <c r="AM22" s="17">
        <v>2.9820000000000002</v>
      </c>
      <c r="AN22" s="17">
        <v>0.47</v>
      </c>
      <c r="AO22" s="17">
        <v>3.452</v>
      </c>
      <c r="AP22" s="17">
        <v>0.16</v>
      </c>
      <c r="AQ22" s="17">
        <v>3.1420000000000003</v>
      </c>
      <c r="AR22" s="17">
        <v>0.37</v>
      </c>
      <c r="AS22" s="17">
        <v>3.3520000000000003</v>
      </c>
      <c r="AT22" s="17">
        <v>0.41</v>
      </c>
      <c r="AU22" s="17">
        <v>3.3920000000000003</v>
      </c>
    </row>
    <row r="23" spans="1:47" x14ac:dyDescent="0.25">
      <c r="A23" s="27">
        <v>37210</v>
      </c>
      <c r="B23" s="17">
        <v>28</v>
      </c>
      <c r="C23" s="17">
        <v>29.75</v>
      </c>
      <c r="D23" s="17">
        <v>29</v>
      </c>
      <c r="E23" s="17">
        <v>30</v>
      </c>
      <c r="F23" s="17">
        <v>29</v>
      </c>
      <c r="G23" s="17">
        <v>29</v>
      </c>
      <c r="I23" s="17">
        <v>20.174999237060501</v>
      </c>
      <c r="R23" s="17">
        <v>52.999996185302734</v>
      </c>
      <c r="AI23" s="27"/>
      <c r="AJ23" s="30"/>
      <c r="AL23" s="27">
        <v>37561</v>
      </c>
      <c r="AM23" s="17">
        <v>3.0130000000000003</v>
      </c>
      <c r="AN23" s="17">
        <v>0.64</v>
      </c>
      <c r="AO23" s="17">
        <v>3.6530000000000005</v>
      </c>
      <c r="AP23" s="17">
        <v>0.155</v>
      </c>
      <c r="AQ23" s="17">
        <v>3.1680000000000001</v>
      </c>
      <c r="AR23" s="17">
        <v>0.54</v>
      </c>
      <c r="AS23" s="17">
        <v>3.5530000000000004</v>
      </c>
      <c r="AT23" s="17">
        <v>0.67</v>
      </c>
      <c r="AU23" s="17">
        <v>3.6830000000000003</v>
      </c>
    </row>
    <row r="24" spans="1:47" x14ac:dyDescent="0.25">
      <c r="A24" s="27">
        <v>37211</v>
      </c>
      <c r="B24" s="17">
        <v>28</v>
      </c>
      <c r="C24" s="17">
        <v>29.75</v>
      </c>
      <c r="D24" s="17">
        <v>29</v>
      </c>
      <c r="E24" s="17">
        <v>30</v>
      </c>
      <c r="F24" s="17">
        <v>29</v>
      </c>
      <c r="G24" s="17">
        <v>29</v>
      </c>
      <c r="I24" s="17">
        <v>20.174999237060501</v>
      </c>
      <c r="R24" s="17">
        <v>52.999996185302734</v>
      </c>
      <c r="AI24" s="27"/>
      <c r="AJ24" s="30"/>
      <c r="AL24" s="27">
        <v>37591</v>
      </c>
      <c r="AM24" s="17">
        <v>3.0630000000000002</v>
      </c>
      <c r="AN24" s="17">
        <v>0.88</v>
      </c>
      <c r="AO24" s="17">
        <v>3.9430000000000001</v>
      </c>
      <c r="AP24" s="17">
        <v>0.15</v>
      </c>
      <c r="AQ24" s="17">
        <v>3.2130000000000001</v>
      </c>
      <c r="AR24" s="17">
        <v>0.88</v>
      </c>
      <c r="AS24" s="17">
        <v>3.9430000000000001</v>
      </c>
      <c r="AT24" s="17">
        <v>1.02</v>
      </c>
      <c r="AU24" s="17">
        <v>4.0830000000000002</v>
      </c>
    </row>
    <row r="25" spans="1:47" x14ac:dyDescent="0.25">
      <c r="A25" s="27">
        <v>37214</v>
      </c>
      <c r="B25" s="17">
        <v>28</v>
      </c>
      <c r="C25" s="17">
        <v>29.75</v>
      </c>
      <c r="D25" s="17">
        <v>29</v>
      </c>
      <c r="E25" s="17">
        <v>30</v>
      </c>
      <c r="F25" s="17">
        <v>29</v>
      </c>
      <c r="G25" s="17">
        <v>29</v>
      </c>
      <c r="I25" s="17">
        <v>20.174999237060501</v>
      </c>
      <c r="R25" s="17">
        <v>52.999996185302734</v>
      </c>
      <c r="AI25" s="27"/>
      <c r="AJ25" s="30"/>
      <c r="AL25" s="27">
        <v>37622</v>
      </c>
      <c r="AM25" s="17">
        <v>3.1030000000000002</v>
      </c>
      <c r="AN25" s="17">
        <v>1.1499999999999999</v>
      </c>
      <c r="AO25" s="17">
        <v>4.2530000000000001</v>
      </c>
      <c r="AP25" s="17">
        <v>0.04</v>
      </c>
      <c r="AQ25" s="17">
        <v>3.1430000000000002</v>
      </c>
      <c r="AR25" s="17">
        <v>1.1499999999999999</v>
      </c>
      <c r="AS25" s="17">
        <v>4.2530000000000001</v>
      </c>
      <c r="AT25" s="17">
        <v>1.9</v>
      </c>
      <c r="AU25" s="17">
        <v>5.0030000000000001</v>
      </c>
    </row>
    <row r="26" spans="1:47" x14ac:dyDescent="0.25">
      <c r="A26" s="27">
        <v>37215</v>
      </c>
      <c r="B26" s="17">
        <v>28</v>
      </c>
      <c r="C26" s="17">
        <v>29.75</v>
      </c>
      <c r="D26" s="17">
        <v>29</v>
      </c>
      <c r="E26" s="17">
        <v>30</v>
      </c>
      <c r="F26" s="17">
        <v>29</v>
      </c>
      <c r="G26" s="17">
        <v>29</v>
      </c>
      <c r="I26" s="17">
        <v>20.174999237060501</v>
      </c>
      <c r="R26" s="17">
        <v>52.999996185302734</v>
      </c>
      <c r="AI26" s="27"/>
      <c r="AJ26" s="30"/>
      <c r="AL26" s="27">
        <v>37653</v>
      </c>
      <c r="AM26" s="17">
        <v>3.145</v>
      </c>
      <c r="AN26" s="17">
        <v>1.1499999999999999</v>
      </c>
      <c r="AO26" s="17">
        <v>4.2949999999999999</v>
      </c>
      <c r="AP26" s="17">
        <v>0.04</v>
      </c>
      <c r="AQ26" s="17">
        <v>3.1850000000000001</v>
      </c>
      <c r="AR26" s="17">
        <v>1.1499999999999999</v>
      </c>
      <c r="AS26" s="17">
        <v>4.2949999999999999</v>
      </c>
      <c r="AT26" s="17">
        <v>1.9</v>
      </c>
      <c r="AU26" s="17">
        <v>5.0449999999999999</v>
      </c>
    </row>
    <row r="27" spans="1:47" x14ac:dyDescent="0.25">
      <c r="A27" s="27">
        <v>37216</v>
      </c>
      <c r="B27" s="17">
        <v>28</v>
      </c>
      <c r="C27" s="17">
        <v>29.75</v>
      </c>
      <c r="D27" s="17">
        <v>29</v>
      </c>
      <c r="E27" s="17">
        <v>30</v>
      </c>
      <c r="F27" s="17">
        <v>29</v>
      </c>
      <c r="G27" s="17">
        <v>29</v>
      </c>
      <c r="I27" s="17">
        <v>20.174999237060501</v>
      </c>
      <c r="R27" s="17">
        <v>52.999996185302734</v>
      </c>
      <c r="AI27" s="27"/>
      <c r="AJ27" s="30"/>
      <c r="AL27" s="27">
        <v>37681</v>
      </c>
      <c r="AM27" s="17">
        <v>3.145</v>
      </c>
      <c r="AN27" s="17">
        <v>0.65</v>
      </c>
      <c r="AO27" s="17">
        <v>3.7949999999999999</v>
      </c>
      <c r="AP27" s="17">
        <v>0.04</v>
      </c>
      <c r="AQ27" s="17">
        <v>3.1850000000000001</v>
      </c>
      <c r="AR27" s="17">
        <v>0.65</v>
      </c>
      <c r="AS27" s="17">
        <v>3.7949999999999999</v>
      </c>
      <c r="AT27" s="17">
        <v>0.71</v>
      </c>
      <c r="AU27" s="17">
        <v>3.855</v>
      </c>
    </row>
    <row r="28" spans="1:47" x14ac:dyDescent="0.25">
      <c r="A28" s="27">
        <v>37218</v>
      </c>
      <c r="B28" s="17">
        <v>28</v>
      </c>
      <c r="C28" s="17">
        <v>24.5</v>
      </c>
      <c r="D28" s="17">
        <v>29</v>
      </c>
      <c r="E28" s="17">
        <v>30</v>
      </c>
      <c r="F28" s="17">
        <v>29</v>
      </c>
      <c r="G28" s="17">
        <v>29</v>
      </c>
      <c r="I28" s="17">
        <v>20.174999237060501</v>
      </c>
      <c r="R28" s="17">
        <v>52.999994354248045</v>
      </c>
      <c r="AI28" s="27"/>
      <c r="AJ28" s="30"/>
      <c r="AL28" s="27">
        <v>37712</v>
      </c>
      <c r="AM28" s="17">
        <v>3.1749999999999998</v>
      </c>
      <c r="AN28" s="17">
        <v>0.36</v>
      </c>
      <c r="AO28" s="17">
        <v>3.5350000000000001</v>
      </c>
      <c r="AP28" s="17">
        <v>0.04</v>
      </c>
      <c r="AQ28" s="17">
        <v>3.2149999999999999</v>
      </c>
      <c r="AR28" s="17">
        <v>0.36</v>
      </c>
      <c r="AS28" s="17">
        <v>3.5350000000000001</v>
      </c>
      <c r="AT28" s="17">
        <v>0.38</v>
      </c>
      <c r="AU28" s="17">
        <v>3.5550000000000002</v>
      </c>
    </row>
    <row r="29" spans="1:47" x14ac:dyDescent="0.25">
      <c r="A29" s="27">
        <v>37225</v>
      </c>
      <c r="B29" s="17">
        <v>28</v>
      </c>
      <c r="C29" s="17">
        <v>29.75</v>
      </c>
      <c r="D29" s="17">
        <v>29</v>
      </c>
      <c r="E29" s="17">
        <v>30</v>
      </c>
      <c r="F29" s="17">
        <v>29</v>
      </c>
      <c r="G29" s="17">
        <v>29</v>
      </c>
      <c r="I29" s="17">
        <v>26</v>
      </c>
      <c r="R29" s="17">
        <v>52.999996185302734</v>
      </c>
      <c r="AI29" s="27"/>
      <c r="AJ29" s="30"/>
      <c r="AL29" s="27">
        <v>37742</v>
      </c>
      <c r="AM29" s="17">
        <v>3.36</v>
      </c>
      <c r="AN29" s="17">
        <v>0.32500000000000001</v>
      </c>
      <c r="AO29" s="17">
        <v>3.6850000000000001</v>
      </c>
      <c r="AP29" s="17">
        <v>0.04</v>
      </c>
      <c r="AQ29" s="17">
        <v>3.4</v>
      </c>
      <c r="AR29" s="17">
        <v>0.32500000000000001</v>
      </c>
      <c r="AS29" s="17">
        <v>3.6850000000000001</v>
      </c>
      <c r="AT29" s="17">
        <v>0.33</v>
      </c>
      <c r="AU29" s="17">
        <v>3.69</v>
      </c>
    </row>
    <row r="30" spans="1:47" x14ac:dyDescent="0.25">
      <c r="A30" s="27">
        <v>37226</v>
      </c>
      <c r="B30" s="17">
        <v>33</v>
      </c>
      <c r="C30" s="17">
        <v>38</v>
      </c>
      <c r="D30" s="17">
        <v>37.75</v>
      </c>
      <c r="E30" s="17">
        <v>38</v>
      </c>
      <c r="F30" s="17">
        <v>34.75</v>
      </c>
      <c r="G30" s="17">
        <v>35</v>
      </c>
      <c r="I30" s="17">
        <v>34.75</v>
      </c>
      <c r="R30" s="17">
        <v>60.299999237060547</v>
      </c>
      <c r="AI30" s="27"/>
      <c r="AJ30" s="30"/>
      <c r="AL30" s="27">
        <v>37773</v>
      </c>
      <c r="AM30" s="17">
        <v>3.57</v>
      </c>
      <c r="AN30" s="17">
        <v>0.33500000000000002</v>
      </c>
      <c r="AO30" s="17">
        <v>3.9049999999999998</v>
      </c>
      <c r="AP30" s="17">
        <v>0.04</v>
      </c>
      <c r="AQ30" s="17">
        <v>3.61</v>
      </c>
      <c r="AR30" s="17">
        <v>0.33500000000000002</v>
      </c>
      <c r="AS30" s="17">
        <v>3.9049999999999998</v>
      </c>
      <c r="AT30" s="17">
        <v>0.37</v>
      </c>
      <c r="AU30" s="17">
        <v>3.94</v>
      </c>
    </row>
    <row r="31" spans="1:47" x14ac:dyDescent="0.25">
      <c r="A31" s="27">
        <v>37257</v>
      </c>
      <c r="B31" s="17">
        <v>33.25</v>
      </c>
      <c r="C31" s="17">
        <v>37.75</v>
      </c>
      <c r="D31" s="17">
        <v>37.75</v>
      </c>
      <c r="E31" s="17">
        <v>37.5</v>
      </c>
      <c r="F31" s="17">
        <v>35</v>
      </c>
      <c r="G31" s="17">
        <v>34.75</v>
      </c>
      <c r="I31" s="17">
        <v>35</v>
      </c>
      <c r="R31" s="17">
        <v>62.61851348876953</v>
      </c>
      <c r="AI31" s="27"/>
      <c r="AJ31" s="30"/>
      <c r="AL31" s="27">
        <v>37803</v>
      </c>
      <c r="AM31" s="17">
        <v>3.6949999999999998</v>
      </c>
      <c r="AN31" s="17">
        <v>0.45</v>
      </c>
      <c r="AO31" s="17">
        <v>4.1449999999999996</v>
      </c>
      <c r="AP31" s="17">
        <v>0.04</v>
      </c>
      <c r="AQ31" s="17">
        <v>3.7349999999999999</v>
      </c>
      <c r="AR31" s="17">
        <v>0.35</v>
      </c>
      <c r="AS31" s="17">
        <v>4.0449999999999999</v>
      </c>
      <c r="AT31" s="17">
        <v>0.41</v>
      </c>
      <c r="AU31" s="17">
        <v>4.1050000000000004</v>
      </c>
    </row>
    <row r="32" spans="1:47" x14ac:dyDescent="0.25">
      <c r="A32" s="27">
        <v>37288</v>
      </c>
      <c r="B32" s="17">
        <v>32.75</v>
      </c>
      <c r="C32" s="17">
        <v>35.65</v>
      </c>
      <c r="D32" s="17">
        <v>35.75</v>
      </c>
      <c r="E32" s="17">
        <v>36.25</v>
      </c>
      <c r="F32" s="17">
        <v>34.25</v>
      </c>
      <c r="G32" s="17">
        <v>34</v>
      </c>
      <c r="I32" s="17">
        <v>34.25</v>
      </c>
      <c r="R32" s="17">
        <v>62.334738159179686</v>
      </c>
      <c r="AI32" s="27"/>
      <c r="AJ32" s="30"/>
      <c r="AL32" s="27">
        <v>37834</v>
      </c>
      <c r="AM32" s="17">
        <v>3.613</v>
      </c>
      <c r="AN32" s="17">
        <v>0.45</v>
      </c>
      <c r="AO32" s="17">
        <v>4.0629999999999997</v>
      </c>
      <c r="AP32" s="17">
        <v>0.13</v>
      </c>
      <c r="AQ32" s="17">
        <v>3.7429999999999999</v>
      </c>
      <c r="AR32" s="17">
        <v>0.35</v>
      </c>
      <c r="AS32" s="17">
        <v>3.9630000000000001</v>
      </c>
      <c r="AT32" s="17">
        <v>0.41</v>
      </c>
      <c r="AU32" s="17">
        <v>4.0229999999999997</v>
      </c>
    </row>
    <row r="33" spans="1:47" x14ac:dyDescent="0.25">
      <c r="A33" s="27">
        <v>37316</v>
      </c>
      <c r="B33" s="17">
        <v>32</v>
      </c>
      <c r="C33" s="17">
        <v>32.75</v>
      </c>
      <c r="D33" s="17">
        <v>32.75</v>
      </c>
      <c r="E33" s="17">
        <v>35</v>
      </c>
      <c r="F33" s="17">
        <v>33.5</v>
      </c>
      <c r="G33" s="17">
        <v>33.25</v>
      </c>
      <c r="I33" s="17">
        <v>33.5</v>
      </c>
      <c r="R33" s="17">
        <v>60.879052581787107</v>
      </c>
      <c r="AI33" s="27"/>
      <c r="AJ33" s="30"/>
      <c r="AL33" s="27">
        <v>37865</v>
      </c>
      <c r="AM33" s="17">
        <v>3.5180000000000002</v>
      </c>
      <c r="AN33" s="17">
        <v>0.41499999999999998</v>
      </c>
      <c r="AO33" s="17">
        <v>3.9330000000000003</v>
      </c>
      <c r="AP33" s="17">
        <v>0.13</v>
      </c>
      <c r="AQ33" s="17">
        <v>3.6480000000000001</v>
      </c>
      <c r="AR33" s="17">
        <v>0.315</v>
      </c>
      <c r="AS33" s="17">
        <v>3.8330000000000002</v>
      </c>
      <c r="AT33" s="17">
        <v>0.36</v>
      </c>
      <c r="AU33" s="17">
        <v>3.8780000000000001</v>
      </c>
    </row>
    <row r="34" spans="1:47" x14ac:dyDescent="0.25">
      <c r="A34" s="27">
        <v>37347</v>
      </c>
      <c r="B34" s="17">
        <v>30.5</v>
      </c>
      <c r="C34" s="17">
        <v>32.5</v>
      </c>
      <c r="D34" s="17">
        <v>30.5</v>
      </c>
      <c r="E34" s="17">
        <v>32.75</v>
      </c>
      <c r="F34" s="17">
        <v>32.25</v>
      </c>
      <c r="G34" s="17">
        <v>32.5</v>
      </c>
      <c r="I34" s="17">
        <v>32.25</v>
      </c>
      <c r="R34" s="17">
        <v>56.414271850585941</v>
      </c>
      <c r="AI34" s="27"/>
      <c r="AJ34" s="30"/>
      <c r="AL34" s="27">
        <v>37895</v>
      </c>
      <c r="AM34" s="17">
        <v>3.3930000000000002</v>
      </c>
      <c r="AN34" s="17">
        <v>0.46</v>
      </c>
      <c r="AO34" s="17">
        <v>3.8530000000000002</v>
      </c>
      <c r="AP34" s="17">
        <v>0.13</v>
      </c>
      <c r="AQ34" s="17">
        <v>3.5230000000000001</v>
      </c>
      <c r="AR34" s="17">
        <v>0.36</v>
      </c>
      <c r="AS34" s="17">
        <v>3.7530000000000001</v>
      </c>
      <c r="AT34" s="17">
        <v>0.4</v>
      </c>
      <c r="AU34" s="17">
        <v>3.7930000000000001</v>
      </c>
    </row>
    <row r="35" spans="1:47" x14ac:dyDescent="0.25">
      <c r="A35" s="27">
        <v>37377</v>
      </c>
      <c r="B35" s="17">
        <v>35.5</v>
      </c>
      <c r="C35" s="17">
        <v>31</v>
      </c>
      <c r="D35" s="17">
        <v>28.5</v>
      </c>
      <c r="E35" s="17">
        <v>32.5</v>
      </c>
      <c r="F35" s="17">
        <v>33.75</v>
      </c>
      <c r="G35" s="17">
        <v>38.5</v>
      </c>
      <c r="I35" s="17">
        <v>32.5</v>
      </c>
      <c r="R35" s="17">
        <v>57.119290008544922</v>
      </c>
      <c r="AI35" s="27"/>
      <c r="AJ35" s="30"/>
      <c r="AL35" s="27">
        <v>37926</v>
      </c>
      <c r="AM35" s="17">
        <v>3.3930000000000002</v>
      </c>
      <c r="AN35" s="17">
        <v>0.56000000000000005</v>
      </c>
      <c r="AO35" s="17">
        <v>3.9530000000000003</v>
      </c>
      <c r="AP35" s="17">
        <v>0.13</v>
      </c>
      <c r="AQ35" s="17">
        <v>3.5230000000000001</v>
      </c>
      <c r="AR35" s="17">
        <v>0.46</v>
      </c>
      <c r="AS35" s="17">
        <v>3.8530000000000002</v>
      </c>
      <c r="AT35" s="17">
        <v>0.72</v>
      </c>
      <c r="AU35" s="17">
        <v>4.1130000000000004</v>
      </c>
    </row>
    <row r="36" spans="1:47" x14ac:dyDescent="0.25">
      <c r="A36" s="27">
        <v>37408</v>
      </c>
      <c r="B36" s="17">
        <v>43.5</v>
      </c>
      <c r="C36" s="17">
        <v>32</v>
      </c>
      <c r="D36" s="17">
        <v>29.5</v>
      </c>
      <c r="E36" s="17">
        <v>39</v>
      </c>
      <c r="F36" s="17">
        <v>39.75</v>
      </c>
      <c r="G36" s="17">
        <v>48.5</v>
      </c>
      <c r="I36" s="17">
        <v>39</v>
      </c>
      <c r="R36" s="17">
        <v>58.246156146929756</v>
      </c>
      <c r="AI36" s="27"/>
      <c r="AJ36" s="30"/>
      <c r="AL36" s="27">
        <v>37956</v>
      </c>
      <c r="AM36" s="17">
        <v>3.415</v>
      </c>
      <c r="AN36" s="17">
        <v>0.77</v>
      </c>
      <c r="AO36" s="17">
        <v>4.1849999999999996</v>
      </c>
      <c r="AP36" s="17">
        <v>0.13</v>
      </c>
      <c r="AQ36" s="17">
        <v>3.5449999999999999</v>
      </c>
      <c r="AR36" s="17">
        <v>0.77</v>
      </c>
      <c r="AS36" s="17">
        <v>4.1849999999999996</v>
      </c>
      <c r="AT36" s="17">
        <v>0.97</v>
      </c>
      <c r="AU36" s="17">
        <v>4.3849999999999998</v>
      </c>
    </row>
    <row r="37" spans="1:47" x14ac:dyDescent="0.25">
      <c r="A37" s="27">
        <v>37438</v>
      </c>
      <c r="B37" s="17">
        <v>52</v>
      </c>
      <c r="C37" s="17">
        <v>45.5</v>
      </c>
      <c r="D37" s="17">
        <v>42.5</v>
      </c>
      <c r="E37" s="17">
        <v>48</v>
      </c>
      <c r="F37" s="17">
        <v>49</v>
      </c>
      <c r="G37" s="17">
        <v>59</v>
      </c>
      <c r="I37" s="17">
        <v>48</v>
      </c>
      <c r="R37" s="17">
        <v>49.288113962351147</v>
      </c>
      <c r="AI37" s="27"/>
      <c r="AJ37" s="30"/>
      <c r="AL37" s="27">
        <v>37987</v>
      </c>
      <c r="AM37" s="17">
        <v>3.44</v>
      </c>
      <c r="AN37" s="17">
        <v>1.04</v>
      </c>
      <c r="AO37" s="17">
        <v>4.4800000000000004</v>
      </c>
      <c r="AP37" s="17">
        <v>3.5000000000000003E-2</v>
      </c>
      <c r="AQ37" s="17">
        <v>3.4750000000000001</v>
      </c>
      <c r="AR37" s="17">
        <v>1.04</v>
      </c>
      <c r="AS37" s="17">
        <v>4.4800000000000004</v>
      </c>
      <c r="AT37" s="17">
        <v>1.6</v>
      </c>
      <c r="AU37" s="17">
        <v>5.04</v>
      </c>
    </row>
    <row r="38" spans="1:47" x14ac:dyDescent="0.25">
      <c r="A38" s="27">
        <v>37469</v>
      </c>
      <c r="B38" s="17">
        <v>61</v>
      </c>
      <c r="C38" s="17">
        <v>52</v>
      </c>
      <c r="D38" s="17">
        <v>49.5</v>
      </c>
      <c r="E38" s="17">
        <v>54.25</v>
      </c>
      <c r="F38" s="17">
        <v>54.75</v>
      </c>
      <c r="G38" s="17">
        <v>71</v>
      </c>
      <c r="I38" s="17">
        <v>54.25</v>
      </c>
      <c r="R38" s="17">
        <v>50.073134570462017</v>
      </c>
      <c r="AI38" s="27"/>
      <c r="AJ38" s="30"/>
      <c r="AL38" s="27">
        <v>38018</v>
      </c>
      <c r="AM38" s="17">
        <v>3.472</v>
      </c>
      <c r="AN38" s="17">
        <v>1.04</v>
      </c>
      <c r="AO38" s="17">
        <v>4.5120000000000005</v>
      </c>
      <c r="AP38" s="17">
        <v>3.5000000000000003E-2</v>
      </c>
      <c r="AQ38" s="17">
        <v>3.5070000000000001</v>
      </c>
      <c r="AR38" s="17">
        <v>1.04</v>
      </c>
      <c r="AS38" s="17">
        <v>4.5120000000000005</v>
      </c>
      <c r="AT38" s="17">
        <v>1.6</v>
      </c>
      <c r="AU38" s="17">
        <v>5.0720000000000001</v>
      </c>
    </row>
    <row r="39" spans="1:47" x14ac:dyDescent="0.25">
      <c r="A39" s="27">
        <v>37500</v>
      </c>
      <c r="B39" s="17">
        <v>50</v>
      </c>
      <c r="C39" s="17">
        <v>45.5</v>
      </c>
      <c r="D39" s="17">
        <v>42</v>
      </c>
      <c r="E39" s="17">
        <v>47</v>
      </c>
      <c r="F39" s="17">
        <v>46.25</v>
      </c>
      <c r="G39" s="17">
        <v>57</v>
      </c>
      <c r="I39" s="17">
        <v>46.25</v>
      </c>
      <c r="R39" s="17">
        <v>50.073562693388951</v>
      </c>
      <c r="AI39" s="27"/>
      <c r="AJ39" s="30"/>
      <c r="AL39" s="27">
        <v>38047</v>
      </c>
      <c r="AM39" s="17">
        <v>3.472</v>
      </c>
      <c r="AN39" s="17">
        <v>0.54</v>
      </c>
      <c r="AO39" s="17">
        <v>4.0120000000000005</v>
      </c>
      <c r="AP39" s="17">
        <v>3.5000000000000003E-2</v>
      </c>
      <c r="AQ39" s="17">
        <v>3.5070000000000001</v>
      </c>
      <c r="AR39" s="17">
        <v>0.54</v>
      </c>
      <c r="AS39" s="17">
        <v>4.0120000000000005</v>
      </c>
      <c r="AT39" s="17">
        <v>0.71</v>
      </c>
      <c r="AU39" s="17">
        <v>4.1820000000000004</v>
      </c>
    </row>
    <row r="40" spans="1:47" x14ac:dyDescent="0.25">
      <c r="A40" s="27">
        <v>37530</v>
      </c>
      <c r="B40" s="17">
        <v>37</v>
      </c>
      <c r="C40" s="17">
        <v>38.75</v>
      </c>
      <c r="D40" s="17">
        <v>38.75</v>
      </c>
      <c r="E40" s="17">
        <v>39.5</v>
      </c>
      <c r="F40" s="17">
        <v>38.5</v>
      </c>
      <c r="G40" s="17">
        <v>39.5</v>
      </c>
      <c r="I40" s="17">
        <v>38.5</v>
      </c>
      <c r="R40" s="17">
        <v>54.683702850844369</v>
      </c>
      <c r="AI40" s="27"/>
      <c r="AJ40" s="30"/>
      <c r="AL40" s="27">
        <v>38078</v>
      </c>
      <c r="AM40" s="17">
        <v>3.4870000000000001</v>
      </c>
      <c r="AN40" s="17">
        <v>0.36</v>
      </c>
      <c r="AO40" s="17">
        <v>3.847</v>
      </c>
      <c r="AP40" s="17">
        <v>3.5000000000000003E-2</v>
      </c>
      <c r="AQ40" s="17">
        <v>3.5220000000000002</v>
      </c>
      <c r="AR40" s="17">
        <v>0.36</v>
      </c>
      <c r="AS40" s="17">
        <v>3.847</v>
      </c>
      <c r="AT40" s="17">
        <v>0.38</v>
      </c>
      <c r="AU40" s="17">
        <v>3.867</v>
      </c>
    </row>
    <row r="41" spans="1:47" x14ac:dyDescent="0.25">
      <c r="A41" s="27">
        <v>37561</v>
      </c>
      <c r="B41" s="17">
        <v>35</v>
      </c>
      <c r="C41" s="17">
        <v>35.5</v>
      </c>
      <c r="D41" s="17">
        <v>35.5</v>
      </c>
      <c r="E41" s="17">
        <v>38.5</v>
      </c>
      <c r="F41" s="17">
        <v>37.5</v>
      </c>
      <c r="G41" s="17">
        <v>37</v>
      </c>
      <c r="I41" s="17">
        <v>37.5</v>
      </c>
      <c r="R41" s="17">
        <v>59.918811377421662</v>
      </c>
      <c r="AI41" s="27"/>
      <c r="AJ41" s="30"/>
      <c r="AL41" s="27">
        <v>38108</v>
      </c>
      <c r="AM41" s="17">
        <v>3.65</v>
      </c>
      <c r="AN41" s="17">
        <v>0.32500000000000001</v>
      </c>
      <c r="AO41" s="17">
        <v>3.9750000000000001</v>
      </c>
      <c r="AP41" s="17">
        <v>3.5000000000000003E-2</v>
      </c>
      <c r="AQ41" s="17">
        <v>3.6850000000000001</v>
      </c>
      <c r="AR41" s="17">
        <v>0.32500000000000001</v>
      </c>
      <c r="AS41" s="17">
        <v>3.9750000000000001</v>
      </c>
      <c r="AT41" s="17">
        <v>0.33</v>
      </c>
      <c r="AU41" s="17">
        <v>3.98</v>
      </c>
    </row>
    <row r="42" spans="1:47" x14ac:dyDescent="0.25">
      <c r="A42" s="27">
        <v>37591</v>
      </c>
      <c r="B42" s="17">
        <v>36</v>
      </c>
      <c r="C42" s="17">
        <v>37</v>
      </c>
      <c r="D42" s="17">
        <v>37</v>
      </c>
      <c r="E42" s="17">
        <v>40.5</v>
      </c>
      <c r="F42" s="17">
        <v>39.5</v>
      </c>
      <c r="G42" s="17">
        <v>38</v>
      </c>
      <c r="I42" s="17">
        <v>39.5</v>
      </c>
      <c r="R42" s="17">
        <v>64.145190555189927</v>
      </c>
      <c r="AI42" s="27"/>
      <c r="AJ42" s="30"/>
      <c r="AL42" s="27">
        <v>38139</v>
      </c>
      <c r="AM42" s="17">
        <v>3.7970000000000002</v>
      </c>
      <c r="AN42" s="17">
        <v>0.33500000000000002</v>
      </c>
      <c r="AO42" s="17">
        <v>4.1320000000000006</v>
      </c>
      <c r="AP42" s="17">
        <v>3.5000000000000003E-2</v>
      </c>
      <c r="AQ42" s="17">
        <v>3.8320000000000003</v>
      </c>
      <c r="AR42" s="17">
        <v>0.33500000000000002</v>
      </c>
      <c r="AS42" s="17">
        <v>4.1320000000000006</v>
      </c>
      <c r="AT42" s="17">
        <v>0.37</v>
      </c>
      <c r="AU42" s="17">
        <v>4.1669999999999998</v>
      </c>
    </row>
    <row r="43" spans="1:47" x14ac:dyDescent="0.25">
      <c r="A43" s="27">
        <v>37622</v>
      </c>
      <c r="B43" s="17">
        <v>36</v>
      </c>
      <c r="C43" s="17">
        <v>42</v>
      </c>
      <c r="D43" s="17">
        <v>41.75</v>
      </c>
      <c r="E43" s="17">
        <v>43.25</v>
      </c>
      <c r="F43" s="17">
        <v>40.75</v>
      </c>
      <c r="G43" s="17">
        <v>38</v>
      </c>
      <c r="I43" s="17">
        <v>30.75</v>
      </c>
      <c r="R43" s="17">
        <v>51.847440935974355</v>
      </c>
      <c r="AI43" s="27"/>
      <c r="AJ43" s="30"/>
      <c r="AL43" s="27">
        <v>38169</v>
      </c>
      <c r="AM43" s="17">
        <v>3.8370000000000002</v>
      </c>
      <c r="AN43" s="17">
        <v>0.45</v>
      </c>
      <c r="AO43" s="17">
        <v>4.2869999999999999</v>
      </c>
      <c r="AP43" s="17">
        <v>3.5000000000000003E-2</v>
      </c>
      <c r="AQ43" s="17">
        <v>3.8720000000000003</v>
      </c>
      <c r="AR43" s="17">
        <v>0.35</v>
      </c>
      <c r="AS43" s="17">
        <v>4.1870000000000003</v>
      </c>
      <c r="AT43" s="17">
        <v>0.41</v>
      </c>
      <c r="AU43" s="17">
        <v>4.2469999999999999</v>
      </c>
    </row>
    <row r="44" spans="1:47" x14ac:dyDescent="0.25">
      <c r="A44" s="27">
        <v>37653</v>
      </c>
      <c r="B44" s="17">
        <v>36</v>
      </c>
      <c r="C44" s="17">
        <v>41.25</v>
      </c>
      <c r="D44" s="17">
        <v>40.75</v>
      </c>
      <c r="E44" s="17">
        <v>41.25</v>
      </c>
      <c r="F44" s="17">
        <v>39.25</v>
      </c>
      <c r="G44" s="17">
        <v>38</v>
      </c>
      <c r="I44" s="17">
        <v>29.25</v>
      </c>
      <c r="R44" s="17">
        <v>50.562481183977454</v>
      </c>
      <c r="AI44" s="27"/>
      <c r="AJ44" s="30"/>
      <c r="AL44" s="27">
        <v>38200</v>
      </c>
      <c r="AM44" s="17">
        <v>3.75</v>
      </c>
      <c r="AN44" s="17">
        <v>0.45</v>
      </c>
      <c r="AO44" s="17">
        <v>4.2</v>
      </c>
      <c r="AP44" s="17">
        <v>0.13</v>
      </c>
      <c r="AQ44" s="17">
        <v>3.88</v>
      </c>
      <c r="AR44" s="17">
        <v>0.35</v>
      </c>
      <c r="AS44" s="17">
        <v>4.0999999999999996</v>
      </c>
      <c r="AT44" s="17">
        <v>0.41</v>
      </c>
      <c r="AU44" s="17">
        <v>4.16</v>
      </c>
    </row>
    <row r="45" spans="1:47" x14ac:dyDescent="0.25">
      <c r="A45" s="27">
        <v>37681</v>
      </c>
      <c r="B45" s="17">
        <v>35.5</v>
      </c>
      <c r="C45" s="17">
        <v>35.75</v>
      </c>
      <c r="D45" s="17">
        <v>35</v>
      </c>
      <c r="E45" s="17">
        <v>39.25</v>
      </c>
      <c r="F45" s="17">
        <v>38.5</v>
      </c>
      <c r="G45" s="17">
        <v>37.5</v>
      </c>
      <c r="I45" s="17">
        <v>28.5</v>
      </c>
      <c r="R45" s="17">
        <v>49.073424587239579</v>
      </c>
      <c r="AI45" s="27"/>
      <c r="AJ45" s="30"/>
      <c r="AL45" s="27">
        <v>38231</v>
      </c>
      <c r="AM45" s="17">
        <v>3.6110000000000002</v>
      </c>
      <c r="AN45" s="17">
        <v>0.41499999999999998</v>
      </c>
      <c r="AO45" s="17">
        <v>4.0259999999999998</v>
      </c>
      <c r="AP45" s="17">
        <v>0.13</v>
      </c>
      <c r="AQ45" s="17">
        <v>3.7410000000000001</v>
      </c>
      <c r="AR45" s="17">
        <v>0.315</v>
      </c>
      <c r="AS45" s="17">
        <v>3.9260000000000002</v>
      </c>
      <c r="AT45" s="17">
        <v>0.36</v>
      </c>
      <c r="AU45" s="17">
        <v>3.9710000000000001</v>
      </c>
    </row>
    <row r="46" spans="1:47" x14ac:dyDescent="0.25">
      <c r="A46" s="27">
        <v>37712</v>
      </c>
      <c r="B46" s="17">
        <v>35</v>
      </c>
      <c r="C46" s="17">
        <v>35.5</v>
      </c>
      <c r="D46" s="17">
        <v>32</v>
      </c>
      <c r="E46" s="17">
        <v>35.5</v>
      </c>
      <c r="F46" s="17">
        <v>37.25</v>
      </c>
      <c r="G46" s="17">
        <v>37</v>
      </c>
      <c r="I46" s="17">
        <v>25.5</v>
      </c>
      <c r="R46" s="17">
        <v>46.644136380129027</v>
      </c>
      <c r="AI46" s="27"/>
      <c r="AJ46" s="30"/>
      <c r="AL46" s="27">
        <v>38261</v>
      </c>
      <c r="AM46" s="17">
        <v>3.4570000000000003</v>
      </c>
      <c r="AN46" s="17">
        <v>0.46</v>
      </c>
      <c r="AO46" s="17">
        <v>3.9170000000000003</v>
      </c>
      <c r="AP46" s="17">
        <v>0.13</v>
      </c>
      <c r="AQ46" s="17">
        <v>3.5870000000000002</v>
      </c>
      <c r="AR46" s="17">
        <v>0.36</v>
      </c>
      <c r="AS46" s="17">
        <v>3.8170000000000002</v>
      </c>
      <c r="AT46" s="17">
        <v>0.4</v>
      </c>
      <c r="AU46" s="17">
        <v>3.8570000000000002</v>
      </c>
    </row>
    <row r="47" spans="1:47" x14ac:dyDescent="0.25">
      <c r="A47" s="27">
        <v>37742</v>
      </c>
      <c r="B47" s="17">
        <v>36</v>
      </c>
      <c r="C47" s="17">
        <v>32</v>
      </c>
      <c r="D47" s="17">
        <v>28.5</v>
      </c>
      <c r="E47" s="17">
        <v>36</v>
      </c>
      <c r="F47" s="17">
        <v>38</v>
      </c>
      <c r="G47" s="17">
        <v>38</v>
      </c>
      <c r="I47" s="17">
        <v>26</v>
      </c>
      <c r="R47" s="17">
        <v>46.64297999388706</v>
      </c>
      <c r="AI47" s="27"/>
      <c r="AJ47" s="30"/>
      <c r="AL47" s="27">
        <v>38292</v>
      </c>
      <c r="AM47" s="17">
        <v>3.4620000000000002</v>
      </c>
      <c r="AN47" s="17">
        <v>0.56000000000000005</v>
      </c>
      <c r="AO47" s="17">
        <v>4.0220000000000002</v>
      </c>
      <c r="AP47" s="17">
        <v>0.13</v>
      </c>
      <c r="AQ47" s="17">
        <v>3.5920000000000001</v>
      </c>
      <c r="AR47" s="17">
        <v>0.46</v>
      </c>
      <c r="AS47" s="17">
        <v>3.9220000000000002</v>
      </c>
      <c r="AT47" s="17">
        <v>0.72499999999999998</v>
      </c>
      <c r="AU47" s="17">
        <v>4.1870000000000003</v>
      </c>
    </row>
    <row r="48" spans="1:47" x14ac:dyDescent="0.25">
      <c r="A48" s="27">
        <v>37773</v>
      </c>
      <c r="B48" s="17">
        <v>43</v>
      </c>
      <c r="C48" s="17">
        <v>30.25</v>
      </c>
      <c r="D48" s="17">
        <v>29.5</v>
      </c>
      <c r="E48" s="17">
        <v>41</v>
      </c>
      <c r="F48" s="17">
        <v>42.5</v>
      </c>
      <c r="G48" s="17">
        <v>47.5</v>
      </c>
      <c r="I48" s="17">
        <v>31</v>
      </c>
      <c r="R48" s="17">
        <v>46.985866777241341</v>
      </c>
      <c r="AI48" s="27"/>
      <c r="AJ48" s="30"/>
      <c r="AL48" s="27">
        <v>38322</v>
      </c>
      <c r="AM48" s="17">
        <v>3.5</v>
      </c>
      <c r="AN48" s="17">
        <v>0.77</v>
      </c>
      <c r="AO48" s="17">
        <v>4.2699999999999996</v>
      </c>
      <c r="AP48" s="17">
        <v>0.13</v>
      </c>
      <c r="AQ48" s="17">
        <v>3.63</v>
      </c>
      <c r="AR48" s="17">
        <v>0.77</v>
      </c>
      <c r="AS48" s="17">
        <v>4.2699999999999996</v>
      </c>
      <c r="AT48" s="17">
        <v>0.98</v>
      </c>
      <c r="AU48" s="17">
        <v>4.4800000000000004</v>
      </c>
    </row>
    <row r="49" spans="1:47" x14ac:dyDescent="0.25">
      <c r="A49" s="27">
        <v>37803</v>
      </c>
      <c r="B49" s="17">
        <v>53</v>
      </c>
      <c r="C49" s="17">
        <v>52.5</v>
      </c>
      <c r="D49" s="17">
        <v>48</v>
      </c>
      <c r="E49" s="17">
        <v>51.25</v>
      </c>
      <c r="F49" s="17">
        <v>57</v>
      </c>
      <c r="G49" s="17">
        <v>59</v>
      </c>
      <c r="I49" s="17">
        <v>41.25</v>
      </c>
      <c r="R49" s="17">
        <v>47.375225393398246</v>
      </c>
      <c r="AI49" s="27"/>
      <c r="AJ49" s="30"/>
      <c r="AL49" s="27">
        <v>38353</v>
      </c>
      <c r="AM49" s="17">
        <v>3.5449999999999999</v>
      </c>
      <c r="AN49" s="17">
        <v>1.04</v>
      </c>
      <c r="AO49" s="17">
        <v>4.585</v>
      </c>
      <c r="AP49" s="17">
        <v>4.4999999999999998E-2</v>
      </c>
      <c r="AQ49" s="17">
        <v>3.59</v>
      </c>
      <c r="AR49" s="17">
        <v>1.04</v>
      </c>
      <c r="AS49" s="17">
        <v>4.585</v>
      </c>
      <c r="AT49" s="17">
        <v>1.615</v>
      </c>
      <c r="AU49" s="17">
        <v>5.16</v>
      </c>
    </row>
    <row r="50" spans="1:47" x14ac:dyDescent="0.25">
      <c r="A50" s="27">
        <v>37834</v>
      </c>
      <c r="B50" s="17">
        <v>61</v>
      </c>
      <c r="C50" s="17">
        <v>59.5</v>
      </c>
      <c r="D50" s="17">
        <v>56</v>
      </c>
      <c r="E50" s="17">
        <v>59.75</v>
      </c>
      <c r="F50" s="17">
        <v>62.75</v>
      </c>
      <c r="G50" s="17">
        <v>69</v>
      </c>
      <c r="I50" s="17">
        <v>49.75</v>
      </c>
      <c r="R50" s="17">
        <v>47.873490400110754</v>
      </c>
      <c r="AI50" s="27"/>
      <c r="AJ50" s="30"/>
      <c r="AL50" s="27">
        <v>38384</v>
      </c>
      <c r="AM50" s="17">
        <v>3.5830000000000002</v>
      </c>
      <c r="AN50" s="17">
        <v>1.04</v>
      </c>
      <c r="AO50" s="17">
        <v>4.6230000000000002</v>
      </c>
      <c r="AP50" s="17">
        <v>4.4999999999999998E-2</v>
      </c>
      <c r="AQ50" s="17">
        <v>3.6280000000000001</v>
      </c>
      <c r="AR50" s="17">
        <v>1.04</v>
      </c>
      <c r="AS50" s="17">
        <v>4.6230000000000002</v>
      </c>
      <c r="AT50" s="17">
        <v>1.615</v>
      </c>
      <c r="AU50" s="17">
        <v>5.1980000000000004</v>
      </c>
    </row>
    <row r="51" spans="1:47" x14ac:dyDescent="0.25">
      <c r="A51" s="27">
        <v>37865</v>
      </c>
      <c r="B51" s="17">
        <v>50.5</v>
      </c>
      <c r="C51" s="17">
        <v>49.75</v>
      </c>
      <c r="D51" s="17">
        <v>46.25</v>
      </c>
      <c r="E51" s="17">
        <v>54.75</v>
      </c>
      <c r="F51" s="17">
        <v>49.75</v>
      </c>
      <c r="G51" s="17">
        <v>56.5</v>
      </c>
      <c r="I51" s="17">
        <v>39.75</v>
      </c>
      <c r="R51" s="17">
        <v>47.870077905534082</v>
      </c>
      <c r="AI51" s="27"/>
      <c r="AJ51" s="30"/>
      <c r="AL51" s="27">
        <v>38412</v>
      </c>
      <c r="AM51" s="17">
        <v>3.577</v>
      </c>
      <c r="AN51" s="17">
        <v>0.54</v>
      </c>
      <c r="AO51" s="17">
        <v>4.117</v>
      </c>
      <c r="AP51" s="17">
        <v>4.4999999999999998E-2</v>
      </c>
      <c r="AQ51" s="17">
        <v>3.6219999999999999</v>
      </c>
      <c r="AR51" s="17">
        <v>0.54</v>
      </c>
      <c r="AS51" s="17">
        <v>4.117</v>
      </c>
      <c r="AT51" s="17">
        <v>0.71499999999999997</v>
      </c>
      <c r="AU51" s="17">
        <v>4.2919999999999998</v>
      </c>
    </row>
    <row r="52" spans="1:47" x14ac:dyDescent="0.25">
      <c r="A52" s="27">
        <v>37895</v>
      </c>
      <c r="B52" s="17">
        <v>38</v>
      </c>
      <c r="C52" s="17">
        <v>40.75</v>
      </c>
      <c r="D52" s="17">
        <v>40.25</v>
      </c>
      <c r="E52" s="17">
        <v>40</v>
      </c>
      <c r="F52" s="17">
        <v>39.5</v>
      </c>
      <c r="G52" s="17">
        <v>40.25</v>
      </c>
      <c r="I52" s="17">
        <v>29.5</v>
      </c>
      <c r="R52" s="17">
        <v>48.102055932174821</v>
      </c>
      <c r="AI52" s="27"/>
      <c r="AJ52" s="30"/>
      <c r="AL52" s="27">
        <v>38443</v>
      </c>
      <c r="AM52" s="17">
        <v>3.577</v>
      </c>
      <c r="AN52" s="17">
        <v>0.36</v>
      </c>
      <c r="AO52" s="17">
        <v>3.9369999999999998</v>
      </c>
      <c r="AP52" s="17">
        <v>4.4999999999999998E-2</v>
      </c>
      <c r="AQ52" s="17">
        <v>3.6219999999999999</v>
      </c>
      <c r="AR52" s="17">
        <v>0.36</v>
      </c>
      <c r="AS52" s="17">
        <v>3.9369999999999998</v>
      </c>
      <c r="AT52" s="17">
        <v>0.38</v>
      </c>
      <c r="AU52" s="17">
        <v>3.9569999999999999</v>
      </c>
    </row>
    <row r="53" spans="1:47" x14ac:dyDescent="0.25">
      <c r="A53" s="27">
        <v>37926</v>
      </c>
      <c r="B53" s="17">
        <v>37</v>
      </c>
      <c r="C53" s="17">
        <v>36.5</v>
      </c>
      <c r="D53" s="17">
        <v>36</v>
      </c>
      <c r="E53" s="17">
        <v>40</v>
      </c>
      <c r="F53" s="17">
        <v>39.25</v>
      </c>
      <c r="G53" s="17">
        <v>38.75</v>
      </c>
      <c r="I53" s="17">
        <v>29.25</v>
      </c>
      <c r="R53" s="17">
        <v>51.040969498735684</v>
      </c>
      <c r="AI53" s="27"/>
      <c r="AJ53" s="30"/>
      <c r="AL53" s="27">
        <v>38473</v>
      </c>
      <c r="AM53" s="17">
        <v>3.7250000000000001</v>
      </c>
      <c r="AN53" s="17">
        <v>0.32500000000000001</v>
      </c>
      <c r="AO53" s="17">
        <v>4.05</v>
      </c>
      <c r="AP53" s="17">
        <v>4.4999999999999998E-2</v>
      </c>
      <c r="AQ53" s="17">
        <v>3.77</v>
      </c>
      <c r="AR53" s="17">
        <v>0.32500000000000001</v>
      </c>
      <c r="AS53" s="17">
        <v>4.05</v>
      </c>
      <c r="AT53" s="17">
        <v>0.33</v>
      </c>
      <c r="AU53" s="17">
        <v>4.0549999999999997</v>
      </c>
    </row>
    <row r="54" spans="1:47" x14ac:dyDescent="0.25">
      <c r="A54" s="27">
        <v>37956</v>
      </c>
      <c r="B54" s="17">
        <v>36.5</v>
      </c>
      <c r="C54" s="17">
        <v>37.75</v>
      </c>
      <c r="D54" s="17">
        <v>37.5</v>
      </c>
      <c r="E54" s="17">
        <v>43</v>
      </c>
      <c r="F54" s="17">
        <v>40.5</v>
      </c>
      <c r="G54" s="17">
        <v>38</v>
      </c>
      <c r="I54" s="17">
        <v>30.5</v>
      </c>
      <c r="R54" s="17">
        <v>53.330795319627889</v>
      </c>
      <c r="AI54" s="27"/>
      <c r="AJ54" s="30"/>
      <c r="AL54" s="27">
        <v>38504</v>
      </c>
      <c r="AM54" s="17">
        <v>3.8770000000000002</v>
      </c>
      <c r="AN54" s="17">
        <v>0.33500000000000002</v>
      </c>
      <c r="AO54" s="17">
        <v>4.2120000000000006</v>
      </c>
      <c r="AP54" s="17">
        <v>4.4999999999999998E-2</v>
      </c>
      <c r="AQ54" s="17">
        <v>3.9220000000000002</v>
      </c>
      <c r="AR54" s="17">
        <v>0.33500000000000002</v>
      </c>
      <c r="AS54" s="17">
        <v>4.2120000000000006</v>
      </c>
      <c r="AT54" s="17">
        <v>0.37</v>
      </c>
      <c r="AU54" s="17">
        <v>4.2469999999999999</v>
      </c>
    </row>
    <row r="55" spans="1:47" x14ac:dyDescent="0.25">
      <c r="A55" s="27">
        <v>37987</v>
      </c>
      <c r="B55" s="17">
        <v>36.700000000000003</v>
      </c>
      <c r="C55" s="17">
        <v>42.27</v>
      </c>
      <c r="D55" s="17">
        <v>41.81</v>
      </c>
      <c r="E55" s="17">
        <v>43.73</v>
      </c>
      <c r="F55" s="17">
        <v>41.25</v>
      </c>
      <c r="G55" s="17">
        <v>38.9</v>
      </c>
      <c r="I55" s="17">
        <v>21.5</v>
      </c>
      <c r="R55" s="17">
        <v>50.091113189690851</v>
      </c>
      <c r="AI55" s="27"/>
      <c r="AJ55" s="30"/>
      <c r="AL55" s="27">
        <v>38534</v>
      </c>
      <c r="AM55" s="17">
        <v>3.9370000000000003</v>
      </c>
      <c r="AN55" s="17">
        <v>0.45</v>
      </c>
      <c r="AO55" s="17">
        <v>4.3870000000000005</v>
      </c>
      <c r="AP55" s="17">
        <v>4.4999999999999998E-2</v>
      </c>
      <c r="AQ55" s="17">
        <v>3.9820000000000002</v>
      </c>
      <c r="AR55" s="17">
        <v>0.35</v>
      </c>
      <c r="AS55" s="17">
        <v>4.2869999999999999</v>
      </c>
      <c r="AT55" s="17">
        <v>0.41</v>
      </c>
      <c r="AU55" s="17">
        <v>4.3470000000000004</v>
      </c>
    </row>
    <row r="56" spans="1:47" x14ac:dyDescent="0.25">
      <c r="A56" s="27">
        <v>38018</v>
      </c>
      <c r="B56" s="17">
        <v>36.700000000000003</v>
      </c>
      <c r="C56" s="17">
        <v>41.63</v>
      </c>
      <c r="D56" s="17">
        <v>40.950000000000003</v>
      </c>
      <c r="E56" s="17">
        <v>42.02</v>
      </c>
      <c r="F56" s="17">
        <v>39.86</v>
      </c>
      <c r="G56" s="17">
        <v>38.9</v>
      </c>
      <c r="I56" s="17">
        <v>23.25</v>
      </c>
      <c r="R56" s="17">
        <v>48.815130240381869</v>
      </c>
      <c r="AI56" s="27"/>
      <c r="AJ56" s="30"/>
      <c r="AL56" s="27">
        <v>38565</v>
      </c>
      <c r="AM56" s="17">
        <v>3.85</v>
      </c>
      <c r="AN56" s="17">
        <v>0.45</v>
      </c>
      <c r="AO56" s="17">
        <v>4.3</v>
      </c>
      <c r="AP56" s="17">
        <v>0.13</v>
      </c>
      <c r="AQ56" s="17">
        <v>3.98</v>
      </c>
      <c r="AR56" s="17">
        <v>0.35</v>
      </c>
      <c r="AS56" s="17">
        <v>4.2</v>
      </c>
      <c r="AT56" s="17">
        <v>0.41</v>
      </c>
      <c r="AU56" s="17">
        <v>4.26</v>
      </c>
    </row>
    <row r="57" spans="1:47" x14ac:dyDescent="0.25">
      <c r="A57" s="27">
        <v>38047</v>
      </c>
      <c r="B57" s="17">
        <v>36.24</v>
      </c>
      <c r="C57" s="17">
        <v>36.909999999999997</v>
      </c>
      <c r="D57" s="17">
        <v>36.01</v>
      </c>
      <c r="E57" s="17">
        <v>40.299999999999997</v>
      </c>
      <c r="F57" s="17">
        <v>39.229999999999997</v>
      </c>
      <c r="G57" s="17">
        <v>38.44</v>
      </c>
      <c r="I57" s="17">
        <v>22</v>
      </c>
      <c r="R57" s="17">
        <v>46.784398831581441</v>
      </c>
      <c r="AI57" s="27"/>
      <c r="AJ57" s="30"/>
      <c r="AL57" s="27">
        <v>38596</v>
      </c>
      <c r="AM57" s="17">
        <v>3.7110000000000003</v>
      </c>
      <c r="AN57" s="17">
        <v>0.41499999999999998</v>
      </c>
      <c r="AO57" s="17">
        <v>4.1260000000000003</v>
      </c>
      <c r="AP57" s="17">
        <v>0.13</v>
      </c>
      <c r="AQ57" s="17">
        <v>3.8410000000000002</v>
      </c>
      <c r="AR57" s="17">
        <v>0.315</v>
      </c>
      <c r="AS57" s="17">
        <v>4.0260000000000007</v>
      </c>
      <c r="AT57" s="17">
        <v>0.36</v>
      </c>
      <c r="AU57" s="17">
        <v>4.0710000000000006</v>
      </c>
    </row>
    <row r="58" spans="1:47" x14ac:dyDescent="0.25">
      <c r="A58" s="27">
        <v>38078</v>
      </c>
      <c r="B58" s="17">
        <v>35.78</v>
      </c>
      <c r="C58" s="17">
        <v>36.700000000000003</v>
      </c>
      <c r="D58" s="17">
        <v>33.43</v>
      </c>
      <c r="E58" s="17">
        <v>37.049999999999997</v>
      </c>
      <c r="F58" s="17">
        <v>38.01</v>
      </c>
      <c r="G58" s="17">
        <v>37.979999999999997</v>
      </c>
      <c r="I58" s="17">
        <v>28.5</v>
      </c>
      <c r="R58" s="17">
        <v>44.175869990925555</v>
      </c>
      <c r="AI58" s="27"/>
      <c r="AJ58" s="30"/>
      <c r="AL58" s="27">
        <v>38626</v>
      </c>
      <c r="AM58" s="17">
        <v>3.5570000000000004</v>
      </c>
      <c r="AN58" s="17">
        <v>0.46</v>
      </c>
      <c r="AO58" s="17">
        <v>4.0170000000000003</v>
      </c>
      <c r="AP58" s="17">
        <v>0.13</v>
      </c>
      <c r="AQ58" s="17">
        <v>3.6870000000000003</v>
      </c>
      <c r="AR58" s="17">
        <v>0.36</v>
      </c>
      <c r="AS58" s="17">
        <v>3.9170000000000003</v>
      </c>
      <c r="AT58" s="17">
        <v>0.4</v>
      </c>
      <c r="AU58" s="17">
        <v>3.9570000000000003</v>
      </c>
    </row>
    <row r="59" spans="1:47" x14ac:dyDescent="0.25">
      <c r="A59" s="27">
        <v>38108</v>
      </c>
      <c r="B59" s="17">
        <v>36.700000000000003</v>
      </c>
      <c r="C59" s="17">
        <v>33.69</v>
      </c>
      <c r="D59" s="17">
        <v>30.43</v>
      </c>
      <c r="E59" s="17">
        <v>37.51</v>
      </c>
      <c r="F59" s="17">
        <v>38.729999999999997</v>
      </c>
      <c r="G59" s="17">
        <v>38.9</v>
      </c>
      <c r="I59" s="17">
        <v>28</v>
      </c>
      <c r="R59" s="17">
        <v>44.243465414035555</v>
      </c>
      <c r="AI59" s="27"/>
      <c r="AJ59" s="30"/>
      <c r="AL59" s="27">
        <v>38657</v>
      </c>
      <c r="AM59" s="17">
        <v>3.5620000000000003</v>
      </c>
      <c r="AN59" s="17">
        <v>0.56000000000000005</v>
      </c>
      <c r="AO59" s="17">
        <v>4.1219999999999999</v>
      </c>
      <c r="AP59" s="17">
        <v>0.13</v>
      </c>
      <c r="AQ59" s="17">
        <v>3.6920000000000002</v>
      </c>
      <c r="AR59" s="17">
        <v>0.46</v>
      </c>
      <c r="AS59" s="17">
        <v>4.0220000000000002</v>
      </c>
      <c r="AT59" s="17">
        <v>0.73</v>
      </c>
      <c r="AU59" s="17">
        <v>4.2919999999999998</v>
      </c>
    </row>
    <row r="60" spans="1:47" x14ac:dyDescent="0.25">
      <c r="A60" s="27">
        <v>38139</v>
      </c>
      <c r="B60" s="17">
        <v>43.19</v>
      </c>
      <c r="C60" s="17">
        <v>32.19</v>
      </c>
      <c r="D60" s="17">
        <v>31.29</v>
      </c>
      <c r="E60" s="17">
        <v>41.8</v>
      </c>
      <c r="F60" s="17">
        <v>42.9</v>
      </c>
      <c r="G60" s="17">
        <v>47.52</v>
      </c>
      <c r="I60" s="17">
        <v>35</v>
      </c>
      <c r="R60" s="17">
        <v>44.789684512930585</v>
      </c>
      <c r="AI60" s="27"/>
      <c r="AJ60" s="30"/>
      <c r="AL60" s="27">
        <v>38687</v>
      </c>
      <c r="AM60" s="17">
        <v>3.6</v>
      </c>
      <c r="AN60" s="17">
        <v>0.77</v>
      </c>
      <c r="AO60" s="17">
        <v>4.37</v>
      </c>
      <c r="AP60" s="17">
        <v>0.13</v>
      </c>
      <c r="AQ60" s="17">
        <v>3.73</v>
      </c>
      <c r="AR60" s="17">
        <v>0.77</v>
      </c>
      <c r="AS60" s="17">
        <v>4.37</v>
      </c>
      <c r="AT60" s="17">
        <v>0.98</v>
      </c>
      <c r="AU60" s="17">
        <v>4.58</v>
      </c>
    </row>
    <row r="61" spans="1:47" x14ac:dyDescent="0.25">
      <c r="A61" s="27">
        <v>38169</v>
      </c>
      <c r="B61" s="17">
        <v>52.46</v>
      </c>
      <c r="C61" s="17">
        <v>51.29</v>
      </c>
      <c r="D61" s="17">
        <v>47.17</v>
      </c>
      <c r="E61" s="17">
        <v>50.6</v>
      </c>
      <c r="F61" s="17">
        <v>56.37</v>
      </c>
      <c r="G61" s="17">
        <v>58.06</v>
      </c>
      <c r="I61" s="17">
        <v>39</v>
      </c>
      <c r="R61" s="17">
        <v>45.439524027139178</v>
      </c>
      <c r="AI61" s="27"/>
      <c r="AJ61" s="30"/>
      <c r="AL61" s="27">
        <v>38718</v>
      </c>
      <c r="AM61" s="17">
        <v>3.645</v>
      </c>
      <c r="AN61" s="17">
        <v>1.04</v>
      </c>
      <c r="AO61" s="17">
        <v>4.6849999999999996</v>
      </c>
      <c r="AP61" s="17">
        <v>4.4999999999999998E-2</v>
      </c>
      <c r="AQ61" s="17">
        <v>3.69</v>
      </c>
      <c r="AR61" s="17">
        <v>1.04</v>
      </c>
      <c r="AS61" s="17">
        <v>4.6849999999999996</v>
      </c>
      <c r="AT61" s="17">
        <v>1.6</v>
      </c>
      <c r="AU61" s="17">
        <v>5.2450000000000001</v>
      </c>
    </row>
    <row r="62" spans="1:47" x14ac:dyDescent="0.25">
      <c r="A62" s="27">
        <v>38200</v>
      </c>
      <c r="B62" s="17">
        <v>59.87</v>
      </c>
      <c r="C62" s="17">
        <v>57.31</v>
      </c>
      <c r="D62" s="17">
        <v>54.04</v>
      </c>
      <c r="E62" s="17">
        <v>57.89</v>
      </c>
      <c r="F62" s="17">
        <v>61.66</v>
      </c>
      <c r="G62" s="17">
        <v>67.17</v>
      </c>
      <c r="I62" s="17">
        <v>47.75</v>
      </c>
      <c r="R62" s="17">
        <v>45.989949212130902</v>
      </c>
      <c r="AI62" s="27"/>
      <c r="AJ62" s="30"/>
      <c r="AL62" s="27">
        <v>38749</v>
      </c>
      <c r="AM62" s="17">
        <v>3.6830000000000003</v>
      </c>
      <c r="AN62" s="17">
        <v>1.04</v>
      </c>
      <c r="AO62" s="17">
        <v>4.7230000000000008</v>
      </c>
      <c r="AP62" s="17">
        <v>4.4999999999999998E-2</v>
      </c>
      <c r="AQ62" s="17">
        <v>3.7280000000000002</v>
      </c>
      <c r="AR62" s="17">
        <v>1.04</v>
      </c>
      <c r="AS62" s="17">
        <v>4.7230000000000008</v>
      </c>
      <c r="AT62" s="17">
        <v>1.6</v>
      </c>
      <c r="AU62" s="17">
        <v>5.2830000000000004</v>
      </c>
    </row>
    <row r="63" spans="1:47" x14ac:dyDescent="0.25">
      <c r="A63" s="27">
        <v>38231</v>
      </c>
      <c r="B63" s="17">
        <v>50.14</v>
      </c>
      <c r="C63" s="17">
        <v>48.94</v>
      </c>
      <c r="D63" s="17">
        <v>45.67</v>
      </c>
      <c r="E63" s="17">
        <v>53.56</v>
      </c>
      <c r="F63" s="17">
        <v>49.61</v>
      </c>
      <c r="G63" s="17">
        <v>55.74</v>
      </c>
      <c r="I63" s="17">
        <v>31.5</v>
      </c>
      <c r="R63" s="17">
        <v>45.901596893134702</v>
      </c>
      <c r="AI63" s="27"/>
      <c r="AJ63" s="30"/>
      <c r="AL63" s="27">
        <v>38777</v>
      </c>
      <c r="AM63" s="17">
        <v>3.677</v>
      </c>
      <c r="AN63" s="17">
        <v>0.54</v>
      </c>
      <c r="AO63" s="17">
        <v>4.2170000000000005</v>
      </c>
      <c r="AP63" s="17">
        <v>4.4999999999999998E-2</v>
      </c>
      <c r="AQ63" s="17">
        <v>3.722</v>
      </c>
      <c r="AR63" s="17">
        <v>0.54</v>
      </c>
      <c r="AS63" s="17">
        <v>4.2170000000000005</v>
      </c>
      <c r="AT63" s="17">
        <v>0.72</v>
      </c>
      <c r="AU63" s="17">
        <v>4.3970000000000002</v>
      </c>
    </row>
    <row r="64" spans="1:47" x14ac:dyDescent="0.25">
      <c r="A64" s="27">
        <v>38261</v>
      </c>
      <c r="B64" s="17">
        <v>38.56</v>
      </c>
      <c r="C64" s="17">
        <v>41.21</v>
      </c>
      <c r="D64" s="17">
        <v>40.520000000000003</v>
      </c>
      <c r="E64" s="17">
        <v>40.659999999999997</v>
      </c>
      <c r="F64" s="17">
        <v>40.119999999999997</v>
      </c>
      <c r="G64" s="17">
        <v>40.97</v>
      </c>
      <c r="I64" s="17">
        <v>32</v>
      </c>
      <c r="R64" s="17">
        <v>45.902849648838057</v>
      </c>
      <c r="AI64" s="27"/>
      <c r="AJ64" s="30"/>
      <c r="AL64" s="27">
        <v>38808</v>
      </c>
      <c r="AM64" s="17">
        <v>3.677</v>
      </c>
      <c r="AN64" s="17">
        <v>0.36</v>
      </c>
      <c r="AO64" s="17">
        <v>4.0369999999999999</v>
      </c>
      <c r="AP64" s="17">
        <v>4.4999999999999998E-2</v>
      </c>
      <c r="AQ64" s="17">
        <v>3.722</v>
      </c>
      <c r="AR64" s="17">
        <v>0.36</v>
      </c>
      <c r="AS64" s="17">
        <v>4.0369999999999999</v>
      </c>
      <c r="AT64" s="17">
        <v>0.38</v>
      </c>
      <c r="AU64" s="17">
        <v>4.0570000000000004</v>
      </c>
    </row>
    <row r="65" spans="1:47" x14ac:dyDescent="0.25">
      <c r="A65" s="27">
        <v>38292</v>
      </c>
      <c r="B65" s="17">
        <v>37.630000000000003</v>
      </c>
      <c r="C65" s="17">
        <v>37.57</v>
      </c>
      <c r="D65" s="17">
        <v>36.869999999999997</v>
      </c>
      <c r="E65" s="17">
        <v>40.909999999999997</v>
      </c>
      <c r="F65" s="17">
        <v>39.85</v>
      </c>
      <c r="G65" s="17">
        <v>39.61</v>
      </c>
      <c r="I65" s="17">
        <v>29.75</v>
      </c>
      <c r="R65" s="17">
        <v>48.414150797393795</v>
      </c>
      <c r="AI65" s="27"/>
      <c r="AJ65" s="30"/>
      <c r="AL65" s="27">
        <v>38838</v>
      </c>
      <c r="AM65" s="17">
        <v>3.8250000000000002</v>
      </c>
      <c r="AN65" s="17">
        <v>0.32500000000000001</v>
      </c>
      <c r="AO65" s="17">
        <v>4.1500000000000004</v>
      </c>
      <c r="AP65" s="17">
        <v>4.4999999999999998E-2</v>
      </c>
      <c r="AQ65" s="17">
        <v>3.87</v>
      </c>
      <c r="AR65" s="17">
        <v>0.32500000000000001</v>
      </c>
      <c r="AS65" s="17">
        <v>4.1500000000000004</v>
      </c>
      <c r="AT65" s="17">
        <v>0.33</v>
      </c>
      <c r="AU65" s="17">
        <v>4.1550000000000002</v>
      </c>
    </row>
    <row r="66" spans="1:47" x14ac:dyDescent="0.25">
      <c r="A66" s="27">
        <v>38322</v>
      </c>
      <c r="B66" s="17">
        <v>37.17</v>
      </c>
      <c r="C66" s="17">
        <v>38.64</v>
      </c>
      <c r="D66" s="17">
        <v>38.159999999999997</v>
      </c>
      <c r="E66" s="17">
        <v>43.8</v>
      </c>
      <c r="F66" s="17">
        <v>41.04</v>
      </c>
      <c r="G66" s="17">
        <v>38.94</v>
      </c>
      <c r="I66" s="17">
        <v>30.25</v>
      </c>
      <c r="R66" s="17">
        <v>50.605564821405828</v>
      </c>
      <c r="AI66" s="27"/>
      <c r="AJ66" s="30"/>
      <c r="AL66" s="27">
        <v>38869</v>
      </c>
      <c r="AM66" s="17">
        <v>3.9770000000000003</v>
      </c>
      <c r="AN66" s="17">
        <v>0.33500000000000002</v>
      </c>
      <c r="AO66" s="17">
        <v>4.3120000000000003</v>
      </c>
      <c r="AP66" s="17">
        <v>4.4999999999999998E-2</v>
      </c>
      <c r="AQ66" s="17">
        <v>4.0220000000000002</v>
      </c>
      <c r="AR66" s="17">
        <v>0.33500000000000002</v>
      </c>
      <c r="AS66" s="17">
        <v>4.3120000000000003</v>
      </c>
      <c r="AT66" s="17">
        <v>0.37</v>
      </c>
      <c r="AU66" s="17">
        <v>4.3470000000000004</v>
      </c>
    </row>
    <row r="67" spans="1:47" x14ac:dyDescent="0.25">
      <c r="A67" s="27">
        <v>38353</v>
      </c>
      <c r="B67" s="17">
        <v>36.96</v>
      </c>
      <c r="C67" s="17">
        <v>42.64</v>
      </c>
      <c r="D67" s="17">
        <v>41.85</v>
      </c>
      <c r="E67" s="17">
        <v>44.15</v>
      </c>
      <c r="F67" s="17">
        <v>41.54</v>
      </c>
      <c r="G67" s="17">
        <v>39.28</v>
      </c>
      <c r="I67" s="17">
        <v>21.5</v>
      </c>
      <c r="R67" s="17">
        <v>50.14192926574497</v>
      </c>
      <c r="AI67" s="27"/>
      <c r="AJ67" s="30"/>
      <c r="AL67" s="27">
        <v>38899</v>
      </c>
      <c r="AM67" s="17">
        <v>4.0395000000000003</v>
      </c>
      <c r="AN67" s="17">
        <v>0.45</v>
      </c>
      <c r="AO67" s="17">
        <v>4.4895000000000005</v>
      </c>
      <c r="AP67" s="17">
        <v>4.4999999999999998E-2</v>
      </c>
      <c r="AQ67" s="17">
        <v>4.0845000000000002</v>
      </c>
      <c r="AR67" s="17">
        <v>0.35</v>
      </c>
      <c r="AS67" s="17">
        <v>4.3895</v>
      </c>
      <c r="AT67" s="17">
        <v>0.41</v>
      </c>
      <c r="AU67" s="17">
        <v>4.4495000000000005</v>
      </c>
    </row>
    <row r="68" spans="1:47" x14ac:dyDescent="0.25">
      <c r="A68" s="27">
        <v>38384</v>
      </c>
      <c r="B68" s="17">
        <v>36.97</v>
      </c>
      <c r="C68" s="17">
        <v>42.09</v>
      </c>
      <c r="D68" s="17">
        <v>41.11</v>
      </c>
      <c r="E68" s="17">
        <v>42.68</v>
      </c>
      <c r="F68" s="17">
        <v>40.14</v>
      </c>
      <c r="G68" s="17">
        <v>39.29</v>
      </c>
      <c r="I68" s="17">
        <v>23.25</v>
      </c>
      <c r="R68" s="17">
        <v>48.898754032800724</v>
      </c>
      <c r="AI68" s="27"/>
      <c r="AJ68" s="30"/>
      <c r="AL68" s="27">
        <v>38930</v>
      </c>
      <c r="AM68" s="17">
        <v>3.9525000000000001</v>
      </c>
      <c r="AN68" s="17">
        <v>0.45</v>
      </c>
      <c r="AO68" s="17">
        <v>4.4024999999999999</v>
      </c>
      <c r="AP68" s="17">
        <v>0.13</v>
      </c>
      <c r="AQ68" s="17">
        <v>4.0824999999999996</v>
      </c>
      <c r="AR68" s="17">
        <v>0.35</v>
      </c>
      <c r="AS68" s="17">
        <v>4.3025000000000002</v>
      </c>
      <c r="AT68" s="17">
        <v>0.41</v>
      </c>
      <c r="AU68" s="17">
        <v>4.3624999999999998</v>
      </c>
    </row>
    <row r="69" spans="1:47" x14ac:dyDescent="0.25">
      <c r="A69" s="27">
        <v>38412</v>
      </c>
      <c r="B69" s="17">
        <v>36.5</v>
      </c>
      <c r="C69" s="17">
        <v>38.04</v>
      </c>
      <c r="D69" s="17">
        <v>36.880000000000003</v>
      </c>
      <c r="E69" s="17">
        <v>41.21</v>
      </c>
      <c r="F69" s="17">
        <v>39.49</v>
      </c>
      <c r="G69" s="17">
        <v>38.82</v>
      </c>
      <c r="I69" s="17">
        <v>22</v>
      </c>
      <c r="R69" s="17">
        <v>46.922299334978831</v>
      </c>
      <c r="AI69" s="27"/>
      <c r="AJ69" s="30"/>
      <c r="AL69" s="27">
        <v>38961</v>
      </c>
      <c r="AM69" s="17">
        <v>3.8135000000000003</v>
      </c>
      <c r="AN69" s="17">
        <v>0.41499999999999998</v>
      </c>
      <c r="AO69" s="17">
        <v>4.2285000000000004</v>
      </c>
      <c r="AP69" s="17">
        <v>0.13</v>
      </c>
      <c r="AQ69" s="17">
        <v>3.9435000000000002</v>
      </c>
      <c r="AR69" s="17">
        <v>0.315</v>
      </c>
      <c r="AS69" s="17">
        <v>4.1285000000000007</v>
      </c>
      <c r="AT69" s="17">
        <v>0.36</v>
      </c>
      <c r="AU69" s="17">
        <v>4.1735000000000007</v>
      </c>
    </row>
    <row r="70" spans="1:47" x14ac:dyDescent="0.25">
      <c r="A70" s="27">
        <v>38443</v>
      </c>
      <c r="B70" s="17">
        <v>36.03</v>
      </c>
      <c r="C70" s="17">
        <v>37.86</v>
      </c>
      <c r="D70" s="17">
        <v>34.67</v>
      </c>
      <c r="E70" s="17">
        <v>38.39</v>
      </c>
      <c r="F70" s="17">
        <v>38.270000000000003</v>
      </c>
      <c r="G70" s="17">
        <v>38.35</v>
      </c>
      <c r="I70" s="17">
        <v>27.5</v>
      </c>
      <c r="R70" s="17">
        <v>44.172550385101772</v>
      </c>
      <c r="AI70" s="27"/>
      <c r="AJ70" s="30"/>
      <c r="AL70" s="27">
        <v>38991</v>
      </c>
      <c r="AM70" s="17">
        <v>3.6595</v>
      </c>
      <c r="AN70" s="17">
        <v>0.46</v>
      </c>
      <c r="AO70" s="17">
        <v>4.1195000000000004</v>
      </c>
      <c r="AP70" s="17">
        <v>0.13</v>
      </c>
      <c r="AQ70" s="17">
        <v>3.7894999999999999</v>
      </c>
      <c r="AR70" s="17">
        <v>0.36</v>
      </c>
      <c r="AS70" s="17">
        <v>4.0194999999999999</v>
      </c>
      <c r="AT70" s="17">
        <v>0.4</v>
      </c>
      <c r="AU70" s="17">
        <v>4.0594999999999999</v>
      </c>
    </row>
    <row r="71" spans="1:47" x14ac:dyDescent="0.25">
      <c r="A71" s="27">
        <v>38473</v>
      </c>
      <c r="B71" s="17">
        <v>36.97</v>
      </c>
      <c r="C71" s="17">
        <v>35.28</v>
      </c>
      <c r="D71" s="17">
        <v>32.1</v>
      </c>
      <c r="E71" s="17">
        <v>38.82</v>
      </c>
      <c r="F71" s="17">
        <v>38.99</v>
      </c>
      <c r="G71" s="17">
        <v>39.29</v>
      </c>
      <c r="I71" s="17">
        <v>27</v>
      </c>
      <c r="R71" s="17">
        <v>44.238261179434325</v>
      </c>
      <c r="AI71" s="27"/>
      <c r="AJ71" s="30"/>
      <c r="AL71" s="27">
        <v>39022</v>
      </c>
      <c r="AM71" s="17">
        <v>3.6645000000000003</v>
      </c>
      <c r="AN71" s="17">
        <v>0.56000000000000005</v>
      </c>
      <c r="AO71" s="17">
        <v>4.2245000000000008</v>
      </c>
      <c r="AP71" s="17">
        <v>0.13</v>
      </c>
      <c r="AQ71" s="17">
        <v>3.7945000000000002</v>
      </c>
      <c r="AR71" s="17">
        <v>0.46</v>
      </c>
      <c r="AS71" s="17">
        <v>4.1245000000000003</v>
      </c>
      <c r="AT71" s="17">
        <v>0.73</v>
      </c>
      <c r="AU71" s="17">
        <v>4.3945000000000007</v>
      </c>
    </row>
    <row r="72" spans="1:47" x14ac:dyDescent="0.25">
      <c r="A72" s="27">
        <v>38504</v>
      </c>
      <c r="B72" s="17">
        <v>43.5</v>
      </c>
      <c r="C72" s="17">
        <v>34</v>
      </c>
      <c r="D72" s="17">
        <v>32.83</v>
      </c>
      <c r="E72" s="17">
        <v>42.5</v>
      </c>
      <c r="F72" s="17">
        <v>43.19</v>
      </c>
      <c r="G72" s="17">
        <v>47.63</v>
      </c>
      <c r="I72" s="17">
        <v>33</v>
      </c>
      <c r="R72" s="17">
        <v>44.769713690773308</v>
      </c>
      <c r="AI72" s="27"/>
      <c r="AJ72" s="30"/>
      <c r="AL72" s="27">
        <v>39052</v>
      </c>
      <c r="AM72" s="17">
        <v>3.7025000000000001</v>
      </c>
      <c r="AN72" s="17">
        <v>0.77</v>
      </c>
      <c r="AO72" s="17">
        <v>4.4725000000000001</v>
      </c>
      <c r="AP72" s="17">
        <v>0.13</v>
      </c>
      <c r="AQ72" s="17">
        <v>3.8325</v>
      </c>
      <c r="AR72" s="17">
        <v>0.77</v>
      </c>
      <c r="AS72" s="17">
        <v>4.4725000000000001</v>
      </c>
      <c r="AT72" s="17">
        <v>0.98</v>
      </c>
      <c r="AU72" s="17">
        <v>4.6825000000000001</v>
      </c>
    </row>
    <row r="73" spans="1:47" x14ac:dyDescent="0.25">
      <c r="A73" s="27">
        <v>38534</v>
      </c>
      <c r="B73" s="17">
        <v>52.83</v>
      </c>
      <c r="C73" s="17">
        <v>50.43</v>
      </c>
      <c r="D73" s="17">
        <v>46.46</v>
      </c>
      <c r="E73" s="17">
        <v>50.03</v>
      </c>
      <c r="F73" s="17">
        <v>56.75</v>
      </c>
      <c r="G73" s="17">
        <v>58.03</v>
      </c>
      <c r="I73" s="17">
        <v>30</v>
      </c>
      <c r="R73" s="17">
        <v>45.402188750834192</v>
      </c>
      <c r="AI73" s="27"/>
      <c r="AJ73" s="30"/>
      <c r="AL73" s="27">
        <v>39083</v>
      </c>
      <c r="AM73" s="17">
        <v>3.7475000000000001</v>
      </c>
      <c r="AN73" s="17">
        <v>1.04</v>
      </c>
      <c r="AO73" s="17">
        <v>4.7874999999999996</v>
      </c>
      <c r="AP73" s="17">
        <v>4.4999999999999998E-2</v>
      </c>
      <c r="AQ73" s="17">
        <v>3.7925</v>
      </c>
      <c r="AR73" s="17">
        <v>1.04</v>
      </c>
      <c r="AS73" s="17">
        <v>4.7874999999999996</v>
      </c>
      <c r="AT73" s="17">
        <v>1.6</v>
      </c>
      <c r="AU73" s="17">
        <v>5.3475000000000001</v>
      </c>
    </row>
    <row r="74" spans="1:47" x14ac:dyDescent="0.25">
      <c r="A74" s="27">
        <v>38565</v>
      </c>
      <c r="B74" s="17">
        <v>60.3</v>
      </c>
      <c r="C74" s="17">
        <v>55.61</v>
      </c>
      <c r="D74" s="17">
        <v>52.35</v>
      </c>
      <c r="E74" s="17">
        <v>56.28</v>
      </c>
      <c r="F74" s="17">
        <v>62.08</v>
      </c>
      <c r="G74" s="17">
        <v>66.94</v>
      </c>
      <c r="I74" s="17">
        <v>38.75</v>
      </c>
      <c r="R74" s="17">
        <v>45.937845710275113</v>
      </c>
      <c r="AI74" s="27"/>
      <c r="AJ74" s="30"/>
      <c r="AL74" s="27">
        <v>39114</v>
      </c>
      <c r="AM74" s="17">
        <v>3.7855000000000003</v>
      </c>
      <c r="AN74" s="17">
        <v>1.04</v>
      </c>
      <c r="AO74" s="17">
        <v>4.8254999999999999</v>
      </c>
      <c r="AP74" s="17">
        <v>4.4999999999999998E-2</v>
      </c>
      <c r="AQ74" s="17">
        <v>3.8305000000000002</v>
      </c>
      <c r="AR74" s="17">
        <v>1.04</v>
      </c>
      <c r="AS74" s="17">
        <v>4.8254999999999999</v>
      </c>
      <c r="AT74" s="17">
        <v>1.6</v>
      </c>
      <c r="AU74" s="17">
        <v>5.3855000000000004</v>
      </c>
    </row>
    <row r="75" spans="1:47" x14ac:dyDescent="0.25">
      <c r="A75" s="27">
        <v>38596</v>
      </c>
      <c r="B75" s="17">
        <v>50.5</v>
      </c>
      <c r="C75" s="17">
        <v>48.42</v>
      </c>
      <c r="D75" s="17">
        <v>45.17</v>
      </c>
      <c r="E75" s="17">
        <v>52.54</v>
      </c>
      <c r="F75" s="17">
        <v>49.95</v>
      </c>
      <c r="G75" s="17">
        <v>55.7</v>
      </c>
      <c r="I75" s="17">
        <v>25.5</v>
      </c>
      <c r="R75" s="17">
        <v>45.852204258089202</v>
      </c>
      <c r="AI75" s="27"/>
      <c r="AJ75" s="30"/>
      <c r="AL75" s="27">
        <v>39142</v>
      </c>
      <c r="AM75" s="17">
        <v>3.7795000000000001</v>
      </c>
      <c r="AN75" s="17">
        <v>0.54</v>
      </c>
      <c r="AO75" s="17">
        <v>4.3194999999999997</v>
      </c>
      <c r="AP75" s="17">
        <v>4.4999999999999998E-2</v>
      </c>
      <c r="AQ75" s="17">
        <v>3.8245</v>
      </c>
      <c r="AR75" s="17">
        <v>0.54</v>
      </c>
      <c r="AS75" s="17">
        <v>4.3194999999999997</v>
      </c>
      <c r="AT75" s="17">
        <v>0.72</v>
      </c>
      <c r="AU75" s="17">
        <v>4.4995000000000003</v>
      </c>
    </row>
    <row r="76" spans="1:47" x14ac:dyDescent="0.25">
      <c r="A76" s="27">
        <v>38626</v>
      </c>
      <c r="B76" s="17">
        <v>38.83</v>
      </c>
      <c r="C76" s="17">
        <v>41.78</v>
      </c>
      <c r="D76" s="17">
        <v>40.76</v>
      </c>
      <c r="E76" s="17">
        <v>41.23</v>
      </c>
      <c r="F76" s="17">
        <v>40.39</v>
      </c>
      <c r="G76" s="17">
        <v>41.33</v>
      </c>
      <c r="I76" s="17">
        <v>29</v>
      </c>
      <c r="R76" s="17">
        <v>45.85291308520241</v>
      </c>
      <c r="AI76" s="27"/>
      <c r="AJ76" s="30"/>
      <c r="AL76" s="27">
        <v>39173</v>
      </c>
      <c r="AM76" s="17">
        <v>3.7795000000000001</v>
      </c>
      <c r="AN76" s="17">
        <v>0.36</v>
      </c>
      <c r="AO76" s="17">
        <v>4.1395</v>
      </c>
      <c r="AP76" s="17">
        <v>4.4999999999999998E-2</v>
      </c>
      <c r="AQ76" s="17">
        <v>3.8245</v>
      </c>
      <c r="AR76" s="17">
        <v>0.36</v>
      </c>
      <c r="AS76" s="17">
        <v>4.1395</v>
      </c>
      <c r="AT76" s="17">
        <v>0.38</v>
      </c>
      <c r="AU76" s="17">
        <v>4.1595000000000004</v>
      </c>
    </row>
    <row r="77" spans="1:47" x14ac:dyDescent="0.25">
      <c r="A77" s="27">
        <v>38657</v>
      </c>
      <c r="B77" s="17">
        <v>37.9</v>
      </c>
      <c r="C77" s="17">
        <v>38.64</v>
      </c>
      <c r="D77" s="17">
        <v>37.630000000000003</v>
      </c>
      <c r="E77" s="17">
        <v>41.7</v>
      </c>
      <c r="F77" s="17">
        <v>40.119999999999997</v>
      </c>
      <c r="G77" s="17">
        <v>40.04</v>
      </c>
      <c r="I77" s="17">
        <v>27.25</v>
      </c>
      <c r="R77" s="17">
        <v>48.441732849418159</v>
      </c>
      <c r="AI77" s="27"/>
      <c r="AJ77" s="30"/>
      <c r="AL77" s="27">
        <v>39203</v>
      </c>
      <c r="AM77" s="17">
        <v>3.9275000000000002</v>
      </c>
      <c r="AN77" s="17">
        <v>0.32500000000000001</v>
      </c>
      <c r="AO77" s="17">
        <v>4.2525000000000004</v>
      </c>
      <c r="AP77" s="17">
        <v>4.4999999999999998E-2</v>
      </c>
      <c r="AQ77" s="17">
        <v>3.9725000000000001</v>
      </c>
      <c r="AR77" s="17">
        <v>0.32500000000000001</v>
      </c>
      <c r="AS77" s="17">
        <v>4.2525000000000004</v>
      </c>
      <c r="AT77" s="17">
        <v>0.33</v>
      </c>
      <c r="AU77" s="17">
        <v>4.2575000000000003</v>
      </c>
    </row>
    <row r="78" spans="1:47" x14ac:dyDescent="0.25">
      <c r="A78" s="27">
        <v>38687</v>
      </c>
      <c r="B78" s="17">
        <v>37.43</v>
      </c>
      <c r="C78" s="17">
        <v>39.57</v>
      </c>
      <c r="D78" s="17">
        <v>38.729999999999997</v>
      </c>
      <c r="E78" s="17">
        <v>44.5</v>
      </c>
      <c r="F78" s="17">
        <v>41.32</v>
      </c>
      <c r="G78" s="17">
        <v>39.39</v>
      </c>
      <c r="I78" s="17">
        <v>27.75</v>
      </c>
      <c r="R78" s="17">
        <v>50.593324808056465</v>
      </c>
      <c r="AI78" s="27"/>
      <c r="AJ78" s="30"/>
      <c r="AL78" s="27">
        <v>39234</v>
      </c>
      <c r="AM78" s="17">
        <v>4.0795000000000003</v>
      </c>
      <c r="AN78" s="17">
        <v>0.33500000000000002</v>
      </c>
      <c r="AO78" s="17">
        <v>4.4145000000000003</v>
      </c>
      <c r="AP78" s="17">
        <v>4.4999999999999998E-2</v>
      </c>
      <c r="AQ78" s="17">
        <v>4.1245000000000003</v>
      </c>
      <c r="AR78" s="17">
        <v>0.33500000000000002</v>
      </c>
      <c r="AS78" s="17">
        <v>4.4145000000000003</v>
      </c>
      <c r="AT78" s="17">
        <v>0.37</v>
      </c>
      <c r="AU78" s="17">
        <v>4.4495000000000005</v>
      </c>
    </row>
    <row r="79" spans="1:47" x14ac:dyDescent="0.25">
      <c r="A79" s="27">
        <v>38718</v>
      </c>
      <c r="B79" s="17">
        <v>37.229999999999997</v>
      </c>
      <c r="C79" s="17">
        <v>43.34</v>
      </c>
      <c r="D79" s="17">
        <v>42.08</v>
      </c>
      <c r="E79" s="17">
        <v>44.49</v>
      </c>
      <c r="F79" s="17">
        <v>41.82</v>
      </c>
      <c r="G79" s="17">
        <v>39.65</v>
      </c>
      <c r="I79" s="17">
        <v>21.75</v>
      </c>
      <c r="R79" s="17">
        <v>46.878958255359045</v>
      </c>
      <c r="AI79" s="27"/>
      <c r="AJ79" s="30"/>
      <c r="AL79" s="27">
        <v>39264</v>
      </c>
      <c r="AM79" s="17">
        <v>4.1444999999999999</v>
      </c>
      <c r="AN79" s="17">
        <v>0.45</v>
      </c>
      <c r="AO79" s="17">
        <v>4.5945</v>
      </c>
      <c r="AP79" s="17">
        <v>4.4999999999999998E-2</v>
      </c>
      <c r="AQ79" s="17">
        <v>4.1894999999999998</v>
      </c>
      <c r="AR79" s="17">
        <v>0.35</v>
      </c>
      <c r="AS79" s="17">
        <v>4.4944999999999995</v>
      </c>
      <c r="AT79" s="17">
        <v>0.41</v>
      </c>
      <c r="AU79" s="17">
        <v>4.5545</v>
      </c>
    </row>
    <row r="80" spans="1:47" x14ac:dyDescent="0.25">
      <c r="A80" s="27">
        <v>38749</v>
      </c>
      <c r="B80" s="17">
        <v>37.229999999999997</v>
      </c>
      <c r="C80" s="17">
        <v>42.84</v>
      </c>
      <c r="D80" s="17">
        <v>41.41</v>
      </c>
      <c r="E80" s="17">
        <v>43.16</v>
      </c>
      <c r="F80" s="17">
        <v>40.409999999999997</v>
      </c>
      <c r="G80" s="17">
        <v>39.65</v>
      </c>
      <c r="I80" s="17">
        <v>23.5</v>
      </c>
      <c r="R80" s="17">
        <v>45.775321187320039</v>
      </c>
      <c r="AI80" s="27"/>
      <c r="AJ80" s="30"/>
      <c r="AL80" s="27">
        <v>39295</v>
      </c>
      <c r="AM80" s="17">
        <v>4.0575000000000001</v>
      </c>
      <c r="AN80" s="17">
        <v>0.45</v>
      </c>
      <c r="AO80" s="17">
        <v>4.5075000000000003</v>
      </c>
      <c r="AP80" s="17">
        <v>0.13</v>
      </c>
      <c r="AQ80" s="17">
        <v>4.1875</v>
      </c>
      <c r="AR80" s="17">
        <v>0.35</v>
      </c>
      <c r="AS80" s="17">
        <v>4.4074999999999998</v>
      </c>
      <c r="AT80" s="17">
        <v>0.41</v>
      </c>
      <c r="AU80" s="17">
        <v>4.4675000000000002</v>
      </c>
    </row>
    <row r="81" spans="1:47" x14ac:dyDescent="0.25">
      <c r="A81" s="27">
        <v>38777</v>
      </c>
      <c r="B81" s="17">
        <v>36.76</v>
      </c>
      <c r="C81" s="17">
        <v>39.119999999999997</v>
      </c>
      <c r="D81" s="17">
        <v>37.57</v>
      </c>
      <c r="E81" s="17">
        <v>41.82</v>
      </c>
      <c r="F81" s="17">
        <v>39.75</v>
      </c>
      <c r="G81" s="17">
        <v>39.18</v>
      </c>
      <c r="I81" s="17">
        <v>22.25</v>
      </c>
      <c r="R81" s="17">
        <v>44.00073557330132</v>
      </c>
      <c r="AI81" s="27"/>
      <c r="AJ81" s="30"/>
      <c r="AL81" s="27">
        <v>39326</v>
      </c>
      <c r="AM81" s="17">
        <v>3.9185000000000003</v>
      </c>
      <c r="AN81" s="17">
        <v>0.41499999999999998</v>
      </c>
      <c r="AO81" s="17">
        <v>4.3335000000000008</v>
      </c>
      <c r="AP81" s="17">
        <v>0.13</v>
      </c>
      <c r="AQ81" s="17">
        <v>4.0485000000000007</v>
      </c>
      <c r="AR81" s="17">
        <v>0.315</v>
      </c>
      <c r="AS81" s="17">
        <v>4.2335000000000003</v>
      </c>
      <c r="AT81" s="17">
        <v>0.36</v>
      </c>
      <c r="AU81" s="17">
        <v>4.2785000000000002</v>
      </c>
    </row>
    <row r="82" spans="1:47" x14ac:dyDescent="0.25">
      <c r="A82" s="27">
        <v>38808</v>
      </c>
      <c r="B82" s="17">
        <v>36.29</v>
      </c>
      <c r="C82" s="17">
        <v>38.96</v>
      </c>
      <c r="D82" s="17">
        <v>35.56</v>
      </c>
      <c r="E82" s="17">
        <v>39.24</v>
      </c>
      <c r="F82" s="17">
        <v>38.53</v>
      </c>
      <c r="G82" s="17">
        <v>38.71</v>
      </c>
      <c r="I82" s="17">
        <v>27.75</v>
      </c>
      <c r="R82" s="17">
        <v>41.454487387018723</v>
      </c>
      <c r="AI82" s="27"/>
      <c r="AJ82" s="30"/>
      <c r="AL82" s="27">
        <v>39356</v>
      </c>
      <c r="AM82" s="17">
        <v>3.7645000000000004</v>
      </c>
      <c r="AN82" s="17">
        <v>0.46</v>
      </c>
      <c r="AO82" s="17">
        <v>4.2245000000000008</v>
      </c>
      <c r="AP82" s="17">
        <v>0.13</v>
      </c>
      <c r="AQ82" s="17">
        <v>3.8945000000000003</v>
      </c>
      <c r="AR82" s="17">
        <v>0.36</v>
      </c>
      <c r="AS82" s="17">
        <v>4.1245000000000003</v>
      </c>
      <c r="AT82" s="17">
        <v>0.4</v>
      </c>
      <c r="AU82" s="17">
        <v>4.1645000000000003</v>
      </c>
    </row>
    <row r="83" spans="1:47" x14ac:dyDescent="0.25">
      <c r="A83" s="27">
        <v>38838</v>
      </c>
      <c r="B83" s="17">
        <v>37.229999999999997</v>
      </c>
      <c r="C83" s="17">
        <v>36.6</v>
      </c>
      <c r="D83" s="17">
        <v>33.22</v>
      </c>
      <c r="E83" s="17">
        <v>39.659999999999997</v>
      </c>
      <c r="F83" s="17">
        <v>39.25</v>
      </c>
      <c r="G83" s="17">
        <v>39.65</v>
      </c>
      <c r="I83" s="17">
        <v>27.25</v>
      </c>
      <c r="R83" s="17">
        <v>41.534145763515099</v>
      </c>
      <c r="AI83" s="27"/>
      <c r="AJ83" s="30"/>
      <c r="AL83" s="27">
        <v>39387</v>
      </c>
      <c r="AM83" s="17">
        <v>3.7695000000000003</v>
      </c>
      <c r="AN83" s="17">
        <v>0.56000000000000005</v>
      </c>
      <c r="AO83" s="17">
        <v>4.3295000000000003</v>
      </c>
      <c r="AP83" s="17">
        <v>0.13</v>
      </c>
      <c r="AQ83" s="17">
        <v>3.8995000000000002</v>
      </c>
      <c r="AR83" s="17">
        <v>0.46</v>
      </c>
      <c r="AS83" s="17">
        <v>4.2295000000000007</v>
      </c>
      <c r="AT83" s="17">
        <v>0.73</v>
      </c>
      <c r="AU83" s="17">
        <v>4.4995000000000003</v>
      </c>
    </row>
    <row r="84" spans="1:47" x14ac:dyDescent="0.25">
      <c r="A84" s="27">
        <v>38869</v>
      </c>
      <c r="B84" s="17">
        <v>43.81</v>
      </c>
      <c r="C84" s="17">
        <v>35.42</v>
      </c>
      <c r="D84" s="17">
        <v>33.89</v>
      </c>
      <c r="E84" s="17">
        <v>42.99</v>
      </c>
      <c r="F84" s="17">
        <v>43.48</v>
      </c>
      <c r="G84" s="17">
        <v>47.77</v>
      </c>
      <c r="I84" s="17">
        <v>33.25</v>
      </c>
      <c r="R84" s="17">
        <v>42.04020908318293</v>
      </c>
      <c r="AI84" s="27"/>
      <c r="AJ84" s="30"/>
      <c r="AL84" s="27">
        <v>39417</v>
      </c>
      <c r="AM84" s="17">
        <v>3.8075000000000001</v>
      </c>
      <c r="AN84" s="17">
        <v>0.77</v>
      </c>
      <c r="AO84" s="17">
        <v>4.5774999999999997</v>
      </c>
      <c r="AP84" s="17">
        <v>0.13</v>
      </c>
      <c r="AQ84" s="17">
        <v>3.9375</v>
      </c>
      <c r="AR84" s="17">
        <v>0.77</v>
      </c>
      <c r="AS84" s="17">
        <v>4.5774999999999997</v>
      </c>
      <c r="AT84" s="17">
        <v>0.98</v>
      </c>
      <c r="AU84" s="17">
        <v>4.7874999999999996</v>
      </c>
    </row>
    <row r="85" spans="1:47" x14ac:dyDescent="0.25">
      <c r="A85" s="27">
        <v>38899</v>
      </c>
      <c r="B85" s="17">
        <v>53.21</v>
      </c>
      <c r="C85" s="17">
        <v>50.48</v>
      </c>
      <c r="D85" s="17">
        <v>46.27</v>
      </c>
      <c r="E85" s="17">
        <v>49.82</v>
      </c>
      <c r="F85" s="17">
        <v>57.13</v>
      </c>
      <c r="G85" s="17">
        <v>58.07</v>
      </c>
      <c r="I85" s="17">
        <v>30.25</v>
      </c>
      <c r="R85" s="17">
        <v>42.63696130414548</v>
      </c>
      <c r="AI85" s="27"/>
      <c r="AJ85" s="30"/>
      <c r="AL85" s="27">
        <v>39448</v>
      </c>
      <c r="AM85" s="17">
        <v>3.8525</v>
      </c>
      <c r="AN85" s="17">
        <v>1.04</v>
      </c>
      <c r="AO85" s="17">
        <v>4.8925000000000001</v>
      </c>
      <c r="AP85" s="17">
        <v>4.4999999999999998E-2</v>
      </c>
      <c r="AQ85" s="17">
        <v>3.8975</v>
      </c>
      <c r="AR85" s="17">
        <v>1.04</v>
      </c>
      <c r="AS85" s="17">
        <v>4.8925000000000001</v>
      </c>
      <c r="AT85" s="17">
        <v>1.6</v>
      </c>
      <c r="AU85" s="17">
        <v>5.4524999999999997</v>
      </c>
    </row>
    <row r="86" spans="1:47" x14ac:dyDescent="0.25">
      <c r="A86" s="27">
        <v>38930</v>
      </c>
      <c r="B86" s="17">
        <v>60.73</v>
      </c>
      <c r="C86" s="17">
        <v>55.22</v>
      </c>
      <c r="D86" s="17">
        <v>51.63</v>
      </c>
      <c r="E86" s="17">
        <v>55.48</v>
      </c>
      <c r="F86" s="17">
        <v>62.51</v>
      </c>
      <c r="G86" s="17">
        <v>66.81</v>
      </c>
      <c r="I86" s="17">
        <v>39</v>
      </c>
      <c r="R86" s="17">
        <v>43.145105892517904</v>
      </c>
      <c r="AI86" s="27"/>
      <c r="AJ86" s="30"/>
      <c r="AL86" s="27">
        <v>39479</v>
      </c>
      <c r="AM86" s="17">
        <v>3.8905000000000003</v>
      </c>
      <c r="AN86" s="17">
        <v>1.04</v>
      </c>
      <c r="AO86" s="17">
        <v>4.9305000000000003</v>
      </c>
      <c r="AP86" s="17">
        <v>4.4999999999999998E-2</v>
      </c>
      <c r="AQ86" s="17">
        <v>3.9355000000000002</v>
      </c>
      <c r="AR86" s="17">
        <v>1.04</v>
      </c>
      <c r="AS86" s="17">
        <v>4.9305000000000003</v>
      </c>
      <c r="AT86" s="17">
        <v>1.6</v>
      </c>
      <c r="AU86" s="17">
        <v>5.4905000000000008</v>
      </c>
    </row>
    <row r="87" spans="1:47" x14ac:dyDescent="0.25">
      <c r="A87" s="27">
        <v>38961</v>
      </c>
      <c r="B87" s="17">
        <v>50.86</v>
      </c>
      <c r="C87" s="17">
        <v>48.63</v>
      </c>
      <c r="D87" s="17">
        <v>45.11</v>
      </c>
      <c r="E87" s="17">
        <v>52.07</v>
      </c>
      <c r="F87" s="17">
        <v>50.29</v>
      </c>
      <c r="G87" s="17">
        <v>55.72</v>
      </c>
      <c r="I87" s="17">
        <v>25.75</v>
      </c>
      <c r="R87" s="17">
        <v>43.086627128882562</v>
      </c>
      <c r="AI87" s="27"/>
      <c r="AJ87" s="30"/>
      <c r="AL87" s="27">
        <v>39508</v>
      </c>
      <c r="AM87" s="17">
        <v>3.8845000000000001</v>
      </c>
      <c r="AN87" s="17">
        <v>0.54</v>
      </c>
      <c r="AO87" s="17">
        <v>4.4245000000000001</v>
      </c>
      <c r="AP87" s="17">
        <v>4.4999999999999998E-2</v>
      </c>
      <c r="AQ87" s="17">
        <v>3.9295</v>
      </c>
      <c r="AR87" s="17">
        <v>0.54</v>
      </c>
      <c r="AS87" s="17">
        <v>4.4245000000000001</v>
      </c>
      <c r="AT87" s="17">
        <v>0.72</v>
      </c>
      <c r="AU87" s="17">
        <v>4.6044999999999998</v>
      </c>
    </row>
    <row r="88" spans="1:47" x14ac:dyDescent="0.25">
      <c r="A88" s="27">
        <v>38991</v>
      </c>
      <c r="B88" s="17">
        <v>39.11</v>
      </c>
      <c r="C88" s="17">
        <v>42.55</v>
      </c>
      <c r="D88" s="17">
        <v>41.09</v>
      </c>
      <c r="E88" s="17">
        <v>41.66</v>
      </c>
      <c r="F88" s="17">
        <v>40.659999999999997</v>
      </c>
      <c r="G88" s="17">
        <v>41.68</v>
      </c>
      <c r="I88" s="17">
        <v>29.25</v>
      </c>
      <c r="R88" s="17">
        <v>43.105533007811225</v>
      </c>
      <c r="AI88" s="27"/>
      <c r="AJ88" s="30"/>
      <c r="AL88" s="27">
        <v>39539</v>
      </c>
      <c r="AM88" s="17">
        <v>3.8845000000000001</v>
      </c>
      <c r="AN88" s="17">
        <v>0.36</v>
      </c>
      <c r="AO88" s="17">
        <v>4.2445000000000004</v>
      </c>
      <c r="AP88" s="17">
        <v>4.4999999999999998E-2</v>
      </c>
      <c r="AQ88" s="17">
        <v>3.9295</v>
      </c>
      <c r="AR88" s="17">
        <v>0.36</v>
      </c>
      <c r="AS88" s="17">
        <v>4.2445000000000004</v>
      </c>
      <c r="AT88" s="17">
        <v>0.38</v>
      </c>
      <c r="AU88" s="17">
        <v>4.2645</v>
      </c>
    </row>
    <row r="89" spans="1:47" x14ac:dyDescent="0.25">
      <c r="A89" s="27">
        <v>39022</v>
      </c>
      <c r="B89" s="17">
        <v>38.17</v>
      </c>
      <c r="C89" s="17">
        <v>39.68</v>
      </c>
      <c r="D89" s="17">
        <v>38.25</v>
      </c>
      <c r="E89" s="17">
        <v>42.25</v>
      </c>
      <c r="F89" s="17">
        <v>40.4</v>
      </c>
      <c r="G89" s="17">
        <v>40.43</v>
      </c>
      <c r="I89" s="17">
        <v>27.5</v>
      </c>
      <c r="R89" s="17">
        <v>45.546222512242757</v>
      </c>
      <c r="AI89" s="27"/>
      <c r="AJ89" s="30"/>
      <c r="AL89" s="27">
        <v>39569</v>
      </c>
      <c r="AM89" s="17">
        <v>4.0324999999999998</v>
      </c>
      <c r="AN89" s="17">
        <v>0.32500000000000001</v>
      </c>
      <c r="AO89" s="17">
        <v>4.3574999999999999</v>
      </c>
      <c r="AP89" s="17">
        <v>4.4999999999999998E-2</v>
      </c>
      <c r="AQ89" s="17">
        <v>4.0774999999999997</v>
      </c>
      <c r="AR89" s="17">
        <v>0.32500000000000001</v>
      </c>
      <c r="AS89" s="17">
        <v>4.3574999999999999</v>
      </c>
      <c r="AT89" s="17">
        <v>0.33</v>
      </c>
      <c r="AU89" s="17">
        <v>4.3624999999999998</v>
      </c>
    </row>
    <row r="90" spans="1:47" x14ac:dyDescent="0.25">
      <c r="A90" s="27">
        <v>39052</v>
      </c>
      <c r="B90" s="17">
        <v>37.700000000000003</v>
      </c>
      <c r="C90" s="17">
        <v>40.53</v>
      </c>
      <c r="D90" s="17">
        <v>39.26</v>
      </c>
      <c r="E90" s="17">
        <v>45</v>
      </c>
      <c r="F90" s="17">
        <v>41.6</v>
      </c>
      <c r="G90" s="17">
        <v>39.81</v>
      </c>
      <c r="I90" s="17">
        <v>28</v>
      </c>
      <c r="R90" s="17">
        <v>47.508879214178599</v>
      </c>
      <c r="AI90" s="27"/>
      <c r="AJ90" s="30"/>
      <c r="AL90" s="27">
        <v>39600</v>
      </c>
      <c r="AM90" s="17">
        <v>4.1844999999999999</v>
      </c>
      <c r="AN90" s="17">
        <v>0.33500000000000002</v>
      </c>
      <c r="AO90" s="17">
        <v>4.5194999999999999</v>
      </c>
      <c r="AP90" s="17">
        <v>4.4999999999999998E-2</v>
      </c>
      <c r="AQ90" s="17">
        <v>4.2294999999999998</v>
      </c>
      <c r="AR90" s="17">
        <v>0.33500000000000002</v>
      </c>
      <c r="AS90" s="17">
        <v>4.5194999999999999</v>
      </c>
      <c r="AT90" s="17">
        <v>0.37</v>
      </c>
      <c r="AU90" s="17">
        <v>4.5545</v>
      </c>
    </row>
    <row r="91" spans="1:47" x14ac:dyDescent="0.25">
      <c r="A91" s="27">
        <v>39083</v>
      </c>
      <c r="B91" s="17">
        <v>37.49</v>
      </c>
      <c r="C91" s="17">
        <v>44.03</v>
      </c>
      <c r="D91" s="17">
        <v>42.32</v>
      </c>
      <c r="E91" s="17">
        <v>44.82</v>
      </c>
      <c r="F91" s="17">
        <v>42.1</v>
      </c>
      <c r="G91" s="17">
        <v>39.94</v>
      </c>
      <c r="I91" s="17">
        <v>31.1</v>
      </c>
      <c r="R91" s="17">
        <v>48.348171811570239</v>
      </c>
      <c r="AI91" s="27"/>
      <c r="AJ91" s="30"/>
      <c r="AL91" s="27">
        <v>39630</v>
      </c>
      <c r="AM91" s="17">
        <v>4.2519999999999998</v>
      </c>
      <c r="AN91" s="17">
        <v>0.45</v>
      </c>
      <c r="AO91" s="17">
        <v>4.702</v>
      </c>
      <c r="AP91" s="17">
        <v>4.4999999999999998E-2</v>
      </c>
      <c r="AQ91" s="17">
        <v>4.2969999999999997</v>
      </c>
      <c r="AR91" s="17">
        <v>0.35</v>
      </c>
      <c r="AS91" s="17">
        <v>4.6019999999999994</v>
      </c>
      <c r="AT91" s="17">
        <v>0.41</v>
      </c>
      <c r="AU91" s="17">
        <v>4.6619999999999999</v>
      </c>
    </row>
    <row r="92" spans="1:47" x14ac:dyDescent="0.25">
      <c r="A92" s="27">
        <v>39114</v>
      </c>
      <c r="B92" s="17">
        <v>37.49</v>
      </c>
      <c r="C92" s="17">
        <v>43.58</v>
      </c>
      <c r="D92" s="17">
        <v>41.72</v>
      </c>
      <c r="E92" s="17">
        <v>43.62</v>
      </c>
      <c r="F92" s="17">
        <v>40.68</v>
      </c>
      <c r="G92" s="17">
        <v>39.94</v>
      </c>
      <c r="I92" s="17">
        <v>32.85</v>
      </c>
      <c r="R92" s="17">
        <v>47.224827486855851</v>
      </c>
      <c r="AI92" s="27"/>
      <c r="AJ92" s="30"/>
      <c r="AL92" s="27">
        <v>39661</v>
      </c>
      <c r="AM92" s="17">
        <v>4.165</v>
      </c>
      <c r="AN92" s="17">
        <v>0.45</v>
      </c>
      <c r="AO92" s="17">
        <v>4.6150000000000002</v>
      </c>
      <c r="AP92" s="17">
        <v>0.13</v>
      </c>
      <c r="AQ92" s="17">
        <v>4.2949999999999999</v>
      </c>
      <c r="AR92" s="17">
        <v>0.35</v>
      </c>
      <c r="AS92" s="17">
        <v>4.5149999999999997</v>
      </c>
      <c r="AT92" s="17">
        <v>0.41</v>
      </c>
      <c r="AU92" s="17">
        <v>4.5750000000000002</v>
      </c>
    </row>
    <row r="93" spans="1:47" x14ac:dyDescent="0.25">
      <c r="A93" s="27">
        <v>39142</v>
      </c>
      <c r="B93" s="17">
        <v>37.020000000000003</v>
      </c>
      <c r="C93" s="17">
        <v>40.18</v>
      </c>
      <c r="D93" s="17">
        <v>38.22</v>
      </c>
      <c r="E93" s="17">
        <v>42.41</v>
      </c>
      <c r="F93" s="17">
        <v>40.01</v>
      </c>
      <c r="G93" s="17">
        <v>39.47</v>
      </c>
      <c r="I93" s="17">
        <v>31.6</v>
      </c>
      <c r="R93" s="17">
        <v>45.430035883691602</v>
      </c>
      <c r="AI93" s="27"/>
      <c r="AJ93" s="30"/>
      <c r="AL93" s="27">
        <v>39692</v>
      </c>
      <c r="AM93" s="17">
        <v>4.0259999999999998</v>
      </c>
      <c r="AN93" s="17">
        <v>0.41499999999999998</v>
      </c>
      <c r="AO93" s="17">
        <v>4.4409999999999998</v>
      </c>
      <c r="AP93" s="17">
        <v>0.13</v>
      </c>
      <c r="AQ93" s="17">
        <v>4.1559999999999997</v>
      </c>
      <c r="AR93" s="17">
        <v>0.315</v>
      </c>
      <c r="AS93" s="17">
        <v>4.3410000000000002</v>
      </c>
      <c r="AT93" s="17">
        <v>0.36</v>
      </c>
      <c r="AU93" s="17">
        <v>4.3860000000000001</v>
      </c>
    </row>
    <row r="94" spans="1:47" x14ac:dyDescent="0.25">
      <c r="A94" s="27">
        <v>39173</v>
      </c>
      <c r="B94" s="17">
        <v>36.549999999999997</v>
      </c>
      <c r="C94" s="17">
        <v>40.03</v>
      </c>
      <c r="D94" s="17">
        <v>36.4</v>
      </c>
      <c r="E94" s="17">
        <v>40.049999999999997</v>
      </c>
      <c r="F94" s="17">
        <v>38.79</v>
      </c>
      <c r="G94" s="17">
        <v>39.01</v>
      </c>
      <c r="I94" s="17">
        <v>37.1</v>
      </c>
      <c r="R94" s="17">
        <v>42.795940122580426</v>
      </c>
      <c r="AI94" s="27"/>
      <c r="AJ94" s="30"/>
      <c r="AL94" s="27">
        <v>39722</v>
      </c>
      <c r="AM94" s="17">
        <v>3.8720000000000003</v>
      </c>
      <c r="AN94" s="17">
        <v>0.46</v>
      </c>
      <c r="AO94" s="17">
        <v>4.3320000000000007</v>
      </c>
      <c r="AP94" s="17">
        <v>0.13</v>
      </c>
      <c r="AQ94" s="17">
        <v>4.0020000000000007</v>
      </c>
      <c r="AR94" s="17">
        <v>0.36</v>
      </c>
      <c r="AS94" s="17">
        <v>4.2320000000000002</v>
      </c>
      <c r="AT94" s="17">
        <v>0.4</v>
      </c>
      <c r="AU94" s="17">
        <v>4.2720000000000002</v>
      </c>
    </row>
    <row r="95" spans="1:47" x14ac:dyDescent="0.25">
      <c r="A95" s="27">
        <v>39203</v>
      </c>
      <c r="B95" s="17">
        <v>37.49</v>
      </c>
      <c r="C95" s="17">
        <v>37.869999999999997</v>
      </c>
      <c r="D95" s="17">
        <v>34.28</v>
      </c>
      <c r="E95" s="17">
        <v>40.450000000000003</v>
      </c>
      <c r="F95" s="17">
        <v>39.51</v>
      </c>
      <c r="G95" s="17">
        <v>39.94</v>
      </c>
      <c r="I95" s="17">
        <v>36.6</v>
      </c>
      <c r="R95" s="17">
        <v>42.860366027842502</v>
      </c>
      <c r="AI95" s="27"/>
      <c r="AJ95" s="30"/>
      <c r="AL95" s="27">
        <v>39753</v>
      </c>
      <c r="AM95" s="17">
        <v>3.8770000000000002</v>
      </c>
      <c r="AN95" s="17">
        <v>0.56000000000000005</v>
      </c>
      <c r="AO95" s="17">
        <v>4.4370000000000003</v>
      </c>
      <c r="AP95" s="17">
        <v>0.13</v>
      </c>
      <c r="AQ95" s="17">
        <v>4.0070000000000006</v>
      </c>
      <c r="AR95" s="17">
        <v>0.46</v>
      </c>
      <c r="AS95" s="17">
        <v>4.3370000000000006</v>
      </c>
      <c r="AT95" s="17">
        <v>0.73</v>
      </c>
      <c r="AU95" s="17">
        <v>4.6070000000000002</v>
      </c>
    </row>
    <row r="96" spans="1:47" x14ac:dyDescent="0.25">
      <c r="A96" s="27">
        <v>39234</v>
      </c>
      <c r="B96" s="17">
        <v>44.12</v>
      </c>
      <c r="C96" s="17">
        <v>36.79</v>
      </c>
      <c r="D96" s="17">
        <v>34.89</v>
      </c>
      <c r="E96" s="17">
        <v>43.47</v>
      </c>
      <c r="F96" s="17">
        <v>43.77</v>
      </c>
      <c r="G96" s="17">
        <v>47.96</v>
      </c>
      <c r="I96" s="17">
        <v>43.6</v>
      </c>
      <c r="R96" s="17">
        <v>43.350830358793189</v>
      </c>
      <c r="AI96" s="27"/>
      <c r="AJ96" s="30"/>
      <c r="AL96" s="27">
        <v>39783</v>
      </c>
      <c r="AM96" s="17">
        <v>3.915</v>
      </c>
      <c r="AN96" s="17">
        <v>0.77</v>
      </c>
      <c r="AO96" s="17">
        <v>4.6849999999999996</v>
      </c>
      <c r="AP96" s="17">
        <v>0.13</v>
      </c>
      <c r="AQ96" s="17">
        <v>4.0449999999999999</v>
      </c>
      <c r="AR96" s="17">
        <v>0.77</v>
      </c>
      <c r="AS96" s="17">
        <v>4.6849999999999996</v>
      </c>
      <c r="AT96" s="17">
        <v>0.98</v>
      </c>
      <c r="AU96" s="17">
        <v>4.8949999999999996</v>
      </c>
    </row>
    <row r="97" spans="1:47" x14ac:dyDescent="0.25">
      <c r="A97" s="27">
        <v>39264</v>
      </c>
      <c r="B97" s="17">
        <v>53.59</v>
      </c>
      <c r="C97" s="17">
        <v>50.58</v>
      </c>
      <c r="D97" s="17">
        <v>46.15</v>
      </c>
      <c r="E97" s="17">
        <v>49.65</v>
      </c>
      <c r="F97" s="17">
        <v>57.52</v>
      </c>
      <c r="G97" s="17">
        <v>58.23</v>
      </c>
      <c r="I97" s="17">
        <v>50.6</v>
      </c>
      <c r="R97" s="17">
        <v>43.931637150975654</v>
      </c>
      <c r="AI97" s="27"/>
      <c r="AJ97" s="30"/>
      <c r="AL97" s="27">
        <v>39814</v>
      </c>
      <c r="AM97" s="17">
        <v>3.96</v>
      </c>
      <c r="AN97" s="17">
        <v>1.04</v>
      </c>
      <c r="AO97" s="17">
        <v>5</v>
      </c>
      <c r="AP97" s="17">
        <v>4.4999999999999998E-2</v>
      </c>
      <c r="AQ97" s="17">
        <v>4.0049999999999999</v>
      </c>
      <c r="AR97" s="17">
        <v>1.04</v>
      </c>
      <c r="AS97" s="17">
        <v>5</v>
      </c>
      <c r="AT97" s="17">
        <v>1.6</v>
      </c>
      <c r="AU97" s="17">
        <v>5.56</v>
      </c>
    </row>
    <row r="98" spans="1:47" x14ac:dyDescent="0.25">
      <c r="A98" s="27">
        <v>39295</v>
      </c>
      <c r="B98" s="17">
        <v>61.16</v>
      </c>
      <c r="C98" s="17">
        <v>54.93</v>
      </c>
      <c r="D98" s="17">
        <v>51.02</v>
      </c>
      <c r="E98" s="17">
        <v>54.78</v>
      </c>
      <c r="F98" s="17">
        <v>62.93</v>
      </c>
      <c r="G98" s="17">
        <v>66.900000000000006</v>
      </c>
      <c r="I98" s="17">
        <v>59.35</v>
      </c>
      <c r="R98" s="17">
        <v>44.422008049666452</v>
      </c>
      <c r="AI98" s="27"/>
      <c r="AJ98" s="30"/>
      <c r="AL98" s="27">
        <v>39845</v>
      </c>
      <c r="AM98" s="17">
        <v>3.9980000000000002</v>
      </c>
      <c r="AN98" s="17">
        <v>1.04</v>
      </c>
      <c r="AO98" s="17">
        <v>5.0380000000000003</v>
      </c>
      <c r="AP98" s="17">
        <v>4.4999999999999998E-2</v>
      </c>
      <c r="AQ98" s="17">
        <v>4.0430000000000001</v>
      </c>
      <c r="AR98" s="17">
        <v>1.04</v>
      </c>
      <c r="AS98" s="17">
        <v>5.0380000000000003</v>
      </c>
      <c r="AT98" s="17">
        <v>1.6</v>
      </c>
      <c r="AU98" s="17">
        <v>5.5980000000000008</v>
      </c>
    </row>
    <row r="99" spans="1:47" x14ac:dyDescent="0.25">
      <c r="A99" s="27">
        <v>39326</v>
      </c>
      <c r="B99" s="17">
        <v>51.22</v>
      </c>
      <c r="C99" s="17">
        <v>48.89</v>
      </c>
      <c r="D99" s="17">
        <v>45.09</v>
      </c>
      <c r="E99" s="17">
        <v>51.67</v>
      </c>
      <c r="F99" s="17">
        <v>50.63</v>
      </c>
      <c r="G99" s="17">
        <v>55.86</v>
      </c>
      <c r="I99" s="17">
        <v>42.1</v>
      </c>
      <c r="R99" s="17">
        <v>44.344227685004491</v>
      </c>
      <c r="AI99" s="27"/>
      <c r="AJ99" s="30"/>
      <c r="AL99" s="27">
        <v>39873</v>
      </c>
      <c r="AM99" s="17">
        <v>3.992</v>
      </c>
      <c r="AN99" s="17">
        <v>0.54</v>
      </c>
      <c r="AO99" s="17">
        <v>4.532</v>
      </c>
      <c r="AP99" s="17">
        <v>4.4999999999999998E-2</v>
      </c>
      <c r="AQ99" s="17">
        <v>4.0369999999999999</v>
      </c>
      <c r="AR99" s="17">
        <v>0.54</v>
      </c>
      <c r="AS99" s="17">
        <v>4.532</v>
      </c>
      <c r="AT99" s="17">
        <v>0.72</v>
      </c>
      <c r="AU99" s="17">
        <v>4.7119999999999997</v>
      </c>
    </row>
    <row r="100" spans="1:47" x14ac:dyDescent="0.25">
      <c r="A100" s="27">
        <v>39356</v>
      </c>
      <c r="B100" s="17">
        <v>39.39</v>
      </c>
      <c r="C100" s="17">
        <v>43.32</v>
      </c>
      <c r="D100" s="17">
        <v>41.44</v>
      </c>
      <c r="E100" s="17">
        <v>42.07</v>
      </c>
      <c r="F100" s="17">
        <v>40.93</v>
      </c>
      <c r="G100" s="17">
        <v>41.97</v>
      </c>
      <c r="I100" s="17">
        <v>41.6</v>
      </c>
      <c r="R100" s="17">
        <v>44.343885554862887</v>
      </c>
      <c r="AI100" s="27"/>
      <c r="AJ100" s="30"/>
      <c r="AL100" s="27">
        <v>39904</v>
      </c>
      <c r="AM100" s="17">
        <v>3.992</v>
      </c>
      <c r="AN100" s="17">
        <v>0.36</v>
      </c>
      <c r="AO100" s="17">
        <v>4.3520000000000003</v>
      </c>
      <c r="AP100" s="17">
        <v>4.4999999999999998E-2</v>
      </c>
      <c r="AQ100" s="17">
        <v>4.0369999999999999</v>
      </c>
      <c r="AR100" s="17">
        <v>0.36</v>
      </c>
      <c r="AS100" s="17">
        <v>4.3520000000000003</v>
      </c>
      <c r="AT100" s="17">
        <v>0.38</v>
      </c>
      <c r="AU100" s="17">
        <v>4.3719999999999999</v>
      </c>
    </row>
    <row r="101" spans="1:47" x14ac:dyDescent="0.25">
      <c r="A101" s="27">
        <v>39387</v>
      </c>
      <c r="B101" s="17">
        <v>38.44</v>
      </c>
      <c r="C101" s="17">
        <v>40.700000000000003</v>
      </c>
      <c r="D101" s="17">
        <v>38.86</v>
      </c>
      <c r="E101" s="17">
        <v>42.77</v>
      </c>
      <c r="F101" s="17">
        <v>40.67</v>
      </c>
      <c r="G101" s="17">
        <v>40.75</v>
      </c>
      <c r="I101" s="17">
        <v>39.85</v>
      </c>
      <c r="R101" s="17">
        <v>46.770794024552409</v>
      </c>
      <c r="AI101" s="27"/>
      <c r="AJ101" s="30"/>
      <c r="AL101" s="27">
        <v>39934</v>
      </c>
      <c r="AM101" s="17">
        <v>4.1399999999999997</v>
      </c>
      <c r="AN101" s="17">
        <v>0.32500000000000001</v>
      </c>
      <c r="AO101" s="17">
        <v>4.4649999999999999</v>
      </c>
      <c r="AP101" s="17">
        <v>4.4999999999999998E-2</v>
      </c>
      <c r="AQ101" s="17">
        <v>4.1849999999999996</v>
      </c>
      <c r="AR101" s="17">
        <v>0.32500000000000001</v>
      </c>
      <c r="AS101" s="17">
        <v>4.4649999999999999</v>
      </c>
      <c r="AT101" s="17">
        <v>0.33</v>
      </c>
      <c r="AU101" s="17">
        <v>4.47</v>
      </c>
    </row>
    <row r="102" spans="1:47" x14ac:dyDescent="0.25">
      <c r="A102" s="27">
        <v>39417</v>
      </c>
      <c r="B102" s="17">
        <v>37.97</v>
      </c>
      <c r="C102" s="17">
        <v>41.48</v>
      </c>
      <c r="D102" s="17">
        <v>39.78</v>
      </c>
      <c r="E102" s="17">
        <v>45.47</v>
      </c>
      <c r="F102" s="17">
        <v>41.88</v>
      </c>
      <c r="G102" s="17">
        <v>40.14</v>
      </c>
      <c r="I102" s="17">
        <v>40.35</v>
      </c>
      <c r="R102" s="17">
        <v>48.732829620488843</v>
      </c>
      <c r="AI102" s="27"/>
      <c r="AJ102" s="30"/>
      <c r="AL102" s="27">
        <v>39965</v>
      </c>
      <c r="AM102" s="17">
        <v>4.2919999999999998</v>
      </c>
      <c r="AN102" s="17">
        <v>0.33500000000000002</v>
      </c>
      <c r="AO102" s="17">
        <v>4.6269999999999998</v>
      </c>
      <c r="AP102" s="17">
        <v>4.4999999999999998E-2</v>
      </c>
      <c r="AQ102" s="17">
        <v>4.3369999999999997</v>
      </c>
      <c r="AR102" s="17">
        <v>0.33500000000000002</v>
      </c>
      <c r="AS102" s="17">
        <v>4.6269999999999998</v>
      </c>
      <c r="AT102" s="17">
        <v>0.37</v>
      </c>
      <c r="AU102" s="17">
        <v>4.6619999999999999</v>
      </c>
    </row>
    <row r="103" spans="1:47" x14ac:dyDescent="0.25">
      <c r="A103" s="27">
        <v>39448</v>
      </c>
      <c r="B103" s="17">
        <v>37.76</v>
      </c>
      <c r="C103" s="17">
        <v>44.75</v>
      </c>
      <c r="D103" s="17">
        <v>42.72</v>
      </c>
      <c r="E103" s="17">
        <v>45.14</v>
      </c>
      <c r="F103" s="17">
        <v>42.38</v>
      </c>
      <c r="G103" s="17">
        <v>40.22</v>
      </c>
      <c r="I103" s="17">
        <v>31.45</v>
      </c>
      <c r="R103" s="17">
        <v>49.603789900261901</v>
      </c>
      <c r="AI103" s="27"/>
      <c r="AJ103" s="30"/>
      <c r="AL103" s="27">
        <v>39995</v>
      </c>
      <c r="AM103" s="17">
        <v>4.3620000000000001</v>
      </c>
      <c r="AN103" s="17">
        <v>0.45</v>
      </c>
      <c r="AO103" s="17">
        <v>4.8120000000000003</v>
      </c>
      <c r="AP103" s="17">
        <v>4.4999999999999998E-2</v>
      </c>
      <c r="AQ103" s="17">
        <v>4.407</v>
      </c>
      <c r="AR103" s="17">
        <v>0.35</v>
      </c>
      <c r="AS103" s="17">
        <v>4.7119999999999997</v>
      </c>
      <c r="AT103" s="17">
        <v>0.41</v>
      </c>
      <c r="AU103" s="17">
        <v>4.7720000000000002</v>
      </c>
    </row>
    <row r="104" spans="1:47" x14ac:dyDescent="0.25">
      <c r="A104" s="27">
        <v>39479</v>
      </c>
      <c r="B104" s="17">
        <v>37.76</v>
      </c>
      <c r="C104" s="17">
        <v>44.32</v>
      </c>
      <c r="D104" s="17">
        <v>42.15</v>
      </c>
      <c r="E104" s="17">
        <v>44.03</v>
      </c>
      <c r="F104" s="17">
        <v>40.950000000000003</v>
      </c>
      <c r="G104" s="17">
        <v>40.22</v>
      </c>
      <c r="I104" s="17">
        <v>33.200000000000003</v>
      </c>
      <c r="R104" s="17">
        <v>48.479967556910452</v>
      </c>
      <c r="AI104" s="27"/>
      <c r="AJ104" s="30"/>
      <c r="AL104" s="27">
        <v>40026</v>
      </c>
      <c r="AM104" s="17">
        <v>4.2750000000000004</v>
      </c>
      <c r="AN104" s="17">
        <v>0.45</v>
      </c>
      <c r="AO104" s="17">
        <v>4.7249999999999996</v>
      </c>
      <c r="AP104" s="17">
        <v>0.13</v>
      </c>
      <c r="AQ104" s="17">
        <v>4.4050000000000002</v>
      </c>
      <c r="AR104" s="17">
        <v>0.35</v>
      </c>
      <c r="AS104" s="17">
        <v>4.625</v>
      </c>
      <c r="AT104" s="17">
        <v>0.41</v>
      </c>
      <c r="AU104" s="17">
        <v>4.6849999999999996</v>
      </c>
    </row>
    <row r="105" spans="1:47" x14ac:dyDescent="0.25">
      <c r="A105" s="27">
        <v>39508</v>
      </c>
      <c r="B105" s="17">
        <v>37.28</v>
      </c>
      <c r="C105" s="17">
        <v>41.14</v>
      </c>
      <c r="D105" s="17">
        <v>38.9</v>
      </c>
      <c r="E105" s="17">
        <v>42.91</v>
      </c>
      <c r="F105" s="17">
        <v>40.28</v>
      </c>
      <c r="G105" s="17">
        <v>39.74</v>
      </c>
      <c r="I105" s="17">
        <v>31.95</v>
      </c>
      <c r="R105" s="17">
        <v>46.684813934875571</v>
      </c>
      <c r="AI105" s="27"/>
      <c r="AJ105" s="30"/>
      <c r="AL105" s="27">
        <v>40057</v>
      </c>
      <c r="AM105" s="17">
        <v>4.1360000000000001</v>
      </c>
      <c r="AN105" s="17">
        <v>0.41499999999999998</v>
      </c>
      <c r="AO105" s="17">
        <v>4.5510000000000002</v>
      </c>
      <c r="AP105" s="17">
        <v>0.13</v>
      </c>
      <c r="AQ105" s="17">
        <v>4.266</v>
      </c>
      <c r="AR105" s="17">
        <v>0.315</v>
      </c>
      <c r="AS105" s="17">
        <v>4.4510000000000005</v>
      </c>
      <c r="AT105" s="17">
        <v>0.36</v>
      </c>
      <c r="AU105" s="17">
        <v>4.4960000000000004</v>
      </c>
    </row>
    <row r="106" spans="1:47" x14ac:dyDescent="0.25">
      <c r="A106" s="27">
        <v>39539</v>
      </c>
      <c r="B106" s="17">
        <v>36.799999999999997</v>
      </c>
      <c r="C106" s="17">
        <v>41</v>
      </c>
      <c r="D106" s="17">
        <v>37.21</v>
      </c>
      <c r="E106" s="17">
        <v>40.71</v>
      </c>
      <c r="F106" s="17">
        <v>39.049999999999997</v>
      </c>
      <c r="G106" s="17">
        <v>39.270000000000003</v>
      </c>
      <c r="I106" s="17">
        <v>37.450000000000003</v>
      </c>
      <c r="R106" s="17">
        <v>43.985892989449013</v>
      </c>
      <c r="AI106" s="27"/>
      <c r="AJ106" s="30"/>
      <c r="AL106" s="27">
        <v>40087</v>
      </c>
      <c r="AM106" s="17">
        <v>3.9820000000000002</v>
      </c>
      <c r="AN106" s="17">
        <v>0.46</v>
      </c>
      <c r="AO106" s="17">
        <v>4.4420000000000002</v>
      </c>
      <c r="AP106" s="17">
        <v>0.13</v>
      </c>
      <c r="AQ106" s="17">
        <v>4.1120000000000001</v>
      </c>
      <c r="AR106" s="17">
        <v>0.36</v>
      </c>
      <c r="AS106" s="17">
        <v>4.3420000000000005</v>
      </c>
      <c r="AT106" s="17">
        <v>0.4</v>
      </c>
      <c r="AU106" s="17">
        <v>4.3820000000000006</v>
      </c>
    </row>
    <row r="107" spans="1:47" x14ac:dyDescent="0.25">
      <c r="A107" s="27">
        <v>39569</v>
      </c>
      <c r="B107" s="17">
        <v>37.76</v>
      </c>
      <c r="C107" s="17">
        <v>38.979999999999997</v>
      </c>
      <c r="D107" s="17">
        <v>35.229999999999997</v>
      </c>
      <c r="E107" s="17">
        <v>41.1</v>
      </c>
      <c r="F107" s="17">
        <v>39.78</v>
      </c>
      <c r="G107" s="17">
        <v>40.229999999999997</v>
      </c>
      <c r="I107" s="17">
        <v>36.950000000000003</v>
      </c>
      <c r="R107" s="17">
        <v>44.049822632952576</v>
      </c>
      <c r="AI107" s="27"/>
      <c r="AJ107" s="30"/>
      <c r="AL107" s="27">
        <v>40118</v>
      </c>
      <c r="AM107" s="17">
        <v>3.9870000000000001</v>
      </c>
      <c r="AN107" s="17">
        <v>0.56000000000000005</v>
      </c>
      <c r="AO107" s="17">
        <v>4.5470000000000006</v>
      </c>
      <c r="AP107" s="17">
        <v>0.13</v>
      </c>
      <c r="AQ107" s="17">
        <v>4.117</v>
      </c>
      <c r="AR107" s="17">
        <v>0.46</v>
      </c>
      <c r="AS107" s="17">
        <v>4.4470000000000001</v>
      </c>
      <c r="AT107" s="17">
        <v>0.73</v>
      </c>
      <c r="AU107" s="17">
        <v>4.7170000000000005</v>
      </c>
    </row>
    <row r="108" spans="1:47" x14ac:dyDescent="0.25">
      <c r="A108" s="27">
        <v>39600</v>
      </c>
      <c r="B108" s="17">
        <v>44.43</v>
      </c>
      <c r="C108" s="17">
        <v>37.97</v>
      </c>
      <c r="D108" s="17">
        <v>35.799999999999997</v>
      </c>
      <c r="E108" s="17">
        <v>43.89</v>
      </c>
      <c r="F108" s="17">
        <v>44.06</v>
      </c>
      <c r="G108" s="17">
        <v>48.17</v>
      </c>
      <c r="I108" s="17">
        <v>43.95</v>
      </c>
      <c r="R108" s="17">
        <v>44.539719931754263</v>
      </c>
      <c r="AI108" s="27"/>
      <c r="AJ108" s="30"/>
      <c r="AL108" s="27">
        <v>40148</v>
      </c>
      <c r="AM108" s="17">
        <v>4.0250000000000004</v>
      </c>
      <c r="AN108" s="17">
        <v>0.77</v>
      </c>
      <c r="AO108" s="17">
        <v>4.7949999999999999</v>
      </c>
      <c r="AP108" s="17">
        <v>0.13</v>
      </c>
      <c r="AQ108" s="17">
        <v>4.1550000000000002</v>
      </c>
      <c r="AR108" s="17">
        <v>0.77</v>
      </c>
      <c r="AS108" s="17">
        <v>4.7949999999999999</v>
      </c>
      <c r="AT108" s="17">
        <v>0.98</v>
      </c>
      <c r="AU108" s="17">
        <v>5.0049999999999999</v>
      </c>
    </row>
    <row r="109" spans="1:47" x14ac:dyDescent="0.25">
      <c r="A109" s="27">
        <v>39630</v>
      </c>
      <c r="B109" s="17">
        <v>53.96</v>
      </c>
      <c r="C109" s="17">
        <v>50.88</v>
      </c>
      <c r="D109" s="17">
        <v>46.28</v>
      </c>
      <c r="E109" s="17">
        <v>49.62</v>
      </c>
      <c r="F109" s="17">
        <v>57.9</v>
      </c>
      <c r="G109" s="17">
        <v>58.43</v>
      </c>
      <c r="I109" s="17">
        <v>50.95</v>
      </c>
      <c r="R109" s="17">
        <v>45.119952247097061</v>
      </c>
      <c r="AI109" s="27"/>
      <c r="AJ109" s="30"/>
      <c r="AL109" s="27">
        <v>40179</v>
      </c>
      <c r="AM109" s="17">
        <v>4.07</v>
      </c>
      <c r="AN109" s="17">
        <v>1.04</v>
      </c>
      <c r="AO109" s="17">
        <v>5.1100000000000003</v>
      </c>
      <c r="AP109" s="17">
        <v>4.4999999999999998E-2</v>
      </c>
      <c r="AQ109" s="17">
        <v>4.1150000000000002</v>
      </c>
      <c r="AR109" s="17">
        <v>1.04</v>
      </c>
      <c r="AS109" s="17">
        <v>5.1100000000000003</v>
      </c>
      <c r="AT109" s="17">
        <v>1.6</v>
      </c>
      <c r="AU109" s="17">
        <v>5.67</v>
      </c>
    </row>
    <row r="110" spans="1:47" x14ac:dyDescent="0.25">
      <c r="A110" s="27">
        <v>39661</v>
      </c>
      <c r="B110" s="17">
        <v>61.59</v>
      </c>
      <c r="C110" s="17">
        <v>54.95</v>
      </c>
      <c r="D110" s="17">
        <v>50.82</v>
      </c>
      <c r="E110" s="17">
        <v>54.37</v>
      </c>
      <c r="F110" s="17">
        <v>63.35</v>
      </c>
      <c r="G110" s="17">
        <v>67.069999999999993</v>
      </c>
      <c r="I110" s="17">
        <v>59.7</v>
      </c>
      <c r="R110" s="17">
        <v>45.609730934720844</v>
      </c>
      <c r="AI110" s="27"/>
      <c r="AJ110" s="30"/>
      <c r="AL110" s="27">
        <v>40210</v>
      </c>
      <c r="AM110" s="17">
        <v>4.1080000000000005</v>
      </c>
      <c r="AN110" s="17">
        <v>1.04</v>
      </c>
      <c r="AO110" s="17">
        <v>5.1480000000000006</v>
      </c>
      <c r="AP110" s="17">
        <v>4.4999999999999998E-2</v>
      </c>
      <c r="AQ110" s="17">
        <v>4.1530000000000005</v>
      </c>
      <c r="AR110" s="17">
        <v>1.04</v>
      </c>
      <c r="AS110" s="17">
        <v>5.1480000000000006</v>
      </c>
      <c r="AT110" s="17">
        <v>1.6</v>
      </c>
      <c r="AU110" s="17">
        <v>5.7080000000000002</v>
      </c>
    </row>
    <row r="111" spans="1:47" x14ac:dyDescent="0.25">
      <c r="A111" s="27">
        <v>39692</v>
      </c>
      <c r="B111" s="17">
        <v>51.58</v>
      </c>
      <c r="C111" s="17">
        <v>49.3</v>
      </c>
      <c r="D111" s="17">
        <v>45.3</v>
      </c>
      <c r="E111" s="17">
        <v>51.47</v>
      </c>
      <c r="F111" s="17">
        <v>50.97</v>
      </c>
      <c r="G111" s="17">
        <v>56.05</v>
      </c>
      <c r="I111" s="17">
        <v>42.45</v>
      </c>
      <c r="R111" s="17">
        <v>45.531434738908054</v>
      </c>
      <c r="AI111" s="27"/>
      <c r="AJ111" s="30"/>
      <c r="AL111" s="27">
        <v>40238</v>
      </c>
      <c r="AM111" s="17">
        <v>4.1020000000000003</v>
      </c>
      <c r="AN111" s="17">
        <v>0.54</v>
      </c>
      <c r="AO111" s="17">
        <v>4.6420000000000003</v>
      </c>
      <c r="AP111" s="17">
        <v>4.4999999999999998E-2</v>
      </c>
      <c r="AQ111" s="17">
        <v>4.1470000000000002</v>
      </c>
      <c r="AR111" s="17">
        <v>0.54</v>
      </c>
      <c r="AS111" s="17">
        <v>4.6420000000000003</v>
      </c>
      <c r="AT111" s="17">
        <v>0.72</v>
      </c>
      <c r="AU111" s="17">
        <v>4.8220000000000001</v>
      </c>
    </row>
    <row r="112" spans="1:47" x14ac:dyDescent="0.25">
      <c r="A112" s="27">
        <v>39722</v>
      </c>
      <c r="B112" s="17">
        <v>39.659999999999997</v>
      </c>
      <c r="C112" s="17">
        <v>44.09</v>
      </c>
      <c r="D112" s="17">
        <v>41.9</v>
      </c>
      <c r="E112" s="17">
        <v>42.46</v>
      </c>
      <c r="F112" s="17">
        <v>41.21</v>
      </c>
      <c r="G112" s="17">
        <v>42.24</v>
      </c>
      <c r="I112" s="17">
        <v>41.95</v>
      </c>
      <c r="R112" s="17">
        <v>45.530581641686965</v>
      </c>
      <c r="AI112" s="27"/>
      <c r="AJ112" s="30"/>
      <c r="AL112" s="27">
        <v>40269</v>
      </c>
      <c r="AM112" s="17">
        <v>4.1020000000000003</v>
      </c>
      <c r="AN112" s="17">
        <v>0.36</v>
      </c>
      <c r="AO112" s="17">
        <v>4.4620000000000006</v>
      </c>
      <c r="AP112" s="17">
        <v>4.4999999999999998E-2</v>
      </c>
      <c r="AQ112" s="17">
        <v>4.1470000000000002</v>
      </c>
      <c r="AR112" s="17">
        <v>0.36</v>
      </c>
      <c r="AS112" s="17">
        <v>4.4620000000000006</v>
      </c>
      <c r="AT112" s="17">
        <v>0.38</v>
      </c>
      <c r="AU112" s="17">
        <v>4.4820000000000002</v>
      </c>
    </row>
    <row r="113" spans="1:47" x14ac:dyDescent="0.25">
      <c r="A113" s="27">
        <v>39753</v>
      </c>
      <c r="B113" s="17">
        <v>38.71</v>
      </c>
      <c r="C113" s="17">
        <v>41.63</v>
      </c>
      <c r="D113" s="17">
        <v>39.5</v>
      </c>
      <c r="E113" s="17">
        <v>43.23</v>
      </c>
      <c r="F113" s="17">
        <v>40.94</v>
      </c>
      <c r="G113" s="17">
        <v>41.04</v>
      </c>
      <c r="I113" s="17">
        <v>40.200000000000003</v>
      </c>
      <c r="R113" s="17">
        <v>47.767099898001739</v>
      </c>
      <c r="AI113" s="27"/>
      <c r="AJ113" s="30"/>
      <c r="AL113" s="27">
        <v>40299</v>
      </c>
      <c r="AM113" s="17">
        <v>4.25</v>
      </c>
      <c r="AN113" s="17">
        <v>0.32500000000000001</v>
      </c>
      <c r="AO113" s="17">
        <v>4.5750000000000002</v>
      </c>
      <c r="AP113" s="17">
        <v>4.4999999999999998E-2</v>
      </c>
      <c r="AQ113" s="17">
        <v>4.2949999999999999</v>
      </c>
      <c r="AR113" s="17">
        <v>0.32500000000000001</v>
      </c>
      <c r="AS113" s="17">
        <v>4.5750000000000002</v>
      </c>
      <c r="AT113" s="17">
        <v>0.33</v>
      </c>
      <c r="AU113" s="17">
        <v>4.58</v>
      </c>
    </row>
    <row r="114" spans="1:47" x14ac:dyDescent="0.25">
      <c r="A114" s="27">
        <v>39783</v>
      </c>
      <c r="B114" s="17">
        <v>38.24</v>
      </c>
      <c r="C114" s="17">
        <v>42.36</v>
      </c>
      <c r="D114" s="17">
        <v>40.35</v>
      </c>
      <c r="E114" s="17">
        <v>45.9</v>
      </c>
      <c r="F114" s="17">
        <v>42.16</v>
      </c>
      <c r="G114" s="17">
        <v>40.44</v>
      </c>
      <c r="I114" s="17">
        <v>40.700000000000003</v>
      </c>
      <c r="R114" s="17">
        <v>49.755030375539718</v>
      </c>
      <c r="AI114" s="27"/>
      <c r="AJ114" s="30"/>
      <c r="AL114" s="27">
        <v>40330</v>
      </c>
      <c r="AM114" s="17">
        <v>4.4020000000000001</v>
      </c>
      <c r="AN114" s="17">
        <v>0.33500000000000002</v>
      </c>
      <c r="AO114" s="17">
        <v>4.7370000000000001</v>
      </c>
      <c r="AP114" s="17">
        <v>4.4999999999999998E-2</v>
      </c>
      <c r="AQ114" s="17">
        <v>4.4470000000000001</v>
      </c>
      <c r="AR114" s="17">
        <v>0.33500000000000002</v>
      </c>
      <c r="AS114" s="17">
        <v>4.7370000000000001</v>
      </c>
      <c r="AT114" s="17">
        <v>0.37</v>
      </c>
      <c r="AU114" s="17">
        <v>4.7720000000000002</v>
      </c>
    </row>
    <row r="115" spans="1:47" x14ac:dyDescent="0.25">
      <c r="A115" s="27">
        <v>39814</v>
      </c>
      <c r="B115" s="17">
        <v>38.020000000000003</v>
      </c>
      <c r="C115" s="17">
        <v>45.45</v>
      </c>
      <c r="D115" s="17">
        <v>43.12</v>
      </c>
      <c r="E115" s="17">
        <v>45.51</v>
      </c>
      <c r="F115" s="17">
        <v>42.67</v>
      </c>
      <c r="G115" s="17">
        <v>40.49</v>
      </c>
      <c r="I115" s="17">
        <v>31.95</v>
      </c>
      <c r="R115" s="17">
        <v>50.686757979673501</v>
      </c>
      <c r="AI115" s="27"/>
      <c r="AJ115" s="30"/>
      <c r="AL115" s="27">
        <v>40360</v>
      </c>
      <c r="AM115" s="17">
        <v>4.4744999999999999</v>
      </c>
      <c r="AN115" s="17">
        <v>0.45</v>
      </c>
      <c r="AO115" s="17">
        <v>4.9245000000000001</v>
      </c>
      <c r="AP115" s="17">
        <v>4.4999999999999998E-2</v>
      </c>
      <c r="AQ115" s="17">
        <v>4.5194999999999999</v>
      </c>
      <c r="AR115" s="17">
        <v>0.35</v>
      </c>
      <c r="AS115" s="17">
        <v>4.8244999999999996</v>
      </c>
      <c r="AT115" s="17">
        <v>0.41</v>
      </c>
      <c r="AU115" s="17">
        <v>4.8845000000000001</v>
      </c>
    </row>
    <row r="116" spans="1:47" x14ac:dyDescent="0.25">
      <c r="A116" s="27">
        <v>39845</v>
      </c>
      <c r="B116" s="17">
        <v>38.020000000000003</v>
      </c>
      <c r="C116" s="17">
        <v>45.05</v>
      </c>
      <c r="D116" s="17">
        <v>42.6</v>
      </c>
      <c r="E116" s="17">
        <v>44.48</v>
      </c>
      <c r="F116" s="17">
        <v>41.23</v>
      </c>
      <c r="G116" s="17">
        <v>40.49</v>
      </c>
      <c r="I116" s="17">
        <v>33.700000000000003</v>
      </c>
      <c r="R116" s="17">
        <v>49.589961624165333</v>
      </c>
      <c r="AI116" s="27"/>
      <c r="AJ116" s="30"/>
      <c r="AL116" s="27">
        <v>40391</v>
      </c>
      <c r="AM116" s="17">
        <v>4.3875000000000002</v>
      </c>
      <c r="AN116" s="17">
        <v>0.45</v>
      </c>
      <c r="AO116" s="17">
        <v>4.8375000000000004</v>
      </c>
      <c r="AP116" s="17">
        <v>0.13</v>
      </c>
      <c r="AQ116" s="17">
        <v>4.5175000000000001</v>
      </c>
      <c r="AR116" s="17">
        <v>0.35</v>
      </c>
      <c r="AS116" s="17">
        <v>4.7374999999999998</v>
      </c>
      <c r="AT116" s="17">
        <v>0.41</v>
      </c>
      <c r="AU116" s="17">
        <v>4.7975000000000003</v>
      </c>
    </row>
    <row r="117" spans="1:47" x14ac:dyDescent="0.25">
      <c r="A117" s="27">
        <v>39873</v>
      </c>
      <c r="B117" s="17">
        <v>37.54</v>
      </c>
      <c r="C117" s="17">
        <v>42.08</v>
      </c>
      <c r="D117" s="17">
        <v>39.57</v>
      </c>
      <c r="E117" s="17">
        <v>43.44</v>
      </c>
      <c r="F117" s="17">
        <v>40.54</v>
      </c>
      <c r="G117" s="17">
        <v>40.01</v>
      </c>
      <c r="I117" s="17">
        <v>32.450000000000003</v>
      </c>
      <c r="R117" s="17">
        <v>47.81707511268727</v>
      </c>
      <c r="AI117" s="27"/>
      <c r="AJ117" s="30"/>
      <c r="AL117" s="27">
        <v>40422</v>
      </c>
      <c r="AM117" s="17">
        <v>4.2484999999999999</v>
      </c>
      <c r="AN117" s="17">
        <v>0.41499999999999998</v>
      </c>
      <c r="AO117" s="17">
        <v>4.6635</v>
      </c>
      <c r="AP117" s="17">
        <v>0.13</v>
      </c>
      <c r="AQ117" s="17">
        <v>4.3784999999999998</v>
      </c>
      <c r="AR117" s="17">
        <v>0.315</v>
      </c>
      <c r="AS117" s="17">
        <v>4.5635000000000003</v>
      </c>
      <c r="AT117" s="17">
        <v>0.36</v>
      </c>
      <c r="AU117" s="17">
        <v>4.6085000000000003</v>
      </c>
    </row>
    <row r="118" spans="1:47" x14ac:dyDescent="0.25">
      <c r="A118" s="27">
        <v>39904</v>
      </c>
      <c r="B118" s="17">
        <v>37.06</v>
      </c>
      <c r="C118" s="17">
        <v>41.96</v>
      </c>
      <c r="D118" s="17">
        <v>37.99</v>
      </c>
      <c r="E118" s="17">
        <v>41.38</v>
      </c>
      <c r="F118" s="17">
        <v>39.31</v>
      </c>
      <c r="G118" s="17">
        <v>39.53</v>
      </c>
      <c r="I118" s="17">
        <v>38</v>
      </c>
      <c r="R118" s="17">
        <v>44.68619152182314</v>
      </c>
      <c r="AI118" s="27"/>
      <c r="AJ118" s="30"/>
      <c r="AL118" s="27">
        <v>40452</v>
      </c>
      <c r="AM118" s="17">
        <v>4.0945</v>
      </c>
      <c r="AN118" s="17">
        <v>0.46</v>
      </c>
      <c r="AO118" s="17">
        <v>4.5545</v>
      </c>
      <c r="AP118" s="17">
        <v>0.13</v>
      </c>
      <c r="AQ118" s="17">
        <v>4.2244999999999999</v>
      </c>
      <c r="AR118" s="17">
        <v>0.36</v>
      </c>
      <c r="AS118" s="17">
        <v>4.4545000000000003</v>
      </c>
      <c r="AT118" s="17">
        <v>0.4</v>
      </c>
      <c r="AU118" s="17">
        <v>4.4945000000000004</v>
      </c>
    </row>
    <row r="119" spans="1:47" x14ac:dyDescent="0.25">
      <c r="A119" s="27">
        <v>39934</v>
      </c>
      <c r="B119" s="17">
        <v>38.020000000000003</v>
      </c>
      <c r="C119" s="17">
        <v>40.07</v>
      </c>
      <c r="D119" s="17">
        <v>36.15</v>
      </c>
      <c r="E119" s="17">
        <v>41.76</v>
      </c>
      <c r="F119" s="17">
        <v>40.04</v>
      </c>
      <c r="G119" s="17">
        <v>40.49</v>
      </c>
      <c r="I119" s="17">
        <v>37.5</v>
      </c>
      <c r="R119" s="17">
        <v>44.776521187679563</v>
      </c>
      <c r="AI119" s="27"/>
      <c r="AJ119" s="30"/>
      <c r="AL119" s="27">
        <v>40483</v>
      </c>
      <c r="AM119" s="17">
        <v>4.0994999999999999</v>
      </c>
      <c r="AN119" s="17">
        <v>0.56000000000000005</v>
      </c>
      <c r="AO119" s="17">
        <v>4.6594999999999995</v>
      </c>
      <c r="AP119" s="17">
        <v>0.13</v>
      </c>
      <c r="AQ119" s="17">
        <v>4.2294999999999998</v>
      </c>
      <c r="AR119" s="17">
        <v>0.46</v>
      </c>
      <c r="AS119" s="17">
        <v>4.5594999999999999</v>
      </c>
      <c r="AT119" s="17">
        <v>0.73</v>
      </c>
      <c r="AU119" s="17">
        <v>4.8294999999999995</v>
      </c>
    </row>
    <row r="120" spans="1:47" x14ac:dyDescent="0.25">
      <c r="A120" s="27">
        <v>39965</v>
      </c>
      <c r="B120" s="17">
        <v>44.74</v>
      </c>
      <c r="C120" s="17">
        <v>39.130000000000003</v>
      </c>
      <c r="D120" s="17">
        <v>36.68</v>
      </c>
      <c r="E120" s="17">
        <v>44.36</v>
      </c>
      <c r="F120" s="17">
        <v>44.35</v>
      </c>
      <c r="G120" s="17">
        <v>48.39</v>
      </c>
      <c r="I120" s="17">
        <v>44.5</v>
      </c>
      <c r="R120" s="17">
        <v>45.296018230701186</v>
      </c>
      <c r="AI120" s="27"/>
      <c r="AJ120" s="30"/>
      <c r="AL120" s="27">
        <v>40513</v>
      </c>
      <c r="AM120" s="17">
        <v>4.1375000000000002</v>
      </c>
      <c r="AN120" s="17">
        <v>0.77</v>
      </c>
      <c r="AO120" s="17">
        <v>4.9074999999999998</v>
      </c>
      <c r="AP120" s="17">
        <v>0.13</v>
      </c>
      <c r="AQ120" s="17">
        <v>4.2675000000000001</v>
      </c>
      <c r="AR120" s="17">
        <v>0.77</v>
      </c>
      <c r="AS120" s="17">
        <v>4.9074999999999998</v>
      </c>
      <c r="AT120" s="17">
        <v>0.98</v>
      </c>
      <c r="AU120" s="17">
        <v>5.1174999999999997</v>
      </c>
    </row>
    <row r="121" spans="1:47" x14ac:dyDescent="0.25">
      <c r="A121" s="27">
        <v>39995</v>
      </c>
      <c r="B121" s="17">
        <v>54.34</v>
      </c>
      <c r="C121" s="17">
        <v>51.21</v>
      </c>
      <c r="D121" s="17">
        <v>46.44</v>
      </c>
      <c r="E121" s="17">
        <v>49.67</v>
      </c>
      <c r="F121" s="17">
        <v>58.28</v>
      </c>
      <c r="G121" s="17">
        <v>58.64</v>
      </c>
      <c r="I121" s="17">
        <v>51.5</v>
      </c>
      <c r="R121" s="17">
        <v>45.906539150818318</v>
      </c>
      <c r="AI121" s="27"/>
      <c r="AJ121" s="30"/>
      <c r="AL121" s="27">
        <v>40544</v>
      </c>
      <c r="AM121" s="17">
        <v>4.1825000000000001</v>
      </c>
      <c r="AN121" s="17">
        <v>1.04</v>
      </c>
      <c r="AO121" s="17">
        <v>5.2225000000000001</v>
      </c>
      <c r="AP121" s="17">
        <v>4.4999999999999998E-2</v>
      </c>
      <c r="AQ121" s="17">
        <v>4.2275</v>
      </c>
      <c r="AR121" s="17">
        <v>1.04</v>
      </c>
      <c r="AS121" s="17">
        <v>5.2225000000000001</v>
      </c>
      <c r="AT121" s="17">
        <v>1.6</v>
      </c>
      <c r="AU121" s="17">
        <v>5.7824999999999998</v>
      </c>
    </row>
    <row r="122" spans="1:47" x14ac:dyDescent="0.25">
      <c r="A122" s="27">
        <v>40026</v>
      </c>
      <c r="B122" s="17">
        <v>62.02</v>
      </c>
      <c r="C122" s="17">
        <v>55.02</v>
      </c>
      <c r="D122" s="17">
        <v>50.67</v>
      </c>
      <c r="E122" s="17">
        <v>54.08</v>
      </c>
      <c r="F122" s="17">
        <v>63.77</v>
      </c>
      <c r="G122" s="17">
        <v>67.25</v>
      </c>
      <c r="I122" s="17">
        <v>60.25</v>
      </c>
      <c r="R122" s="17">
        <v>46.428415972212925</v>
      </c>
      <c r="AI122" s="27"/>
      <c r="AJ122" s="30"/>
      <c r="AL122" s="27">
        <v>40575</v>
      </c>
      <c r="AM122" s="17">
        <v>4.2205000000000004</v>
      </c>
      <c r="AN122" s="17">
        <v>1.04</v>
      </c>
      <c r="AO122" s="17">
        <v>5.2605000000000004</v>
      </c>
      <c r="AP122" s="17">
        <v>4.4999999999999998E-2</v>
      </c>
      <c r="AQ122" s="17">
        <v>4.2655000000000003</v>
      </c>
      <c r="AR122" s="17">
        <v>1.04</v>
      </c>
      <c r="AS122" s="17">
        <v>5.2605000000000004</v>
      </c>
      <c r="AT122" s="17">
        <v>1.6</v>
      </c>
      <c r="AU122" s="17">
        <v>5.8205000000000009</v>
      </c>
    </row>
    <row r="123" spans="1:47" x14ac:dyDescent="0.25">
      <c r="A123" s="27">
        <v>40057</v>
      </c>
      <c r="B123" s="17">
        <v>51.94</v>
      </c>
      <c r="C123" s="17">
        <v>49.74</v>
      </c>
      <c r="D123" s="17">
        <v>45.53</v>
      </c>
      <c r="E123" s="17">
        <v>51.37</v>
      </c>
      <c r="F123" s="17">
        <v>51.31</v>
      </c>
      <c r="G123" s="17">
        <v>56.25</v>
      </c>
      <c r="I123" s="17">
        <v>42.95</v>
      </c>
      <c r="R123" s="17">
        <v>46.38018588549896</v>
      </c>
      <c r="AI123" s="27"/>
      <c r="AJ123" s="30"/>
      <c r="AL123" s="27">
        <v>40603</v>
      </c>
      <c r="AM123" s="17">
        <v>4.2145000000000001</v>
      </c>
      <c r="AN123" s="17">
        <v>0.54</v>
      </c>
      <c r="AO123" s="17">
        <v>4.7545000000000002</v>
      </c>
      <c r="AP123" s="17">
        <v>4.4999999999999998E-2</v>
      </c>
      <c r="AQ123" s="17">
        <v>4.2595000000000001</v>
      </c>
      <c r="AR123" s="17">
        <v>0.54</v>
      </c>
      <c r="AS123" s="17">
        <v>4.7545000000000002</v>
      </c>
      <c r="AT123" s="17">
        <v>0.72</v>
      </c>
      <c r="AU123" s="17">
        <v>4.9344999999999999</v>
      </c>
    </row>
    <row r="124" spans="1:47" x14ac:dyDescent="0.25">
      <c r="A124" s="27">
        <v>40087</v>
      </c>
      <c r="B124" s="17">
        <v>39.94</v>
      </c>
      <c r="C124" s="17">
        <v>44.87</v>
      </c>
      <c r="D124" s="17">
        <v>42.37</v>
      </c>
      <c r="E124" s="17">
        <v>42.88</v>
      </c>
      <c r="F124" s="17">
        <v>41.48</v>
      </c>
      <c r="G124" s="17">
        <v>42.51</v>
      </c>
      <c r="I124" s="17">
        <v>42.5</v>
      </c>
      <c r="R124" s="17">
        <v>46.409410143353618</v>
      </c>
      <c r="AI124" s="27"/>
      <c r="AJ124" s="30"/>
      <c r="AL124" s="27">
        <v>40634</v>
      </c>
      <c r="AM124" s="17">
        <v>4.2145000000000001</v>
      </c>
      <c r="AN124" s="17">
        <v>0.36</v>
      </c>
      <c r="AO124" s="17">
        <v>4.5745000000000005</v>
      </c>
      <c r="AP124" s="17">
        <v>4.4999999999999998E-2</v>
      </c>
      <c r="AQ124" s="17">
        <v>4.2595000000000001</v>
      </c>
      <c r="AR124" s="17">
        <v>0.36</v>
      </c>
      <c r="AS124" s="17">
        <v>4.5745000000000005</v>
      </c>
      <c r="AT124" s="17">
        <v>0.38</v>
      </c>
      <c r="AU124" s="17">
        <v>4.5945</v>
      </c>
    </row>
    <row r="125" spans="1:47" x14ac:dyDescent="0.25">
      <c r="A125" s="27">
        <v>40118</v>
      </c>
      <c r="B125" s="17">
        <v>38.979999999999997</v>
      </c>
      <c r="C125" s="17">
        <v>42.57</v>
      </c>
      <c r="D125" s="17">
        <v>40.130000000000003</v>
      </c>
      <c r="E125" s="17">
        <v>43.73</v>
      </c>
      <c r="F125" s="17">
        <v>41.22</v>
      </c>
      <c r="G125" s="17">
        <v>41.32</v>
      </c>
      <c r="I125" s="17">
        <v>40.75</v>
      </c>
      <c r="R125" s="17">
        <v>49.14442500207678</v>
      </c>
      <c r="AI125" s="27"/>
      <c r="AJ125" s="30"/>
      <c r="AL125" s="27">
        <v>40664</v>
      </c>
      <c r="AM125" s="17">
        <v>4.3624999999999998</v>
      </c>
      <c r="AN125" s="17">
        <v>0.32500000000000001</v>
      </c>
      <c r="AO125" s="17">
        <v>4.6875</v>
      </c>
      <c r="AP125" s="17">
        <v>4.4999999999999998E-2</v>
      </c>
      <c r="AQ125" s="17">
        <v>4.4074999999999998</v>
      </c>
      <c r="AR125" s="17">
        <v>0.32500000000000001</v>
      </c>
      <c r="AS125" s="17">
        <v>4.6875</v>
      </c>
      <c r="AT125" s="17">
        <v>0.33</v>
      </c>
      <c r="AU125" s="17">
        <v>4.6924999999999999</v>
      </c>
    </row>
    <row r="126" spans="1:47" x14ac:dyDescent="0.25">
      <c r="A126" s="27">
        <v>40148</v>
      </c>
      <c r="B126" s="17">
        <v>38.5</v>
      </c>
      <c r="C126" s="17">
        <v>43.26</v>
      </c>
      <c r="D126" s="17">
        <v>40.92</v>
      </c>
      <c r="E126" s="17">
        <v>46.37</v>
      </c>
      <c r="F126" s="17">
        <v>42.44</v>
      </c>
      <c r="G126" s="17">
        <v>40.72</v>
      </c>
      <c r="I126" s="17">
        <v>41.2</v>
      </c>
      <c r="R126" s="17">
        <v>51.153994301179893</v>
      </c>
      <c r="AI126" s="27"/>
      <c r="AJ126" s="30"/>
      <c r="AL126" s="27">
        <v>40695</v>
      </c>
      <c r="AM126" s="17">
        <v>4.5145</v>
      </c>
      <c r="AN126" s="17">
        <v>0.33500000000000002</v>
      </c>
      <c r="AO126" s="17">
        <v>4.8494999999999999</v>
      </c>
      <c r="AP126" s="17">
        <v>4.4999999999999998E-2</v>
      </c>
      <c r="AQ126" s="17">
        <v>4.5594999999999999</v>
      </c>
      <c r="AR126" s="17">
        <v>0.33500000000000002</v>
      </c>
      <c r="AS126" s="17">
        <v>4.8494999999999999</v>
      </c>
      <c r="AT126" s="17">
        <v>0.37</v>
      </c>
      <c r="AU126" s="17">
        <v>4.8845000000000001</v>
      </c>
    </row>
    <row r="127" spans="1:47" x14ac:dyDescent="0.25">
      <c r="A127" s="27">
        <v>40179</v>
      </c>
      <c r="B127" s="17">
        <v>38.28</v>
      </c>
      <c r="C127" s="17">
        <v>46.42</v>
      </c>
      <c r="D127" s="17">
        <v>43.53</v>
      </c>
      <c r="E127" s="17">
        <v>45.88</v>
      </c>
      <c r="F127" s="17">
        <v>42.95</v>
      </c>
      <c r="G127" s="17">
        <v>40.700000000000003</v>
      </c>
      <c r="I127" s="17">
        <v>32.450000000000003</v>
      </c>
      <c r="R127" s="17">
        <v>52.132980032429039</v>
      </c>
      <c r="AI127" s="27"/>
      <c r="AJ127" s="30"/>
      <c r="AL127" s="27">
        <v>40725</v>
      </c>
      <c r="AM127" s="17">
        <v>4.5895000000000001</v>
      </c>
      <c r="AN127" s="17">
        <v>0.45</v>
      </c>
      <c r="AO127" s="17">
        <v>5.0395000000000003</v>
      </c>
      <c r="AP127" s="17">
        <v>4.4999999999999998E-2</v>
      </c>
      <c r="AQ127" s="17">
        <v>4.6345000000000001</v>
      </c>
      <c r="AR127" s="17">
        <v>0.35</v>
      </c>
      <c r="AS127" s="17">
        <v>4.9394999999999998</v>
      </c>
      <c r="AT127" s="17">
        <v>0.41</v>
      </c>
      <c r="AU127" s="17">
        <v>4.9995000000000003</v>
      </c>
    </row>
    <row r="128" spans="1:47" x14ac:dyDescent="0.25">
      <c r="A128" s="27">
        <v>40210</v>
      </c>
      <c r="B128" s="17">
        <v>38.28</v>
      </c>
      <c r="C128" s="17">
        <v>46.05</v>
      </c>
      <c r="D128" s="17">
        <v>43.04</v>
      </c>
      <c r="E128" s="17">
        <v>44.92</v>
      </c>
      <c r="F128" s="17">
        <v>41.5</v>
      </c>
      <c r="G128" s="17">
        <v>40.700000000000003</v>
      </c>
      <c r="I128" s="17">
        <v>34.200000000000003</v>
      </c>
      <c r="R128" s="17">
        <v>51.036011670326062</v>
      </c>
      <c r="AI128" s="27"/>
      <c r="AJ128" s="30"/>
      <c r="AL128" s="27">
        <v>40756</v>
      </c>
      <c r="AM128" s="17">
        <v>4.5025000000000004</v>
      </c>
      <c r="AN128" s="17">
        <v>0.45</v>
      </c>
      <c r="AO128" s="17">
        <v>4.9524999999999997</v>
      </c>
      <c r="AP128" s="17">
        <v>0.13</v>
      </c>
      <c r="AQ128" s="17">
        <v>4.6325000000000003</v>
      </c>
      <c r="AR128" s="17">
        <v>0.35</v>
      </c>
      <c r="AS128" s="17">
        <v>4.8525</v>
      </c>
      <c r="AT128" s="17">
        <v>0.41</v>
      </c>
      <c r="AU128" s="17">
        <v>4.9124999999999996</v>
      </c>
    </row>
    <row r="129" spans="1:38" x14ac:dyDescent="0.25">
      <c r="A129" s="27">
        <v>40238</v>
      </c>
      <c r="B129" s="17">
        <v>37.799999999999997</v>
      </c>
      <c r="C129" s="17">
        <v>43.25</v>
      </c>
      <c r="D129" s="17">
        <v>40.22</v>
      </c>
      <c r="E129" s="17">
        <v>43.97</v>
      </c>
      <c r="F129" s="17">
        <v>40.799999999999997</v>
      </c>
      <c r="G129" s="17">
        <v>40.229999999999997</v>
      </c>
      <c r="I129" s="17">
        <v>32.950000000000003</v>
      </c>
      <c r="R129" s="17">
        <v>49.256751963608899</v>
      </c>
      <c r="AI129" s="27"/>
      <c r="AJ129" s="30"/>
      <c r="AL129" s="27"/>
    </row>
    <row r="130" spans="1:38" x14ac:dyDescent="0.25">
      <c r="A130" s="27">
        <v>40269</v>
      </c>
      <c r="B130" s="17">
        <v>37.32</v>
      </c>
      <c r="C130" s="17">
        <v>43.14</v>
      </c>
      <c r="D130" s="17">
        <v>38.75</v>
      </c>
      <c r="E130" s="17">
        <v>42.04</v>
      </c>
      <c r="F130" s="17">
        <v>39.57</v>
      </c>
      <c r="G130" s="17">
        <v>39.75</v>
      </c>
      <c r="I130" s="17">
        <v>38.75</v>
      </c>
      <c r="R130" s="17">
        <v>45.652631668963373</v>
      </c>
      <c r="AI130" s="27"/>
      <c r="AJ130" s="30"/>
      <c r="AL130" s="27"/>
    </row>
    <row r="131" spans="1:38" x14ac:dyDescent="0.25">
      <c r="A131" s="27">
        <v>40299</v>
      </c>
      <c r="B131" s="17">
        <v>38.28</v>
      </c>
      <c r="C131" s="17">
        <v>41.36</v>
      </c>
      <c r="D131" s="17">
        <v>37.04</v>
      </c>
      <c r="E131" s="17">
        <v>42.41</v>
      </c>
      <c r="F131" s="17">
        <v>40.299999999999997</v>
      </c>
      <c r="G131" s="17">
        <v>40.71</v>
      </c>
      <c r="I131" s="17">
        <v>38.25</v>
      </c>
      <c r="R131" s="17">
        <v>45.750332194606372</v>
      </c>
      <c r="AI131" s="27"/>
      <c r="AJ131" s="30"/>
      <c r="AL131" s="27"/>
    </row>
    <row r="132" spans="1:38" x14ac:dyDescent="0.25">
      <c r="A132" s="27">
        <v>40330</v>
      </c>
      <c r="B132" s="17">
        <v>45.05</v>
      </c>
      <c r="C132" s="17">
        <v>40.479999999999997</v>
      </c>
      <c r="D132" s="17">
        <v>37.53</v>
      </c>
      <c r="E132" s="17">
        <v>44.81</v>
      </c>
      <c r="F132" s="17">
        <v>44.65</v>
      </c>
      <c r="G132" s="17">
        <v>48.55</v>
      </c>
      <c r="I132" s="17">
        <v>45.25</v>
      </c>
      <c r="R132" s="17">
        <v>46.280907126705586</v>
      </c>
      <c r="AI132" s="27"/>
      <c r="AJ132" s="30"/>
      <c r="AL132" s="27"/>
    </row>
    <row r="133" spans="1:38" x14ac:dyDescent="0.25">
      <c r="A133" s="27">
        <v>40360</v>
      </c>
      <c r="B133" s="17">
        <v>54.72</v>
      </c>
      <c r="C133" s="17">
        <v>51.84</v>
      </c>
      <c r="D133" s="17">
        <v>46.62</v>
      </c>
      <c r="E133" s="17">
        <v>49.74</v>
      </c>
      <c r="F133" s="17">
        <v>58.66</v>
      </c>
      <c r="G133" s="17">
        <v>58.81</v>
      </c>
      <c r="I133" s="17">
        <v>52.25</v>
      </c>
      <c r="R133" s="17">
        <v>46.90317973079015</v>
      </c>
      <c r="AI133" s="27"/>
      <c r="AJ133" s="30"/>
      <c r="AL133" s="27"/>
    </row>
    <row r="134" spans="1:38" x14ac:dyDescent="0.25">
      <c r="A134" s="27">
        <v>40391</v>
      </c>
      <c r="B134" s="17">
        <v>62.45</v>
      </c>
      <c r="C134" s="17">
        <v>55.42</v>
      </c>
      <c r="D134" s="17">
        <v>50.56</v>
      </c>
      <c r="E134" s="17">
        <v>53.82</v>
      </c>
      <c r="F134" s="17">
        <v>64.2</v>
      </c>
      <c r="G134" s="17">
        <v>67.39</v>
      </c>
      <c r="I134" s="17">
        <v>61</v>
      </c>
      <c r="R134" s="17">
        <v>47.4364781733481</v>
      </c>
      <c r="AI134" s="27"/>
      <c r="AJ134" s="30"/>
      <c r="AL134" s="27"/>
    </row>
    <row r="135" spans="1:38" x14ac:dyDescent="0.25">
      <c r="A135" s="27">
        <v>40422</v>
      </c>
      <c r="B135" s="17">
        <v>52.3</v>
      </c>
      <c r="C135" s="17">
        <v>50.46</v>
      </c>
      <c r="D135" s="17">
        <v>45.77</v>
      </c>
      <c r="E135" s="17">
        <v>51.29</v>
      </c>
      <c r="F135" s="17">
        <v>51.65</v>
      </c>
      <c r="G135" s="17">
        <v>56.4</v>
      </c>
      <c r="I135" s="17">
        <v>43.45</v>
      </c>
      <c r="R135" s="17">
        <v>47.394998438979123</v>
      </c>
      <c r="AI135" s="27"/>
      <c r="AJ135" s="30"/>
      <c r="AL135" s="27"/>
    </row>
    <row r="136" spans="1:38" x14ac:dyDescent="0.25">
      <c r="A136" s="27">
        <v>40452</v>
      </c>
      <c r="B136" s="17">
        <v>40.22</v>
      </c>
      <c r="C136" s="17">
        <v>45.88</v>
      </c>
      <c r="D136" s="17">
        <v>42.83</v>
      </c>
      <c r="E136" s="17">
        <v>43.3</v>
      </c>
      <c r="F136" s="17">
        <v>41.75</v>
      </c>
      <c r="G136" s="17">
        <v>42.74</v>
      </c>
      <c r="I136" s="17">
        <v>43.25</v>
      </c>
      <c r="R136" s="17">
        <v>47.431402562495116</v>
      </c>
      <c r="AI136" s="27"/>
      <c r="AJ136" s="30"/>
      <c r="AL136" s="27"/>
    </row>
    <row r="137" spans="1:38" x14ac:dyDescent="0.25">
      <c r="A137" s="27">
        <v>40483</v>
      </c>
      <c r="B137" s="17">
        <v>39.25</v>
      </c>
      <c r="C137" s="17">
        <v>43.72</v>
      </c>
      <c r="D137" s="17">
        <v>40.75</v>
      </c>
      <c r="E137" s="17">
        <v>44.21</v>
      </c>
      <c r="F137" s="17">
        <v>41.49</v>
      </c>
      <c r="G137" s="17">
        <v>41.56</v>
      </c>
      <c r="I137" s="17">
        <v>41.5</v>
      </c>
      <c r="R137" s="17">
        <v>49.804077674703798</v>
      </c>
      <c r="AI137" s="27"/>
      <c r="AJ137" s="30"/>
      <c r="AL137" s="27"/>
    </row>
    <row r="138" spans="1:38" x14ac:dyDescent="0.25">
      <c r="A138" s="27">
        <v>40513</v>
      </c>
      <c r="B138" s="17">
        <v>38.770000000000003</v>
      </c>
      <c r="C138" s="17">
        <v>44.37</v>
      </c>
      <c r="D138" s="17">
        <v>41.49</v>
      </c>
      <c r="E138" s="17">
        <v>46.83</v>
      </c>
      <c r="F138" s="17">
        <v>42.72</v>
      </c>
      <c r="G138" s="17">
        <v>40.97</v>
      </c>
      <c r="I138" s="17">
        <v>41.7</v>
      </c>
      <c r="R138" s="17">
        <v>51.838530929884982</v>
      </c>
      <c r="AI138" s="27"/>
      <c r="AJ138" s="30"/>
      <c r="AL138" s="27"/>
    </row>
    <row r="139" spans="1:38" x14ac:dyDescent="0.25">
      <c r="A139" s="27">
        <v>40544</v>
      </c>
      <c r="B139" s="17">
        <v>38.549999999999997</v>
      </c>
      <c r="C139" s="17">
        <v>47.39</v>
      </c>
      <c r="D139" s="17">
        <v>43.94</v>
      </c>
      <c r="E139" s="17">
        <v>46.25</v>
      </c>
      <c r="F139" s="17">
        <v>43.23</v>
      </c>
      <c r="G139" s="17">
        <v>40.92</v>
      </c>
      <c r="I139" s="17">
        <v>32.950000000000003</v>
      </c>
      <c r="R139" s="17">
        <v>42.813114407899363</v>
      </c>
      <c r="AI139" s="27"/>
      <c r="AJ139" s="30"/>
      <c r="AL139" s="27"/>
    </row>
    <row r="140" spans="1:38" x14ac:dyDescent="0.25">
      <c r="A140" s="27">
        <v>40575</v>
      </c>
      <c r="B140" s="17">
        <v>38.549999999999997</v>
      </c>
      <c r="C140" s="17">
        <v>47.04</v>
      </c>
      <c r="D140" s="17">
        <v>43.49</v>
      </c>
      <c r="E140" s="17">
        <v>45.36</v>
      </c>
      <c r="F140" s="17">
        <v>41.77</v>
      </c>
      <c r="G140" s="17">
        <v>40.92</v>
      </c>
      <c r="I140" s="17">
        <v>34.700000000000003</v>
      </c>
      <c r="R140" s="17">
        <v>41.886693588691138</v>
      </c>
      <c r="AI140" s="27"/>
      <c r="AJ140" s="30"/>
      <c r="AL140" s="27"/>
    </row>
    <row r="141" spans="1:38" x14ac:dyDescent="0.25">
      <c r="A141" s="27">
        <v>40603</v>
      </c>
      <c r="B141" s="17">
        <v>38.06</v>
      </c>
      <c r="C141" s="17">
        <v>44.42</v>
      </c>
      <c r="D141" s="17">
        <v>40.869999999999997</v>
      </c>
      <c r="E141" s="17">
        <v>44.48</v>
      </c>
      <c r="F141" s="17">
        <v>41.06</v>
      </c>
      <c r="G141" s="17">
        <v>40.44</v>
      </c>
      <c r="I141" s="17">
        <v>33.450000000000003</v>
      </c>
      <c r="R141" s="17">
        <v>40.389205959307333</v>
      </c>
      <c r="AI141" s="27"/>
      <c r="AJ141" s="30"/>
      <c r="AL141" s="27"/>
    </row>
    <row r="142" spans="1:38" x14ac:dyDescent="0.25">
      <c r="A142" s="27">
        <v>40634</v>
      </c>
      <c r="B142" s="17">
        <v>37.57</v>
      </c>
      <c r="C142" s="17">
        <v>44.31</v>
      </c>
      <c r="D142" s="17">
        <v>39.5</v>
      </c>
      <c r="E142" s="17">
        <v>42.67</v>
      </c>
      <c r="F142" s="17">
        <v>39.83</v>
      </c>
      <c r="G142" s="17">
        <v>39.950000000000003</v>
      </c>
      <c r="I142" s="17">
        <v>39.25</v>
      </c>
      <c r="R142" s="17">
        <v>37.744671514487742</v>
      </c>
      <c r="AI142" s="27"/>
      <c r="AJ142" s="30"/>
      <c r="AL142" s="27"/>
    </row>
    <row r="143" spans="1:38" x14ac:dyDescent="0.25">
      <c r="A143" s="27">
        <v>40664</v>
      </c>
      <c r="B143" s="17">
        <v>38.549999999999997</v>
      </c>
      <c r="C143" s="17">
        <v>42.64</v>
      </c>
      <c r="D143" s="17">
        <v>37.909999999999997</v>
      </c>
      <c r="E143" s="17">
        <v>43.03</v>
      </c>
      <c r="F143" s="17">
        <v>40.56</v>
      </c>
      <c r="G143" s="17">
        <v>40.93</v>
      </c>
      <c r="I143" s="17">
        <v>38.75</v>
      </c>
      <c r="R143" s="17">
        <v>37.820969436723942</v>
      </c>
      <c r="AI143" s="27"/>
      <c r="AJ143" s="30"/>
      <c r="AL143" s="27"/>
    </row>
    <row r="144" spans="1:38" x14ac:dyDescent="0.25">
      <c r="A144" s="27">
        <v>40695</v>
      </c>
      <c r="B144" s="17">
        <v>45.36</v>
      </c>
      <c r="C144" s="17">
        <v>41.81</v>
      </c>
      <c r="D144" s="17">
        <v>38.369999999999997</v>
      </c>
      <c r="E144" s="17">
        <v>45.26</v>
      </c>
      <c r="F144" s="17">
        <v>44.94</v>
      </c>
      <c r="G144" s="17">
        <v>48.72</v>
      </c>
      <c r="I144" s="17">
        <v>45.75</v>
      </c>
      <c r="R144" s="17">
        <v>38.259768192532505</v>
      </c>
      <c r="AI144" s="27"/>
      <c r="AJ144" s="30"/>
      <c r="AL144" s="27"/>
    </row>
    <row r="145" spans="1:38" x14ac:dyDescent="0.25">
      <c r="A145" s="27">
        <v>40725</v>
      </c>
      <c r="B145" s="17">
        <v>55.09</v>
      </c>
      <c r="C145" s="17">
        <v>52.49</v>
      </c>
      <c r="D145" s="17">
        <v>46.83</v>
      </c>
      <c r="E145" s="17">
        <v>49.83</v>
      </c>
      <c r="F145" s="17">
        <v>59.05</v>
      </c>
      <c r="G145" s="17">
        <v>58.98</v>
      </c>
      <c r="I145" s="17">
        <v>52.75</v>
      </c>
      <c r="R145" s="17">
        <v>38.775451243554876</v>
      </c>
      <c r="AI145" s="27"/>
      <c r="AJ145" s="30"/>
      <c r="AL145" s="27"/>
    </row>
    <row r="146" spans="1:38" x14ac:dyDescent="0.25">
      <c r="A146" s="27">
        <v>40756</v>
      </c>
      <c r="B146" s="17">
        <v>62.88</v>
      </c>
      <c r="C146" s="17">
        <v>55.86</v>
      </c>
      <c r="D146" s="17">
        <v>50.49</v>
      </c>
      <c r="E146" s="17">
        <v>53.62</v>
      </c>
      <c r="F146" s="17">
        <v>64.62</v>
      </c>
      <c r="G146" s="17">
        <v>67.55</v>
      </c>
      <c r="I146" s="17">
        <v>61.5</v>
      </c>
      <c r="R146" s="17">
        <v>39.216260104720519</v>
      </c>
      <c r="AI146" s="27"/>
      <c r="AJ146" s="30"/>
      <c r="AL146" s="27"/>
    </row>
    <row r="147" spans="1:38" x14ac:dyDescent="0.25">
      <c r="A147" s="27">
        <v>40787</v>
      </c>
      <c r="B147" s="17">
        <v>52.66</v>
      </c>
      <c r="C147" s="17">
        <v>51.2</v>
      </c>
      <c r="D147" s="17">
        <v>46.04</v>
      </c>
      <c r="E147" s="17">
        <v>51.25</v>
      </c>
      <c r="F147" s="17">
        <v>51.99</v>
      </c>
      <c r="G147" s="17">
        <v>56.56</v>
      </c>
      <c r="I147" s="17">
        <v>43.95</v>
      </c>
      <c r="R147" s="17">
        <v>39.175522044077219</v>
      </c>
      <c r="AI147" s="27"/>
      <c r="AJ147" s="30"/>
      <c r="AL147" s="27"/>
    </row>
    <row r="148" spans="1:38" x14ac:dyDescent="0.25">
      <c r="A148" s="27">
        <v>40817</v>
      </c>
      <c r="B148" s="17">
        <v>40.5</v>
      </c>
      <c r="C148" s="17">
        <v>46.89</v>
      </c>
      <c r="D148" s="17">
        <v>43.3</v>
      </c>
      <c r="E148" s="17">
        <v>43.72</v>
      </c>
      <c r="F148" s="17">
        <v>42.02</v>
      </c>
      <c r="G148" s="17">
        <v>42.96</v>
      </c>
      <c r="I148" s="17">
        <v>43.75</v>
      </c>
      <c r="R148" s="17">
        <v>39.200206627287677</v>
      </c>
      <c r="AI148" s="27"/>
      <c r="AJ148" s="30"/>
      <c r="AL148" s="27"/>
    </row>
    <row r="149" spans="1:38" x14ac:dyDescent="0.25">
      <c r="A149" s="27">
        <v>40848</v>
      </c>
      <c r="B149" s="17">
        <v>39.520000000000003</v>
      </c>
      <c r="C149" s="17">
        <v>44.86</v>
      </c>
      <c r="D149" s="17">
        <v>41.36</v>
      </c>
      <c r="E149" s="17">
        <v>44.69</v>
      </c>
      <c r="F149" s="17">
        <v>41.77</v>
      </c>
      <c r="G149" s="17">
        <v>41.79</v>
      </c>
      <c r="I149" s="17">
        <v>42</v>
      </c>
      <c r="R149" s="17">
        <v>41.510366296619395</v>
      </c>
      <c r="AI149" s="27"/>
      <c r="AJ149" s="30"/>
      <c r="AL149" s="27"/>
    </row>
    <row r="150" spans="1:38" x14ac:dyDescent="0.25">
      <c r="A150" s="27">
        <v>40878</v>
      </c>
      <c r="B150" s="17">
        <v>39.04</v>
      </c>
      <c r="C150" s="17">
        <v>45.47</v>
      </c>
      <c r="D150" s="17">
        <v>42.05</v>
      </c>
      <c r="E150" s="17">
        <v>47.28</v>
      </c>
      <c r="F150" s="17">
        <v>43</v>
      </c>
      <c r="G150" s="17">
        <v>41.2</v>
      </c>
      <c r="I150" s="17">
        <v>42.2</v>
      </c>
      <c r="R150" s="17">
        <v>43.207770584098306</v>
      </c>
      <c r="AI150" s="27"/>
      <c r="AJ150" s="30"/>
      <c r="AL150" s="27"/>
    </row>
    <row r="151" spans="1:38" x14ac:dyDescent="0.25">
      <c r="A151" s="27">
        <v>40909</v>
      </c>
      <c r="B151" s="17">
        <v>38.81</v>
      </c>
      <c r="C151" s="17">
        <v>48.36</v>
      </c>
      <c r="D151" s="17">
        <v>44.37</v>
      </c>
      <c r="E151" s="17">
        <v>46.62</v>
      </c>
      <c r="F151" s="17">
        <v>43.51</v>
      </c>
      <c r="G151" s="17">
        <v>41.13</v>
      </c>
      <c r="I151" s="17">
        <v>33.200000000000003</v>
      </c>
      <c r="R151" s="17">
        <v>42.813114407899363</v>
      </c>
      <c r="AI151" s="27"/>
      <c r="AJ151" s="30"/>
      <c r="AL151" s="27"/>
    </row>
    <row r="152" spans="1:38" x14ac:dyDescent="0.25">
      <c r="A152" s="27">
        <v>40940</v>
      </c>
      <c r="B152" s="17">
        <v>38.81</v>
      </c>
      <c r="C152" s="17">
        <v>48.04</v>
      </c>
      <c r="D152" s="17">
        <v>43.95</v>
      </c>
      <c r="E152" s="17">
        <v>45.8</v>
      </c>
      <c r="F152" s="17">
        <v>42.04</v>
      </c>
      <c r="G152" s="17">
        <v>41.13</v>
      </c>
      <c r="I152" s="17">
        <v>34.950000000000003</v>
      </c>
      <c r="R152" s="17">
        <v>41.886693588691138</v>
      </c>
      <c r="AI152" s="27"/>
      <c r="AJ152" s="30"/>
      <c r="AL152" s="27"/>
    </row>
    <row r="153" spans="1:38" x14ac:dyDescent="0.25">
      <c r="AI153" s="27"/>
      <c r="AJ153" s="30"/>
      <c r="AL153" s="27"/>
    </row>
    <row r="154" spans="1:38" x14ac:dyDescent="0.25">
      <c r="AI154" s="27"/>
      <c r="AJ154" s="30"/>
      <c r="AL154" s="27"/>
    </row>
    <row r="155" spans="1:38" x14ac:dyDescent="0.25">
      <c r="AI155" s="27"/>
      <c r="AJ155" s="30"/>
      <c r="AL155" s="27"/>
    </row>
    <row r="156" spans="1:38" x14ac:dyDescent="0.25">
      <c r="AI156" s="27"/>
      <c r="AJ156" s="30"/>
      <c r="AL156" s="27"/>
    </row>
    <row r="157" spans="1:38" x14ac:dyDescent="0.25">
      <c r="AI157" s="27"/>
      <c r="AJ157" s="30"/>
      <c r="AL157" s="27"/>
    </row>
    <row r="158" spans="1:38" x14ac:dyDescent="0.25">
      <c r="AI158" s="27"/>
      <c r="AJ158" s="30"/>
      <c r="AL158" s="27"/>
    </row>
    <row r="159" spans="1:38" x14ac:dyDescent="0.25">
      <c r="AI159" s="27"/>
      <c r="AJ159" s="30"/>
      <c r="AL159" s="27"/>
    </row>
    <row r="160" spans="1:38" x14ac:dyDescent="0.25">
      <c r="AI160" s="27"/>
      <c r="AJ160" s="30"/>
      <c r="AL160" s="27"/>
    </row>
    <row r="161" spans="35:38" ht="12" customHeight="1" x14ac:dyDescent="0.25">
      <c r="AI161" s="27"/>
      <c r="AJ161" s="30"/>
      <c r="AL161" s="27"/>
    </row>
  </sheetData>
  <pageMargins left="0.75" right="0.75" top="1" bottom="1" header="0.5" footer="0.5"/>
  <pageSetup scale="4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>
    <pageSetUpPr fitToPage="1"/>
  </sheetPr>
  <dimension ref="A1:BV121"/>
  <sheetViews>
    <sheetView zoomScaleNormal="100" workbookViewId="0">
      <pane xSplit="1" ySplit="8" topLeftCell="AT16" activePane="bottomRight" state="frozen"/>
      <selection activeCell="E45" sqref="E45"/>
      <selection pane="topRight" activeCell="E45" sqref="E45"/>
      <selection pane="bottomLeft" activeCell="E45" sqref="E45"/>
      <selection pane="bottomRight" activeCell="AZ9" sqref="AZ9:AZ25"/>
    </sheetView>
  </sheetViews>
  <sheetFormatPr defaultColWidth="9.125" defaultRowHeight="10.199999999999999" x14ac:dyDescent="0.2"/>
  <cols>
    <col min="1" max="1" width="22.25" style="2" customWidth="1"/>
    <col min="2" max="7" width="12.125" style="2" customWidth="1"/>
    <col min="8" max="13" width="12.125" style="2" hidden="1" customWidth="1"/>
    <col min="14" max="17" width="10" style="2" hidden="1" customWidth="1"/>
    <col min="18" max="18" width="11.25" style="2" hidden="1" customWidth="1"/>
    <col min="19" max="19" width="11.875" style="2" hidden="1" customWidth="1"/>
    <col min="20" max="28" width="10" style="2" hidden="1" customWidth="1"/>
    <col min="29" max="29" width="12.875" style="2" customWidth="1"/>
    <col min="30" max="30" width="6.875" style="2" hidden="1" customWidth="1"/>
    <col min="31" max="32" width="9.125" style="2"/>
    <col min="33" max="33" width="0" style="2" hidden="1" customWidth="1"/>
    <col min="34" max="51" width="9.125" style="2"/>
    <col min="52" max="52" width="0" style="2" hidden="1" customWidth="1"/>
    <col min="53" max="65" width="9.125" style="2"/>
    <col min="66" max="70" width="0" style="2" hidden="1" customWidth="1"/>
    <col min="71" max="16384" width="9.125" style="2"/>
  </cols>
  <sheetData>
    <row r="1" spans="1:74" x14ac:dyDescent="0.2">
      <c r="A1" s="1" t="s">
        <v>4</v>
      </c>
    </row>
    <row r="2" spans="1:74" x14ac:dyDescent="0.2">
      <c r="A2" s="3">
        <f ca="1">PrReportDate</f>
        <v>37187</v>
      </c>
    </row>
    <row r="3" spans="1:74" x14ac:dyDescent="0.2">
      <c r="A3" s="1" t="s">
        <v>29</v>
      </c>
    </row>
    <row r="4" spans="1:74" x14ac:dyDescent="0.2">
      <c r="A4" s="4"/>
    </row>
    <row r="5" spans="1:74" x14ac:dyDescent="0.2">
      <c r="A5" s="4"/>
    </row>
    <row r="7" spans="1:74" x14ac:dyDescent="0.2">
      <c r="B7" s="34">
        <f ca="1">WORKDAY(A2, 1, Holidays)</f>
        <v>37188</v>
      </c>
      <c r="C7" s="34">
        <f ca="1">WORKDAY(B7, 1, Holidays)</f>
        <v>37189</v>
      </c>
      <c r="D7" s="34">
        <f ca="1">WORKDAY(C7, 1, Holidays)</f>
        <v>37190</v>
      </c>
      <c r="E7" s="34">
        <f ca="1">WORKDAY(D7, 1, Holidays)</f>
        <v>37193</v>
      </c>
      <c r="F7" s="34">
        <f ca="1">WORKDAY(E7, 1, Holidays)</f>
        <v>37194</v>
      </c>
      <c r="G7" s="34">
        <f ca="1">WORKDAY(F7, 1, Holidays)</f>
        <v>37195</v>
      </c>
      <c r="H7" s="34">
        <f ca="1">WORKDAY(G7, 1, Holidays)</f>
        <v>37196</v>
      </c>
      <c r="I7" s="34">
        <f ca="1">WORKDAY(H7, 1, Holidays)</f>
        <v>37197</v>
      </c>
      <c r="J7" s="34">
        <f ca="1">WORKDAY(I7, 1, Holidays)</f>
        <v>37200</v>
      </c>
      <c r="K7" s="34">
        <f ca="1">WORKDAY(J7, 1, Holidays)</f>
        <v>37201</v>
      </c>
      <c r="L7" s="34">
        <f ca="1">WORKDAY(K7, 1, Holidays)</f>
        <v>37202</v>
      </c>
      <c r="M7" s="34">
        <f ca="1">WORKDAY(L7, 1, Holidays)</f>
        <v>37203</v>
      </c>
      <c r="N7" s="34">
        <f ca="1">WORKDAY(M7, 1, Holidays)</f>
        <v>37204</v>
      </c>
      <c r="O7" s="34">
        <f ca="1">WORKDAY(N7, 1, Holidays)</f>
        <v>37207</v>
      </c>
      <c r="P7" s="34">
        <f ca="1">WORKDAY(O7, 1, Holidays)</f>
        <v>37208</v>
      </c>
      <c r="Q7" s="34">
        <f ca="1">WORKDAY(P7, 1, Holidays)</f>
        <v>37209</v>
      </c>
      <c r="R7" s="34">
        <f ca="1">WORKDAY(Q7, 1, Holidays)</f>
        <v>37210</v>
      </c>
      <c r="S7" s="34">
        <f ca="1">WORKDAY(R7, 1, Holidays)</f>
        <v>37211</v>
      </c>
      <c r="T7" s="34">
        <f ca="1">WORKDAY(S7, 1, Holidays)</f>
        <v>37214</v>
      </c>
      <c r="U7" s="34">
        <f ca="1">WORKDAY(T7, 1, Holidays)</f>
        <v>37215</v>
      </c>
      <c r="V7" s="34">
        <f ca="1">WORKDAY(U7, 1, Holidays)</f>
        <v>37216</v>
      </c>
      <c r="W7" s="34">
        <f ca="1">WORKDAY(V7, 1, Holidays)</f>
        <v>37218</v>
      </c>
      <c r="X7" s="34">
        <f ca="1">WORKDAY(W7, 1, Holidays)</f>
        <v>37221</v>
      </c>
      <c r="Y7" s="34">
        <f ca="1">WORKDAY(X7, 1, Holidays)</f>
        <v>37222</v>
      </c>
      <c r="Z7" s="34">
        <f ca="1">WORKDAY(Y7, 1, Holidays)</f>
        <v>37223</v>
      </c>
      <c r="AA7" s="34">
        <f ca="1">WORKDAY(Z7, 1, Holidays)</f>
        <v>37224</v>
      </c>
      <c r="AB7" s="34">
        <f ca="1">WORKDAY(AA7, 1, Holidays)</f>
        <v>37225</v>
      </c>
      <c r="AC7" s="34"/>
    </row>
    <row r="8" spans="1:74" s="35" customFormat="1" ht="22.5" customHeight="1" x14ac:dyDescent="0.2">
      <c r="A8" s="64" t="s">
        <v>54</v>
      </c>
      <c r="B8" s="36">
        <f t="shared" ref="B8:AB8" ca="1" si="0">B7</f>
        <v>37188</v>
      </c>
      <c r="C8" s="36">
        <f t="shared" ca="1" si="0"/>
        <v>37189</v>
      </c>
      <c r="D8" s="36">
        <f t="shared" ca="1" si="0"/>
        <v>37190</v>
      </c>
      <c r="E8" s="36">
        <f t="shared" ca="1" si="0"/>
        <v>37193</v>
      </c>
      <c r="F8" s="36">
        <f t="shared" ca="1" si="0"/>
        <v>37194</v>
      </c>
      <c r="G8" s="36">
        <f t="shared" ca="1" si="0"/>
        <v>37195</v>
      </c>
      <c r="H8" s="36">
        <f t="shared" ca="1" si="0"/>
        <v>37196</v>
      </c>
      <c r="I8" s="36">
        <f t="shared" ca="1" si="0"/>
        <v>37197</v>
      </c>
      <c r="J8" s="36">
        <f t="shared" ca="1" si="0"/>
        <v>37200</v>
      </c>
      <c r="K8" s="36">
        <f t="shared" ca="1" si="0"/>
        <v>37201</v>
      </c>
      <c r="L8" s="36">
        <f t="shared" ca="1" si="0"/>
        <v>37202</v>
      </c>
      <c r="M8" s="36">
        <f t="shared" ca="1" si="0"/>
        <v>37203</v>
      </c>
      <c r="N8" s="36">
        <f t="shared" ca="1" si="0"/>
        <v>37204</v>
      </c>
      <c r="O8" s="36">
        <f t="shared" ca="1" si="0"/>
        <v>37207</v>
      </c>
      <c r="P8" s="36">
        <f t="shared" ca="1" si="0"/>
        <v>37208</v>
      </c>
      <c r="Q8" s="36">
        <f t="shared" ca="1" si="0"/>
        <v>37209</v>
      </c>
      <c r="R8" s="36">
        <f t="shared" ca="1" si="0"/>
        <v>37210</v>
      </c>
      <c r="S8" s="36">
        <f t="shared" ca="1" si="0"/>
        <v>37211</v>
      </c>
      <c r="T8" s="36">
        <f t="shared" ca="1" si="0"/>
        <v>37214</v>
      </c>
      <c r="U8" s="36">
        <f t="shared" ca="1" si="0"/>
        <v>37215</v>
      </c>
      <c r="V8" s="36">
        <f t="shared" ca="1" si="0"/>
        <v>37216</v>
      </c>
      <c r="W8" s="36">
        <f t="shared" ca="1" si="0"/>
        <v>37218</v>
      </c>
      <c r="X8" s="36">
        <f t="shared" ca="1" si="0"/>
        <v>37221</v>
      </c>
      <c r="Y8" s="36">
        <f t="shared" ca="1" si="0"/>
        <v>37222</v>
      </c>
      <c r="Z8" s="36">
        <f t="shared" ca="1" si="0"/>
        <v>37223</v>
      </c>
      <c r="AA8" s="36">
        <f t="shared" ca="1" si="0"/>
        <v>37224</v>
      </c>
      <c r="AB8" s="36">
        <f t="shared" ca="1" si="0"/>
        <v>37225</v>
      </c>
      <c r="AC8" s="37" t="s">
        <v>32</v>
      </c>
      <c r="AD8" s="38" t="e">
        <f>#REF!</f>
        <v>#REF!</v>
      </c>
      <c r="AE8" s="38"/>
      <c r="AG8" s="35">
        <v>37154</v>
      </c>
    </row>
    <row r="9" spans="1:74" s="16" customFormat="1" ht="14.1" hidden="1" customHeight="1" x14ac:dyDescent="0.2">
      <c r="A9" s="28" t="s">
        <v>57</v>
      </c>
      <c r="B9" s="47">
        <f ca="1">VLOOKUP(B$8,#REF!,4)</f>
        <v>28.3</v>
      </c>
      <c r="C9" s="48">
        <f ca="1">VLOOKUP(C$8,#REF!,4)</f>
        <v>28.3</v>
      </c>
      <c r="D9" s="48">
        <f ca="1">VLOOKUP(D$8,#REF!,4)</f>
        <v>28</v>
      </c>
      <c r="E9" s="48">
        <f ca="1">VLOOKUP(E$8,#REF!,4)</f>
        <v>28</v>
      </c>
      <c r="F9" s="48">
        <f ca="1">VLOOKUP(F$8,#REF!,4)</f>
        <v>28</v>
      </c>
      <c r="G9" s="48">
        <f ca="1">VLOOKUP(G$8,#REF!,4)</f>
        <v>28</v>
      </c>
      <c r="H9" s="48">
        <f ca="1">VLOOKUP(H$8,#REF!,4)</f>
        <v>29</v>
      </c>
      <c r="I9" s="48">
        <f ca="1">VLOOKUP(I$8,#REF!,4)</f>
        <v>29</v>
      </c>
      <c r="J9" s="48">
        <f ca="1">VLOOKUP(J$8,#REF!,4)</f>
        <v>29</v>
      </c>
      <c r="K9" s="48">
        <f ca="1">VLOOKUP(K$8,#REF!,4)</f>
        <v>29</v>
      </c>
      <c r="L9" s="48">
        <f ca="1">VLOOKUP(L$8,#REF!,4)</f>
        <v>29</v>
      </c>
      <c r="M9" s="48">
        <f ca="1">VLOOKUP(M$8,#REF!,4)</f>
        <v>29</v>
      </c>
      <c r="N9" s="48">
        <f ca="1">VLOOKUP(N$8,#REF!,4)</f>
        <v>29</v>
      </c>
      <c r="O9" s="48">
        <f ca="1">VLOOKUP(O$8,#REF!,4)</f>
        <v>29</v>
      </c>
      <c r="P9" s="48">
        <f ca="1">VLOOKUP(P$8,#REF!,4)</f>
        <v>29</v>
      </c>
      <c r="Q9" s="48">
        <f ca="1">VLOOKUP(Q$8,#REF!,4)</f>
        <v>29</v>
      </c>
      <c r="R9" s="48">
        <f ca="1">VLOOKUP(R$8,#REF!,4)</f>
        <v>29</v>
      </c>
      <c r="S9" s="48">
        <f ca="1">VLOOKUP(S$8,#REF!,4)</f>
        <v>29</v>
      </c>
      <c r="T9" s="48">
        <f ca="1">VLOOKUP(T$8,#REF!,4)</f>
        <v>29</v>
      </c>
      <c r="U9" s="48">
        <f ca="1">VLOOKUP(U$8,#REF!,4)</f>
        <v>29</v>
      </c>
      <c r="V9" s="48">
        <f ca="1">VLOOKUP(V$8,#REF!,4)</f>
        <v>29</v>
      </c>
      <c r="W9" s="49">
        <f ca="1">VLOOKUP(W$8,#REF!,4)</f>
        <v>29</v>
      </c>
      <c r="X9" s="48">
        <f ca="1">VLOOKUP(X$8,#REF!,4)</f>
        <v>29</v>
      </c>
      <c r="Y9" s="48">
        <f ca="1">VLOOKUP(Y$8,#REF!,4)</f>
        <v>29</v>
      </c>
      <c r="Z9" s="48">
        <f ca="1">VLOOKUP(Z$8,#REF!,4)</f>
        <v>29</v>
      </c>
      <c r="AA9" s="48">
        <f ca="1">VLOOKUP(AA$8,#REF!,4)</f>
        <v>29</v>
      </c>
      <c r="AB9" s="49">
        <f ca="1">VLOOKUP(AB$8,#REF!,4)</f>
        <v>29</v>
      </c>
      <c r="AC9" s="50">
        <f t="shared" ref="AC9:AC15" ca="1" si="1">AVERAGE(B9:B9)</f>
        <v>28.3</v>
      </c>
      <c r="AD9" s="41">
        <v>14.369999885559082</v>
      </c>
      <c r="AE9" s="42"/>
      <c r="AR9" s="42"/>
      <c r="AS9" s="42"/>
      <c r="AT9" s="42"/>
      <c r="AU9" s="42"/>
      <c r="AV9" s="42"/>
      <c r="AW9" s="42"/>
      <c r="AX9" s="42"/>
      <c r="AY9" s="42"/>
      <c r="AZ9" s="42">
        <v>28.3</v>
      </c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</row>
    <row r="10" spans="1:74" s="16" customFormat="1" ht="14.1" hidden="1" customHeight="1" x14ac:dyDescent="0.2">
      <c r="A10" s="8" t="s">
        <v>58</v>
      </c>
      <c r="B10" s="44">
        <f ca="1">VLOOKUP(B$8,#REF!,3)</f>
        <v>28.25</v>
      </c>
      <c r="C10" s="11">
        <f ca="1">VLOOKUP(C$8,#REF!,3)</f>
        <v>28.25</v>
      </c>
      <c r="D10" s="11">
        <f ca="1">VLOOKUP(D$8,#REF!,3)</f>
        <v>28</v>
      </c>
      <c r="E10" s="11">
        <f ca="1">VLOOKUP(E$8,#REF!,3)</f>
        <v>28</v>
      </c>
      <c r="F10" s="11">
        <f ca="1">VLOOKUP(F$8,#REF!,3)</f>
        <v>28</v>
      </c>
      <c r="G10" s="11">
        <f ca="1">VLOOKUP(G$8,#REF!,3)</f>
        <v>28</v>
      </c>
      <c r="H10" s="11">
        <f ca="1">VLOOKUP(H$8,#REF!,3)</f>
        <v>29.75</v>
      </c>
      <c r="I10" s="11">
        <f ca="1">VLOOKUP(I$8,#REF!,3)</f>
        <v>29.75</v>
      </c>
      <c r="J10" s="11">
        <f ca="1">VLOOKUP(J$8,#REF!,3)</f>
        <v>29.75</v>
      </c>
      <c r="K10" s="11">
        <f ca="1">VLOOKUP(K$8,#REF!,3)</f>
        <v>29.75</v>
      </c>
      <c r="L10" s="11">
        <f ca="1">VLOOKUP(L$8,#REF!,3)</f>
        <v>29.75</v>
      </c>
      <c r="M10" s="11">
        <f ca="1">VLOOKUP(M$8,#REF!,3)</f>
        <v>29.75</v>
      </c>
      <c r="N10" s="11">
        <f ca="1">VLOOKUP(N$8,#REF!,3)</f>
        <v>29.75</v>
      </c>
      <c r="O10" s="11">
        <f ca="1">VLOOKUP(O$8,#REF!,3)</f>
        <v>29.75</v>
      </c>
      <c r="P10" s="11">
        <f ca="1">VLOOKUP(P$8,#REF!,3)</f>
        <v>29.75</v>
      </c>
      <c r="Q10" s="11">
        <f ca="1">VLOOKUP(Q$8,#REF!,3)</f>
        <v>29.75</v>
      </c>
      <c r="R10" s="11">
        <f ca="1">VLOOKUP(R$8,#REF!,3)</f>
        <v>29.75</v>
      </c>
      <c r="S10" s="11">
        <f ca="1">VLOOKUP(S$8,#REF!,3)</f>
        <v>29.75</v>
      </c>
      <c r="T10" s="11">
        <f ca="1">VLOOKUP(T$8,#REF!,3)</f>
        <v>29.75</v>
      </c>
      <c r="U10" s="11">
        <f ca="1">VLOOKUP(U$8,#REF!,3)</f>
        <v>29.75</v>
      </c>
      <c r="V10" s="11">
        <f ca="1">VLOOKUP(V$8,#REF!,3)</f>
        <v>29.75</v>
      </c>
      <c r="W10" s="39">
        <f ca="1">VLOOKUP(W$8,#REF!,3)</f>
        <v>24.5</v>
      </c>
      <c r="X10" s="11">
        <f ca="1">VLOOKUP(X$8,#REF!,3)</f>
        <v>24.5</v>
      </c>
      <c r="Y10" s="11">
        <f ca="1">VLOOKUP(Y$8,#REF!,3)</f>
        <v>24.5</v>
      </c>
      <c r="Z10" s="11">
        <f ca="1">VLOOKUP(Z$8,#REF!,3)</f>
        <v>24.5</v>
      </c>
      <c r="AA10" s="11">
        <f ca="1">VLOOKUP(AA$8,#REF!,3)</f>
        <v>24.5</v>
      </c>
      <c r="AB10" s="39">
        <f ca="1">VLOOKUP(AB$8,#REF!,3)</f>
        <v>29.75</v>
      </c>
      <c r="AC10" s="51">
        <f t="shared" ca="1" si="1"/>
        <v>28.25</v>
      </c>
      <c r="AD10" s="43">
        <v>7.4600000381469727</v>
      </c>
      <c r="AE10" s="42"/>
      <c r="AR10" s="42"/>
      <c r="AS10" s="42"/>
      <c r="AT10" s="42"/>
      <c r="AU10" s="42"/>
      <c r="AV10" s="42"/>
      <c r="AW10" s="42"/>
      <c r="AX10" s="42"/>
      <c r="AY10" s="42"/>
      <c r="AZ10" s="42">
        <v>28.25</v>
      </c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</row>
    <row r="11" spans="1:74" s="16" customFormat="1" ht="14.1" hidden="1" customHeight="1" x14ac:dyDescent="0.2">
      <c r="A11" s="8" t="s">
        <v>60</v>
      </c>
      <c r="B11" s="44">
        <f ca="1">VLOOKUP(B$8,#REF!,5)</f>
        <v>27.35</v>
      </c>
      <c r="C11" s="11">
        <f ca="1">VLOOKUP(C$8,#REF!,5)</f>
        <v>27.35</v>
      </c>
      <c r="D11" s="11">
        <f ca="1">VLOOKUP(D$8,#REF!,5)</f>
        <v>28</v>
      </c>
      <c r="E11" s="11">
        <f ca="1">VLOOKUP(E$8,#REF!,5)</f>
        <v>28</v>
      </c>
      <c r="F11" s="11">
        <f ca="1">VLOOKUP(F$8,#REF!,5)</f>
        <v>28</v>
      </c>
      <c r="G11" s="11">
        <f ca="1">VLOOKUP(G$8,#REF!,5)</f>
        <v>28</v>
      </c>
      <c r="H11" s="11">
        <f ca="1">VLOOKUP(H$8,#REF!,5)</f>
        <v>30</v>
      </c>
      <c r="I11" s="11">
        <f ca="1">VLOOKUP(I$8,#REF!,5)</f>
        <v>30</v>
      </c>
      <c r="J11" s="11">
        <f ca="1">VLOOKUP(J$8,#REF!,5)</f>
        <v>30</v>
      </c>
      <c r="K11" s="11">
        <f ca="1">VLOOKUP(K$8,#REF!,5)</f>
        <v>30</v>
      </c>
      <c r="L11" s="11">
        <f ca="1">VLOOKUP(L$8,#REF!,5)</f>
        <v>30</v>
      </c>
      <c r="M11" s="11">
        <f ca="1">VLOOKUP(M$8,#REF!,5)</f>
        <v>30</v>
      </c>
      <c r="N11" s="11">
        <f ca="1">VLOOKUP(N$8,#REF!,5)</f>
        <v>30</v>
      </c>
      <c r="O11" s="11">
        <f ca="1">VLOOKUP(O$8,#REF!,5)</f>
        <v>30</v>
      </c>
      <c r="P11" s="11">
        <f ca="1">VLOOKUP(P$8,#REF!,5)</f>
        <v>30</v>
      </c>
      <c r="Q11" s="11">
        <f ca="1">VLOOKUP(Q$8,#REF!,5)</f>
        <v>30</v>
      </c>
      <c r="R11" s="11">
        <f ca="1">VLOOKUP(R$8,#REF!,5)</f>
        <v>30</v>
      </c>
      <c r="S11" s="11">
        <f ca="1">VLOOKUP(S$8,#REF!,5)</f>
        <v>30</v>
      </c>
      <c r="T11" s="11">
        <f ca="1">VLOOKUP(T$8,#REF!,5)</f>
        <v>30</v>
      </c>
      <c r="U11" s="11">
        <f ca="1">VLOOKUP(U$8,#REF!,5)</f>
        <v>30</v>
      </c>
      <c r="V11" s="11">
        <f ca="1">VLOOKUP(V$8,#REF!,5)</f>
        <v>30</v>
      </c>
      <c r="W11" s="39">
        <f ca="1">VLOOKUP(W$8,#REF!,5)</f>
        <v>30</v>
      </c>
      <c r="X11" s="11">
        <f ca="1">VLOOKUP(X$8,#REF!,5)</f>
        <v>30</v>
      </c>
      <c r="Y11" s="11">
        <f ca="1">VLOOKUP(Y$8,#REF!,5)</f>
        <v>30</v>
      </c>
      <c r="Z11" s="11">
        <f ca="1">VLOOKUP(Z$8,#REF!,5)</f>
        <v>30</v>
      </c>
      <c r="AA11" s="11">
        <f ca="1">VLOOKUP(AA$8,#REF!,5)</f>
        <v>30</v>
      </c>
      <c r="AB11" s="39">
        <f ca="1">VLOOKUP(AB$8,#REF!,5)</f>
        <v>30</v>
      </c>
      <c r="AC11" s="51">
        <f t="shared" ca="1" si="1"/>
        <v>27.35</v>
      </c>
      <c r="AD11" s="43"/>
      <c r="AE11" s="42"/>
      <c r="AR11" s="42"/>
      <c r="AS11" s="42"/>
      <c r="AT11" s="42"/>
      <c r="AU11" s="42"/>
      <c r="AV11" s="42"/>
      <c r="AW11" s="42"/>
      <c r="AX11" s="42"/>
      <c r="AY11" s="42"/>
      <c r="AZ11" s="42">
        <v>27.35</v>
      </c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</row>
    <row r="12" spans="1:74" s="16" customFormat="1" ht="14.1" hidden="1" customHeight="1" x14ac:dyDescent="0.2">
      <c r="A12" s="8" t="s">
        <v>62</v>
      </c>
      <c r="B12" s="44">
        <f ca="1">VLOOKUP(B$8,#REF!,9)</f>
        <v>27.35</v>
      </c>
      <c r="C12" s="11">
        <f ca="1">VLOOKUP(C$8,#REF!,9)</f>
        <v>27.35</v>
      </c>
      <c r="D12" s="11">
        <f ca="1">VLOOKUP(D$8,#REF!,9)</f>
        <v>27.188000000000002</v>
      </c>
      <c r="E12" s="11">
        <f ca="1">VLOOKUP(E$8,#REF!,9)</f>
        <v>27.1875</v>
      </c>
      <c r="F12" s="11">
        <f ca="1">VLOOKUP(F$8,#REF!,9)</f>
        <v>27.1875</v>
      </c>
      <c r="G12" s="11">
        <f ca="1">VLOOKUP(G$8,#REF!,9)</f>
        <v>27.1875</v>
      </c>
      <c r="H12" s="11">
        <f ca="1">VLOOKUP(H$8,#REF!,9)</f>
        <v>24.9</v>
      </c>
      <c r="I12" s="11">
        <f ca="1">VLOOKUP(I$8,#REF!,9)</f>
        <v>24.9</v>
      </c>
      <c r="J12" s="11">
        <f ca="1">VLOOKUP(J$8,#REF!,9)</f>
        <v>20.174999237060501</v>
      </c>
      <c r="K12" s="11">
        <f ca="1">VLOOKUP(K$8,#REF!,9)</f>
        <v>20.174999237060501</v>
      </c>
      <c r="L12" s="11">
        <f ca="1">VLOOKUP(L$8,#REF!,9)</f>
        <v>20.174999237060501</v>
      </c>
      <c r="M12" s="11">
        <f ca="1">VLOOKUP(M$8,#REF!,9)</f>
        <v>20.174999237060501</v>
      </c>
      <c r="N12" s="11">
        <f ca="1">VLOOKUP(N$8,#REF!,9)</f>
        <v>20.174999237060501</v>
      </c>
      <c r="O12" s="11">
        <f ca="1">VLOOKUP(O$8,#REF!,9)</f>
        <v>20.174999237060501</v>
      </c>
      <c r="P12" s="11">
        <f ca="1">VLOOKUP(P$8,#REF!,9)</f>
        <v>20.174999237060501</v>
      </c>
      <c r="Q12" s="11">
        <f ca="1">VLOOKUP(Q$8,#REF!,9)</f>
        <v>20.174999237060501</v>
      </c>
      <c r="R12" s="11">
        <f ca="1">VLOOKUP(R$8,#REF!,9)</f>
        <v>20.174999237060501</v>
      </c>
      <c r="S12" s="11">
        <f ca="1">VLOOKUP(S$8,#REF!,9)</f>
        <v>20.174999237060501</v>
      </c>
      <c r="T12" s="11">
        <f ca="1">VLOOKUP(T$8,#REF!,9)</f>
        <v>20.174999237060501</v>
      </c>
      <c r="U12" s="11">
        <f ca="1">VLOOKUP(U$8,#REF!,9)</f>
        <v>20.174999237060501</v>
      </c>
      <c r="V12" s="11">
        <f ca="1">VLOOKUP(V$8,#REF!,9)</f>
        <v>20.174999237060501</v>
      </c>
      <c r="W12" s="39">
        <f ca="1">VLOOKUP(W$8,#REF!,9)</f>
        <v>20.174999237060501</v>
      </c>
      <c r="X12" s="11">
        <f ca="1">VLOOKUP(X$8,#REF!,9)</f>
        <v>20.174999237060501</v>
      </c>
      <c r="Y12" s="11">
        <f ca="1">VLOOKUP(Y$8,#REF!,9)</f>
        <v>20.174999237060501</v>
      </c>
      <c r="Z12" s="11">
        <f ca="1">VLOOKUP(Z$8,#REF!,9)</f>
        <v>20.174999237060501</v>
      </c>
      <c r="AA12" s="11">
        <f ca="1">VLOOKUP(AA$8,#REF!,9)</f>
        <v>20.174999237060501</v>
      </c>
      <c r="AB12" s="39">
        <f ca="1">VLOOKUP(AB$8,#REF!,9)</f>
        <v>26</v>
      </c>
      <c r="AC12" s="51">
        <f t="shared" ca="1" si="1"/>
        <v>27.35</v>
      </c>
      <c r="AD12" s="43"/>
      <c r="AE12" s="42"/>
      <c r="AR12" s="42"/>
      <c r="AS12" s="42"/>
      <c r="AT12" s="42"/>
      <c r="AU12" s="42"/>
      <c r="AV12" s="42"/>
      <c r="AW12" s="42"/>
      <c r="AX12" s="42"/>
      <c r="AY12" s="42"/>
      <c r="AZ12" s="42">
        <v>27.35</v>
      </c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</row>
    <row r="13" spans="1:74" s="16" customFormat="1" ht="14.1" hidden="1" customHeight="1" x14ac:dyDescent="0.2">
      <c r="A13" s="8" t="s">
        <v>61</v>
      </c>
      <c r="B13" s="44">
        <f ca="1">VLOOKUP(B$8,#REF!,6)</f>
        <v>27.41</v>
      </c>
      <c r="C13" s="11">
        <f ca="1">VLOOKUP(C$8,#REF!,6)</f>
        <v>27.41</v>
      </c>
      <c r="D13" s="11">
        <f ca="1">VLOOKUP(D$8,#REF!,6)</f>
        <v>28</v>
      </c>
      <c r="E13" s="11">
        <f ca="1">VLOOKUP(E$8,#REF!,6)</f>
        <v>28</v>
      </c>
      <c r="F13" s="11">
        <f ca="1">VLOOKUP(F$8,#REF!,6)</f>
        <v>28</v>
      </c>
      <c r="G13" s="11">
        <f ca="1">VLOOKUP(G$8,#REF!,6)</f>
        <v>28</v>
      </c>
      <c r="H13" s="11">
        <f ca="1">VLOOKUP(H$8,#REF!,6)</f>
        <v>29</v>
      </c>
      <c r="I13" s="11">
        <f ca="1">VLOOKUP(I$8,#REF!,6)</f>
        <v>29</v>
      </c>
      <c r="J13" s="11">
        <f ca="1">VLOOKUP(J$8,#REF!,6)</f>
        <v>29</v>
      </c>
      <c r="K13" s="11">
        <f ca="1">VLOOKUP(K$8,#REF!,6)</f>
        <v>29</v>
      </c>
      <c r="L13" s="11">
        <f ca="1">VLOOKUP(L$8,#REF!,6)</f>
        <v>29</v>
      </c>
      <c r="M13" s="11">
        <f ca="1">VLOOKUP(M$8,#REF!,6)</f>
        <v>29</v>
      </c>
      <c r="N13" s="11">
        <f ca="1">VLOOKUP(N$8,#REF!,6)</f>
        <v>29</v>
      </c>
      <c r="O13" s="11">
        <f ca="1">VLOOKUP(O$8,#REF!,6)</f>
        <v>29</v>
      </c>
      <c r="P13" s="11">
        <f ca="1">VLOOKUP(P$8,#REF!,6)</f>
        <v>29</v>
      </c>
      <c r="Q13" s="11">
        <f ca="1">VLOOKUP(Q$8,#REF!,6)</f>
        <v>29</v>
      </c>
      <c r="R13" s="11">
        <f ca="1">VLOOKUP(R$8,#REF!,6)</f>
        <v>29</v>
      </c>
      <c r="S13" s="11">
        <f ca="1">VLOOKUP(S$8,#REF!,6)</f>
        <v>29</v>
      </c>
      <c r="T13" s="11">
        <f ca="1">VLOOKUP(T$8,#REF!,6)</f>
        <v>29</v>
      </c>
      <c r="U13" s="11">
        <f ca="1">VLOOKUP(U$8,#REF!,6)</f>
        <v>29</v>
      </c>
      <c r="V13" s="11">
        <f ca="1">VLOOKUP(V$8,#REF!,6)</f>
        <v>29</v>
      </c>
      <c r="W13" s="39">
        <f ca="1">VLOOKUP(W$8,#REF!,6)</f>
        <v>29</v>
      </c>
      <c r="X13" s="11">
        <f ca="1">VLOOKUP(X$8,#REF!,6)</f>
        <v>29</v>
      </c>
      <c r="Y13" s="11">
        <f ca="1">VLOOKUP(Y$8,#REF!,6)</f>
        <v>29</v>
      </c>
      <c r="Z13" s="11">
        <f ca="1">VLOOKUP(Z$8,#REF!,6)</f>
        <v>29</v>
      </c>
      <c r="AA13" s="11">
        <f ca="1">VLOOKUP(AA$8,#REF!,6)</f>
        <v>29</v>
      </c>
      <c r="AB13" s="39">
        <f ca="1">VLOOKUP(AB$8,#REF!,6)</f>
        <v>29</v>
      </c>
      <c r="AC13" s="51">
        <f t="shared" ca="1" si="1"/>
        <v>27.41</v>
      </c>
      <c r="AD13" s="43"/>
      <c r="AE13" s="42"/>
      <c r="AR13" s="42"/>
      <c r="AS13" s="42"/>
      <c r="AT13" s="42"/>
      <c r="AU13" s="42"/>
      <c r="AV13" s="42"/>
      <c r="AW13" s="42"/>
      <c r="AX13" s="42"/>
      <c r="AY13" s="42"/>
      <c r="AZ13" s="42">
        <v>27.41</v>
      </c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</row>
    <row r="14" spans="1:74" s="16" customFormat="1" ht="14.1" hidden="1" customHeight="1" x14ac:dyDescent="0.2">
      <c r="A14" s="8" t="s">
        <v>59</v>
      </c>
      <c r="B14" s="44">
        <f ca="1">VLOOKUP(B$8,#REF!,2)</f>
        <v>27</v>
      </c>
      <c r="C14" s="11">
        <f ca="1">VLOOKUP(C$8,#REF!,2)</f>
        <v>27</v>
      </c>
      <c r="D14" s="11">
        <f ca="1">VLOOKUP(D$8,#REF!,2)</f>
        <v>28.25</v>
      </c>
      <c r="E14" s="11">
        <f ca="1">VLOOKUP(E$8,#REF!,2)</f>
        <v>28.25</v>
      </c>
      <c r="F14" s="11">
        <f ca="1">VLOOKUP(F$8,#REF!,2)</f>
        <v>28.25</v>
      </c>
      <c r="G14" s="11">
        <f ca="1">VLOOKUP(G$8,#REF!,2)</f>
        <v>28.25</v>
      </c>
      <c r="H14" s="11">
        <f ca="1">VLOOKUP(H$8,#REF!,2)</f>
        <v>28</v>
      </c>
      <c r="I14" s="11">
        <f ca="1">VLOOKUP(I$8,#REF!,2)</f>
        <v>28</v>
      </c>
      <c r="J14" s="11">
        <f ca="1">VLOOKUP(J$8,#REF!,2)</f>
        <v>28</v>
      </c>
      <c r="K14" s="11">
        <f ca="1">VLOOKUP(K$8,#REF!,2)</f>
        <v>28</v>
      </c>
      <c r="L14" s="11">
        <f ca="1">VLOOKUP(L$8,#REF!,2)</f>
        <v>28</v>
      </c>
      <c r="M14" s="11">
        <f ca="1">VLOOKUP(M$8,#REF!,2)</f>
        <v>28</v>
      </c>
      <c r="N14" s="11">
        <f ca="1">VLOOKUP(N$8,#REF!,2)</f>
        <v>28</v>
      </c>
      <c r="O14" s="11">
        <f ca="1">VLOOKUP(O$8,#REF!,2)</f>
        <v>28</v>
      </c>
      <c r="P14" s="11">
        <f ca="1">VLOOKUP(P$8,#REF!,2)</f>
        <v>28</v>
      </c>
      <c r="Q14" s="11">
        <f ca="1">VLOOKUP(Q$8,#REF!,2)</f>
        <v>28</v>
      </c>
      <c r="R14" s="11">
        <f ca="1">VLOOKUP(R$8,#REF!,2)</f>
        <v>28</v>
      </c>
      <c r="S14" s="11">
        <f ca="1">VLOOKUP(S$8,#REF!,2)</f>
        <v>28</v>
      </c>
      <c r="T14" s="11">
        <f ca="1">VLOOKUP(T$8,#REF!,2)</f>
        <v>28</v>
      </c>
      <c r="U14" s="11">
        <f ca="1">VLOOKUP(U$8,#REF!,2)</f>
        <v>28</v>
      </c>
      <c r="V14" s="11">
        <f ca="1">VLOOKUP(V$8,#REF!,2)</f>
        <v>28</v>
      </c>
      <c r="W14" s="39">
        <f ca="1">VLOOKUP(W$8,#REF!,2)</f>
        <v>28</v>
      </c>
      <c r="X14" s="11">
        <f ca="1">VLOOKUP(X$8,#REF!,2)</f>
        <v>28</v>
      </c>
      <c r="Y14" s="11">
        <f ca="1">VLOOKUP(Y$8,#REF!,2)</f>
        <v>28</v>
      </c>
      <c r="Z14" s="11">
        <f ca="1">VLOOKUP(Z$8,#REF!,2)</f>
        <v>28</v>
      </c>
      <c r="AA14" s="11">
        <f ca="1">VLOOKUP(AA$8,#REF!,2)</f>
        <v>28</v>
      </c>
      <c r="AB14" s="39">
        <f ca="1">VLOOKUP(AB$8,#REF!,2)</f>
        <v>28</v>
      </c>
      <c r="AC14" s="51">
        <f t="shared" ca="1" si="1"/>
        <v>27</v>
      </c>
      <c r="AD14" s="43"/>
      <c r="AE14" s="42"/>
      <c r="AR14" s="42"/>
      <c r="AS14" s="42"/>
      <c r="AT14" s="42"/>
      <c r="AU14" s="42"/>
      <c r="AV14" s="42"/>
      <c r="AW14" s="42"/>
      <c r="AX14" s="42"/>
      <c r="AY14" s="42"/>
      <c r="AZ14" s="42">
        <v>27</v>
      </c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</row>
    <row r="15" spans="1:74" ht="14.1" hidden="1" customHeight="1" x14ac:dyDescent="0.2">
      <c r="A15" s="8" t="s">
        <v>63</v>
      </c>
      <c r="B15" s="44">
        <f ca="1">VLOOKUP(B$8,#REF!,7)</f>
        <v>28</v>
      </c>
      <c r="C15" s="11">
        <f ca="1">VLOOKUP(C$8,#REF!,7)</f>
        <v>28</v>
      </c>
      <c r="D15" s="11">
        <f ca="1">VLOOKUP(D$8,#REF!,7)</f>
        <v>29.25</v>
      </c>
      <c r="E15" s="11">
        <f ca="1">VLOOKUP(E$8,#REF!,7)</f>
        <v>29.25</v>
      </c>
      <c r="F15" s="11">
        <f ca="1">VLOOKUP(F$8,#REF!,7)</f>
        <v>29.25</v>
      </c>
      <c r="G15" s="11">
        <f ca="1">VLOOKUP(G$8,#REF!,7)</f>
        <v>29.25</v>
      </c>
      <c r="H15" s="11">
        <f ca="1">VLOOKUP(H$8,#REF!,7)</f>
        <v>29</v>
      </c>
      <c r="I15" s="11">
        <f ca="1">VLOOKUP(I$8,#REF!,7)</f>
        <v>29</v>
      </c>
      <c r="J15" s="11">
        <f ca="1">VLOOKUP(J$8,#REF!,7)</f>
        <v>29</v>
      </c>
      <c r="K15" s="11">
        <f ca="1">VLOOKUP(K$8,#REF!,7)</f>
        <v>29</v>
      </c>
      <c r="L15" s="11">
        <f ca="1">VLOOKUP(L$8,#REF!,7)</f>
        <v>29</v>
      </c>
      <c r="M15" s="11">
        <f ca="1">VLOOKUP(M$8,#REF!,7)</f>
        <v>29</v>
      </c>
      <c r="N15" s="11">
        <f ca="1">VLOOKUP(N$8,#REF!,7)</f>
        <v>29</v>
      </c>
      <c r="O15" s="11">
        <f ca="1">VLOOKUP(O$8,#REF!,7)</f>
        <v>29</v>
      </c>
      <c r="P15" s="11">
        <f ca="1">VLOOKUP(P$8,#REF!,7)</f>
        <v>29</v>
      </c>
      <c r="Q15" s="11">
        <f ca="1">VLOOKUP(Q$8,#REF!,7)</f>
        <v>29</v>
      </c>
      <c r="R15" s="11">
        <f ca="1">VLOOKUP(R$8,#REF!,7)</f>
        <v>29</v>
      </c>
      <c r="S15" s="11">
        <f ca="1">VLOOKUP(S$8,#REF!,7)</f>
        <v>29</v>
      </c>
      <c r="T15" s="11">
        <f ca="1">VLOOKUP(T$8,#REF!,7)</f>
        <v>29</v>
      </c>
      <c r="U15" s="11">
        <f ca="1">VLOOKUP(U$8,#REF!,7)</f>
        <v>29</v>
      </c>
      <c r="V15" s="11">
        <f ca="1">VLOOKUP(V$8,#REF!,7)</f>
        <v>29</v>
      </c>
      <c r="W15" s="39">
        <f ca="1">VLOOKUP(W$8,#REF!,7)</f>
        <v>29</v>
      </c>
      <c r="X15" s="11">
        <f ca="1">VLOOKUP(X$8,#REF!,7)</f>
        <v>29</v>
      </c>
      <c r="Y15" s="11">
        <f ca="1">VLOOKUP(Y$8,#REF!,7)</f>
        <v>29</v>
      </c>
      <c r="Z15" s="11">
        <f ca="1">VLOOKUP(Z$8,#REF!,7)</f>
        <v>29</v>
      </c>
      <c r="AA15" s="11">
        <f ca="1">VLOOKUP(AA$8,#REF!,7)</f>
        <v>29</v>
      </c>
      <c r="AB15" s="39">
        <f ca="1">VLOOKUP(AB$8,#REF!,7)</f>
        <v>29</v>
      </c>
      <c r="AC15" s="51">
        <f t="shared" ca="1" si="1"/>
        <v>28</v>
      </c>
      <c r="AD15" s="39">
        <v>67.5</v>
      </c>
      <c r="AE15" s="40"/>
      <c r="AR15" s="40"/>
      <c r="AS15" s="40"/>
      <c r="AT15" s="40"/>
      <c r="AU15" s="40"/>
      <c r="AV15" s="40"/>
      <c r="AW15" s="40"/>
      <c r="AX15" s="40"/>
      <c r="AY15" s="40"/>
      <c r="AZ15" s="40">
        <v>28</v>
      </c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</row>
    <row r="16" spans="1:74" ht="14.1" customHeight="1" x14ac:dyDescent="0.2">
      <c r="A16" s="7"/>
      <c r="B16" s="44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39"/>
      <c r="X16" s="11"/>
      <c r="Y16" s="11"/>
      <c r="Z16" s="11"/>
      <c r="AA16" s="11"/>
      <c r="AB16" s="39"/>
      <c r="AC16" s="51"/>
      <c r="AD16" s="39"/>
      <c r="AE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</row>
    <row r="17" spans="1:74" s="16" customFormat="1" ht="14.1" customHeight="1" x14ac:dyDescent="0.2">
      <c r="A17" s="7" t="s">
        <v>56</v>
      </c>
      <c r="B17" s="7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43"/>
      <c r="X17" s="9"/>
      <c r="Y17" s="9"/>
      <c r="Z17" s="9"/>
      <c r="AA17" s="9"/>
      <c r="AB17" s="43"/>
      <c r="AC17" s="51"/>
      <c r="AD17" s="43"/>
      <c r="AE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</row>
    <row r="18" spans="1:74" s="16" customFormat="1" ht="14.1" customHeight="1" x14ac:dyDescent="0.2">
      <c r="A18" s="8" t="s">
        <v>56</v>
      </c>
      <c r="B18" s="71">
        <f ca="1">IF(ISNUMBER(VLOOKUP(B$8,#REF!,18,FALSE)),VLOOKUP(B$8,#REF!,18,FALSE),0)</f>
        <v>58</v>
      </c>
      <c r="C18" s="71">
        <f ca="1">IF(ISNUMBER(VLOOKUP(C$8,#REF!,18,FALSE)),VLOOKUP(C$8,#REF!,18,FALSE),0)</f>
        <v>58</v>
      </c>
      <c r="D18" s="71">
        <f ca="1">IF(ISNUMBER(VLOOKUP(D$8,#REF!,18,FALSE)),VLOOKUP(D$8,#REF!,18,FALSE),0)</f>
        <v>58</v>
      </c>
      <c r="E18" s="71">
        <f ca="1">IF(ISNUMBER(VLOOKUP(E$8,#REF!,18,FALSE)),VLOOKUP(E$8,#REF!,18,FALSE),0)</f>
        <v>58</v>
      </c>
      <c r="F18" s="71">
        <f ca="1">IF(ISNUMBER(VLOOKUP(F$8,#REF!,18,FALSE)),VLOOKUP(F$8,#REF!,18,FALSE),0)</f>
        <v>58</v>
      </c>
      <c r="G18" s="71">
        <f ca="1">IF(ISNUMBER(VLOOKUP(G$8,#REF!,18,FALSE)),VLOOKUP(G$8,#REF!,18,FALSE),0)</f>
        <v>58</v>
      </c>
      <c r="H18" s="71">
        <f ca="1">IF(ISNUMBER(VLOOKUP(H$8,#REF!,18,FALSE)),VLOOKUP(H$8,#REF!,18,FALSE),0)</f>
        <v>52.999996185302734</v>
      </c>
      <c r="I18" s="71">
        <f ca="1">IF(ISNUMBER(VLOOKUP(I$8,#REF!,18,FALSE)),VLOOKUP(I$8,#REF!,18,FALSE),0)</f>
        <v>52.999996185302734</v>
      </c>
      <c r="J18" s="71">
        <f ca="1">IF(ISNUMBER(VLOOKUP(J$8,#REF!,18,FALSE)),VLOOKUP(J$8,#REF!,18,FALSE),0)</f>
        <v>52.999996185302734</v>
      </c>
      <c r="K18" s="71">
        <f ca="1">IF(ISNUMBER(VLOOKUP(K$8,#REF!,18,FALSE)),VLOOKUP(K$8,#REF!,18,FALSE),0)</f>
        <v>52.999996185302734</v>
      </c>
      <c r="L18" s="71">
        <f ca="1">IF(ISNUMBER(VLOOKUP(L$8,#REF!,18,FALSE)),VLOOKUP(L$8,#REF!,18,FALSE),0)</f>
        <v>52.999996185302734</v>
      </c>
      <c r="M18" s="71">
        <f ca="1">IF(ISNUMBER(VLOOKUP(M$8,#REF!,18,FALSE)),VLOOKUP(M$8,#REF!,18,FALSE),0)</f>
        <v>52.999996185302734</v>
      </c>
      <c r="N18" s="71">
        <f ca="1">IF(ISNUMBER(VLOOKUP(N$8,#REF!,18,FALSE)),VLOOKUP(N$8,#REF!,18,FALSE),0)</f>
        <v>52.999996185302734</v>
      </c>
      <c r="O18" s="71">
        <f ca="1">IF(ISNUMBER(VLOOKUP(O$8,#REF!,18,FALSE)),VLOOKUP(O$8,#REF!,18,FALSE),0)</f>
        <v>52.999996185302734</v>
      </c>
      <c r="P18" s="71">
        <f ca="1">IF(ISNUMBER(VLOOKUP(P$8,#REF!,18,FALSE)),VLOOKUP(P$8,#REF!,18,FALSE),0)</f>
        <v>52.999996185302734</v>
      </c>
      <c r="Q18" s="71">
        <f ca="1">IF(ISNUMBER(VLOOKUP(Q$8,#REF!,18,FALSE)),VLOOKUP(Q$8,#REF!,18,FALSE),0)</f>
        <v>52.999996185302734</v>
      </c>
      <c r="R18" s="71">
        <f ca="1">IF(ISNUMBER(VLOOKUP(R$8,#REF!,18,FALSE)),VLOOKUP(R$8,#REF!,18,FALSE),0)</f>
        <v>52.999996185302734</v>
      </c>
      <c r="S18" s="71">
        <f ca="1">IF(ISNUMBER(VLOOKUP(S$8,#REF!,18,FALSE)),VLOOKUP(S$8,#REF!,18,FALSE),0)</f>
        <v>52.999996185302734</v>
      </c>
      <c r="T18" s="71">
        <f ca="1">IF(ISNUMBER(VLOOKUP(T$8,#REF!,18,FALSE)),VLOOKUP(T$8,#REF!,18,FALSE),0)</f>
        <v>52.999996185302734</v>
      </c>
      <c r="U18" s="71">
        <f ca="1">IF(ISNUMBER(VLOOKUP(U$8,#REF!,18,FALSE)),VLOOKUP(U$8,#REF!,18,FALSE),0)</f>
        <v>52.999996185302734</v>
      </c>
      <c r="V18" s="71">
        <f ca="1">IF(ISNUMBER(VLOOKUP(V$8,#REF!,18,FALSE)),VLOOKUP(V$8,#REF!,18,FALSE),0)</f>
        <v>52.999996185302734</v>
      </c>
      <c r="W18" s="71">
        <f ca="1">IF(ISNUMBER(VLOOKUP(W$8,#REF!,18,FALSE)),VLOOKUP(W$8,#REF!,18,FALSE),0)</f>
        <v>52.999994354248045</v>
      </c>
      <c r="X18" s="71">
        <f ca="1">IF(ISNUMBER(VLOOKUP(X$8,#REF!,18,FALSE)),VLOOKUP(X$8,#REF!,18,FALSE),0)</f>
        <v>0</v>
      </c>
      <c r="Y18" s="71">
        <f ca="1">IF(ISNUMBER(VLOOKUP(Y$8,#REF!,18,FALSE)),VLOOKUP(Y$8,#REF!,18,FALSE),0)</f>
        <v>0</v>
      </c>
      <c r="Z18" s="71">
        <f ca="1">IF(ISNUMBER(VLOOKUP(Z$8,#REF!,18,FALSE)),VLOOKUP(Z$8,#REF!,18,FALSE),0)</f>
        <v>0</v>
      </c>
      <c r="AA18" s="71">
        <f ca="1">IF(ISNUMBER(VLOOKUP(AA$8,#REF!,18,FALSE)),VLOOKUP(AA$8,#REF!,18,FALSE),0)</f>
        <v>0</v>
      </c>
      <c r="AB18" s="71">
        <f ca="1">IF(ISNUMBER(VLOOKUP(AB$8,#REF!,18,FALSE)),VLOOKUP(AB$8,#REF!,18,FALSE),0)</f>
        <v>52.999996185302734</v>
      </c>
      <c r="AC18" s="51">
        <f ca="1">AVERAGE(B18:G18)</f>
        <v>58</v>
      </c>
      <c r="AD18" s="43">
        <v>44</v>
      </c>
      <c r="AE18" s="42"/>
      <c r="AG18" s="71" t="str">
        <f ca="1">IF(ISNUMBER(VLOOKUP(AG$8,#REF!,18,FALSE)),VLOOKUP(AG$8,#REF!,18,FALSE),"")</f>
        <v/>
      </c>
      <c r="AR18" s="42"/>
      <c r="AS18" s="42"/>
      <c r="AT18" s="42"/>
      <c r="AU18" s="42"/>
      <c r="AV18" s="42"/>
      <c r="AW18" s="42"/>
      <c r="AX18" s="42"/>
      <c r="AY18" s="42"/>
      <c r="AZ18" s="42">
        <v>58</v>
      </c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</row>
    <row r="19" spans="1:74" s="16" customFormat="1" ht="14.1" customHeight="1" x14ac:dyDescent="0.2">
      <c r="A19" s="70"/>
      <c r="B19" s="71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43"/>
      <c r="X19" s="9"/>
      <c r="Y19" s="9"/>
      <c r="Z19" s="9"/>
      <c r="AA19" s="9"/>
      <c r="AB19" s="43"/>
      <c r="AC19" s="51"/>
      <c r="AD19" s="43"/>
      <c r="AE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</row>
    <row r="20" spans="1:74" ht="14.1" customHeight="1" x14ac:dyDescent="0.2">
      <c r="A20" s="7"/>
      <c r="B20" s="44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39"/>
      <c r="X20" s="11"/>
      <c r="Y20" s="11"/>
      <c r="Z20" s="11"/>
      <c r="AA20" s="11"/>
      <c r="AB20" s="39"/>
      <c r="AC20" s="51"/>
      <c r="AD20" s="39"/>
      <c r="AE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</row>
    <row r="21" spans="1:74" ht="14.1" customHeight="1" x14ac:dyDescent="0.2">
      <c r="A21" s="7"/>
      <c r="B21" s="44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39"/>
      <c r="X21" s="11"/>
      <c r="Y21" s="11"/>
      <c r="Z21" s="11"/>
      <c r="AA21" s="11"/>
      <c r="AB21" s="39"/>
      <c r="AC21" s="51"/>
      <c r="AD21" s="39"/>
      <c r="AE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</row>
    <row r="22" spans="1:74" ht="14.1" customHeight="1" x14ac:dyDescent="0.2">
      <c r="A22" s="7"/>
      <c r="B22" s="44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39"/>
      <c r="X22" s="11"/>
      <c r="Y22" s="11"/>
      <c r="Z22" s="11"/>
      <c r="AA22" s="11"/>
      <c r="AB22" s="39"/>
      <c r="AC22" s="51"/>
      <c r="AD22" s="39"/>
      <c r="AE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</row>
    <row r="23" spans="1:74" ht="14.1" customHeight="1" x14ac:dyDescent="0.2">
      <c r="A23" s="7"/>
      <c r="B23" s="44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39"/>
      <c r="X23" s="11"/>
      <c r="Y23" s="11"/>
      <c r="Z23" s="11"/>
      <c r="AA23" s="11"/>
      <c r="AB23" s="39"/>
      <c r="AC23" s="51"/>
      <c r="AD23" s="39"/>
      <c r="AE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</row>
    <row r="24" spans="1:74" ht="14.1" customHeight="1" x14ac:dyDescent="0.2">
      <c r="A24" s="7"/>
      <c r="B24" s="44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39"/>
      <c r="X24" s="11"/>
      <c r="Y24" s="11"/>
      <c r="Z24" s="11"/>
      <c r="AA24" s="11"/>
      <c r="AB24" s="39"/>
      <c r="AC24" s="51"/>
      <c r="AD24" s="39"/>
      <c r="AE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</row>
    <row r="25" spans="1:74" ht="14.1" customHeight="1" thickBot="1" x14ac:dyDescent="0.25">
      <c r="A25" s="12"/>
      <c r="B25" s="54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6"/>
      <c r="X25" s="45"/>
      <c r="Y25" s="45"/>
      <c r="Z25" s="45"/>
      <c r="AA25" s="45"/>
      <c r="AB25" s="46"/>
      <c r="AC25" s="55"/>
      <c r="AD25" s="46"/>
      <c r="AE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</row>
    <row r="26" spans="1:74" x14ac:dyDescent="0.2">
      <c r="A26" s="13"/>
    </row>
    <row r="27" spans="1:74" s="6" customFormat="1" ht="10.8" hidden="1" thickBot="1" x14ac:dyDescent="0.25">
      <c r="A27" s="14" t="s">
        <v>31</v>
      </c>
      <c r="K27" s="10"/>
      <c r="L27" s="10"/>
      <c r="W27" s="10"/>
      <c r="X27" s="10"/>
    </row>
    <row r="28" spans="1:74" s="16" customFormat="1" ht="14.1" hidden="1" customHeight="1" x14ac:dyDescent="0.2">
      <c r="A28" s="28" t="s">
        <v>57</v>
      </c>
      <c r="B28" s="47">
        <f t="shared" ref="B28:AC28" ca="1" si="2">B9-B47</f>
        <v>25.375000047683717</v>
      </c>
      <c r="C28" s="48">
        <f t="shared" ca="1" si="2"/>
        <v>25.375000047683717</v>
      </c>
      <c r="D28" s="48">
        <f t="shared" ca="1" si="2"/>
        <v>25.075000047683716</v>
      </c>
      <c r="E28" s="48">
        <f t="shared" ca="1" si="2"/>
        <v>25.075000047683716</v>
      </c>
      <c r="F28" s="48">
        <f t="shared" ca="1" si="2"/>
        <v>25.075000047683716</v>
      </c>
      <c r="G28" s="48">
        <f t="shared" ca="1" si="2"/>
        <v>25.075000047683716</v>
      </c>
      <c r="H28" s="48">
        <f t="shared" ca="1" si="2"/>
        <v>26.075000047683716</v>
      </c>
      <c r="I28" s="48">
        <f t="shared" ca="1" si="2"/>
        <v>26.075000047683716</v>
      </c>
      <c r="J28" s="48">
        <f t="shared" ca="1" si="2"/>
        <v>27.069999933242798</v>
      </c>
      <c r="K28" s="48">
        <f t="shared" ca="1" si="2"/>
        <v>27.069999933242798</v>
      </c>
      <c r="L28" s="48">
        <f t="shared" ca="1" si="2"/>
        <v>27.069999933242798</v>
      </c>
      <c r="M28" s="48">
        <f t="shared" ca="1" si="2"/>
        <v>27.069999933242798</v>
      </c>
      <c r="N28" s="48">
        <f t="shared" ca="1" si="2"/>
        <v>27.069999933242798</v>
      </c>
      <c r="O28" s="48">
        <f t="shared" ca="1" si="2"/>
        <v>27.069999933242798</v>
      </c>
      <c r="P28" s="48">
        <f t="shared" ca="1" si="2"/>
        <v>27.069999933242798</v>
      </c>
      <c r="Q28" s="48">
        <f t="shared" ca="1" si="2"/>
        <v>27.069999933242798</v>
      </c>
      <c r="R28" s="48">
        <f t="shared" ca="1" si="2"/>
        <v>27.069999933242798</v>
      </c>
      <c r="S28" s="48">
        <f t="shared" ca="1" si="2"/>
        <v>27.069999933242798</v>
      </c>
      <c r="T28" s="48">
        <f t="shared" ca="1" si="2"/>
        <v>27.069999933242798</v>
      </c>
      <c r="U28" s="48">
        <f t="shared" ca="1" si="2"/>
        <v>27.069999933242798</v>
      </c>
      <c r="V28" s="48">
        <f t="shared" ca="1" si="2"/>
        <v>27.069999933242798</v>
      </c>
      <c r="W28" s="11">
        <f t="shared" ca="1" si="2"/>
        <v>27.069999933242798</v>
      </c>
      <c r="X28" s="11">
        <f t="shared" ca="1" si="2"/>
        <v>27.069999933242798</v>
      </c>
      <c r="Y28" s="48">
        <f t="shared" ca="1" si="2"/>
        <v>27.069999933242798</v>
      </c>
      <c r="Z28" s="48">
        <f t="shared" ca="1" si="2"/>
        <v>27.069999933242798</v>
      </c>
      <c r="AA28" s="48">
        <f t="shared" ca="1" si="2"/>
        <v>27.069999933242798</v>
      </c>
      <c r="AB28" s="48">
        <f t="shared" ca="1" si="2"/>
        <v>27.069999933242798</v>
      </c>
      <c r="AC28" s="65">
        <f t="shared" ca="1" si="2"/>
        <v>0</v>
      </c>
      <c r="AD28" s="41"/>
      <c r="AE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</row>
    <row r="29" spans="1:74" s="16" customFormat="1" ht="14.1" hidden="1" customHeight="1" x14ac:dyDescent="0.2">
      <c r="A29" s="8" t="s">
        <v>58</v>
      </c>
      <c r="B29" s="44">
        <f t="shared" ref="B29:AC29" ca="1" si="3">B10-B48</f>
        <v>26.129999876022339</v>
      </c>
      <c r="C29" s="11">
        <f t="shared" ca="1" si="3"/>
        <v>26.129999876022339</v>
      </c>
      <c r="D29" s="11">
        <f t="shared" ca="1" si="3"/>
        <v>25.879999876022339</v>
      </c>
      <c r="E29" s="11">
        <f t="shared" ca="1" si="3"/>
        <v>25.879999876022339</v>
      </c>
      <c r="F29" s="11">
        <f t="shared" ca="1" si="3"/>
        <v>25.879999876022339</v>
      </c>
      <c r="G29" s="11">
        <f t="shared" ca="1" si="3"/>
        <v>25.879999876022339</v>
      </c>
      <c r="H29" s="11">
        <f t="shared" ca="1" si="3"/>
        <v>27.629999876022339</v>
      </c>
      <c r="I29" s="11">
        <f t="shared" ca="1" si="3"/>
        <v>27.629999876022339</v>
      </c>
      <c r="J29" s="11">
        <f t="shared" ca="1" si="3"/>
        <v>27.630000114440918</v>
      </c>
      <c r="K29" s="11">
        <f t="shared" ca="1" si="3"/>
        <v>27.630000114440918</v>
      </c>
      <c r="L29" s="11">
        <f t="shared" ca="1" si="3"/>
        <v>27.630000114440918</v>
      </c>
      <c r="M29" s="11">
        <f t="shared" ca="1" si="3"/>
        <v>27.630000114440918</v>
      </c>
      <c r="N29" s="11">
        <f t="shared" ca="1" si="3"/>
        <v>27.630000114440918</v>
      </c>
      <c r="O29" s="11">
        <f t="shared" ca="1" si="3"/>
        <v>27.630000114440918</v>
      </c>
      <c r="P29" s="11">
        <f t="shared" ca="1" si="3"/>
        <v>27.630000114440918</v>
      </c>
      <c r="Q29" s="11">
        <f t="shared" ca="1" si="3"/>
        <v>27.630000114440918</v>
      </c>
      <c r="R29" s="11">
        <f t="shared" ca="1" si="3"/>
        <v>27.630000114440918</v>
      </c>
      <c r="S29" s="11">
        <f t="shared" ca="1" si="3"/>
        <v>27.630000114440918</v>
      </c>
      <c r="T29" s="11">
        <f t="shared" ca="1" si="3"/>
        <v>27.630000114440918</v>
      </c>
      <c r="U29" s="11">
        <f t="shared" ca="1" si="3"/>
        <v>27.630000114440918</v>
      </c>
      <c r="V29" s="11">
        <f t="shared" ca="1" si="3"/>
        <v>27.630000114440918</v>
      </c>
      <c r="W29" s="11">
        <f t="shared" ca="1" si="3"/>
        <v>22.380000114440918</v>
      </c>
      <c r="X29" s="11">
        <f t="shared" ca="1" si="3"/>
        <v>22.380000114440918</v>
      </c>
      <c r="Y29" s="11">
        <f t="shared" ca="1" si="3"/>
        <v>22.380000114440918</v>
      </c>
      <c r="Z29" s="11">
        <f t="shared" ca="1" si="3"/>
        <v>22.380000114440918</v>
      </c>
      <c r="AA29" s="11">
        <f t="shared" ca="1" si="3"/>
        <v>22.380000114440918</v>
      </c>
      <c r="AB29" s="11">
        <f t="shared" ca="1" si="3"/>
        <v>27.630000114440918</v>
      </c>
      <c r="AC29" s="66">
        <f t="shared" ca="1" si="3"/>
        <v>0</v>
      </c>
      <c r="AD29" s="43"/>
      <c r="AE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</row>
    <row r="30" spans="1:74" s="16" customFormat="1" ht="14.1" hidden="1" customHeight="1" x14ac:dyDescent="0.2">
      <c r="A30" s="8" t="s">
        <v>60</v>
      </c>
      <c r="B30" s="44">
        <f t="shared" ref="B30:AC30" ca="1" si="4">B11-B49</f>
        <v>25.659999942779542</v>
      </c>
      <c r="C30" s="11">
        <f t="shared" ca="1" si="4"/>
        <v>25.659999942779542</v>
      </c>
      <c r="D30" s="11">
        <f t="shared" ca="1" si="4"/>
        <v>26.309999942779541</v>
      </c>
      <c r="E30" s="11">
        <f t="shared" ca="1" si="4"/>
        <v>26.309999942779541</v>
      </c>
      <c r="F30" s="11">
        <f t="shared" ca="1" si="4"/>
        <v>26.309999942779541</v>
      </c>
      <c r="G30" s="11">
        <f t="shared" ca="1" si="4"/>
        <v>26.309999942779541</v>
      </c>
      <c r="H30" s="11">
        <f t="shared" ca="1" si="4"/>
        <v>28.309999942779541</v>
      </c>
      <c r="I30" s="11">
        <f t="shared" ca="1" si="4"/>
        <v>28.309999942779541</v>
      </c>
      <c r="J30" s="11">
        <f t="shared" ca="1" si="4"/>
        <v>28.309999942779541</v>
      </c>
      <c r="K30" s="11">
        <f t="shared" ca="1" si="4"/>
        <v>28.309999942779541</v>
      </c>
      <c r="L30" s="11">
        <f t="shared" ca="1" si="4"/>
        <v>28.309999942779541</v>
      </c>
      <c r="M30" s="11">
        <f t="shared" ca="1" si="4"/>
        <v>28.309999942779541</v>
      </c>
      <c r="N30" s="11">
        <f t="shared" ca="1" si="4"/>
        <v>28.309999942779541</v>
      </c>
      <c r="O30" s="11">
        <f t="shared" ca="1" si="4"/>
        <v>28.309999942779541</v>
      </c>
      <c r="P30" s="11">
        <f t="shared" ca="1" si="4"/>
        <v>28.309999942779541</v>
      </c>
      <c r="Q30" s="11">
        <f t="shared" ca="1" si="4"/>
        <v>28.309999942779541</v>
      </c>
      <c r="R30" s="11">
        <f t="shared" ca="1" si="4"/>
        <v>28.309999942779541</v>
      </c>
      <c r="S30" s="11">
        <f t="shared" ca="1" si="4"/>
        <v>28.309999942779541</v>
      </c>
      <c r="T30" s="11">
        <f t="shared" ca="1" si="4"/>
        <v>28.309999942779541</v>
      </c>
      <c r="U30" s="11">
        <f t="shared" ca="1" si="4"/>
        <v>28.309999942779541</v>
      </c>
      <c r="V30" s="11">
        <f t="shared" ca="1" si="4"/>
        <v>28.309999942779541</v>
      </c>
      <c r="W30" s="11">
        <f t="shared" ca="1" si="4"/>
        <v>28.309999942779541</v>
      </c>
      <c r="X30" s="11">
        <f t="shared" ca="1" si="4"/>
        <v>28.309999942779541</v>
      </c>
      <c r="Y30" s="11">
        <f t="shared" ca="1" si="4"/>
        <v>28.309999942779541</v>
      </c>
      <c r="Z30" s="11">
        <f t="shared" ca="1" si="4"/>
        <v>28.309999942779541</v>
      </c>
      <c r="AA30" s="11">
        <f t="shared" ca="1" si="4"/>
        <v>28.309999942779541</v>
      </c>
      <c r="AB30" s="11">
        <f t="shared" ca="1" si="4"/>
        <v>28.309999942779541</v>
      </c>
      <c r="AC30" s="66">
        <f t="shared" ca="1" si="4"/>
        <v>0</v>
      </c>
      <c r="AD30" s="43"/>
      <c r="AE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</row>
    <row r="31" spans="1:74" s="16" customFormat="1" ht="14.1" hidden="1" customHeight="1" x14ac:dyDescent="0.2">
      <c r="A31" s="8" t="s">
        <v>62</v>
      </c>
      <c r="B31" s="44">
        <f t="shared" ref="B31:AC31" ca="1" si="5">B12-B50</f>
        <v>22.219999885559083</v>
      </c>
      <c r="C31" s="11">
        <f t="shared" ca="1" si="5"/>
        <v>22.219999885559083</v>
      </c>
      <c r="D31" s="11">
        <f t="shared" ca="1" si="5"/>
        <v>22.057999885559084</v>
      </c>
      <c r="E31" s="11">
        <f t="shared" ca="1" si="5"/>
        <v>22.057499885559082</v>
      </c>
      <c r="F31" s="11">
        <f t="shared" ca="1" si="5"/>
        <v>22.057499885559082</v>
      </c>
      <c r="G31" s="11">
        <f t="shared" ca="1" si="5"/>
        <v>22.057499885559082</v>
      </c>
      <c r="H31" s="11">
        <f t="shared" ca="1" si="5"/>
        <v>19.769999885559081</v>
      </c>
      <c r="I31" s="11">
        <f t="shared" ca="1" si="5"/>
        <v>19.769999885559081</v>
      </c>
      <c r="J31" s="11">
        <f t="shared" ca="1" si="5"/>
        <v>14.044999122619583</v>
      </c>
      <c r="K31" s="11">
        <f t="shared" ca="1" si="5"/>
        <v>14.044999122619583</v>
      </c>
      <c r="L31" s="11">
        <f t="shared" ca="1" si="5"/>
        <v>14.044999122619583</v>
      </c>
      <c r="M31" s="11">
        <f t="shared" ca="1" si="5"/>
        <v>14.044999122619583</v>
      </c>
      <c r="N31" s="11">
        <f t="shared" ca="1" si="5"/>
        <v>14.044999122619583</v>
      </c>
      <c r="O31" s="11">
        <f t="shared" ca="1" si="5"/>
        <v>14.044999122619583</v>
      </c>
      <c r="P31" s="11">
        <f t="shared" ca="1" si="5"/>
        <v>14.044999122619583</v>
      </c>
      <c r="Q31" s="11">
        <f t="shared" ca="1" si="5"/>
        <v>14.044999122619583</v>
      </c>
      <c r="R31" s="11">
        <f t="shared" ca="1" si="5"/>
        <v>14.044999122619583</v>
      </c>
      <c r="S31" s="11">
        <f t="shared" ca="1" si="5"/>
        <v>14.044999122619583</v>
      </c>
      <c r="T31" s="11">
        <f t="shared" ca="1" si="5"/>
        <v>14.044999122619583</v>
      </c>
      <c r="U31" s="11">
        <f t="shared" ca="1" si="5"/>
        <v>14.044999122619583</v>
      </c>
      <c r="V31" s="11">
        <f t="shared" ca="1" si="5"/>
        <v>14.044999122619583</v>
      </c>
      <c r="W31" s="11">
        <f t="shared" ca="1" si="5"/>
        <v>14.044999122619583</v>
      </c>
      <c r="X31" s="11">
        <f t="shared" ca="1" si="5"/>
        <v>14.044999122619583</v>
      </c>
      <c r="Y31" s="11">
        <f t="shared" ca="1" si="5"/>
        <v>14.044999122619583</v>
      </c>
      <c r="Z31" s="11">
        <f t="shared" ca="1" si="5"/>
        <v>14.044999122619583</v>
      </c>
      <c r="AA31" s="11">
        <f t="shared" ca="1" si="5"/>
        <v>14.044999122619583</v>
      </c>
      <c r="AB31" s="11">
        <f t="shared" ca="1" si="5"/>
        <v>19.869999885559082</v>
      </c>
      <c r="AC31" s="66">
        <f t="shared" ca="1" si="5"/>
        <v>0</v>
      </c>
      <c r="AD31" s="43"/>
      <c r="AE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</row>
    <row r="32" spans="1:74" s="16" customFormat="1" ht="14.1" hidden="1" customHeight="1" x14ac:dyDescent="0.2">
      <c r="A32" s="8" t="s">
        <v>61</v>
      </c>
      <c r="B32" s="44">
        <f t="shared" ref="B32:AC32" ca="1" si="6">B13-B51</f>
        <v>25.610000762939453</v>
      </c>
      <c r="C32" s="11">
        <f t="shared" ca="1" si="6"/>
        <v>25.610000762939453</v>
      </c>
      <c r="D32" s="11">
        <f t="shared" ca="1" si="6"/>
        <v>26.200000762939453</v>
      </c>
      <c r="E32" s="11">
        <f t="shared" ca="1" si="6"/>
        <v>26.200000762939453</v>
      </c>
      <c r="F32" s="11">
        <f t="shared" ca="1" si="6"/>
        <v>26.200000762939453</v>
      </c>
      <c r="G32" s="11">
        <f t="shared" ca="1" si="6"/>
        <v>26.200000762939453</v>
      </c>
      <c r="H32" s="11">
        <f t="shared" ca="1" si="6"/>
        <v>27.200000762939453</v>
      </c>
      <c r="I32" s="11">
        <f t="shared" ca="1" si="6"/>
        <v>27.200000762939453</v>
      </c>
      <c r="J32" s="11">
        <f t="shared" ca="1" si="6"/>
        <v>27.200000762939453</v>
      </c>
      <c r="K32" s="11">
        <f t="shared" ca="1" si="6"/>
        <v>27.200000762939453</v>
      </c>
      <c r="L32" s="11">
        <f t="shared" ca="1" si="6"/>
        <v>27.200000762939453</v>
      </c>
      <c r="M32" s="11">
        <f t="shared" ca="1" si="6"/>
        <v>27.200000762939453</v>
      </c>
      <c r="N32" s="11">
        <f t="shared" ca="1" si="6"/>
        <v>27.200000762939453</v>
      </c>
      <c r="O32" s="11">
        <f t="shared" ca="1" si="6"/>
        <v>27.200000762939453</v>
      </c>
      <c r="P32" s="11">
        <f t="shared" ca="1" si="6"/>
        <v>27.200000762939453</v>
      </c>
      <c r="Q32" s="11">
        <f t="shared" ca="1" si="6"/>
        <v>27.200000762939453</v>
      </c>
      <c r="R32" s="11">
        <f t="shared" ca="1" si="6"/>
        <v>27.200000762939453</v>
      </c>
      <c r="S32" s="11">
        <f t="shared" ca="1" si="6"/>
        <v>27.200000762939453</v>
      </c>
      <c r="T32" s="11">
        <f t="shared" ca="1" si="6"/>
        <v>27.200000762939453</v>
      </c>
      <c r="U32" s="11">
        <f t="shared" ca="1" si="6"/>
        <v>27.200000762939453</v>
      </c>
      <c r="V32" s="11">
        <f t="shared" ca="1" si="6"/>
        <v>27.200000762939453</v>
      </c>
      <c r="W32" s="11">
        <f t="shared" ca="1" si="6"/>
        <v>27.200000762939453</v>
      </c>
      <c r="X32" s="11">
        <f t="shared" ca="1" si="6"/>
        <v>27.200000762939453</v>
      </c>
      <c r="Y32" s="11">
        <f t="shared" ca="1" si="6"/>
        <v>27.200000762939453</v>
      </c>
      <c r="Z32" s="11">
        <f t="shared" ca="1" si="6"/>
        <v>27.200000762939453</v>
      </c>
      <c r="AA32" s="11">
        <f t="shared" ca="1" si="6"/>
        <v>27.200000762939453</v>
      </c>
      <c r="AB32" s="11">
        <f t="shared" ca="1" si="6"/>
        <v>27.200000762939453</v>
      </c>
      <c r="AC32" s="66">
        <f t="shared" ca="1" si="6"/>
        <v>0</v>
      </c>
      <c r="AD32" s="43"/>
      <c r="AE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</row>
    <row r="33" spans="1:74" ht="14.1" hidden="1" customHeight="1" x14ac:dyDescent="0.2">
      <c r="A33" s="33" t="s">
        <v>59</v>
      </c>
      <c r="B33" s="54">
        <f t="shared" ref="B33:AC33" ca="1" si="7">B14-B52</f>
        <v>26.499999523162842</v>
      </c>
      <c r="C33" s="45">
        <f t="shared" ca="1" si="7"/>
        <v>26.499999523162842</v>
      </c>
      <c r="D33" s="45">
        <f t="shared" ca="1" si="7"/>
        <v>27.749999523162842</v>
      </c>
      <c r="E33" s="45">
        <f t="shared" ca="1" si="7"/>
        <v>27.749999523162842</v>
      </c>
      <c r="F33" s="45">
        <f t="shared" ca="1" si="7"/>
        <v>27.749999523162842</v>
      </c>
      <c r="G33" s="45">
        <f t="shared" ca="1" si="7"/>
        <v>27.749999523162842</v>
      </c>
      <c r="H33" s="45">
        <f t="shared" ca="1" si="7"/>
        <v>27.499999523162842</v>
      </c>
      <c r="I33" s="45">
        <f t="shared" ca="1" si="7"/>
        <v>27.499999523162842</v>
      </c>
      <c r="J33" s="45">
        <f t="shared" ca="1" si="7"/>
        <v>26</v>
      </c>
      <c r="K33" s="45">
        <f t="shared" ca="1" si="7"/>
        <v>26</v>
      </c>
      <c r="L33" s="45">
        <f t="shared" ca="1" si="7"/>
        <v>26</v>
      </c>
      <c r="M33" s="45">
        <f t="shared" ca="1" si="7"/>
        <v>26</v>
      </c>
      <c r="N33" s="45">
        <f t="shared" ca="1" si="7"/>
        <v>26</v>
      </c>
      <c r="O33" s="45">
        <f t="shared" ca="1" si="7"/>
        <v>26</v>
      </c>
      <c r="P33" s="45">
        <f t="shared" ca="1" si="7"/>
        <v>26</v>
      </c>
      <c r="Q33" s="45">
        <f t="shared" ca="1" si="7"/>
        <v>26</v>
      </c>
      <c r="R33" s="45">
        <f t="shared" ca="1" si="7"/>
        <v>26</v>
      </c>
      <c r="S33" s="45">
        <f t="shared" ca="1" si="7"/>
        <v>26</v>
      </c>
      <c r="T33" s="45">
        <f t="shared" ca="1" si="7"/>
        <v>26</v>
      </c>
      <c r="U33" s="45">
        <f t="shared" ca="1" si="7"/>
        <v>26</v>
      </c>
      <c r="V33" s="45">
        <f t="shared" ca="1" si="7"/>
        <v>26</v>
      </c>
      <c r="W33" s="45">
        <f t="shared" ca="1" si="7"/>
        <v>26</v>
      </c>
      <c r="X33" s="45">
        <f t="shared" ca="1" si="7"/>
        <v>26</v>
      </c>
      <c r="Y33" s="45">
        <f t="shared" ca="1" si="7"/>
        <v>26</v>
      </c>
      <c r="Z33" s="45">
        <f t="shared" ca="1" si="7"/>
        <v>26</v>
      </c>
      <c r="AA33" s="45">
        <f t="shared" ca="1" si="7"/>
        <v>26</v>
      </c>
      <c r="AB33" s="45">
        <f t="shared" ca="1" si="7"/>
        <v>26</v>
      </c>
      <c r="AC33" s="67">
        <f t="shared" ca="1" si="7"/>
        <v>0</v>
      </c>
      <c r="AD33" s="39"/>
      <c r="AE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</row>
    <row r="34" spans="1:74" ht="14.1" hidden="1" customHeight="1" x14ac:dyDescent="0.2">
      <c r="A34" s="8" t="s">
        <v>63</v>
      </c>
      <c r="B34" s="47">
        <f t="shared" ref="B34:AB34" ca="1" si="8">B15-B53</f>
        <v>-11</v>
      </c>
      <c r="C34" s="48">
        <f t="shared" ca="1" si="8"/>
        <v>-11</v>
      </c>
      <c r="D34" s="48">
        <f t="shared" ca="1" si="8"/>
        <v>-9.75</v>
      </c>
      <c r="E34" s="48">
        <f t="shared" ca="1" si="8"/>
        <v>-8.75</v>
      </c>
      <c r="F34" s="48">
        <f t="shared" ca="1" si="8"/>
        <v>-8.75</v>
      </c>
      <c r="G34" s="48">
        <f t="shared" ca="1" si="8"/>
        <v>-8.75</v>
      </c>
      <c r="H34" s="48">
        <f t="shared" ca="1" si="8"/>
        <v>-9</v>
      </c>
      <c r="I34" s="48">
        <f t="shared" ca="1" si="8"/>
        <v>-9</v>
      </c>
      <c r="J34" s="48">
        <f t="shared" ca="1" si="8"/>
        <v>-11.25</v>
      </c>
      <c r="K34" s="48">
        <f t="shared" ca="1" si="8"/>
        <v>-11.25</v>
      </c>
      <c r="L34" s="48">
        <f t="shared" ca="1" si="8"/>
        <v>-11.25</v>
      </c>
      <c r="M34" s="48">
        <f t="shared" ca="1" si="8"/>
        <v>-11.25</v>
      </c>
      <c r="N34" s="48">
        <f t="shared" ca="1" si="8"/>
        <v>-11.25</v>
      </c>
      <c r="O34" s="48">
        <f t="shared" ca="1" si="8"/>
        <v>-11.25</v>
      </c>
      <c r="P34" s="48">
        <f t="shared" ca="1" si="8"/>
        <v>-11.25</v>
      </c>
      <c r="Q34" s="48">
        <f t="shared" ca="1" si="8"/>
        <v>-11.25</v>
      </c>
      <c r="R34" s="48">
        <f t="shared" ca="1" si="8"/>
        <v>-11.25</v>
      </c>
      <c r="S34" s="48">
        <f t="shared" ca="1" si="8"/>
        <v>-11.25</v>
      </c>
      <c r="T34" s="48">
        <f t="shared" ca="1" si="8"/>
        <v>-11.25</v>
      </c>
      <c r="U34" s="48">
        <f t="shared" ca="1" si="8"/>
        <v>-11.25</v>
      </c>
      <c r="V34" s="48">
        <f t="shared" ca="1" si="8"/>
        <v>-11.25</v>
      </c>
      <c r="W34" s="11">
        <f t="shared" ca="1" si="8"/>
        <v>-11.25</v>
      </c>
      <c r="X34" s="11">
        <f t="shared" ca="1" si="8"/>
        <v>-11.25</v>
      </c>
      <c r="Y34" s="48">
        <f t="shared" ca="1" si="8"/>
        <v>-11.25</v>
      </c>
      <c r="Z34" s="48">
        <f t="shared" ca="1" si="8"/>
        <v>-11.25</v>
      </c>
      <c r="AA34" s="48">
        <f t="shared" ca="1" si="8"/>
        <v>-11.25</v>
      </c>
      <c r="AB34" s="48">
        <f t="shared" ca="1" si="8"/>
        <v>-11.25</v>
      </c>
      <c r="AC34" s="66">
        <v>0</v>
      </c>
      <c r="AD34" s="39"/>
      <c r="AE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</row>
    <row r="35" spans="1:74" ht="14.1" hidden="1" customHeight="1" x14ac:dyDescent="0.2">
      <c r="A35" s="7"/>
      <c r="B35" s="44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66"/>
      <c r="AD35" s="39"/>
      <c r="AE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</row>
    <row r="36" spans="1:74" ht="14.1" hidden="1" customHeight="1" x14ac:dyDescent="0.2">
      <c r="A36" s="7" t="s">
        <v>56</v>
      </c>
      <c r="B36" s="44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66"/>
      <c r="AD36" s="39"/>
      <c r="AE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</row>
    <row r="37" spans="1:74" ht="14.1" hidden="1" customHeight="1" x14ac:dyDescent="0.2">
      <c r="A37" s="8" t="s">
        <v>56</v>
      </c>
      <c r="B37" s="44">
        <f t="shared" ref="B37:AC37" ca="1" si="9">B18-B56</f>
        <v>24</v>
      </c>
      <c r="C37" s="11">
        <f t="shared" ca="1" si="9"/>
        <v>25.5</v>
      </c>
      <c r="D37" s="11">
        <f t="shared" ca="1" si="9"/>
        <v>25.5</v>
      </c>
      <c r="E37" s="11">
        <f t="shared" ca="1" si="9"/>
        <v>24.6</v>
      </c>
      <c r="F37" s="11">
        <f t="shared" ca="1" si="9"/>
        <v>24.6</v>
      </c>
      <c r="G37" s="11">
        <f t="shared" ca="1" si="9"/>
        <v>24.6</v>
      </c>
      <c r="H37" s="11">
        <f t="shared" ca="1" si="9"/>
        <v>19.599996185302736</v>
      </c>
      <c r="I37" s="11">
        <f t="shared" ca="1" si="9"/>
        <v>19.599996185302736</v>
      </c>
      <c r="J37" s="11">
        <f t="shared" ca="1" si="9"/>
        <v>18.999996185302734</v>
      </c>
      <c r="K37" s="11">
        <f t="shared" ca="1" si="9"/>
        <v>18.999996185302734</v>
      </c>
      <c r="L37" s="11">
        <f t="shared" ca="1" si="9"/>
        <v>18.999996185302734</v>
      </c>
      <c r="M37" s="11">
        <f t="shared" ca="1" si="9"/>
        <v>18.999996185302734</v>
      </c>
      <c r="N37" s="11">
        <f t="shared" ca="1" si="9"/>
        <v>18.999996185302734</v>
      </c>
      <c r="O37" s="11">
        <f t="shared" ca="1" si="9"/>
        <v>18.999996185302734</v>
      </c>
      <c r="P37" s="11">
        <f t="shared" ca="1" si="9"/>
        <v>18.999996185302734</v>
      </c>
      <c r="Q37" s="11">
        <f t="shared" ca="1" si="9"/>
        <v>18.999996185302734</v>
      </c>
      <c r="R37" s="11">
        <f t="shared" ca="1" si="9"/>
        <v>18.999996185302734</v>
      </c>
      <c r="S37" s="11">
        <f t="shared" ca="1" si="9"/>
        <v>18.999996185302734</v>
      </c>
      <c r="T37" s="11">
        <f t="shared" ca="1" si="9"/>
        <v>18.999996185302734</v>
      </c>
      <c r="U37" s="11">
        <f t="shared" ca="1" si="9"/>
        <v>18.999996185302734</v>
      </c>
      <c r="V37" s="11">
        <f t="shared" ca="1" si="9"/>
        <v>18.999996185302734</v>
      </c>
      <c r="W37" s="11">
        <f t="shared" ca="1" si="9"/>
        <v>18.999994354248045</v>
      </c>
      <c r="X37" s="11">
        <f t="shared" ca="1" si="9"/>
        <v>-34</v>
      </c>
      <c r="Y37" s="11">
        <f t="shared" ca="1" si="9"/>
        <v>-34</v>
      </c>
      <c r="Z37" s="11">
        <f t="shared" ca="1" si="9"/>
        <v>-34</v>
      </c>
      <c r="AA37" s="11">
        <f t="shared" ca="1" si="9"/>
        <v>-34</v>
      </c>
      <c r="AB37" s="11">
        <f t="shared" ca="1" si="9"/>
        <v>18.999996185302734</v>
      </c>
      <c r="AC37" s="66">
        <f t="shared" ca="1" si="9"/>
        <v>0.5</v>
      </c>
      <c r="AD37" s="39"/>
      <c r="AE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</row>
    <row r="38" spans="1:74" ht="14.1" hidden="1" customHeight="1" x14ac:dyDescent="0.2">
      <c r="A38" s="70"/>
      <c r="B38" s="44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66"/>
      <c r="AD38" s="39"/>
      <c r="AE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</row>
    <row r="39" spans="1:74" ht="14.1" customHeight="1" x14ac:dyDescent="0.2">
      <c r="A39" s="7"/>
      <c r="B39" s="44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66"/>
      <c r="AD39" s="39"/>
      <c r="AE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</row>
    <row r="40" spans="1:74" ht="14.1" customHeight="1" x14ac:dyDescent="0.2">
      <c r="A40" s="7"/>
      <c r="B40" s="44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66"/>
      <c r="AD40" s="39"/>
      <c r="AE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</row>
    <row r="41" spans="1:74" ht="14.1" customHeight="1" x14ac:dyDescent="0.2">
      <c r="A41" s="7"/>
      <c r="B41" s="44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66"/>
      <c r="AD41" s="39"/>
      <c r="AE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</row>
    <row r="42" spans="1:74" ht="14.1" customHeight="1" x14ac:dyDescent="0.2">
      <c r="A42" s="7"/>
      <c r="B42" s="44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66"/>
      <c r="AD42" s="39"/>
      <c r="AE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</row>
    <row r="43" spans="1:74" ht="14.1" customHeight="1" x14ac:dyDescent="0.2">
      <c r="A43" s="7"/>
      <c r="B43" s="44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66"/>
      <c r="AD43" s="39"/>
      <c r="AE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</row>
    <row r="44" spans="1:74" ht="14.1" customHeight="1" thickBot="1" x14ac:dyDescent="0.25">
      <c r="A44" s="12"/>
      <c r="B44" s="54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67"/>
      <c r="AD44" s="46"/>
      <c r="AE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</row>
    <row r="45" spans="1:74" ht="20.25" customHeight="1" x14ac:dyDescent="0.2">
      <c r="A45" s="15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9"/>
      <c r="AD45" s="11"/>
      <c r="AE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</row>
    <row r="46" spans="1:74" ht="12.75" hidden="1" customHeight="1" thickBot="1" x14ac:dyDescent="0.25">
      <c r="A46" s="5">
        <f ca="1">'Power Price'!A46</f>
        <v>37186</v>
      </c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</row>
    <row r="47" spans="1:74" s="16" customFormat="1" ht="14.1" hidden="1" customHeight="1" x14ac:dyDescent="0.2">
      <c r="A47" s="57" t="s">
        <v>15</v>
      </c>
      <c r="B47" s="58">
        <v>2.9249999523162842</v>
      </c>
      <c r="C47" s="59">
        <v>2.9249999523162842</v>
      </c>
      <c r="D47" s="59">
        <v>2.9249999523162842</v>
      </c>
      <c r="E47" s="59">
        <v>2.9249999523162842</v>
      </c>
      <c r="F47" s="59">
        <v>2.9249999523162842</v>
      </c>
      <c r="G47" s="59">
        <v>2.9249999523162842</v>
      </c>
      <c r="H47" s="59">
        <v>2.9249999523162842</v>
      </c>
      <c r="I47" s="59">
        <v>2.9249999523162842</v>
      </c>
      <c r="J47" s="59">
        <v>1.9300000667572021</v>
      </c>
      <c r="K47" s="11">
        <v>1.9300000667572021</v>
      </c>
      <c r="L47" s="11">
        <v>1.9300000667572021</v>
      </c>
      <c r="M47" s="11">
        <v>1.9300000667572021</v>
      </c>
      <c r="N47" s="11">
        <v>1.9300000667572021</v>
      </c>
      <c r="O47" s="11">
        <v>1.9300000667572021</v>
      </c>
      <c r="P47" s="11">
        <v>1.9300000667572021</v>
      </c>
      <c r="Q47" s="11">
        <v>1.9300000667572021</v>
      </c>
      <c r="R47" s="11">
        <v>1.9300000667572021</v>
      </c>
      <c r="S47" s="11">
        <v>1.9300000667572021</v>
      </c>
      <c r="T47" s="11">
        <v>1.9300000667572021</v>
      </c>
      <c r="U47" s="11">
        <v>1.9300000667572021</v>
      </c>
      <c r="V47" s="11">
        <v>1.9300000667572021</v>
      </c>
      <c r="W47" s="39">
        <v>1.9300000667572021</v>
      </c>
      <c r="X47" s="40">
        <v>1.9300000667572021</v>
      </c>
      <c r="Y47" s="40">
        <v>1.9300000667572021</v>
      </c>
      <c r="Z47" s="40">
        <v>1.9300000667572021</v>
      </c>
      <c r="AA47" s="40">
        <v>1.9300000667572021</v>
      </c>
      <c r="AB47" s="40">
        <v>1.9300000667572021</v>
      </c>
      <c r="AC47" s="50">
        <v>28.3</v>
      </c>
      <c r="AD47" s="41">
        <v>14.369999885559082</v>
      </c>
      <c r="AE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</row>
    <row r="48" spans="1:74" s="16" customFormat="1" ht="14.1" hidden="1" customHeight="1" x14ac:dyDescent="0.2">
      <c r="A48" s="60" t="s">
        <v>19</v>
      </c>
      <c r="B48" s="61">
        <v>2.1200001239776611</v>
      </c>
      <c r="C48" s="11">
        <v>2.1200001239776611</v>
      </c>
      <c r="D48" s="11">
        <v>2.1200001239776611</v>
      </c>
      <c r="E48" s="11">
        <v>2.1200001239776611</v>
      </c>
      <c r="F48" s="11">
        <v>2.1200001239776611</v>
      </c>
      <c r="G48" s="11">
        <v>2.1200001239776611</v>
      </c>
      <c r="H48" s="11">
        <v>2.1200001239776611</v>
      </c>
      <c r="I48" s="11">
        <v>2.1200001239776611</v>
      </c>
      <c r="J48" s="11">
        <v>2.119999885559082</v>
      </c>
      <c r="K48" s="11">
        <v>2.119999885559082</v>
      </c>
      <c r="L48" s="11">
        <v>2.119999885559082</v>
      </c>
      <c r="M48" s="11">
        <v>2.119999885559082</v>
      </c>
      <c r="N48" s="11">
        <v>2.119999885559082</v>
      </c>
      <c r="O48" s="11">
        <v>2.119999885559082</v>
      </c>
      <c r="P48" s="11">
        <v>2.119999885559082</v>
      </c>
      <c r="Q48" s="11">
        <v>2.119999885559082</v>
      </c>
      <c r="R48" s="11">
        <v>2.119999885559082</v>
      </c>
      <c r="S48" s="11">
        <v>2.119999885559082</v>
      </c>
      <c r="T48" s="11">
        <v>2.119999885559082</v>
      </c>
      <c r="U48" s="11">
        <v>2.119999885559082</v>
      </c>
      <c r="V48" s="11">
        <v>2.119999885559082</v>
      </c>
      <c r="W48" s="39">
        <v>2.119999885559082</v>
      </c>
      <c r="X48" s="40">
        <v>2.119999885559082</v>
      </c>
      <c r="Y48" s="40">
        <v>2.119999885559082</v>
      </c>
      <c r="Z48" s="40">
        <v>2.119999885559082</v>
      </c>
      <c r="AA48" s="40">
        <v>2.119999885559082</v>
      </c>
      <c r="AB48" s="40">
        <v>2.119999885559082</v>
      </c>
      <c r="AC48" s="51">
        <v>28.25</v>
      </c>
      <c r="AD48" s="43">
        <v>7.4600000381469727</v>
      </c>
      <c r="AE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</row>
    <row r="49" spans="1:74" ht="14.1" hidden="1" customHeight="1" x14ac:dyDescent="0.2">
      <c r="A49" s="60" t="s">
        <v>12</v>
      </c>
      <c r="B49" s="61">
        <v>1.690000057220459</v>
      </c>
      <c r="C49" s="11">
        <v>1.690000057220459</v>
      </c>
      <c r="D49" s="11">
        <v>1.690000057220459</v>
      </c>
      <c r="E49" s="11">
        <v>1.690000057220459</v>
      </c>
      <c r="F49" s="11">
        <v>1.690000057220459</v>
      </c>
      <c r="G49" s="11">
        <v>1.690000057220459</v>
      </c>
      <c r="H49" s="11">
        <v>1.690000057220459</v>
      </c>
      <c r="I49" s="11">
        <v>1.690000057220459</v>
      </c>
      <c r="J49" s="11">
        <v>1.690000057220459</v>
      </c>
      <c r="K49" s="11">
        <v>1.690000057220459</v>
      </c>
      <c r="L49" s="11">
        <v>1.690000057220459</v>
      </c>
      <c r="M49" s="11">
        <v>1.690000057220459</v>
      </c>
      <c r="N49" s="11">
        <v>1.690000057220459</v>
      </c>
      <c r="O49" s="11">
        <v>1.690000057220459</v>
      </c>
      <c r="P49" s="11">
        <v>1.690000057220459</v>
      </c>
      <c r="Q49" s="11">
        <v>1.690000057220459</v>
      </c>
      <c r="R49" s="11">
        <v>1.690000057220459</v>
      </c>
      <c r="S49" s="11">
        <v>1.690000057220459</v>
      </c>
      <c r="T49" s="11">
        <v>1.690000057220459</v>
      </c>
      <c r="U49" s="11">
        <v>1.690000057220459</v>
      </c>
      <c r="V49" s="11">
        <v>1.690000057220459</v>
      </c>
      <c r="W49" s="39">
        <v>1.690000057220459</v>
      </c>
      <c r="X49" s="40">
        <v>1.690000057220459</v>
      </c>
      <c r="Y49" s="40">
        <v>1.690000057220459</v>
      </c>
      <c r="Z49" s="40">
        <v>1.690000057220459</v>
      </c>
      <c r="AA49" s="40">
        <v>1.690000057220459</v>
      </c>
      <c r="AB49" s="40">
        <v>1.690000057220459</v>
      </c>
      <c r="AC49" s="51">
        <v>27.35</v>
      </c>
      <c r="AD49" s="39"/>
      <c r="AE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</row>
    <row r="50" spans="1:74" ht="14.1" hidden="1" customHeight="1" x14ac:dyDescent="0.2">
      <c r="A50" s="60" t="s">
        <v>16</v>
      </c>
      <c r="B50" s="61">
        <v>5.130000114440918</v>
      </c>
      <c r="C50" s="11">
        <v>5.130000114440918</v>
      </c>
      <c r="D50" s="11">
        <v>5.130000114440918</v>
      </c>
      <c r="E50" s="11">
        <v>5.130000114440918</v>
      </c>
      <c r="F50" s="11">
        <v>5.130000114440918</v>
      </c>
      <c r="G50" s="11">
        <v>5.130000114440918</v>
      </c>
      <c r="H50" s="11">
        <v>5.130000114440918</v>
      </c>
      <c r="I50" s="11">
        <v>5.130000114440918</v>
      </c>
      <c r="J50" s="11">
        <v>6.130000114440918</v>
      </c>
      <c r="K50" s="11">
        <v>6.130000114440918</v>
      </c>
      <c r="L50" s="11">
        <v>6.130000114440918</v>
      </c>
      <c r="M50" s="11">
        <v>6.130000114440918</v>
      </c>
      <c r="N50" s="11">
        <v>6.130000114440918</v>
      </c>
      <c r="O50" s="11">
        <v>6.130000114440918</v>
      </c>
      <c r="P50" s="11">
        <v>6.130000114440918</v>
      </c>
      <c r="Q50" s="11">
        <v>6.130000114440918</v>
      </c>
      <c r="R50" s="11">
        <v>6.130000114440918</v>
      </c>
      <c r="S50" s="11">
        <v>6.130000114440918</v>
      </c>
      <c r="T50" s="11">
        <v>6.130000114440918</v>
      </c>
      <c r="U50" s="11">
        <v>6.130000114440918</v>
      </c>
      <c r="V50" s="11">
        <v>6.130000114440918</v>
      </c>
      <c r="W50" s="39">
        <v>6.130000114440918</v>
      </c>
      <c r="X50" s="40">
        <v>6.130000114440918</v>
      </c>
      <c r="Y50" s="40">
        <v>6.130000114440918</v>
      </c>
      <c r="Z50" s="40">
        <v>6.130000114440918</v>
      </c>
      <c r="AA50" s="40">
        <v>6.130000114440918</v>
      </c>
      <c r="AB50" s="40">
        <v>6.130000114440918</v>
      </c>
      <c r="AC50" s="51">
        <v>27.35</v>
      </c>
      <c r="AD50" s="39"/>
      <c r="AE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</row>
    <row r="51" spans="1:74" ht="14.1" hidden="1" customHeight="1" x14ac:dyDescent="0.2">
      <c r="A51" s="60" t="s">
        <v>21</v>
      </c>
      <c r="B51" s="61">
        <v>1.7999992370605469</v>
      </c>
      <c r="C51" s="11">
        <v>1.7999992370605469</v>
      </c>
      <c r="D51" s="11">
        <v>1.7999992370605469</v>
      </c>
      <c r="E51" s="11">
        <v>1.7999992370605469</v>
      </c>
      <c r="F51" s="11">
        <v>1.7999992370605469</v>
      </c>
      <c r="G51" s="11">
        <v>1.7999992370605469</v>
      </c>
      <c r="H51" s="11">
        <v>1.7999992370605469</v>
      </c>
      <c r="I51" s="11">
        <v>1.7999992370605469</v>
      </c>
      <c r="J51" s="11">
        <v>1.7999992370605469</v>
      </c>
      <c r="K51" s="11">
        <v>1.7999992370605469</v>
      </c>
      <c r="L51" s="11">
        <v>1.7999992370605469</v>
      </c>
      <c r="M51" s="11">
        <v>1.7999992370605469</v>
      </c>
      <c r="N51" s="11">
        <v>1.7999992370605469</v>
      </c>
      <c r="O51" s="11">
        <v>1.7999992370605469</v>
      </c>
      <c r="P51" s="11">
        <v>1.7999992370605469</v>
      </c>
      <c r="Q51" s="11">
        <v>1.7999992370605469</v>
      </c>
      <c r="R51" s="11">
        <v>1.7999992370605469</v>
      </c>
      <c r="S51" s="11">
        <v>1.7999992370605469</v>
      </c>
      <c r="T51" s="11">
        <v>1.7999992370605469</v>
      </c>
      <c r="U51" s="11">
        <v>1.7999992370605469</v>
      </c>
      <c r="V51" s="11">
        <v>1.7999992370605469</v>
      </c>
      <c r="W51" s="39">
        <v>1.7999992370605469</v>
      </c>
      <c r="X51" s="40">
        <v>1.7999992370605469</v>
      </c>
      <c r="Y51" s="40">
        <v>1.7999992370605469</v>
      </c>
      <c r="Z51" s="40">
        <v>1.7999992370605469</v>
      </c>
      <c r="AA51" s="40">
        <v>1.7999992370605469</v>
      </c>
      <c r="AB51" s="40">
        <v>1.7999992370605469</v>
      </c>
      <c r="AC51" s="51">
        <v>27.41</v>
      </c>
      <c r="AD51" s="39"/>
      <c r="AE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</row>
    <row r="52" spans="1:74" ht="14.1" hidden="1" customHeight="1" x14ac:dyDescent="0.2">
      <c r="A52" s="60" t="s">
        <v>20</v>
      </c>
      <c r="B52" s="61">
        <v>0.5000004768371582</v>
      </c>
      <c r="C52" s="11">
        <v>0.5000004768371582</v>
      </c>
      <c r="D52" s="11">
        <v>0.5000004768371582</v>
      </c>
      <c r="E52" s="11">
        <v>0.5000004768371582</v>
      </c>
      <c r="F52" s="11">
        <v>0.5000004768371582</v>
      </c>
      <c r="G52" s="11">
        <v>0.5000004768371582</v>
      </c>
      <c r="H52" s="11">
        <v>0.5000004768371582</v>
      </c>
      <c r="I52" s="11">
        <v>0.5000004768371582</v>
      </c>
      <c r="J52" s="11">
        <v>2</v>
      </c>
      <c r="K52" s="11">
        <v>2</v>
      </c>
      <c r="L52" s="11">
        <v>2</v>
      </c>
      <c r="M52" s="11">
        <v>2</v>
      </c>
      <c r="N52" s="11">
        <v>2</v>
      </c>
      <c r="O52" s="11">
        <v>2</v>
      </c>
      <c r="P52" s="11">
        <v>2</v>
      </c>
      <c r="Q52" s="11">
        <v>2</v>
      </c>
      <c r="R52" s="11">
        <v>2</v>
      </c>
      <c r="S52" s="11">
        <v>2</v>
      </c>
      <c r="T52" s="11">
        <v>2</v>
      </c>
      <c r="U52" s="11">
        <v>2</v>
      </c>
      <c r="V52" s="11">
        <v>2</v>
      </c>
      <c r="W52" s="11">
        <v>2</v>
      </c>
      <c r="X52" s="11">
        <v>2</v>
      </c>
      <c r="Y52" s="11">
        <v>2</v>
      </c>
      <c r="Z52" s="11">
        <v>2</v>
      </c>
      <c r="AA52" s="11">
        <v>2</v>
      </c>
      <c r="AB52" s="11">
        <v>2</v>
      </c>
      <c r="AC52" s="55">
        <v>27</v>
      </c>
      <c r="AD52" s="39"/>
      <c r="AE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</row>
    <row r="53" spans="1:74" ht="14.1" hidden="1" customHeight="1" x14ac:dyDescent="0.2">
      <c r="A53" s="52" t="s">
        <v>7</v>
      </c>
      <c r="B53" s="61">
        <v>39</v>
      </c>
      <c r="C53" s="11">
        <v>39</v>
      </c>
      <c r="D53" s="11">
        <v>39</v>
      </c>
      <c r="E53" s="11">
        <v>38</v>
      </c>
      <c r="F53" s="11">
        <v>38</v>
      </c>
      <c r="G53" s="11">
        <v>38</v>
      </c>
      <c r="H53" s="11">
        <v>38</v>
      </c>
      <c r="I53" s="11">
        <v>38</v>
      </c>
      <c r="J53" s="11">
        <v>40.25</v>
      </c>
      <c r="K53" s="11">
        <v>40.25</v>
      </c>
      <c r="L53" s="11">
        <v>40.25</v>
      </c>
      <c r="M53" s="11">
        <v>40.25</v>
      </c>
      <c r="N53" s="11">
        <v>40.25</v>
      </c>
      <c r="O53" s="11">
        <v>40.25</v>
      </c>
      <c r="P53" s="11">
        <v>40.25</v>
      </c>
      <c r="Q53" s="11">
        <v>40.25</v>
      </c>
      <c r="R53" s="11">
        <v>40.25</v>
      </c>
      <c r="S53" s="11">
        <v>40.25</v>
      </c>
      <c r="T53" s="11">
        <v>40.25</v>
      </c>
      <c r="U53" s="11">
        <v>40.25</v>
      </c>
      <c r="V53" s="11">
        <v>40.25</v>
      </c>
      <c r="W53" s="39">
        <v>40.25</v>
      </c>
      <c r="X53" s="40">
        <v>40.25</v>
      </c>
      <c r="Y53" s="40">
        <v>40.25</v>
      </c>
      <c r="Z53" s="40">
        <v>40.25</v>
      </c>
      <c r="AA53" s="40">
        <v>40.25</v>
      </c>
      <c r="AB53" s="40">
        <v>40.25</v>
      </c>
      <c r="AC53" s="51">
        <v>28</v>
      </c>
      <c r="AD53" s="39">
        <v>67.5</v>
      </c>
      <c r="AE53" s="40"/>
      <c r="AF53" s="69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</row>
    <row r="54" spans="1:74" ht="14.1" hidden="1" customHeight="1" x14ac:dyDescent="0.2">
      <c r="A54" s="52" t="s">
        <v>0</v>
      </c>
      <c r="B54" s="61">
        <v>27</v>
      </c>
      <c r="C54" s="11">
        <v>27</v>
      </c>
      <c r="D54" s="11">
        <v>27</v>
      </c>
      <c r="E54" s="11">
        <v>28.149999618530273</v>
      </c>
      <c r="F54" s="11">
        <v>28.149999618530273</v>
      </c>
      <c r="G54" s="11">
        <v>28.149999618530273</v>
      </c>
      <c r="H54" s="11">
        <v>28.149999618530273</v>
      </c>
      <c r="I54" s="11">
        <v>28.149999618530273</v>
      </c>
      <c r="J54" s="11">
        <v>29.899997711181641</v>
      </c>
      <c r="K54" s="11">
        <v>29.899997711181641</v>
      </c>
      <c r="L54" s="11">
        <v>29.899997711181641</v>
      </c>
      <c r="M54" s="11">
        <v>29.899997711181641</v>
      </c>
      <c r="N54" s="11">
        <v>29.899997711181641</v>
      </c>
      <c r="O54" s="11">
        <v>29.899997711181641</v>
      </c>
      <c r="P54" s="11">
        <v>29.899997711181641</v>
      </c>
      <c r="Q54" s="11">
        <v>29.899997711181641</v>
      </c>
      <c r="R54" s="11">
        <v>29.899997711181641</v>
      </c>
      <c r="S54" s="11">
        <v>29.899997711181641</v>
      </c>
      <c r="T54" s="11">
        <v>29.249998092651367</v>
      </c>
      <c r="U54" s="11">
        <v>29.899997711181641</v>
      </c>
      <c r="V54" s="11">
        <v>29.899997711181641</v>
      </c>
      <c r="W54" s="39">
        <v>29.899997711181641</v>
      </c>
      <c r="X54" s="40">
        <v>29.899997711181641</v>
      </c>
      <c r="Y54" s="40">
        <v>29.899997711181641</v>
      </c>
      <c r="Z54" s="40">
        <v>29.899997711181641</v>
      </c>
      <c r="AA54" s="40">
        <v>29.899997711181641</v>
      </c>
      <c r="AB54" s="40">
        <v>29.899997711181641</v>
      </c>
      <c r="AC54" s="51"/>
      <c r="AD54" s="39">
        <v>55</v>
      </c>
      <c r="AE54" s="40"/>
      <c r="AF54" s="69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</row>
    <row r="55" spans="1:74" ht="14.1" hidden="1" customHeight="1" x14ac:dyDescent="0.2">
      <c r="A55" s="7" t="s">
        <v>37</v>
      </c>
      <c r="B55" s="61">
        <v>36.25</v>
      </c>
      <c r="C55" s="11">
        <v>36.25</v>
      </c>
      <c r="D55" s="11">
        <v>36.25</v>
      </c>
      <c r="E55" s="11">
        <v>36.75</v>
      </c>
      <c r="F55" s="11">
        <v>36.75</v>
      </c>
      <c r="G55" s="11">
        <v>36.75</v>
      </c>
      <c r="H55" s="11">
        <v>36.75</v>
      </c>
      <c r="I55" s="11">
        <v>36.75</v>
      </c>
      <c r="J55" s="11">
        <v>40.5</v>
      </c>
      <c r="K55" s="11">
        <v>40.5</v>
      </c>
      <c r="L55" s="11">
        <v>40.5</v>
      </c>
      <c r="M55" s="11">
        <v>40.5</v>
      </c>
      <c r="N55" s="11">
        <v>40.5</v>
      </c>
      <c r="O55" s="11">
        <v>40.5</v>
      </c>
      <c r="P55" s="11">
        <v>40.5</v>
      </c>
      <c r="Q55" s="11">
        <v>40.5</v>
      </c>
      <c r="R55" s="11">
        <v>40.5</v>
      </c>
      <c r="S55" s="11">
        <v>40.5</v>
      </c>
      <c r="T55" s="11">
        <v>40.5</v>
      </c>
      <c r="U55" s="11">
        <v>40.5</v>
      </c>
      <c r="V55" s="11">
        <v>40.5</v>
      </c>
      <c r="W55" s="39">
        <v>40.5</v>
      </c>
      <c r="X55" s="40">
        <v>40.5</v>
      </c>
      <c r="Y55" s="40">
        <v>40.5</v>
      </c>
      <c r="Z55" s="40">
        <v>40.5</v>
      </c>
      <c r="AA55" s="40">
        <v>40.5</v>
      </c>
      <c r="AB55" s="40">
        <v>40.5</v>
      </c>
      <c r="AC55" s="51"/>
      <c r="AD55" s="39">
        <v>44</v>
      </c>
      <c r="AE55" s="40"/>
      <c r="AF55" s="69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</row>
    <row r="56" spans="1:74" ht="14.1" hidden="1" customHeight="1" x14ac:dyDescent="0.2">
      <c r="A56" s="7" t="s">
        <v>36</v>
      </c>
      <c r="B56" s="61">
        <v>34</v>
      </c>
      <c r="C56" s="11">
        <v>32.5</v>
      </c>
      <c r="D56" s="11">
        <v>32.5</v>
      </c>
      <c r="E56" s="11">
        <v>33.4</v>
      </c>
      <c r="F56" s="11">
        <v>33.4</v>
      </c>
      <c r="G56" s="11">
        <v>33.4</v>
      </c>
      <c r="H56" s="11">
        <v>33.4</v>
      </c>
      <c r="I56" s="11">
        <v>33.4</v>
      </c>
      <c r="J56" s="11">
        <v>34</v>
      </c>
      <c r="K56" s="11">
        <v>34</v>
      </c>
      <c r="L56" s="11">
        <v>34</v>
      </c>
      <c r="M56" s="11">
        <v>34</v>
      </c>
      <c r="N56" s="11">
        <v>34</v>
      </c>
      <c r="O56" s="11">
        <v>34</v>
      </c>
      <c r="P56" s="11">
        <v>34</v>
      </c>
      <c r="Q56" s="11">
        <v>34</v>
      </c>
      <c r="R56" s="11">
        <v>34</v>
      </c>
      <c r="S56" s="11">
        <v>34</v>
      </c>
      <c r="T56" s="11">
        <v>34</v>
      </c>
      <c r="U56" s="11">
        <v>34</v>
      </c>
      <c r="V56" s="11">
        <v>34</v>
      </c>
      <c r="W56" s="39">
        <v>34</v>
      </c>
      <c r="X56" s="40">
        <v>34</v>
      </c>
      <c r="Y56" s="40">
        <v>34</v>
      </c>
      <c r="Z56" s="40">
        <v>34</v>
      </c>
      <c r="AA56" s="40">
        <v>34</v>
      </c>
      <c r="AB56" s="40">
        <v>34</v>
      </c>
      <c r="AC56" s="51">
        <v>57.5</v>
      </c>
      <c r="AD56" s="39">
        <v>44</v>
      </c>
      <c r="AE56" s="40"/>
      <c r="AF56" s="69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</row>
    <row r="57" spans="1:74" ht="14.1" hidden="1" customHeight="1" x14ac:dyDescent="0.2">
      <c r="A57" s="7" t="s">
        <v>14</v>
      </c>
      <c r="B57" s="61">
        <v>37.75</v>
      </c>
      <c r="C57" s="11">
        <v>37.75</v>
      </c>
      <c r="D57" s="11">
        <v>37.75</v>
      </c>
      <c r="E57" s="11">
        <v>38.25</v>
      </c>
      <c r="F57" s="11">
        <v>38.25</v>
      </c>
      <c r="G57" s="11">
        <v>38.25</v>
      </c>
      <c r="H57" s="11">
        <v>38.25</v>
      </c>
      <c r="I57" s="11">
        <v>38.25</v>
      </c>
      <c r="J57" s="11">
        <v>44</v>
      </c>
      <c r="K57" s="11">
        <v>44</v>
      </c>
      <c r="L57" s="11">
        <v>44</v>
      </c>
      <c r="M57" s="11">
        <v>44</v>
      </c>
      <c r="N57" s="11">
        <v>44</v>
      </c>
      <c r="O57" s="11">
        <v>44</v>
      </c>
      <c r="P57" s="11">
        <v>44</v>
      </c>
      <c r="Q57" s="11">
        <v>44</v>
      </c>
      <c r="R57" s="11">
        <v>44</v>
      </c>
      <c r="S57" s="11">
        <v>44</v>
      </c>
      <c r="T57" s="11">
        <v>44</v>
      </c>
      <c r="U57" s="11">
        <v>44</v>
      </c>
      <c r="V57" s="11">
        <v>44</v>
      </c>
      <c r="W57" s="39">
        <v>44</v>
      </c>
      <c r="X57" s="40">
        <v>44</v>
      </c>
      <c r="Y57" s="40">
        <v>44</v>
      </c>
      <c r="Z57" s="40">
        <v>44</v>
      </c>
      <c r="AA57" s="40">
        <v>44</v>
      </c>
      <c r="AB57" s="40">
        <v>44</v>
      </c>
      <c r="AC57" s="51"/>
      <c r="AD57" s="39">
        <v>44</v>
      </c>
      <c r="AE57" s="40"/>
      <c r="AF57" s="69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</row>
    <row r="58" spans="1:74" ht="14.1" hidden="1" customHeight="1" x14ac:dyDescent="0.2">
      <c r="A58" s="52" t="s">
        <v>5</v>
      </c>
      <c r="B58" s="61">
        <v>21.000001907348633</v>
      </c>
      <c r="C58" s="11">
        <v>21.000001907348633</v>
      </c>
      <c r="D58" s="11">
        <v>20.995002746582031</v>
      </c>
      <c r="E58" s="11">
        <v>23.250001907348633</v>
      </c>
      <c r="F58" s="11">
        <v>23.250001907348633</v>
      </c>
      <c r="G58" s="11">
        <v>23.250001907348633</v>
      </c>
      <c r="H58" s="11">
        <v>23.250001907348633</v>
      </c>
      <c r="I58" s="11">
        <v>23.25</v>
      </c>
      <c r="J58" s="11">
        <v>25.24999725341797</v>
      </c>
      <c r="K58" s="11">
        <v>25.249995346069337</v>
      </c>
      <c r="L58" s="11">
        <v>25.249995346069337</v>
      </c>
      <c r="M58" s="11">
        <v>25.249995346069337</v>
      </c>
      <c r="N58" s="11">
        <v>25.249995346069337</v>
      </c>
      <c r="O58" s="11">
        <v>25.24999725341797</v>
      </c>
      <c r="P58" s="11">
        <v>25.249999160766603</v>
      </c>
      <c r="Q58" s="11">
        <v>25.249999160766603</v>
      </c>
      <c r="R58" s="11">
        <v>25.249999160766603</v>
      </c>
      <c r="S58" s="11">
        <v>25.250001068115235</v>
      </c>
      <c r="T58" s="11">
        <v>25.249999160766603</v>
      </c>
      <c r="U58" s="11">
        <v>25.245000000000001</v>
      </c>
      <c r="V58" s="11">
        <v>25.245000000000001</v>
      </c>
      <c r="W58" s="39">
        <v>25.245000000000001</v>
      </c>
      <c r="X58" s="40">
        <v>25.245000000000001</v>
      </c>
      <c r="Y58" s="40">
        <v>25.245000000000001</v>
      </c>
      <c r="Z58" s="40">
        <v>25.245000000000001</v>
      </c>
      <c r="AA58" s="40">
        <v>25.245000000000001</v>
      </c>
      <c r="AB58" s="40">
        <v>25.245000000000001</v>
      </c>
      <c r="AC58" s="51"/>
      <c r="AD58" s="39">
        <v>65</v>
      </c>
      <c r="AE58" s="40"/>
      <c r="AF58" s="69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</row>
    <row r="59" spans="1:74" ht="14.1" hidden="1" customHeight="1" x14ac:dyDescent="0.2">
      <c r="A59" s="52" t="s">
        <v>13</v>
      </c>
      <c r="B59" s="61">
        <v>20.999994277954102</v>
      </c>
      <c r="C59" s="11">
        <v>20.999994277954102</v>
      </c>
      <c r="D59" s="11">
        <v>21.004995346069336</v>
      </c>
      <c r="E59" s="11">
        <v>22.499994277954102</v>
      </c>
      <c r="F59" s="11">
        <v>22.499994277954102</v>
      </c>
      <c r="G59" s="11">
        <v>22.499994277954102</v>
      </c>
      <c r="H59" s="11">
        <v>22.499994277954102</v>
      </c>
      <c r="I59" s="11">
        <v>22.499992370605469</v>
      </c>
      <c r="J59" s="11">
        <v>23.870003814697267</v>
      </c>
      <c r="K59" s="11">
        <v>23.870001907348634</v>
      </c>
      <c r="L59" s="11">
        <v>23.870001907348634</v>
      </c>
      <c r="M59" s="11">
        <v>23.870001907348634</v>
      </c>
      <c r="N59" s="11">
        <v>23.870001907348634</v>
      </c>
      <c r="O59" s="11">
        <v>23.87</v>
      </c>
      <c r="P59" s="11">
        <v>23.870001907348634</v>
      </c>
      <c r="Q59" s="11">
        <v>23.870001907348634</v>
      </c>
      <c r="R59" s="11">
        <v>23.870001907348634</v>
      </c>
      <c r="S59" s="11">
        <v>23.87</v>
      </c>
      <c r="T59" s="11">
        <v>23.869998092651368</v>
      </c>
      <c r="U59" s="11">
        <v>23.874998092651367</v>
      </c>
      <c r="V59" s="11">
        <v>23.874998092651367</v>
      </c>
      <c r="W59" s="39">
        <v>23.874998092651367</v>
      </c>
      <c r="X59" s="40">
        <v>23.874998092651367</v>
      </c>
      <c r="Y59" s="40">
        <v>23.874998092651367</v>
      </c>
      <c r="Z59" s="40">
        <v>23.874998092651367</v>
      </c>
      <c r="AA59" s="40">
        <v>23.874998092651367</v>
      </c>
      <c r="AB59" s="40">
        <v>23.874998092651367</v>
      </c>
      <c r="AC59" s="51"/>
      <c r="AD59" s="39">
        <v>60</v>
      </c>
      <c r="AE59" s="40"/>
      <c r="AF59" s="69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</row>
    <row r="60" spans="1:74" ht="14.1" hidden="1" customHeight="1" x14ac:dyDescent="0.2">
      <c r="A60" s="52" t="s">
        <v>6</v>
      </c>
      <c r="B60" s="61">
        <v>22.000005722045898</v>
      </c>
      <c r="C60" s="11">
        <v>22.000005722045898</v>
      </c>
      <c r="D60" s="11">
        <v>20.750005722045898</v>
      </c>
      <c r="E60" s="11">
        <v>23.500005722045898</v>
      </c>
      <c r="F60" s="11">
        <v>23.500005722045898</v>
      </c>
      <c r="G60" s="11">
        <v>24.750005722045898</v>
      </c>
      <c r="H60" s="11">
        <v>24.750005722045898</v>
      </c>
      <c r="I60" s="11">
        <v>24.150005340576172</v>
      </c>
      <c r="J60" s="11">
        <v>24.351552124023438</v>
      </c>
      <c r="K60" s="11">
        <v>24.501551742553712</v>
      </c>
      <c r="L60" s="11">
        <v>25.101552124023438</v>
      </c>
      <c r="M60" s="11">
        <v>25.101552124023438</v>
      </c>
      <c r="N60" s="11">
        <v>24.501551742553712</v>
      </c>
      <c r="O60" s="11">
        <v>24.501553649902345</v>
      </c>
      <c r="P60" s="11">
        <v>24.901555175781251</v>
      </c>
      <c r="Q60" s="11">
        <v>24.901555175781251</v>
      </c>
      <c r="R60" s="11">
        <v>24.901555175781251</v>
      </c>
      <c r="S60" s="11">
        <v>24.901557083129884</v>
      </c>
      <c r="T60" s="11">
        <v>24.901555175781251</v>
      </c>
      <c r="U60" s="11">
        <v>24.896556015014649</v>
      </c>
      <c r="V60" s="11">
        <v>24.896556015014649</v>
      </c>
      <c r="W60" s="39">
        <v>24.896556015014649</v>
      </c>
      <c r="X60" s="40">
        <v>24.896556015014649</v>
      </c>
      <c r="Y60" s="40">
        <v>24.896556015014649</v>
      </c>
      <c r="Z60" s="40">
        <v>24.896556015014649</v>
      </c>
      <c r="AA60" s="40">
        <v>24.896556015014649</v>
      </c>
      <c r="AB60" s="40">
        <v>24.896556015014649</v>
      </c>
      <c r="AC60" s="51"/>
      <c r="AD60" s="39">
        <v>70</v>
      </c>
      <c r="AE60" s="40"/>
      <c r="AF60" s="69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</row>
    <row r="61" spans="1:74" ht="14.1" hidden="1" customHeight="1" x14ac:dyDescent="0.2">
      <c r="A61" s="52" t="s">
        <v>2</v>
      </c>
      <c r="B61" s="61">
        <v>22</v>
      </c>
      <c r="C61" s="11">
        <v>22</v>
      </c>
      <c r="D61" s="11">
        <v>22</v>
      </c>
      <c r="E61" s="11">
        <v>22</v>
      </c>
      <c r="F61" s="11">
        <v>22</v>
      </c>
      <c r="G61" s="11">
        <v>22</v>
      </c>
      <c r="H61" s="11">
        <v>22</v>
      </c>
      <c r="I61" s="11">
        <v>22</v>
      </c>
      <c r="J61" s="11">
        <v>23.749998092651367</v>
      </c>
      <c r="K61" s="11">
        <v>23.749996185302734</v>
      </c>
      <c r="L61" s="11">
        <v>23.749996185302734</v>
      </c>
      <c r="M61" s="11">
        <v>23.749996185302734</v>
      </c>
      <c r="N61" s="11">
        <v>23.749996185302734</v>
      </c>
      <c r="O61" s="11">
        <v>23.749996185302734</v>
      </c>
      <c r="P61" s="11">
        <v>23.749996185302734</v>
      </c>
      <c r="Q61" s="11">
        <v>23.749996185302734</v>
      </c>
      <c r="R61" s="11">
        <v>23.749996185302734</v>
      </c>
      <c r="S61" s="11">
        <v>23.749996185302734</v>
      </c>
      <c r="T61" s="11">
        <v>23.749996185302734</v>
      </c>
      <c r="U61" s="11">
        <v>23.749996185302734</v>
      </c>
      <c r="V61" s="11">
        <v>23.749996185302734</v>
      </c>
      <c r="W61" s="39">
        <v>23.749996185302734</v>
      </c>
      <c r="X61" s="40">
        <v>23.749996185302734</v>
      </c>
      <c r="Y61" s="40">
        <v>23.749996185302734</v>
      </c>
      <c r="Z61" s="40">
        <v>23.749996185302734</v>
      </c>
      <c r="AA61" s="40">
        <v>23.749996185302734</v>
      </c>
      <c r="AB61" s="40">
        <v>23.749996185302734</v>
      </c>
      <c r="AC61" s="51"/>
      <c r="AD61" s="39">
        <v>83</v>
      </c>
      <c r="AE61" s="40"/>
      <c r="AF61" s="69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</row>
    <row r="62" spans="1:74" ht="14.1" hidden="1" customHeight="1" x14ac:dyDescent="0.2">
      <c r="A62" s="52" t="s">
        <v>38</v>
      </c>
      <c r="B62" s="61">
        <v>25.000003814697266</v>
      </c>
      <c r="C62" s="11">
        <v>25.000003814697266</v>
      </c>
      <c r="D62" s="11">
        <v>25.000003814697266</v>
      </c>
      <c r="E62" s="11">
        <v>25.000001907348633</v>
      </c>
      <c r="F62" s="11">
        <v>25.000001907348633</v>
      </c>
      <c r="G62" s="11">
        <v>25.000001907348633</v>
      </c>
      <c r="H62" s="11">
        <v>25.000001907348633</v>
      </c>
      <c r="I62" s="11">
        <v>25.000001907348633</v>
      </c>
      <c r="J62" s="11">
        <v>27.000001907348633</v>
      </c>
      <c r="K62" s="11">
        <v>27.000001907348633</v>
      </c>
      <c r="L62" s="11">
        <v>27.000001907348633</v>
      </c>
      <c r="M62" s="11">
        <v>27.000001907348633</v>
      </c>
      <c r="N62" s="11">
        <v>27.000001907348633</v>
      </c>
      <c r="O62" s="11">
        <v>27.000001907348633</v>
      </c>
      <c r="P62" s="11">
        <v>27.000001907348633</v>
      </c>
      <c r="Q62" s="11">
        <v>27.000001907348633</v>
      </c>
      <c r="R62" s="11">
        <v>27.000001907348633</v>
      </c>
      <c r="S62" s="11">
        <v>27.000001907348633</v>
      </c>
      <c r="T62" s="11">
        <v>27.000001907348633</v>
      </c>
      <c r="U62" s="11">
        <v>27.000001907348633</v>
      </c>
      <c r="V62" s="11">
        <v>27.000001907348633</v>
      </c>
      <c r="W62" s="39">
        <v>27.000001907348633</v>
      </c>
      <c r="X62" s="40">
        <v>27.000001907348633</v>
      </c>
      <c r="Y62" s="40">
        <v>27.000001907348633</v>
      </c>
      <c r="Z62" s="40">
        <v>27.000001907348633</v>
      </c>
      <c r="AA62" s="40">
        <v>27.000001907348633</v>
      </c>
      <c r="AB62" s="40">
        <v>27.000001907348633</v>
      </c>
      <c r="AC62" s="51"/>
      <c r="AD62" s="39">
        <v>135</v>
      </c>
      <c r="AE62" s="40"/>
      <c r="AF62" s="69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</row>
    <row r="63" spans="1:74" ht="14.1" hidden="1" customHeight="1" thickBot="1" x14ac:dyDescent="0.25">
      <c r="A63" s="53" t="s">
        <v>3</v>
      </c>
      <c r="B63" s="68">
        <v>23</v>
      </c>
      <c r="C63" s="45">
        <v>23</v>
      </c>
      <c r="D63" s="45">
        <v>23</v>
      </c>
      <c r="E63" s="45">
        <v>23</v>
      </c>
      <c r="F63" s="45">
        <v>23</v>
      </c>
      <c r="G63" s="45">
        <v>23</v>
      </c>
      <c r="H63" s="45">
        <v>23</v>
      </c>
      <c r="I63" s="45">
        <v>23</v>
      </c>
      <c r="J63" s="45">
        <v>24.499988555908203</v>
      </c>
      <c r="K63" s="45">
        <v>24.499988555908203</v>
      </c>
      <c r="L63" s="62">
        <v>24.499988555908203</v>
      </c>
      <c r="M63" s="62">
        <v>24.499988555908203</v>
      </c>
      <c r="N63" s="62">
        <v>24.499988555908203</v>
      </c>
      <c r="O63" s="62">
        <v>24.499988555908203</v>
      </c>
      <c r="P63" s="62">
        <v>24.49998664855957</v>
      </c>
      <c r="Q63" s="62">
        <v>24.49998664855957</v>
      </c>
      <c r="R63" s="62">
        <v>24.49998664855957</v>
      </c>
      <c r="S63" s="62">
        <v>24.499988555908203</v>
      </c>
      <c r="T63" s="62">
        <v>24.499988555908203</v>
      </c>
      <c r="U63" s="62">
        <v>24.499988555908203</v>
      </c>
      <c r="V63" s="62">
        <v>24.499988555908203</v>
      </c>
      <c r="W63" s="63">
        <v>24.499988555908203</v>
      </c>
      <c r="X63" s="62">
        <v>24.499988555908203</v>
      </c>
      <c r="Y63" s="62">
        <v>24.499988555908203</v>
      </c>
      <c r="Z63" s="62">
        <v>24.499988555908203</v>
      </c>
      <c r="AA63" s="62">
        <v>24.499988555908203</v>
      </c>
      <c r="AB63" s="62">
        <v>24.499988555908203</v>
      </c>
      <c r="AC63" s="55"/>
      <c r="AD63" s="40">
        <v>89.5</v>
      </c>
      <c r="AE63" s="40"/>
      <c r="AF63" s="69"/>
      <c r="AG63" s="40"/>
    </row>
    <row r="111" spans="19:21" x14ac:dyDescent="0.2">
      <c r="S111" s="2">
        <v>28.349996948242186</v>
      </c>
      <c r="T111" s="2">
        <v>28.349996948242186</v>
      </c>
      <c r="U111" s="2">
        <v>28.349996948242186</v>
      </c>
    </row>
    <row r="115" spans="19:21" x14ac:dyDescent="0.2">
      <c r="S115" s="2">
        <v>40.249996185302734</v>
      </c>
      <c r="T115" s="2">
        <v>40.249996185302734</v>
      </c>
      <c r="U115" s="2">
        <v>40.249996185302734</v>
      </c>
    </row>
    <row r="117" spans="19:21" x14ac:dyDescent="0.2">
      <c r="S117" s="2">
        <v>29.099996948242186</v>
      </c>
      <c r="T117" s="2">
        <v>29.099996948242186</v>
      </c>
      <c r="U117" s="2">
        <v>29.099996948242186</v>
      </c>
    </row>
    <row r="121" spans="19:21" x14ac:dyDescent="0.2">
      <c r="S121" s="2">
        <v>50.999992370605469</v>
      </c>
      <c r="T121" s="2">
        <v>50.999992370605469</v>
      </c>
      <c r="U121" s="2">
        <v>50.999992370605469</v>
      </c>
    </row>
  </sheetData>
  <pageMargins left="0.25" right="0.25" top="0.5" bottom="0.25" header="0.25" footer="0.5"/>
  <pageSetup orientation="landscape" r:id="rId1"/>
  <headerFooter alignWithMargins="0">
    <oddHeader xml:space="preserve">&amp;C&amp;"Times New Roman,Bold"&amp;12EAST POWER DESK DAILY PEAK PRICE REPORT
</oddHeader>
  </headerFooter>
  <drawing r:id="rId2"/>
  <legacyDrawing r:id="rId3"/>
  <controls>
    <mc:AlternateContent xmlns:mc="http://schemas.openxmlformats.org/markup-compatibility/2006">
      <mc:Choice Requires="x14">
        <control shapeId="59393" r:id="rId4" name="CommandButton1">
          <controlPr autoLine="0" r:id="rId5">
            <anchor moveWithCells="1">
              <from>
                <xdr:col>0</xdr:col>
                <xdr:colOff>121920</xdr:colOff>
                <xdr:row>2</xdr:row>
                <xdr:rowOff>83820</xdr:rowOff>
              </from>
              <to>
                <xdr:col>0</xdr:col>
                <xdr:colOff>1196340</xdr:colOff>
                <xdr:row>4</xdr:row>
                <xdr:rowOff>106680</xdr:rowOff>
              </to>
            </anchor>
          </controlPr>
        </control>
      </mc:Choice>
      <mc:Fallback>
        <control shapeId="59393" r:id="rId4" name="Command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1"/>
  <dimension ref="A1:EJ123"/>
  <sheetViews>
    <sheetView showGridLines="0" tabSelected="1" zoomScaleNormal="100" workbookViewId="0">
      <pane xSplit="2" ySplit="8" topLeftCell="C9" activePane="bottomRight" state="frozen"/>
      <selection activeCell="E67" sqref="E67:E73"/>
      <selection pane="topRight" activeCell="E67" sqref="E67:E73"/>
      <selection pane="bottomLeft" activeCell="E67" sqref="E67:E73"/>
      <selection pane="bottomRight" activeCell="A8" sqref="A8"/>
    </sheetView>
  </sheetViews>
  <sheetFormatPr defaultColWidth="0" defaultRowHeight="10.199999999999999" x14ac:dyDescent="0.2"/>
  <cols>
    <col min="1" max="1" width="30.875" style="73" customWidth="1"/>
    <col min="2" max="2" width="9.25" style="73" hidden="1" customWidth="1"/>
    <col min="3" max="5" width="9.125" style="73" customWidth="1"/>
    <col min="6" max="6" width="9.75" style="73" customWidth="1"/>
    <col min="7" max="7" width="13" style="73" customWidth="1"/>
    <col min="8" max="9" width="9.75" style="73" hidden="1" customWidth="1"/>
    <col min="10" max="10" width="13" style="73" customWidth="1"/>
    <col min="11" max="12" width="9.75" style="73" hidden="1" customWidth="1"/>
    <col min="13" max="14" width="9.75" style="73" customWidth="1"/>
    <col min="15" max="15" width="12.125" style="73" customWidth="1"/>
    <col min="16" max="17" width="9.75" style="73" hidden="1" customWidth="1"/>
    <col min="18" max="18" width="9.75" style="73" customWidth="1"/>
    <col min="19" max="19" width="12.625" style="73" customWidth="1"/>
    <col min="20" max="22" width="9.75" style="73" hidden="1" customWidth="1"/>
    <col min="23" max="27" width="9.75" style="73" customWidth="1"/>
    <col min="28" max="28" width="10.375" style="73" customWidth="1"/>
    <col min="29" max="29" width="12.625" style="73" bestFit="1" customWidth="1"/>
    <col min="30" max="31" width="9.875" style="135" bestFit="1" customWidth="1"/>
    <col min="32" max="32" width="14.875" style="73" customWidth="1"/>
    <col min="33" max="140" width="9.125" style="73" customWidth="1"/>
    <col min="141" max="16384" width="0" style="73" hidden="1"/>
  </cols>
  <sheetData>
    <row r="1" spans="1:140" x14ac:dyDescent="0.2">
      <c r="A1" s="132" t="s">
        <v>4</v>
      </c>
      <c r="N1" s="132" t="s">
        <v>29</v>
      </c>
      <c r="O1" s="133"/>
      <c r="P1" s="134" t="s">
        <v>30</v>
      </c>
    </row>
    <row r="2" spans="1:140" ht="24" customHeight="1" x14ac:dyDescent="0.2">
      <c r="A2" s="136">
        <v>37187</v>
      </c>
      <c r="B2" s="133"/>
      <c r="P2" s="134" t="s">
        <v>28</v>
      </c>
      <c r="AC2" s="135"/>
      <c r="AD2" s="73"/>
      <c r="AE2" s="73"/>
    </row>
    <row r="3" spans="1:140" ht="12.75" hidden="1" customHeight="1" x14ac:dyDescent="0.2">
      <c r="C3" s="73">
        <v>7</v>
      </c>
      <c r="D3" s="73">
        <v>25</v>
      </c>
      <c r="E3" s="73">
        <v>25</v>
      </c>
      <c r="AC3" s="135"/>
      <c r="AD3" s="73"/>
      <c r="AE3" s="73"/>
      <c r="AG3" s="73">
        <v>26</v>
      </c>
      <c r="AH3" s="73">
        <v>24</v>
      </c>
      <c r="AI3" s="73">
        <v>26</v>
      </c>
      <c r="AJ3" s="73">
        <v>26</v>
      </c>
      <c r="AK3" s="73">
        <v>26</v>
      </c>
      <c r="AL3" s="73">
        <v>25</v>
      </c>
      <c r="AM3" s="73">
        <v>26</v>
      </c>
      <c r="AN3" s="73">
        <v>27</v>
      </c>
      <c r="AO3" s="73">
        <v>24</v>
      </c>
      <c r="AP3" s="73">
        <v>27</v>
      </c>
      <c r="AQ3" s="73">
        <v>25</v>
      </c>
      <c r="AR3" s="73">
        <v>25</v>
      </c>
      <c r="AS3" s="73">
        <v>26</v>
      </c>
      <c r="AT3" s="73">
        <v>24</v>
      </c>
      <c r="AU3" s="73">
        <v>26</v>
      </c>
      <c r="AV3" s="73">
        <v>26</v>
      </c>
      <c r="AW3" s="73">
        <v>26</v>
      </c>
      <c r="AX3" s="73">
        <v>25</v>
      </c>
      <c r="AY3" s="73">
        <v>26</v>
      </c>
      <c r="AZ3" s="73">
        <v>26</v>
      </c>
      <c r="BA3" s="73">
        <v>25</v>
      </c>
      <c r="BB3" s="73">
        <v>27</v>
      </c>
      <c r="BC3" s="73">
        <v>24</v>
      </c>
      <c r="BD3" s="73">
        <v>26</v>
      </c>
      <c r="BE3" s="73">
        <v>26</v>
      </c>
      <c r="BF3" s="73">
        <v>24</v>
      </c>
      <c r="BG3" s="73">
        <v>27</v>
      </c>
      <c r="BH3" s="73">
        <v>26</v>
      </c>
      <c r="BI3" s="73">
        <v>25</v>
      </c>
      <c r="BJ3" s="73">
        <v>26</v>
      </c>
      <c r="BK3" s="73">
        <v>26</v>
      </c>
      <c r="BL3" s="73">
        <v>26</v>
      </c>
      <c r="BM3" s="73">
        <v>25</v>
      </c>
      <c r="BN3" s="73">
        <v>26</v>
      </c>
      <c r="BO3" s="73">
        <v>25</v>
      </c>
      <c r="BP3" s="73">
        <v>26</v>
      </c>
      <c r="BQ3" s="73">
        <v>25</v>
      </c>
      <c r="BR3" s="73">
        <v>24</v>
      </c>
      <c r="BS3" s="73">
        <v>27</v>
      </c>
      <c r="BT3" s="73">
        <v>26</v>
      </c>
      <c r="BU3" s="73">
        <v>25</v>
      </c>
      <c r="BV3" s="73">
        <v>26</v>
      </c>
      <c r="BW3" s="73">
        <v>25</v>
      </c>
      <c r="BX3" s="73">
        <v>27</v>
      </c>
      <c r="BY3" s="73">
        <v>25</v>
      </c>
      <c r="BZ3" s="73">
        <v>26</v>
      </c>
      <c r="CA3" s="73">
        <v>25</v>
      </c>
      <c r="CB3" s="73">
        <v>26</v>
      </c>
      <c r="CC3" s="73">
        <v>25</v>
      </c>
      <c r="CD3" s="73">
        <v>24</v>
      </c>
      <c r="CE3" s="73">
        <v>27</v>
      </c>
      <c r="CF3" s="73">
        <v>25</v>
      </c>
      <c r="CG3" s="73">
        <v>26</v>
      </c>
      <c r="CH3" s="73">
        <v>26</v>
      </c>
      <c r="CI3" s="73">
        <v>25</v>
      </c>
      <c r="CJ3" s="73">
        <v>27</v>
      </c>
      <c r="CK3" s="73">
        <v>25</v>
      </c>
      <c r="CL3" s="73">
        <v>26</v>
      </c>
      <c r="CM3" s="73">
        <v>25</v>
      </c>
      <c r="CN3" s="73">
        <v>25</v>
      </c>
      <c r="CO3" s="73">
        <v>26</v>
      </c>
      <c r="CP3" s="73">
        <v>24</v>
      </c>
      <c r="CQ3" s="73">
        <v>27</v>
      </c>
      <c r="CR3" s="73">
        <v>25</v>
      </c>
      <c r="CS3" s="73">
        <v>26</v>
      </c>
      <c r="CT3" s="73">
        <v>26</v>
      </c>
      <c r="CU3" s="73">
        <v>25</v>
      </c>
      <c r="CV3" s="73">
        <v>27</v>
      </c>
      <c r="CW3" s="73">
        <v>24</v>
      </c>
      <c r="CX3" s="73">
        <v>27</v>
      </c>
      <c r="CY3" s="73">
        <v>25</v>
      </c>
      <c r="CZ3" s="73">
        <v>25</v>
      </c>
      <c r="DA3" s="73">
        <v>26</v>
      </c>
      <c r="DB3" s="73">
        <v>25</v>
      </c>
      <c r="DC3" s="73">
        <v>26</v>
      </c>
      <c r="DD3" s="73">
        <v>26</v>
      </c>
      <c r="DE3" s="73">
        <v>26</v>
      </c>
      <c r="DF3" s="73">
        <v>25</v>
      </c>
      <c r="DG3" s="73">
        <v>26</v>
      </c>
      <c r="DH3" s="73">
        <v>26</v>
      </c>
      <c r="DI3" s="73">
        <v>25</v>
      </c>
      <c r="DJ3" s="73">
        <v>27</v>
      </c>
      <c r="DK3" s="73">
        <v>24</v>
      </c>
      <c r="DL3" s="73">
        <v>26</v>
      </c>
      <c r="DM3" s="73">
        <v>26</v>
      </c>
      <c r="DN3" s="73">
        <v>24</v>
      </c>
      <c r="DO3" s="73">
        <v>26</v>
      </c>
      <c r="DP3" s="73">
        <v>26</v>
      </c>
      <c r="DQ3" s="73">
        <v>25</v>
      </c>
      <c r="DR3" s="73">
        <v>26</v>
      </c>
      <c r="DS3" s="73">
        <v>26</v>
      </c>
      <c r="DT3" s="73">
        <v>26</v>
      </c>
      <c r="DU3" s="73">
        <v>25</v>
      </c>
      <c r="DV3" s="73">
        <v>27</v>
      </c>
      <c r="DW3" s="73">
        <v>24</v>
      </c>
      <c r="DX3" s="73">
        <v>26</v>
      </c>
      <c r="DY3" s="73">
        <v>25</v>
      </c>
      <c r="DZ3" s="73">
        <v>24</v>
      </c>
      <c r="EA3" s="73">
        <v>27</v>
      </c>
      <c r="EB3" s="73">
        <v>26</v>
      </c>
      <c r="EC3" s="73">
        <v>25</v>
      </c>
      <c r="ED3" s="73">
        <v>26</v>
      </c>
      <c r="EE3" s="73">
        <v>26</v>
      </c>
      <c r="EF3" s="73">
        <v>26</v>
      </c>
      <c r="EG3" s="73">
        <v>25</v>
      </c>
      <c r="EH3" s="73">
        <v>26</v>
      </c>
      <c r="EI3" s="73">
        <v>25</v>
      </c>
      <c r="EJ3" s="73">
        <v>26</v>
      </c>
    </row>
    <row r="4" spans="1:140" hidden="1" x14ac:dyDescent="0.2">
      <c r="A4" s="137"/>
      <c r="B4" s="133"/>
      <c r="F4" s="138">
        <v>36892</v>
      </c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>
        <v>37257</v>
      </c>
      <c r="X4" s="138">
        <v>37622</v>
      </c>
      <c r="Y4" s="138">
        <v>37987</v>
      </c>
      <c r="Z4" s="138">
        <v>38353</v>
      </c>
      <c r="AA4" s="138">
        <v>38718</v>
      </c>
      <c r="AB4" s="139">
        <v>40179</v>
      </c>
      <c r="AC4" s="139">
        <v>40544</v>
      </c>
      <c r="AD4" s="73"/>
      <c r="AE4" s="73"/>
    </row>
    <row r="5" spans="1:140" ht="10.5" hidden="1" customHeight="1" x14ac:dyDescent="0.2">
      <c r="A5" s="137"/>
      <c r="B5" s="133"/>
      <c r="C5" s="73">
        <v>6</v>
      </c>
      <c r="D5" s="73">
        <v>21</v>
      </c>
      <c r="E5" s="73">
        <v>20</v>
      </c>
      <c r="AG5" s="73">
        <v>22</v>
      </c>
      <c r="AH5" s="73">
        <v>20</v>
      </c>
      <c r="AI5" s="73">
        <v>21</v>
      </c>
      <c r="AJ5" s="73">
        <v>22</v>
      </c>
      <c r="AK5" s="73">
        <v>22</v>
      </c>
      <c r="AL5" s="73">
        <v>20</v>
      </c>
      <c r="AM5" s="73">
        <v>22</v>
      </c>
      <c r="AN5" s="73">
        <v>22</v>
      </c>
      <c r="AO5" s="73">
        <v>20</v>
      </c>
      <c r="AP5" s="73">
        <v>23</v>
      </c>
      <c r="AQ5" s="73">
        <v>20</v>
      </c>
      <c r="AR5" s="73">
        <v>21</v>
      </c>
      <c r="AS5" s="73">
        <v>22</v>
      </c>
      <c r="AT5" s="73">
        <v>20</v>
      </c>
      <c r="AU5" s="73">
        <v>21</v>
      </c>
      <c r="AV5" s="73">
        <v>22</v>
      </c>
      <c r="AW5" s="73">
        <v>21</v>
      </c>
      <c r="AX5" s="73">
        <v>21</v>
      </c>
      <c r="AY5" s="73">
        <v>22</v>
      </c>
      <c r="AZ5" s="73">
        <v>21</v>
      </c>
      <c r="BA5" s="73">
        <v>21</v>
      </c>
      <c r="BB5" s="73">
        <v>23</v>
      </c>
      <c r="BC5" s="73">
        <v>19</v>
      </c>
      <c r="BD5" s="73">
        <v>22</v>
      </c>
      <c r="BE5" s="73">
        <v>21</v>
      </c>
      <c r="BF5" s="73">
        <v>20</v>
      </c>
      <c r="BG5" s="73">
        <v>23</v>
      </c>
      <c r="BH5" s="73">
        <v>22</v>
      </c>
      <c r="BI5" s="73">
        <v>20</v>
      </c>
      <c r="BJ5" s="73">
        <v>22</v>
      </c>
      <c r="BK5" s="73">
        <v>21</v>
      </c>
      <c r="BL5" s="73">
        <v>22</v>
      </c>
      <c r="BM5" s="73">
        <v>21</v>
      </c>
      <c r="BN5" s="73">
        <v>21</v>
      </c>
      <c r="BO5" s="73">
        <v>21</v>
      </c>
      <c r="BP5" s="73">
        <v>23</v>
      </c>
      <c r="BQ5" s="73">
        <v>21</v>
      </c>
      <c r="BR5" s="73">
        <v>20</v>
      </c>
      <c r="BS5" s="73">
        <v>23</v>
      </c>
      <c r="BT5" s="73">
        <v>21</v>
      </c>
      <c r="BU5" s="73">
        <v>21</v>
      </c>
      <c r="BV5" s="73">
        <v>22</v>
      </c>
      <c r="BW5" s="73">
        <v>20</v>
      </c>
      <c r="BX5" s="73">
        <v>23</v>
      </c>
      <c r="BY5" s="73">
        <v>21</v>
      </c>
      <c r="BZ5" s="73">
        <v>21</v>
      </c>
      <c r="CA5" s="73">
        <v>21</v>
      </c>
      <c r="CB5" s="73">
        <v>21</v>
      </c>
      <c r="CC5" s="73">
        <v>21</v>
      </c>
      <c r="CD5" s="73">
        <v>20</v>
      </c>
      <c r="CE5" s="73">
        <v>23</v>
      </c>
      <c r="CF5" s="73">
        <v>20</v>
      </c>
      <c r="CG5" s="73">
        <v>22</v>
      </c>
      <c r="CH5" s="73">
        <v>22</v>
      </c>
      <c r="CI5" s="73">
        <v>20</v>
      </c>
      <c r="CJ5" s="73">
        <v>23</v>
      </c>
      <c r="CK5" s="73">
        <v>20</v>
      </c>
      <c r="CL5" s="73">
        <v>22</v>
      </c>
      <c r="CM5" s="73">
        <v>21</v>
      </c>
      <c r="CN5" s="73">
        <v>20</v>
      </c>
      <c r="CO5" s="73">
        <v>22</v>
      </c>
      <c r="CP5" s="73">
        <v>20</v>
      </c>
      <c r="CQ5" s="73">
        <v>22</v>
      </c>
      <c r="CR5" s="73">
        <v>21</v>
      </c>
      <c r="CS5" s="73">
        <v>22</v>
      </c>
      <c r="CT5" s="73">
        <v>21</v>
      </c>
      <c r="CU5" s="73">
        <v>21</v>
      </c>
      <c r="CV5" s="73">
        <v>23</v>
      </c>
      <c r="CW5" s="73">
        <v>19</v>
      </c>
      <c r="CX5" s="73">
        <v>23</v>
      </c>
      <c r="CY5" s="73">
        <v>21</v>
      </c>
      <c r="CZ5" s="73">
        <v>20</v>
      </c>
      <c r="DA5" s="73">
        <v>22</v>
      </c>
      <c r="DB5" s="73">
        <v>21</v>
      </c>
      <c r="DC5" s="73">
        <v>21</v>
      </c>
      <c r="DD5" s="73">
        <v>22</v>
      </c>
      <c r="DE5" s="73">
        <v>21</v>
      </c>
      <c r="DF5" s="73">
        <v>21</v>
      </c>
      <c r="DG5" s="73">
        <v>22</v>
      </c>
      <c r="DH5" s="73">
        <v>21</v>
      </c>
      <c r="DI5" s="73">
        <v>21</v>
      </c>
      <c r="DJ5" s="73">
        <v>23</v>
      </c>
      <c r="DK5" s="73">
        <v>19</v>
      </c>
      <c r="DL5" s="73">
        <v>22</v>
      </c>
      <c r="DM5" s="73">
        <v>21</v>
      </c>
      <c r="DN5" s="73">
        <v>20</v>
      </c>
      <c r="DO5" s="73">
        <v>22</v>
      </c>
      <c r="DP5" s="73">
        <v>22</v>
      </c>
      <c r="DQ5" s="73">
        <v>20</v>
      </c>
      <c r="DR5" s="73">
        <v>22</v>
      </c>
      <c r="DS5" s="73">
        <v>22</v>
      </c>
      <c r="DT5" s="73">
        <v>21</v>
      </c>
      <c r="DU5" s="73">
        <v>21</v>
      </c>
      <c r="DV5" s="73">
        <v>22</v>
      </c>
      <c r="DW5" s="73">
        <v>20</v>
      </c>
      <c r="DX5" s="73">
        <v>22</v>
      </c>
      <c r="DY5" s="73">
        <v>20</v>
      </c>
      <c r="DZ5" s="73">
        <v>20</v>
      </c>
      <c r="EA5" s="73">
        <v>23</v>
      </c>
      <c r="EB5" s="73">
        <v>22</v>
      </c>
      <c r="EC5" s="73">
        <v>20</v>
      </c>
      <c r="ED5" s="73">
        <v>22</v>
      </c>
      <c r="EE5" s="73">
        <v>21</v>
      </c>
      <c r="EF5" s="73">
        <v>22</v>
      </c>
      <c r="EG5" s="73">
        <v>21</v>
      </c>
      <c r="EH5" s="73">
        <v>21</v>
      </c>
      <c r="EI5" s="73">
        <v>21</v>
      </c>
      <c r="EJ5" s="73">
        <v>23</v>
      </c>
    </row>
    <row r="6" spans="1:140" ht="13.2" x14ac:dyDescent="0.25">
      <c r="A6" s="140">
        <v>37187</v>
      </c>
    </row>
    <row r="7" spans="1:140" ht="10.5" hidden="1" customHeight="1" x14ac:dyDescent="0.25">
      <c r="A7" s="140"/>
      <c r="C7" s="141">
        <v>37165</v>
      </c>
      <c r="D7" s="141">
        <v>37196</v>
      </c>
      <c r="E7" s="141">
        <v>37226</v>
      </c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1"/>
      <c r="X7" s="141"/>
      <c r="Y7" s="141"/>
      <c r="Z7" s="141"/>
      <c r="AA7" s="141"/>
      <c r="AB7" s="143"/>
      <c r="AG7" s="139">
        <v>37257</v>
      </c>
      <c r="AH7" s="139">
        <v>37288</v>
      </c>
      <c r="AI7" s="139">
        <v>37316</v>
      </c>
      <c r="AJ7" s="139">
        <v>37347</v>
      </c>
      <c r="AK7" s="139">
        <v>37377</v>
      </c>
      <c r="AL7" s="139">
        <v>37408</v>
      </c>
      <c r="AM7" s="139">
        <v>37438</v>
      </c>
      <c r="AN7" s="139">
        <v>37469</v>
      </c>
      <c r="AO7" s="139">
        <v>37500</v>
      </c>
      <c r="AP7" s="139">
        <v>37530</v>
      </c>
      <c r="AQ7" s="139">
        <v>37561</v>
      </c>
      <c r="AR7" s="139">
        <v>37591</v>
      </c>
      <c r="AS7" s="139">
        <v>37622</v>
      </c>
      <c r="AT7" s="139">
        <v>37653</v>
      </c>
      <c r="AU7" s="139">
        <v>37681</v>
      </c>
      <c r="AV7" s="139">
        <v>37712</v>
      </c>
      <c r="AW7" s="139">
        <v>37742</v>
      </c>
      <c r="AX7" s="139">
        <v>37773</v>
      </c>
      <c r="AY7" s="139">
        <v>37803</v>
      </c>
      <c r="AZ7" s="139">
        <v>37834</v>
      </c>
      <c r="BA7" s="139">
        <v>37865</v>
      </c>
      <c r="BB7" s="139">
        <v>37895</v>
      </c>
      <c r="BC7" s="139">
        <v>37926</v>
      </c>
      <c r="BD7" s="139">
        <v>37956</v>
      </c>
      <c r="BE7" s="139">
        <v>37987</v>
      </c>
      <c r="BF7" s="139">
        <v>38018</v>
      </c>
      <c r="BG7" s="139">
        <v>38047</v>
      </c>
      <c r="BH7" s="139">
        <v>38078</v>
      </c>
      <c r="BI7" s="139">
        <v>38108</v>
      </c>
      <c r="BJ7" s="139">
        <v>38139</v>
      </c>
      <c r="BK7" s="139">
        <v>38169</v>
      </c>
      <c r="BL7" s="139">
        <v>38200</v>
      </c>
      <c r="BM7" s="139">
        <v>38231</v>
      </c>
      <c r="BN7" s="139">
        <v>38261</v>
      </c>
      <c r="BO7" s="139">
        <v>38292</v>
      </c>
      <c r="BP7" s="139">
        <v>38322</v>
      </c>
      <c r="BQ7" s="139">
        <v>38353</v>
      </c>
      <c r="BR7" s="139">
        <v>38384</v>
      </c>
      <c r="BS7" s="139">
        <v>38412</v>
      </c>
      <c r="BT7" s="139">
        <v>38443</v>
      </c>
      <c r="BU7" s="139">
        <v>38473</v>
      </c>
      <c r="BV7" s="139">
        <v>38504</v>
      </c>
      <c r="BW7" s="139">
        <v>38534</v>
      </c>
      <c r="BX7" s="139">
        <v>38565</v>
      </c>
      <c r="BY7" s="139">
        <v>38596</v>
      </c>
      <c r="BZ7" s="139">
        <v>38626</v>
      </c>
      <c r="CA7" s="139">
        <v>38657</v>
      </c>
      <c r="CB7" s="139">
        <v>38687</v>
      </c>
      <c r="CC7" s="139">
        <v>38718</v>
      </c>
      <c r="CD7" s="139">
        <v>38749</v>
      </c>
      <c r="CE7" s="139">
        <v>38777</v>
      </c>
      <c r="CF7" s="139">
        <v>38808</v>
      </c>
      <c r="CG7" s="139">
        <v>38838</v>
      </c>
      <c r="CH7" s="139">
        <v>38869</v>
      </c>
      <c r="CI7" s="139">
        <v>38899</v>
      </c>
      <c r="CJ7" s="139">
        <v>38930</v>
      </c>
      <c r="CK7" s="139">
        <v>38961</v>
      </c>
      <c r="CL7" s="139">
        <v>38991</v>
      </c>
      <c r="CM7" s="139">
        <v>39022</v>
      </c>
      <c r="CN7" s="139">
        <v>39052</v>
      </c>
      <c r="CO7" s="139">
        <v>39083</v>
      </c>
      <c r="CP7" s="139">
        <v>39114</v>
      </c>
      <c r="CQ7" s="139">
        <v>39142</v>
      </c>
      <c r="CR7" s="139">
        <v>39173</v>
      </c>
      <c r="CS7" s="139">
        <v>39203</v>
      </c>
      <c r="CT7" s="139">
        <v>39234</v>
      </c>
      <c r="CU7" s="139">
        <v>39264</v>
      </c>
      <c r="CV7" s="139">
        <v>39295</v>
      </c>
      <c r="CW7" s="139">
        <v>39326</v>
      </c>
      <c r="CX7" s="139">
        <v>39356</v>
      </c>
      <c r="CY7" s="139">
        <v>39387</v>
      </c>
      <c r="CZ7" s="139">
        <v>39417</v>
      </c>
      <c r="DA7" s="139">
        <v>39448</v>
      </c>
      <c r="DB7" s="139">
        <v>39479</v>
      </c>
      <c r="DC7" s="139">
        <v>39508</v>
      </c>
      <c r="DD7" s="139">
        <v>39539</v>
      </c>
      <c r="DE7" s="139">
        <v>39569</v>
      </c>
      <c r="DF7" s="139">
        <v>39600</v>
      </c>
      <c r="DG7" s="139">
        <v>39630</v>
      </c>
      <c r="DH7" s="139">
        <v>39661</v>
      </c>
      <c r="DI7" s="139">
        <v>39692</v>
      </c>
      <c r="DJ7" s="139">
        <v>39722</v>
      </c>
      <c r="DK7" s="139">
        <v>39753</v>
      </c>
      <c r="DL7" s="139">
        <v>39783</v>
      </c>
      <c r="DM7" s="139">
        <v>39814</v>
      </c>
      <c r="DN7" s="139">
        <v>39845</v>
      </c>
      <c r="DO7" s="139">
        <v>39873</v>
      </c>
      <c r="DP7" s="139">
        <v>39904</v>
      </c>
      <c r="DQ7" s="139">
        <v>39934</v>
      </c>
      <c r="DR7" s="139">
        <v>39965</v>
      </c>
      <c r="DS7" s="139">
        <v>39995</v>
      </c>
      <c r="DT7" s="139">
        <v>40026</v>
      </c>
      <c r="DU7" s="139">
        <v>40057</v>
      </c>
      <c r="DV7" s="139">
        <v>40087</v>
      </c>
      <c r="DW7" s="139">
        <v>40118</v>
      </c>
      <c r="DX7" s="139">
        <v>40148</v>
      </c>
      <c r="DY7" s="139">
        <v>40179</v>
      </c>
      <c r="DZ7" s="139">
        <v>40210</v>
      </c>
      <c r="EA7" s="139">
        <v>40238</v>
      </c>
      <c r="EB7" s="139">
        <v>40269</v>
      </c>
      <c r="EC7" s="139">
        <v>40299</v>
      </c>
      <c r="ED7" s="139">
        <v>40330</v>
      </c>
      <c r="EE7" s="139">
        <v>40360</v>
      </c>
      <c r="EF7" s="139">
        <v>40391</v>
      </c>
      <c r="EG7" s="139">
        <v>40422</v>
      </c>
      <c r="EH7" s="139">
        <v>40452</v>
      </c>
      <c r="EI7" s="139">
        <v>40483</v>
      </c>
      <c r="EJ7" s="139">
        <v>40513</v>
      </c>
    </row>
    <row r="8" spans="1:140" s="151" customFormat="1" ht="15.75" customHeight="1" thickBot="1" x14ac:dyDescent="0.25">
      <c r="A8" s="144" t="s">
        <v>95</v>
      </c>
      <c r="B8" s="145"/>
      <c r="C8" s="146" t="s">
        <v>43</v>
      </c>
      <c r="D8" s="146" t="s">
        <v>44</v>
      </c>
      <c r="E8" s="146" t="s">
        <v>45</v>
      </c>
      <c r="F8" s="147" t="s">
        <v>9</v>
      </c>
      <c r="G8" s="148" t="s">
        <v>39</v>
      </c>
      <c r="H8" s="149">
        <v>37257</v>
      </c>
      <c r="I8" s="149">
        <v>37288</v>
      </c>
      <c r="J8" s="148" t="s">
        <v>40</v>
      </c>
      <c r="K8" s="149">
        <v>37316</v>
      </c>
      <c r="L8" s="149">
        <v>37347</v>
      </c>
      <c r="M8" s="149">
        <v>37377</v>
      </c>
      <c r="N8" s="149">
        <v>37408</v>
      </c>
      <c r="O8" s="150" t="s">
        <v>41</v>
      </c>
      <c r="P8" s="149">
        <v>37438</v>
      </c>
      <c r="Q8" s="149">
        <v>37469</v>
      </c>
      <c r="R8" s="149">
        <v>37500</v>
      </c>
      <c r="S8" s="150" t="s">
        <v>42</v>
      </c>
      <c r="T8" s="149">
        <v>37530</v>
      </c>
      <c r="U8" s="149">
        <v>37561</v>
      </c>
      <c r="V8" s="149">
        <v>37591</v>
      </c>
      <c r="W8" s="146" t="s">
        <v>17</v>
      </c>
      <c r="X8" s="146" t="s">
        <v>18</v>
      </c>
      <c r="Y8" s="147" t="s">
        <v>34</v>
      </c>
      <c r="Z8" s="147" t="s">
        <v>35</v>
      </c>
      <c r="AA8" s="147" t="s">
        <v>104</v>
      </c>
      <c r="AB8" s="146" t="s">
        <v>105</v>
      </c>
      <c r="AC8" s="148" t="s">
        <v>93</v>
      </c>
      <c r="AD8" s="148"/>
      <c r="AE8" s="148"/>
      <c r="AG8" s="152"/>
    </row>
    <row r="9" spans="1:140" ht="13.65" customHeight="1" x14ac:dyDescent="0.2">
      <c r="A9" s="255" t="s">
        <v>57</v>
      </c>
      <c r="B9" s="135" t="s">
        <v>10</v>
      </c>
      <c r="C9" s="99">
        <v>28.085714285714285</v>
      </c>
      <c r="D9" s="99">
        <v>29</v>
      </c>
      <c r="E9" s="99">
        <v>37.75</v>
      </c>
      <c r="F9" s="154">
        <v>32.512500000000003</v>
      </c>
      <c r="G9" s="99">
        <v>36.75</v>
      </c>
      <c r="H9" s="99">
        <v>37.75</v>
      </c>
      <c r="I9" s="99">
        <v>35.75</v>
      </c>
      <c r="J9" s="99">
        <v>31.625</v>
      </c>
      <c r="K9" s="99">
        <v>32.75</v>
      </c>
      <c r="L9" s="99">
        <v>30.5</v>
      </c>
      <c r="M9" s="99">
        <v>28.5</v>
      </c>
      <c r="N9" s="99">
        <v>29.5</v>
      </c>
      <c r="O9" s="99">
        <v>46</v>
      </c>
      <c r="P9" s="95">
        <v>42.5</v>
      </c>
      <c r="Q9" s="99">
        <v>49.5</v>
      </c>
      <c r="R9" s="99">
        <v>42</v>
      </c>
      <c r="S9" s="99">
        <v>37.083333333333336</v>
      </c>
      <c r="T9" s="99">
        <v>38.75</v>
      </c>
      <c r="U9" s="99">
        <v>35.5</v>
      </c>
      <c r="V9" s="99">
        <v>37</v>
      </c>
      <c r="W9" s="154">
        <v>36.719607843137254</v>
      </c>
      <c r="X9" s="99">
        <v>39.327450980392157</v>
      </c>
      <c r="Y9" s="99">
        <v>39.933288590604029</v>
      </c>
      <c r="Z9" s="99">
        <v>40.059058823529412</v>
      </c>
      <c r="AA9" s="99">
        <v>41.13150980392156</v>
      </c>
      <c r="AB9" s="100">
        <v>42.333515625000004</v>
      </c>
      <c r="AC9" s="155">
        <v>40.135656436487658</v>
      </c>
      <c r="AD9" s="156"/>
      <c r="AE9" s="156"/>
      <c r="AF9" s="157"/>
      <c r="AG9" s="95">
        <v>37.75</v>
      </c>
      <c r="AH9" s="95">
        <v>35.75</v>
      </c>
      <c r="AI9" s="95">
        <v>32.75</v>
      </c>
      <c r="AJ9" s="95">
        <v>30.5</v>
      </c>
      <c r="AK9" s="95">
        <v>28.5</v>
      </c>
      <c r="AL9" s="95">
        <v>29.5</v>
      </c>
      <c r="AM9" s="95">
        <v>42.5</v>
      </c>
      <c r="AN9" s="95">
        <v>49.5</v>
      </c>
      <c r="AO9" s="95">
        <v>42</v>
      </c>
      <c r="AP9" s="95">
        <v>38.75</v>
      </c>
      <c r="AQ9" s="95">
        <v>35.5</v>
      </c>
      <c r="AR9" s="95">
        <v>37</v>
      </c>
      <c r="AS9" s="95">
        <v>41.75</v>
      </c>
      <c r="AT9" s="95">
        <v>40.75</v>
      </c>
      <c r="AU9" s="95">
        <v>35</v>
      </c>
      <c r="AV9" s="95">
        <v>32</v>
      </c>
      <c r="AW9" s="95">
        <v>28.5</v>
      </c>
      <c r="AX9" s="95">
        <v>29.5</v>
      </c>
      <c r="AY9" s="95">
        <v>48</v>
      </c>
      <c r="AZ9" s="95">
        <v>56</v>
      </c>
      <c r="BA9" s="95">
        <v>46.25</v>
      </c>
      <c r="BB9" s="95">
        <v>40.25</v>
      </c>
      <c r="BC9" s="95">
        <v>36</v>
      </c>
      <c r="BD9" s="95">
        <v>37.5</v>
      </c>
      <c r="BE9" s="95">
        <v>41.81</v>
      </c>
      <c r="BF9" s="95">
        <v>40.950000000000003</v>
      </c>
      <c r="BG9" s="95">
        <v>36.01</v>
      </c>
      <c r="BH9" s="95">
        <v>33.43</v>
      </c>
      <c r="BI9" s="95">
        <v>30.43</v>
      </c>
      <c r="BJ9" s="95">
        <v>31.29</v>
      </c>
      <c r="BK9" s="95">
        <v>47.17</v>
      </c>
      <c r="BL9" s="95">
        <v>54.04</v>
      </c>
      <c r="BM9" s="95">
        <v>45.67</v>
      </c>
      <c r="BN9" s="95">
        <v>40.520000000000003</v>
      </c>
      <c r="BO9" s="95">
        <v>36.869999999999997</v>
      </c>
      <c r="BP9" s="95">
        <v>38.159999999999997</v>
      </c>
      <c r="BQ9" s="95">
        <v>41.85</v>
      </c>
      <c r="BR9" s="95">
        <v>41.11</v>
      </c>
      <c r="BS9" s="95">
        <v>36.880000000000003</v>
      </c>
      <c r="BT9" s="95">
        <v>34.67</v>
      </c>
      <c r="BU9" s="95">
        <v>32.1</v>
      </c>
      <c r="BV9" s="95">
        <v>32.83</v>
      </c>
      <c r="BW9" s="95">
        <v>46.46</v>
      </c>
      <c r="BX9" s="95">
        <v>52.35</v>
      </c>
      <c r="BY9" s="95">
        <v>45.17</v>
      </c>
      <c r="BZ9" s="95">
        <v>40.76</v>
      </c>
      <c r="CA9" s="95">
        <v>37.630000000000003</v>
      </c>
      <c r="CB9" s="95">
        <v>38.729999999999997</v>
      </c>
      <c r="CC9" s="95">
        <v>42.08</v>
      </c>
      <c r="CD9" s="95">
        <v>41.41</v>
      </c>
      <c r="CE9" s="95">
        <v>37.57</v>
      </c>
      <c r="CF9" s="95">
        <v>35.56</v>
      </c>
      <c r="CG9" s="95">
        <v>33.22</v>
      </c>
      <c r="CH9" s="95">
        <v>33.89</v>
      </c>
      <c r="CI9" s="95">
        <v>46.27</v>
      </c>
      <c r="CJ9" s="95">
        <v>51.63</v>
      </c>
      <c r="CK9" s="95">
        <v>45.11</v>
      </c>
      <c r="CL9" s="95">
        <v>41.09</v>
      </c>
      <c r="CM9" s="95">
        <v>38.25</v>
      </c>
      <c r="CN9" s="95">
        <v>39.26</v>
      </c>
      <c r="CO9" s="95">
        <v>42.32</v>
      </c>
      <c r="CP9" s="95">
        <v>41.72</v>
      </c>
      <c r="CQ9" s="95">
        <v>38.22</v>
      </c>
      <c r="CR9" s="95">
        <v>36.4</v>
      </c>
      <c r="CS9" s="95">
        <v>34.28</v>
      </c>
      <c r="CT9" s="95">
        <v>34.89</v>
      </c>
      <c r="CU9" s="95">
        <v>46.15</v>
      </c>
      <c r="CV9" s="95">
        <v>51.02</v>
      </c>
      <c r="CW9" s="95">
        <v>45.09</v>
      </c>
      <c r="CX9" s="95">
        <v>41.44</v>
      </c>
      <c r="CY9" s="95">
        <v>38.86</v>
      </c>
      <c r="CZ9" s="95">
        <v>39.78</v>
      </c>
      <c r="DA9" s="95">
        <v>42.72</v>
      </c>
      <c r="DB9" s="95">
        <v>42.15</v>
      </c>
      <c r="DC9" s="95">
        <v>38.9</v>
      </c>
      <c r="DD9" s="95">
        <v>37.21</v>
      </c>
      <c r="DE9" s="95">
        <v>35.229999999999997</v>
      </c>
      <c r="DF9" s="95">
        <v>35.799999999999997</v>
      </c>
      <c r="DG9" s="95">
        <v>46.28</v>
      </c>
      <c r="DH9" s="95">
        <v>50.82</v>
      </c>
      <c r="DI9" s="95">
        <v>45.3</v>
      </c>
      <c r="DJ9" s="95">
        <v>41.9</v>
      </c>
      <c r="DK9" s="95">
        <v>39.5</v>
      </c>
      <c r="DL9" s="95">
        <v>40.35</v>
      </c>
      <c r="DM9" s="95">
        <v>43.12</v>
      </c>
      <c r="DN9" s="95">
        <v>42.6</v>
      </c>
      <c r="DO9" s="95">
        <v>39.57</v>
      </c>
      <c r="DP9" s="95">
        <v>37.99</v>
      </c>
      <c r="DQ9" s="95">
        <v>36.15</v>
      </c>
      <c r="DR9" s="95">
        <v>36.68</v>
      </c>
      <c r="DS9" s="95">
        <v>46.44</v>
      </c>
      <c r="DT9" s="95">
        <v>50.67</v>
      </c>
      <c r="DU9" s="95">
        <v>45.53</v>
      </c>
      <c r="DV9" s="95">
        <v>42.37</v>
      </c>
      <c r="DW9" s="95">
        <v>40.130000000000003</v>
      </c>
      <c r="DX9" s="95">
        <v>40.92</v>
      </c>
      <c r="DY9" s="95">
        <v>43.53</v>
      </c>
      <c r="DZ9" s="95">
        <v>43.04</v>
      </c>
      <c r="EA9" s="95">
        <v>40.22</v>
      </c>
      <c r="EB9" s="95">
        <v>38.75</v>
      </c>
      <c r="EC9" s="95">
        <v>37.04</v>
      </c>
      <c r="ED9" s="95">
        <v>37.53</v>
      </c>
      <c r="EE9" s="95">
        <v>46.62</v>
      </c>
      <c r="EF9" s="95">
        <v>50.56</v>
      </c>
      <c r="EG9" s="95">
        <v>45.77</v>
      </c>
      <c r="EH9" s="95">
        <v>42.83</v>
      </c>
      <c r="EI9" s="95">
        <v>40.75</v>
      </c>
      <c r="EJ9" s="95">
        <v>41.49</v>
      </c>
    </row>
    <row r="10" spans="1:140" ht="13.65" customHeight="1" x14ac:dyDescent="0.2">
      <c r="A10" s="256" t="s">
        <v>58</v>
      </c>
      <c r="B10" s="159" t="s">
        <v>11</v>
      </c>
      <c r="C10" s="95">
        <v>28.071428571428573</v>
      </c>
      <c r="D10" s="95">
        <v>29.54</v>
      </c>
      <c r="E10" s="95">
        <v>38</v>
      </c>
      <c r="F10" s="160">
        <v>32.850833333333334</v>
      </c>
      <c r="G10" s="95">
        <v>36.700000000000003</v>
      </c>
      <c r="H10" s="95">
        <v>37.75</v>
      </c>
      <c r="I10" s="95">
        <v>35.65</v>
      </c>
      <c r="J10" s="95">
        <v>32.625</v>
      </c>
      <c r="K10" s="95">
        <v>32.75</v>
      </c>
      <c r="L10" s="95">
        <v>32.5</v>
      </c>
      <c r="M10" s="95">
        <v>31</v>
      </c>
      <c r="N10" s="95">
        <v>32</v>
      </c>
      <c r="O10" s="95">
        <v>48.75</v>
      </c>
      <c r="P10" s="95">
        <v>45.5</v>
      </c>
      <c r="Q10" s="95">
        <v>52</v>
      </c>
      <c r="R10" s="95">
        <v>45.5</v>
      </c>
      <c r="S10" s="95">
        <v>37.083333333333336</v>
      </c>
      <c r="T10" s="95">
        <v>38.75</v>
      </c>
      <c r="U10" s="95">
        <v>35.5</v>
      </c>
      <c r="V10" s="95">
        <v>37</v>
      </c>
      <c r="W10" s="160">
        <v>38.045098039215688</v>
      </c>
      <c r="X10" s="95">
        <v>41.170588235294119</v>
      </c>
      <c r="Y10" s="95">
        <v>41.626073825503347</v>
      </c>
      <c r="Z10" s="95">
        <v>42.040549019607845</v>
      </c>
      <c r="AA10" s="95">
        <v>43.916088235294119</v>
      </c>
      <c r="AB10" s="96">
        <v>46.018124999999998</v>
      </c>
      <c r="AC10" s="161">
        <v>42.51473145780048</v>
      </c>
      <c r="AD10" s="156"/>
      <c r="AE10" s="156"/>
      <c r="AF10" s="157"/>
      <c r="AG10" s="162">
        <v>37.75</v>
      </c>
      <c r="AH10" s="162">
        <v>35.65</v>
      </c>
      <c r="AI10" s="162">
        <v>32.75</v>
      </c>
      <c r="AJ10" s="162">
        <v>32.5</v>
      </c>
      <c r="AK10" s="162">
        <v>31</v>
      </c>
      <c r="AL10" s="162">
        <v>32</v>
      </c>
      <c r="AM10" s="162">
        <v>45.5</v>
      </c>
      <c r="AN10" s="162">
        <v>52</v>
      </c>
      <c r="AO10" s="162">
        <v>45.5</v>
      </c>
      <c r="AP10" s="162">
        <v>38.75</v>
      </c>
      <c r="AQ10" s="162">
        <v>35.5</v>
      </c>
      <c r="AR10" s="162">
        <v>37</v>
      </c>
      <c r="AS10" s="162">
        <v>42</v>
      </c>
      <c r="AT10" s="162">
        <v>41.25</v>
      </c>
      <c r="AU10" s="162">
        <v>35.75</v>
      </c>
      <c r="AV10" s="162">
        <v>35.5</v>
      </c>
      <c r="AW10" s="162">
        <v>32</v>
      </c>
      <c r="AX10" s="162">
        <v>30.25</v>
      </c>
      <c r="AY10" s="162">
        <v>52.5</v>
      </c>
      <c r="AZ10" s="162">
        <v>59.5</v>
      </c>
      <c r="BA10" s="162">
        <v>49.75</v>
      </c>
      <c r="BB10" s="162">
        <v>40.75</v>
      </c>
      <c r="BC10" s="162">
        <v>36.5</v>
      </c>
      <c r="BD10" s="162">
        <v>37.75</v>
      </c>
      <c r="BE10" s="162">
        <v>42.27</v>
      </c>
      <c r="BF10" s="162">
        <v>41.63</v>
      </c>
      <c r="BG10" s="162">
        <v>36.909999999999997</v>
      </c>
      <c r="BH10" s="162">
        <v>36.700000000000003</v>
      </c>
      <c r="BI10" s="162">
        <v>33.69</v>
      </c>
      <c r="BJ10" s="162">
        <v>32.19</v>
      </c>
      <c r="BK10" s="162">
        <v>51.29</v>
      </c>
      <c r="BL10" s="162">
        <v>57.31</v>
      </c>
      <c r="BM10" s="162">
        <v>48.94</v>
      </c>
      <c r="BN10" s="162">
        <v>41.21</v>
      </c>
      <c r="BO10" s="162">
        <v>37.57</v>
      </c>
      <c r="BP10" s="162">
        <v>38.64</v>
      </c>
      <c r="BQ10" s="162">
        <v>42.64</v>
      </c>
      <c r="BR10" s="162">
        <v>42.09</v>
      </c>
      <c r="BS10" s="162">
        <v>38.04</v>
      </c>
      <c r="BT10" s="162">
        <v>37.86</v>
      </c>
      <c r="BU10" s="162">
        <v>35.28</v>
      </c>
      <c r="BV10" s="162">
        <v>34</v>
      </c>
      <c r="BW10" s="162">
        <v>50.43</v>
      </c>
      <c r="BX10" s="162">
        <v>55.61</v>
      </c>
      <c r="BY10" s="162">
        <v>48.42</v>
      </c>
      <c r="BZ10" s="162">
        <v>41.78</v>
      </c>
      <c r="CA10" s="162">
        <v>38.64</v>
      </c>
      <c r="CB10" s="162">
        <v>39.57</v>
      </c>
      <c r="CC10" s="162">
        <v>43.34</v>
      </c>
      <c r="CD10" s="162">
        <v>42.84</v>
      </c>
      <c r="CE10" s="162">
        <v>39.119999999999997</v>
      </c>
      <c r="CF10" s="162">
        <v>38.96</v>
      </c>
      <c r="CG10" s="162">
        <v>36.6</v>
      </c>
      <c r="CH10" s="162">
        <v>35.42</v>
      </c>
      <c r="CI10" s="162">
        <v>50.48</v>
      </c>
      <c r="CJ10" s="162">
        <v>55.22</v>
      </c>
      <c r="CK10" s="162">
        <v>48.63</v>
      </c>
      <c r="CL10" s="162">
        <v>42.55</v>
      </c>
      <c r="CM10" s="162">
        <v>39.68</v>
      </c>
      <c r="CN10" s="162">
        <v>40.53</v>
      </c>
      <c r="CO10" s="162">
        <v>44.03</v>
      </c>
      <c r="CP10" s="162">
        <v>43.58</v>
      </c>
      <c r="CQ10" s="162">
        <v>40.18</v>
      </c>
      <c r="CR10" s="162">
        <v>40.03</v>
      </c>
      <c r="CS10" s="162">
        <v>37.869999999999997</v>
      </c>
      <c r="CT10" s="162">
        <v>36.79</v>
      </c>
      <c r="CU10" s="162">
        <v>50.58</v>
      </c>
      <c r="CV10" s="162">
        <v>54.93</v>
      </c>
      <c r="CW10" s="162">
        <v>48.89</v>
      </c>
      <c r="CX10" s="162">
        <v>43.32</v>
      </c>
      <c r="CY10" s="162">
        <v>40.700000000000003</v>
      </c>
      <c r="CZ10" s="162">
        <v>41.48</v>
      </c>
      <c r="DA10" s="162">
        <v>44.75</v>
      </c>
      <c r="DB10" s="162">
        <v>44.32</v>
      </c>
      <c r="DC10" s="162">
        <v>41.14</v>
      </c>
      <c r="DD10" s="162">
        <v>41</v>
      </c>
      <c r="DE10" s="162">
        <v>38.979999999999997</v>
      </c>
      <c r="DF10" s="162">
        <v>37.97</v>
      </c>
      <c r="DG10" s="162">
        <v>50.88</v>
      </c>
      <c r="DH10" s="162">
        <v>54.95</v>
      </c>
      <c r="DI10" s="162">
        <v>49.3</v>
      </c>
      <c r="DJ10" s="162">
        <v>44.09</v>
      </c>
      <c r="DK10" s="162">
        <v>41.63</v>
      </c>
      <c r="DL10" s="162">
        <v>42.36</v>
      </c>
      <c r="DM10" s="162">
        <v>45.45</v>
      </c>
      <c r="DN10" s="162">
        <v>45.05</v>
      </c>
      <c r="DO10" s="162">
        <v>42.08</v>
      </c>
      <c r="DP10" s="162">
        <v>41.96</v>
      </c>
      <c r="DQ10" s="162">
        <v>40.07</v>
      </c>
      <c r="DR10" s="162">
        <v>39.130000000000003</v>
      </c>
      <c r="DS10" s="162">
        <v>51.21</v>
      </c>
      <c r="DT10" s="162">
        <v>55.02</v>
      </c>
      <c r="DU10" s="162">
        <v>49.74</v>
      </c>
      <c r="DV10" s="162">
        <v>44.87</v>
      </c>
      <c r="DW10" s="162">
        <v>42.57</v>
      </c>
      <c r="DX10" s="162">
        <v>43.26</v>
      </c>
      <c r="DY10" s="162">
        <v>46.42</v>
      </c>
      <c r="DZ10" s="162">
        <v>46.05</v>
      </c>
      <c r="EA10" s="162">
        <v>43.25</v>
      </c>
      <c r="EB10" s="162">
        <v>43.14</v>
      </c>
      <c r="EC10" s="162">
        <v>41.36</v>
      </c>
      <c r="ED10" s="162">
        <v>40.479999999999997</v>
      </c>
      <c r="EE10" s="162">
        <v>51.84</v>
      </c>
      <c r="EF10" s="162">
        <v>55.42</v>
      </c>
      <c r="EG10" s="162">
        <v>50.46</v>
      </c>
      <c r="EH10" s="162">
        <v>45.88</v>
      </c>
      <c r="EI10" s="162">
        <v>43.72</v>
      </c>
      <c r="EJ10" s="162">
        <v>44.37</v>
      </c>
    </row>
    <row r="11" spans="1:140" ht="13.65" customHeight="1" x14ac:dyDescent="0.2">
      <c r="A11" s="256" t="s">
        <v>60</v>
      </c>
      <c r="B11" s="135"/>
      <c r="C11" s="95">
        <v>27.814285714285713</v>
      </c>
      <c r="D11" s="95">
        <v>30</v>
      </c>
      <c r="E11" s="95">
        <v>38</v>
      </c>
      <c r="F11" s="160">
        <v>33.014583333333334</v>
      </c>
      <c r="G11" s="95">
        <v>36.875</v>
      </c>
      <c r="H11" s="95">
        <v>37.5</v>
      </c>
      <c r="I11" s="95">
        <v>36.25</v>
      </c>
      <c r="J11" s="95">
        <v>33.875</v>
      </c>
      <c r="K11" s="95">
        <v>35</v>
      </c>
      <c r="L11" s="95">
        <v>32.75</v>
      </c>
      <c r="M11" s="95">
        <v>32.5</v>
      </c>
      <c r="N11" s="95">
        <v>39</v>
      </c>
      <c r="O11" s="95">
        <v>51.125</v>
      </c>
      <c r="P11" s="95">
        <v>48</v>
      </c>
      <c r="Q11" s="95">
        <v>54.25</v>
      </c>
      <c r="R11" s="95">
        <v>47</v>
      </c>
      <c r="S11" s="95">
        <v>39.5</v>
      </c>
      <c r="T11" s="95">
        <v>39.5</v>
      </c>
      <c r="U11" s="95">
        <v>38.5</v>
      </c>
      <c r="V11" s="95">
        <v>40.5</v>
      </c>
      <c r="W11" s="160">
        <v>40.074509803921572</v>
      </c>
      <c r="X11" s="95">
        <v>43.751960784313724</v>
      </c>
      <c r="Y11" s="95">
        <v>44.069093959731553</v>
      </c>
      <c r="Z11" s="95">
        <v>44.546666666666674</v>
      </c>
      <c r="AA11" s="95">
        <v>45.258686274509792</v>
      </c>
      <c r="AB11" s="96">
        <v>46.119843750000001</v>
      </c>
      <c r="AC11" s="161">
        <v>44.178273657289004</v>
      </c>
      <c r="AD11" s="156"/>
      <c r="AE11" s="156"/>
      <c r="AF11" s="157"/>
      <c r="AG11" s="162">
        <v>37.5</v>
      </c>
      <c r="AH11" s="162">
        <v>36.25</v>
      </c>
      <c r="AI11" s="162">
        <v>35</v>
      </c>
      <c r="AJ11" s="162">
        <v>32.75</v>
      </c>
      <c r="AK11" s="162">
        <v>32.5</v>
      </c>
      <c r="AL11" s="162">
        <v>39</v>
      </c>
      <c r="AM11" s="162">
        <v>48</v>
      </c>
      <c r="AN11" s="162">
        <v>54.25</v>
      </c>
      <c r="AO11" s="162">
        <v>47</v>
      </c>
      <c r="AP11" s="162">
        <v>39.5</v>
      </c>
      <c r="AQ11" s="162">
        <v>38.5</v>
      </c>
      <c r="AR11" s="162">
        <v>40.5</v>
      </c>
      <c r="AS11" s="162">
        <v>43.25</v>
      </c>
      <c r="AT11" s="162">
        <v>41.25</v>
      </c>
      <c r="AU11" s="162">
        <v>39.25</v>
      </c>
      <c r="AV11" s="162">
        <v>35.5</v>
      </c>
      <c r="AW11" s="162">
        <v>36</v>
      </c>
      <c r="AX11" s="162">
        <v>41</v>
      </c>
      <c r="AY11" s="162">
        <v>51.25</v>
      </c>
      <c r="AZ11" s="162">
        <v>59.75</v>
      </c>
      <c r="BA11" s="162">
        <v>54.75</v>
      </c>
      <c r="BB11" s="162">
        <v>40</v>
      </c>
      <c r="BC11" s="162">
        <v>40</v>
      </c>
      <c r="BD11" s="162">
        <v>43</v>
      </c>
      <c r="BE11" s="162">
        <v>43.73</v>
      </c>
      <c r="BF11" s="162">
        <v>42.02</v>
      </c>
      <c r="BG11" s="162">
        <v>40.299999999999997</v>
      </c>
      <c r="BH11" s="162">
        <v>37.049999999999997</v>
      </c>
      <c r="BI11" s="162">
        <v>37.51</v>
      </c>
      <c r="BJ11" s="162">
        <v>41.8</v>
      </c>
      <c r="BK11" s="162">
        <v>50.6</v>
      </c>
      <c r="BL11" s="162">
        <v>57.89</v>
      </c>
      <c r="BM11" s="162">
        <v>53.56</v>
      </c>
      <c r="BN11" s="162">
        <v>40.659999999999997</v>
      </c>
      <c r="BO11" s="162">
        <v>40.909999999999997</v>
      </c>
      <c r="BP11" s="162">
        <v>43.8</v>
      </c>
      <c r="BQ11" s="162">
        <v>44.15</v>
      </c>
      <c r="BR11" s="162">
        <v>42.68</v>
      </c>
      <c r="BS11" s="162">
        <v>41.21</v>
      </c>
      <c r="BT11" s="162">
        <v>38.39</v>
      </c>
      <c r="BU11" s="162">
        <v>38.82</v>
      </c>
      <c r="BV11" s="162">
        <v>42.5</v>
      </c>
      <c r="BW11" s="162">
        <v>50.03</v>
      </c>
      <c r="BX11" s="162">
        <v>56.28</v>
      </c>
      <c r="BY11" s="162">
        <v>52.54</v>
      </c>
      <c r="BZ11" s="162">
        <v>41.23</v>
      </c>
      <c r="CA11" s="162">
        <v>41.7</v>
      </c>
      <c r="CB11" s="162">
        <v>44.5</v>
      </c>
      <c r="CC11" s="162">
        <v>44.49</v>
      </c>
      <c r="CD11" s="162">
        <v>43.16</v>
      </c>
      <c r="CE11" s="162">
        <v>41.82</v>
      </c>
      <c r="CF11" s="162">
        <v>39.24</v>
      </c>
      <c r="CG11" s="162">
        <v>39.659999999999997</v>
      </c>
      <c r="CH11" s="162">
        <v>42.99</v>
      </c>
      <c r="CI11" s="162">
        <v>49.82</v>
      </c>
      <c r="CJ11" s="162">
        <v>55.48</v>
      </c>
      <c r="CK11" s="162">
        <v>52.07</v>
      </c>
      <c r="CL11" s="162">
        <v>41.66</v>
      </c>
      <c r="CM11" s="162">
        <v>42.25</v>
      </c>
      <c r="CN11" s="162">
        <v>45</v>
      </c>
      <c r="CO11" s="162">
        <v>44.82</v>
      </c>
      <c r="CP11" s="162">
        <v>43.62</v>
      </c>
      <c r="CQ11" s="162">
        <v>42.41</v>
      </c>
      <c r="CR11" s="162">
        <v>40.049999999999997</v>
      </c>
      <c r="CS11" s="162">
        <v>40.450000000000003</v>
      </c>
      <c r="CT11" s="162">
        <v>43.47</v>
      </c>
      <c r="CU11" s="162">
        <v>49.65</v>
      </c>
      <c r="CV11" s="162">
        <v>54.78</v>
      </c>
      <c r="CW11" s="162">
        <v>51.67</v>
      </c>
      <c r="CX11" s="162">
        <v>42.07</v>
      </c>
      <c r="CY11" s="162">
        <v>42.77</v>
      </c>
      <c r="CZ11" s="162">
        <v>45.47</v>
      </c>
      <c r="DA11" s="162">
        <v>45.14</v>
      </c>
      <c r="DB11" s="162">
        <v>44.03</v>
      </c>
      <c r="DC11" s="162">
        <v>42.91</v>
      </c>
      <c r="DD11" s="162">
        <v>40.71</v>
      </c>
      <c r="DE11" s="162">
        <v>41.1</v>
      </c>
      <c r="DF11" s="162">
        <v>43.89</v>
      </c>
      <c r="DG11" s="162">
        <v>49.62</v>
      </c>
      <c r="DH11" s="162">
        <v>54.37</v>
      </c>
      <c r="DI11" s="162">
        <v>51.47</v>
      </c>
      <c r="DJ11" s="162">
        <v>42.46</v>
      </c>
      <c r="DK11" s="162">
        <v>43.23</v>
      </c>
      <c r="DL11" s="162">
        <v>45.9</v>
      </c>
      <c r="DM11" s="162">
        <v>45.51</v>
      </c>
      <c r="DN11" s="162">
        <v>44.48</v>
      </c>
      <c r="DO11" s="162">
        <v>43.44</v>
      </c>
      <c r="DP11" s="162">
        <v>41.38</v>
      </c>
      <c r="DQ11" s="162">
        <v>41.76</v>
      </c>
      <c r="DR11" s="162">
        <v>44.36</v>
      </c>
      <c r="DS11" s="162">
        <v>49.67</v>
      </c>
      <c r="DT11" s="162">
        <v>54.08</v>
      </c>
      <c r="DU11" s="162">
        <v>51.37</v>
      </c>
      <c r="DV11" s="162">
        <v>42.88</v>
      </c>
      <c r="DW11" s="162">
        <v>43.73</v>
      </c>
      <c r="DX11" s="162">
        <v>46.37</v>
      </c>
      <c r="DY11" s="162">
        <v>45.88</v>
      </c>
      <c r="DZ11" s="162">
        <v>44.92</v>
      </c>
      <c r="EA11" s="162">
        <v>43.97</v>
      </c>
      <c r="EB11" s="162">
        <v>42.04</v>
      </c>
      <c r="EC11" s="162">
        <v>42.41</v>
      </c>
      <c r="ED11" s="162">
        <v>44.81</v>
      </c>
      <c r="EE11" s="162">
        <v>49.74</v>
      </c>
      <c r="EF11" s="162">
        <v>53.82</v>
      </c>
      <c r="EG11" s="162">
        <v>51.29</v>
      </c>
      <c r="EH11" s="162">
        <v>43.3</v>
      </c>
      <c r="EI11" s="162">
        <v>44.21</v>
      </c>
      <c r="EJ11" s="162">
        <v>46.83</v>
      </c>
    </row>
    <row r="12" spans="1:140" ht="13.65" customHeight="1" x14ac:dyDescent="0.2">
      <c r="A12" s="256" t="s">
        <v>62</v>
      </c>
      <c r="B12" s="135"/>
      <c r="C12" s="95">
        <v>26.992928571428571</v>
      </c>
      <c r="D12" s="95">
        <v>22.605999557495089</v>
      </c>
      <c r="E12" s="95">
        <v>34.75</v>
      </c>
      <c r="F12" s="160">
        <v>28.305760223070767</v>
      </c>
      <c r="G12" s="95">
        <v>34.625</v>
      </c>
      <c r="H12" s="95">
        <v>35</v>
      </c>
      <c r="I12" s="95">
        <v>34.25</v>
      </c>
      <c r="J12" s="95">
        <v>32.875</v>
      </c>
      <c r="K12" s="95">
        <v>33.5</v>
      </c>
      <c r="L12" s="95">
        <v>32.25</v>
      </c>
      <c r="M12" s="95">
        <v>32.5</v>
      </c>
      <c r="N12" s="95">
        <v>39</v>
      </c>
      <c r="O12" s="95">
        <v>51.125</v>
      </c>
      <c r="P12" s="95">
        <v>48</v>
      </c>
      <c r="Q12" s="95">
        <v>54.25</v>
      </c>
      <c r="R12" s="95">
        <v>46.25</v>
      </c>
      <c r="S12" s="95">
        <v>38.5</v>
      </c>
      <c r="T12" s="95">
        <v>38.5</v>
      </c>
      <c r="U12" s="95">
        <v>37.5</v>
      </c>
      <c r="V12" s="95">
        <v>39.5</v>
      </c>
      <c r="W12" s="160">
        <v>39.225490196078432</v>
      </c>
      <c r="X12" s="95">
        <v>32.589215686274507</v>
      </c>
      <c r="Y12" s="95">
        <v>29.595637583892618</v>
      </c>
      <c r="Z12" s="95">
        <v>27.779411764705884</v>
      </c>
      <c r="AA12" s="95">
        <v>37.784705882352952</v>
      </c>
      <c r="AB12" s="96">
        <v>42.165624999999999</v>
      </c>
      <c r="AC12" s="161">
        <v>35.802632775237591</v>
      </c>
      <c r="AD12" s="156"/>
      <c r="AE12" s="156"/>
      <c r="AF12" s="157"/>
      <c r="AG12" s="162">
        <v>35</v>
      </c>
      <c r="AH12" s="162">
        <v>34.25</v>
      </c>
      <c r="AI12" s="162">
        <v>33.5</v>
      </c>
      <c r="AJ12" s="162">
        <v>32.25</v>
      </c>
      <c r="AK12" s="162">
        <v>32.5</v>
      </c>
      <c r="AL12" s="162">
        <v>39</v>
      </c>
      <c r="AM12" s="162">
        <v>48</v>
      </c>
      <c r="AN12" s="162">
        <v>54.25</v>
      </c>
      <c r="AO12" s="162">
        <v>46.25</v>
      </c>
      <c r="AP12" s="162">
        <v>38.5</v>
      </c>
      <c r="AQ12" s="162">
        <v>37.5</v>
      </c>
      <c r="AR12" s="162">
        <v>39.5</v>
      </c>
      <c r="AS12" s="162">
        <v>30.75</v>
      </c>
      <c r="AT12" s="162">
        <v>29.25</v>
      </c>
      <c r="AU12" s="162">
        <v>28.5</v>
      </c>
      <c r="AV12" s="162">
        <v>25.5</v>
      </c>
      <c r="AW12" s="162">
        <v>26</v>
      </c>
      <c r="AX12" s="162">
        <v>31</v>
      </c>
      <c r="AY12" s="162">
        <v>41.25</v>
      </c>
      <c r="AZ12" s="162">
        <v>49.75</v>
      </c>
      <c r="BA12" s="162">
        <v>39.75</v>
      </c>
      <c r="BB12" s="162">
        <v>29.5</v>
      </c>
      <c r="BC12" s="162">
        <v>29.25</v>
      </c>
      <c r="BD12" s="162">
        <v>30.5</v>
      </c>
      <c r="BE12" s="162">
        <v>21.5</v>
      </c>
      <c r="BF12" s="162">
        <v>23.25</v>
      </c>
      <c r="BG12" s="162">
        <v>22</v>
      </c>
      <c r="BH12" s="162">
        <v>28.5</v>
      </c>
      <c r="BI12" s="162">
        <v>28</v>
      </c>
      <c r="BJ12" s="162">
        <v>35</v>
      </c>
      <c r="BK12" s="162">
        <v>39</v>
      </c>
      <c r="BL12" s="162">
        <v>47.75</v>
      </c>
      <c r="BM12" s="162">
        <v>31.5</v>
      </c>
      <c r="BN12" s="162">
        <v>32</v>
      </c>
      <c r="BO12" s="162">
        <v>29.75</v>
      </c>
      <c r="BP12" s="162">
        <v>30.25</v>
      </c>
      <c r="BQ12" s="162">
        <v>21.5</v>
      </c>
      <c r="BR12" s="162">
        <v>23.25</v>
      </c>
      <c r="BS12" s="162">
        <v>22</v>
      </c>
      <c r="BT12" s="162">
        <v>27.5</v>
      </c>
      <c r="BU12" s="162">
        <v>27</v>
      </c>
      <c r="BV12" s="162">
        <v>33</v>
      </c>
      <c r="BW12" s="162">
        <v>30</v>
      </c>
      <c r="BX12" s="162">
        <v>38.75</v>
      </c>
      <c r="BY12" s="162">
        <v>25.5</v>
      </c>
      <c r="BZ12" s="162">
        <v>29</v>
      </c>
      <c r="CA12" s="162">
        <v>27.25</v>
      </c>
      <c r="CB12" s="162">
        <v>27.75</v>
      </c>
      <c r="CC12" s="162">
        <v>21.75</v>
      </c>
      <c r="CD12" s="162">
        <v>23.5</v>
      </c>
      <c r="CE12" s="162">
        <v>22.25</v>
      </c>
      <c r="CF12" s="162">
        <v>27.75</v>
      </c>
      <c r="CG12" s="162">
        <v>27.25</v>
      </c>
      <c r="CH12" s="162">
        <v>33.25</v>
      </c>
      <c r="CI12" s="162">
        <v>30.25</v>
      </c>
      <c r="CJ12" s="162">
        <v>39</v>
      </c>
      <c r="CK12" s="162">
        <v>25.75</v>
      </c>
      <c r="CL12" s="162">
        <v>29.25</v>
      </c>
      <c r="CM12" s="162">
        <v>27.5</v>
      </c>
      <c r="CN12" s="162">
        <v>28</v>
      </c>
      <c r="CO12" s="162">
        <v>31.1</v>
      </c>
      <c r="CP12" s="162">
        <v>32.85</v>
      </c>
      <c r="CQ12" s="162">
        <v>31.6</v>
      </c>
      <c r="CR12" s="162">
        <v>37.1</v>
      </c>
      <c r="CS12" s="162">
        <v>36.6</v>
      </c>
      <c r="CT12" s="162">
        <v>43.6</v>
      </c>
      <c r="CU12" s="162">
        <v>50.6</v>
      </c>
      <c r="CV12" s="162">
        <v>59.35</v>
      </c>
      <c r="CW12" s="162">
        <v>42.1</v>
      </c>
      <c r="CX12" s="162">
        <v>41.6</v>
      </c>
      <c r="CY12" s="162">
        <v>39.85</v>
      </c>
      <c r="CZ12" s="162">
        <v>40.35</v>
      </c>
      <c r="DA12" s="162">
        <v>31.45</v>
      </c>
      <c r="DB12" s="162">
        <v>33.200000000000003</v>
      </c>
      <c r="DC12" s="162">
        <v>31.95</v>
      </c>
      <c r="DD12" s="162">
        <v>37.450000000000003</v>
      </c>
      <c r="DE12" s="162">
        <v>36.950000000000003</v>
      </c>
      <c r="DF12" s="162">
        <v>43.95</v>
      </c>
      <c r="DG12" s="162">
        <v>50.95</v>
      </c>
      <c r="DH12" s="162">
        <v>59.7</v>
      </c>
      <c r="DI12" s="162">
        <v>42.45</v>
      </c>
      <c r="DJ12" s="162">
        <v>41.95</v>
      </c>
      <c r="DK12" s="162">
        <v>40.200000000000003</v>
      </c>
      <c r="DL12" s="162">
        <v>40.700000000000003</v>
      </c>
      <c r="DM12" s="162">
        <v>31.95</v>
      </c>
      <c r="DN12" s="162">
        <v>33.700000000000003</v>
      </c>
      <c r="DO12" s="162">
        <v>32.450000000000003</v>
      </c>
      <c r="DP12" s="162">
        <v>38</v>
      </c>
      <c r="DQ12" s="162">
        <v>37.5</v>
      </c>
      <c r="DR12" s="162">
        <v>44.5</v>
      </c>
      <c r="DS12" s="162">
        <v>51.5</v>
      </c>
      <c r="DT12" s="162">
        <v>60.25</v>
      </c>
      <c r="DU12" s="162">
        <v>42.95</v>
      </c>
      <c r="DV12" s="162">
        <v>42.5</v>
      </c>
      <c r="DW12" s="162">
        <v>40.75</v>
      </c>
      <c r="DX12" s="162">
        <v>41.2</v>
      </c>
      <c r="DY12" s="162">
        <v>32.450000000000003</v>
      </c>
      <c r="DZ12" s="162">
        <v>34.200000000000003</v>
      </c>
      <c r="EA12" s="162">
        <v>32.950000000000003</v>
      </c>
      <c r="EB12" s="162">
        <v>38.75</v>
      </c>
      <c r="EC12" s="162">
        <v>38.25</v>
      </c>
      <c r="ED12" s="162">
        <v>45.25</v>
      </c>
      <c r="EE12" s="162">
        <v>52.25</v>
      </c>
      <c r="EF12" s="162">
        <v>61</v>
      </c>
      <c r="EG12" s="162">
        <v>43.45</v>
      </c>
      <c r="EH12" s="162">
        <v>43.25</v>
      </c>
      <c r="EI12" s="162">
        <v>41.5</v>
      </c>
      <c r="EJ12" s="162">
        <v>41.7</v>
      </c>
    </row>
    <row r="13" spans="1:140" ht="13.65" customHeight="1" x14ac:dyDescent="0.2">
      <c r="A13" s="256" t="s">
        <v>61</v>
      </c>
      <c r="B13" s="159" t="s">
        <v>8</v>
      </c>
      <c r="C13" s="95">
        <v>27.831428571428571</v>
      </c>
      <c r="D13" s="95">
        <v>29</v>
      </c>
      <c r="E13" s="95">
        <v>34.75</v>
      </c>
      <c r="F13" s="160">
        <v>31.225416666666664</v>
      </c>
      <c r="G13" s="95">
        <v>34.625</v>
      </c>
      <c r="H13" s="95">
        <v>35</v>
      </c>
      <c r="I13" s="95">
        <v>34.25</v>
      </c>
      <c r="J13" s="95">
        <v>32.875</v>
      </c>
      <c r="K13" s="95">
        <v>33.5</v>
      </c>
      <c r="L13" s="95">
        <v>32.25</v>
      </c>
      <c r="M13" s="95">
        <v>33.75</v>
      </c>
      <c r="N13" s="95">
        <v>39.75</v>
      </c>
      <c r="O13" s="95">
        <v>51.875</v>
      </c>
      <c r="P13" s="95">
        <v>49</v>
      </c>
      <c r="Q13" s="95">
        <v>54.75</v>
      </c>
      <c r="R13" s="95">
        <v>46.25</v>
      </c>
      <c r="S13" s="95">
        <v>38.5</v>
      </c>
      <c r="T13" s="95">
        <v>38.5</v>
      </c>
      <c r="U13" s="95">
        <v>37.5</v>
      </c>
      <c r="V13" s="95">
        <v>39.5</v>
      </c>
      <c r="W13" s="160">
        <v>39.521568627450982</v>
      </c>
      <c r="X13" s="95">
        <v>43.771568627450982</v>
      </c>
      <c r="Y13" s="95">
        <v>43.627147651006709</v>
      </c>
      <c r="Z13" s="95">
        <v>44.416745098039215</v>
      </c>
      <c r="AA13" s="95">
        <v>45.132088235294106</v>
      </c>
      <c r="AB13" s="96">
        <v>45.8818359375</v>
      </c>
      <c r="AC13" s="161">
        <v>43.977438192668366</v>
      </c>
      <c r="AD13" s="156"/>
      <c r="AE13" s="156"/>
      <c r="AF13" s="157"/>
      <c r="AG13" s="162">
        <v>35</v>
      </c>
      <c r="AH13" s="162">
        <v>34.25</v>
      </c>
      <c r="AI13" s="162">
        <v>33.5</v>
      </c>
      <c r="AJ13" s="162">
        <v>32.25</v>
      </c>
      <c r="AK13" s="162">
        <v>33.75</v>
      </c>
      <c r="AL13" s="162">
        <v>39.75</v>
      </c>
      <c r="AM13" s="162">
        <v>49</v>
      </c>
      <c r="AN13" s="162">
        <v>54.75</v>
      </c>
      <c r="AO13" s="162">
        <v>46.25</v>
      </c>
      <c r="AP13" s="162">
        <v>38.5</v>
      </c>
      <c r="AQ13" s="162">
        <v>37.5</v>
      </c>
      <c r="AR13" s="162">
        <v>39.5</v>
      </c>
      <c r="AS13" s="162">
        <v>40.75</v>
      </c>
      <c r="AT13" s="162">
        <v>39.25</v>
      </c>
      <c r="AU13" s="162">
        <v>38.5</v>
      </c>
      <c r="AV13" s="162">
        <v>37.25</v>
      </c>
      <c r="AW13" s="162">
        <v>38</v>
      </c>
      <c r="AX13" s="162">
        <v>42.5</v>
      </c>
      <c r="AY13" s="162">
        <v>57</v>
      </c>
      <c r="AZ13" s="162">
        <v>62.75</v>
      </c>
      <c r="BA13" s="162">
        <v>49.75</v>
      </c>
      <c r="BB13" s="162">
        <v>39.5</v>
      </c>
      <c r="BC13" s="162">
        <v>39.25</v>
      </c>
      <c r="BD13" s="162">
        <v>40.5</v>
      </c>
      <c r="BE13" s="162">
        <v>41.25</v>
      </c>
      <c r="BF13" s="162">
        <v>39.86</v>
      </c>
      <c r="BG13" s="162">
        <v>39.229999999999997</v>
      </c>
      <c r="BH13" s="162">
        <v>38.01</v>
      </c>
      <c r="BI13" s="162">
        <v>38.729999999999997</v>
      </c>
      <c r="BJ13" s="162">
        <v>42.9</v>
      </c>
      <c r="BK13" s="162">
        <v>56.37</v>
      </c>
      <c r="BL13" s="162">
        <v>61.66</v>
      </c>
      <c r="BM13" s="162">
        <v>49.61</v>
      </c>
      <c r="BN13" s="162">
        <v>40.119999999999997</v>
      </c>
      <c r="BO13" s="162">
        <v>39.85</v>
      </c>
      <c r="BP13" s="162">
        <v>41.04</v>
      </c>
      <c r="BQ13" s="162">
        <v>41.54</v>
      </c>
      <c r="BR13" s="162">
        <v>40.14</v>
      </c>
      <c r="BS13" s="162">
        <v>39.49</v>
      </c>
      <c r="BT13" s="162">
        <v>38.270000000000003</v>
      </c>
      <c r="BU13" s="162">
        <v>38.99</v>
      </c>
      <c r="BV13" s="162">
        <v>43.19</v>
      </c>
      <c r="BW13" s="162">
        <v>56.75</v>
      </c>
      <c r="BX13" s="162">
        <v>62.08</v>
      </c>
      <c r="BY13" s="162">
        <v>49.95</v>
      </c>
      <c r="BZ13" s="162">
        <v>40.39</v>
      </c>
      <c r="CA13" s="162">
        <v>40.119999999999997</v>
      </c>
      <c r="CB13" s="162">
        <v>41.32</v>
      </c>
      <c r="CC13" s="162">
        <v>41.82</v>
      </c>
      <c r="CD13" s="162">
        <v>40.409999999999997</v>
      </c>
      <c r="CE13" s="162">
        <v>39.75</v>
      </c>
      <c r="CF13" s="162">
        <v>38.53</v>
      </c>
      <c r="CG13" s="162">
        <v>39.25</v>
      </c>
      <c r="CH13" s="162">
        <v>43.48</v>
      </c>
      <c r="CI13" s="162">
        <v>57.13</v>
      </c>
      <c r="CJ13" s="162">
        <v>62.51</v>
      </c>
      <c r="CK13" s="162">
        <v>50.29</v>
      </c>
      <c r="CL13" s="162">
        <v>40.659999999999997</v>
      </c>
      <c r="CM13" s="162">
        <v>40.4</v>
      </c>
      <c r="CN13" s="162">
        <v>41.6</v>
      </c>
      <c r="CO13" s="162">
        <v>42.1</v>
      </c>
      <c r="CP13" s="162">
        <v>40.68</v>
      </c>
      <c r="CQ13" s="162">
        <v>40.01</v>
      </c>
      <c r="CR13" s="162">
        <v>38.79</v>
      </c>
      <c r="CS13" s="162">
        <v>39.51</v>
      </c>
      <c r="CT13" s="162">
        <v>43.77</v>
      </c>
      <c r="CU13" s="162">
        <v>57.52</v>
      </c>
      <c r="CV13" s="162">
        <v>62.93</v>
      </c>
      <c r="CW13" s="162">
        <v>50.63</v>
      </c>
      <c r="CX13" s="162">
        <v>40.93</v>
      </c>
      <c r="CY13" s="162">
        <v>40.67</v>
      </c>
      <c r="CZ13" s="162">
        <v>41.88</v>
      </c>
      <c r="DA13" s="162">
        <v>42.38</v>
      </c>
      <c r="DB13" s="162">
        <v>40.950000000000003</v>
      </c>
      <c r="DC13" s="162">
        <v>40.28</v>
      </c>
      <c r="DD13" s="162">
        <v>39.049999999999997</v>
      </c>
      <c r="DE13" s="162">
        <v>39.78</v>
      </c>
      <c r="DF13" s="162">
        <v>44.06</v>
      </c>
      <c r="DG13" s="162">
        <v>57.9</v>
      </c>
      <c r="DH13" s="162">
        <v>63.35</v>
      </c>
      <c r="DI13" s="162">
        <v>50.97</v>
      </c>
      <c r="DJ13" s="162">
        <v>41.21</v>
      </c>
      <c r="DK13" s="162">
        <v>40.94</v>
      </c>
      <c r="DL13" s="162">
        <v>42.16</v>
      </c>
      <c r="DM13" s="162">
        <v>42.67</v>
      </c>
      <c r="DN13" s="162">
        <v>41.23</v>
      </c>
      <c r="DO13" s="162">
        <v>40.54</v>
      </c>
      <c r="DP13" s="162">
        <v>39.31</v>
      </c>
      <c r="DQ13" s="162">
        <v>40.04</v>
      </c>
      <c r="DR13" s="162">
        <v>44.35</v>
      </c>
      <c r="DS13" s="162">
        <v>58.28</v>
      </c>
      <c r="DT13" s="162">
        <v>63.77</v>
      </c>
      <c r="DU13" s="162">
        <v>51.31</v>
      </c>
      <c r="DV13" s="162">
        <v>41.48</v>
      </c>
      <c r="DW13" s="162">
        <v>41.22</v>
      </c>
      <c r="DX13" s="162">
        <v>42.44</v>
      </c>
      <c r="DY13" s="162">
        <v>42.95</v>
      </c>
      <c r="DZ13" s="162">
        <v>41.5</v>
      </c>
      <c r="EA13" s="162">
        <v>40.799999999999997</v>
      </c>
      <c r="EB13" s="162">
        <v>39.57</v>
      </c>
      <c r="EC13" s="162">
        <v>40.299999999999997</v>
      </c>
      <c r="ED13" s="162">
        <v>44.65</v>
      </c>
      <c r="EE13" s="162">
        <v>58.66</v>
      </c>
      <c r="EF13" s="162">
        <v>64.2</v>
      </c>
      <c r="EG13" s="162">
        <v>51.65</v>
      </c>
      <c r="EH13" s="162">
        <v>41.75</v>
      </c>
      <c r="EI13" s="162">
        <v>41.49</v>
      </c>
      <c r="EJ13" s="162">
        <v>42.72</v>
      </c>
    </row>
    <row r="14" spans="1:140" ht="13.65" customHeight="1" x14ac:dyDescent="0.2">
      <c r="A14" s="256" t="s">
        <v>59</v>
      </c>
      <c r="B14" s="159" t="s">
        <v>8</v>
      </c>
      <c r="C14" s="95">
        <v>27.892857142857142</v>
      </c>
      <c r="D14" s="95">
        <v>28</v>
      </c>
      <c r="E14" s="95">
        <v>33</v>
      </c>
      <c r="F14" s="160">
        <v>30.067708333333332</v>
      </c>
      <c r="G14" s="95">
        <v>33</v>
      </c>
      <c r="H14" s="95">
        <v>33.25</v>
      </c>
      <c r="I14" s="95">
        <v>32.75</v>
      </c>
      <c r="J14" s="95">
        <v>31.25</v>
      </c>
      <c r="K14" s="95">
        <v>32</v>
      </c>
      <c r="L14" s="95">
        <v>30.5</v>
      </c>
      <c r="M14" s="95">
        <v>35.5</v>
      </c>
      <c r="N14" s="95">
        <v>43.5</v>
      </c>
      <c r="O14" s="95">
        <v>56.5</v>
      </c>
      <c r="P14" s="95">
        <v>52</v>
      </c>
      <c r="Q14" s="95">
        <v>61</v>
      </c>
      <c r="R14" s="95">
        <v>50</v>
      </c>
      <c r="S14" s="95">
        <v>36</v>
      </c>
      <c r="T14" s="95">
        <v>37</v>
      </c>
      <c r="U14" s="95">
        <v>35</v>
      </c>
      <c r="V14" s="95">
        <v>36</v>
      </c>
      <c r="W14" s="160">
        <v>39.896078431372551</v>
      </c>
      <c r="X14" s="95">
        <v>41.466666666666669</v>
      </c>
      <c r="Y14" s="95">
        <v>41.113288590604029</v>
      </c>
      <c r="Z14" s="95">
        <v>42.142823529411764</v>
      </c>
      <c r="AA14" s="95">
        <v>42.837166666666668</v>
      </c>
      <c r="AB14" s="96">
        <v>43.594687499999999</v>
      </c>
      <c r="AC14" s="161">
        <v>41.998090366581408</v>
      </c>
      <c r="AD14" s="156"/>
      <c r="AE14" s="156"/>
      <c r="AF14" s="157"/>
      <c r="AG14" s="162">
        <v>33.25</v>
      </c>
      <c r="AH14" s="162">
        <v>32.75</v>
      </c>
      <c r="AI14" s="162">
        <v>32</v>
      </c>
      <c r="AJ14" s="162">
        <v>30.5</v>
      </c>
      <c r="AK14" s="162">
        <v>35.5</v>
      </c>
      <c r="AL14" s="162">
        <v>43.5</v>
      </c>
      <c r="AM14" s="162">
        <v>52</v>
      </c>
      <c r="AN14" s="162">
        <v>61</v>
      </c>
      <c r="AO14" s="162">
        <v>50</v>
      </c>
      <c r="AP14" s="162">
        <v>37</v>
      </c>
      <c r="AQ14" s="162">
        <v>35</v>
      </c>
      <c r="AR14" s="162">
        <v>36</v>
      </c>
      <c r="AS14" s="162">
        <v>36</v>
      </c>
      <c r="AT14" s="162">
        <v>36</v>
      </c>
      <c r="AU14" s="162">
        <v>35.5</v>
      </c>
      <c r="AV14" s="162">
        <v>35</v>
      </c>
      <c r="AW14" s="162">
        <v>36</v>
      </c>
      <c r="AX14" s="162">
        <v>43</v>
      </c>
      <c r="AY14" s="162">
        <v>53</v>
      </c>
      <c r="AZ14" s="162">
        <v>61</v>
      </c>
      <c r="BA14" s="162">
        <v>50.5</v>
      </c>
      <c r="BB14" s="162">
        <v>38</v>
      </c>
      <c r="BC14" s="162">
        <v>37</v>
      </c>
      <c r="BD14" s="162">
        <v>36.5</v>
      </c>
      <c r="BE14" s="162">
        <v>36.700000000000003</v>
      </c>
      <c r="BF14" s="162">
        <v>36.700000000000003</v>
      </c>
      <c r="BG14" s="162">
        <v>36.24</v>
      </c>
      <c r="BH14" s="162">
        <v>35.78</v>
      </c>
      <c r="BI14" s="162">
        <v>36.700000000000003</v>
      </c>
      <c r="BJ14" s="162">
        <v>43.19</v>
      </c>
      <c r="BK14" s="162">
        <v>52.46</v>
      </c>
      <c r="BL14" s="162">
        <v>59.87</v>
      </c>
      <c r="BM14" s="162">
        <v>50.14</v>
      </c>
      <c r="BN14" s="162">
        <v>38.56</v>
      </c>
      <c r="BO14" s="162">
        <v>37.630000000000003</v>
      </c>
      <c r="BP14" s="162">
        <v>37.17</v>
      </c>
      <c r="BQ14" s="162">
        <v>36.96</v>
      </c>
      <c r="BR14" s="162">
        <v>36.97</v>
      </c>
      <c r="BS14" s="162">
        <v>36.5</v>
      </c>
      <c r="BT14" s="162">
        <v>36.03</v>
      </c>
      <c r="BU14" s="162">
        <v>36.97</v>
      </c>
      <c r="BV14" s="162">
        <v>43.5</v>
      </c>
      <c r="BW14" s="162">
        <v>52.83</v>
      </c>
      <c r="BX14" s="162">
        <v>60.3</v>
      </c>
      <c r="BY14" s="162">
        <v>50.5</v>
      </c>
      <c r="BZ14" s="162">
        <v>38.83</v>
      </c>
      <c r="CA14" s="162">
        <v>37.9</v>
      </c>
      <c r="CB14" s="162">
        <v>37.43</v>
      </c>
      <c r="CC14" s="162">
        <v>37.229999999999997</v>
      </c>
      <c r="CD14" s="162">
        <v>37.229999999999997</v>
      </c>
      <c r="CE14" s="162">
        <v>36.76</v>
      </c>
      <c r="CF14" s="162">
        <v>36.29</v>
      </c>
      <c r="CG14" s="162">
        <v>37.229999999999997</v>
      </c>
      <c r="CH14" s="162">
        <v>43.81</v>
      </c>
      <c r="CI14" s="162">
        <v>53.21</v>
      </c>
      <c r="CJ14" s="162">
        <v>60.73</v>
      </c>
      <c r="CK14" s="162">
        <v>50.86</v>
      </c>
      <c r="CL14" s="162">
        <v>39.11</v>
      </c>
      <c r="CM14" s="162">
        <v>38.17</v>
      </c>
      <c r="CN14" s="162">
        <v>37.700000000000003</v>
      </c>
      <c r="CO14" s="162">
        <v>37.49</v>
      </c>
      <c r="CP14" s="162">
        <v>37.49</v>
      </c>
      <c r="CQ14" s="162">
        <v>37.020000000000003</v>
      </c>
      <c r="CR14" s="162">
        <v>36.549999999999997</v>
      </c>
      <c r="CS14" s="162">
        <v>37.49</v>
      </c>
      <c r="CT14" s="162">
        <v>44.12</v>
      </c>
      <c r="CU14" s="162">
        <v>53.59</v>
      </c>
      <c r="CV14" s="162">
        <v>61.16</v>
      </c>
      <c r="CW14" s="162">
        <v>51.22</v>
      </c>
      <c r="CX14" s="162">
        <v>39.39</v>
      </c>
      <c r="CY14" s="162">
        <v>38.44</v>
      </c>
      <c r="CZ14" s="162">
        <v>37.97</v>
      </c>
      <c r="DA14" s="162">
        <v>37.76</v>
      </c>
      <c r="DB14" s="162">
        <v>37.76</v>
      </c>
      <c r="DC14" s="162">
        <v>37.28</v>
      </c>
      <c r="DD14" s="162">
        <v>36.799999999999997</v>
      </c>
      <c r="DE14" s="162">
        <v>37.76</v>
      </c>
      <c r="DF14" s="162">
        <v>44.43</v>
      </c>
      <c r="DG14" s="162">
        <v>53.96</v>
      </c>
      <c r="DH14" s="162">
        <v>61.59</v>
      </c>
      <c r="DI14" s="162">
        <v>51.58</v>
      </c>
      <c r="DJ14" s="162">
        <v>39.659999999999997</v>
      </c>
      <c r="DK14" s="162">
        <v>38.71</v>
      </c>
      <c r="DL14" s="162">
        <v>38.24</v>
      </c>
      <c r="DM14" s="162">
        <v>38.020000000000003</v>
      </c>
      <c r="DN14" s="162">
        <v>38.020000000000003</v>
      </c>
      <c r="DO14" s="162">
        <v>37.54</v>
      </c>
      <c r="DP14" s="162">
        <v>37.06</v>
      </c>
      <c r="DQ14" s="162">
        <v>38.020000000000003</v>
      </c>
      <c r="DR14" s="162">
        <v>44.74</v>
      </c>
      <c r="DS14" s="162">
        <v>54.34</v>
      </c>
      <c r="DT14" s="162">
        <v>62.02</v>
      </c>
      <c r="DU14" s="162">
        <v>51.94</v>
      </c>
      <c r="DV14" s="162">
        <v>39.94</v>
      </c>
      <c r="DW14" s="162">
        <v>38.979999999999997</v>
      </c>
      <c r="DX14" s="162">
        <v>38.5</v>
      </c>
      <c r="DY14" s="162">
        <v>38.28</v>
      </c>
      <c r="DZ14" s="162">
        <v>38.28</v>
      </c>
      <c r="EA14" s="162">
        <v>37.799999999999997</v>
      </c>
      <c r="EB14" s="162">
        <v>37.32</v>
      </c>
      <c r="EC14" s="162">
        <v>38.28</v>
      </c>
      <c r="ED14" s="162">
        <v>45.05</v>
      </c>
      <c r="EE14" s="162">
        <v>54.72</v>
      </c>
      <c r="EF14" s="162">
        <v>62.45</v>
      </c>
      <c r="EG14" s="162">
        <v>52.3</v>
      </c>
      <c r="EH14" s="162">
        <v>40.22</v>
      </c>
      <c r="EI14" s="162">
        <v>39.25</v>
      </c>
      <c r="EJ14" s="162">
        <v>38.770000000000003</v>
      </c>
    </row>
    <row r="15" spans="1:140" ht="13.65" customHeight="1" thickBot="1" x14ac:dyDescent="0.25">
      <c r="A15" s="257" t="s">
        <v>63</v>
      </c>
      <c r="B15" s="164" t="s">
        <v>7</v>
      </c>
      <c r="C15" s="107">
        <v>28.892857142857142</v>
      </c>
      <c r="D15" s="107">
        <v>29</v>
      </c>
      <c r="E15" s="107">
        <v>35</v>
      </c>
      <c r="F15" s="165">
        <v>31.484375</v>
      </c>
      <c r="G15" s="107">
        <v>34.375</v>
      </c>
      <c r="H15" s="107">
        <v>34.75</v>
      </c>
      <c r="I15" s="107">
        <v>34</v>
      </c>
      <c r="J15" s="107">
        <v>32.875</v>
      </c>
      <c r="K15" s="107">
        <v>33.25</v>
      </c>
      <c r="L15" s="107">
        <v>32.5</v>
      </c>
      <c r="M15" s="107">
        <v>38.5</v>
      </c>
      <c r="N15" s="107">
        <v>48.5</v>
      </c>
      <c r="O15" s="107">
        <v>65</v>
      </c>
      <c r="P15" s="107">
        <v>59</v>
      </c>
      <c r="Q15" s="107">
        <v>71</v>
      </c>
      <c r="R15" s="107">
        <v>57</v>
      </c>
      <c r="S15" s="107">
        <v>38.166666666666664</v>
      </c>
      <c r="T15" s="107">
        <v>39.5</v>
      </c>
      <c r="U15" s="107">
        <v>37</v>
      </c>
      <c r="V15" s="107">
        <v>38</v>
      </c>
      <c r="W15" s="165">
        <v>43.612745098039213</v>
      </c>
      <c r="X15" s="107">
        <v>44.801960784313728</v>
      </c>
      <c r="Y15" s="107">
        <v>44.308859060402682</v>
      </c>
      <c r="Z15" s="107">
        <v>45.442039215686279</v>
      </c>
      <c r="AA15" s="107">
        <v>45.998156862745113</v>
      </c>
      <c r="AB15" s="108">
        <v>46.580820312500002</v>
      </c>
      <c r="AC15" s="166">
        <v>45.217770673486775</v>
      </c>
      <c r="AD15" s="156"/>
      <c r="AE15" s="156"/>
      <c r="AF15" s="157"/>
      <c r="AG15" s="95">
        <v>34.75</v>
      </c>
      <c r="AH15" s="95">
        <v>34</v>
      </c>
      <c r="AI15" s="95">
        <v>33.25</v>
      </c>
      <c r="AJ15" s="95">
        <v>32.5</v>
      </c>
      <c r="AK15" s="95">
        <v>38.5</v>
      </c>
      <c r="AL15" s="95">
        <v>48.5</v>
      </c>
      <c r="AM15" s="95">
        <v>59</v>
      </c>
      <c r="AN15" s="95">
        <v>71</v>
      </c>
      <c r="AO15" s="95">
        <v>57</v>
      </c>
      <c r="AP15" s="95">
        <v>39.5</v>
      </c>
      <c r="AQ15" s="95">
        <v>37</v>
      </c>
      <c r="AR15" s="95">
        <v>38</v>
      </c>
      <c r="AS15" s="95">
        <v>38</v>
      </c>
      <c r="AT15" s="95">
        <v>38</v>
      </c>
      <c r="AU15" s="95">
        <v>37.5</v>
      </c>
      <c r="AV15" s="95">
        <v>37</v>
      </c>
      <c r="AW15" s="95">
        <v>38</v>
      </c>
      <c r="AX15" s="95">
        <v>47.5</v>
      </c>
      <c r="AY15" s="95">
        <v>59</v>
      </c>
      <c r="AZ15" s="95">
        <v>69</v>
      </c>
      <c r="BA15" s="95">
        <v>56.5</v>
      </c>
      <c r="BB15" s="95">
        <v>40.25</v>
      </c>
      <c r="BC15" s="95">
        <v>38.75</v>
      </c>
      <c r="BD15" s="95">
        <v>38</v>
      </c>
      <c r="BE15" s="95">
        <v>38.9</v>
      </c>
      <c r="BF15" s="95">
        <v>38.9</v>
      </c>
      <c r="BG15" s="95">
        <v>38.44</v>
      </c>
      <c r="BH15" s="95">
        <v>37.979999999999997</v>
      </c>
      <c r="BI15" s="95">
        <v>38.9</v>
      </c>
      <c r="BJ15" s="95">
        <v>47.52</v>
      </c>
      <c r="BK15" s="95">
        <v>58.06</v>
      </c>
      <c r="BL15" s="95">
        <v>67.17</v>
      </c>
      <c r="BM15" s="95">
        <v>55.74</v>
      </c>
      <c r="BN15" s="95">
        <v>40.97</v>
      </c>
      <c r="BO15" s="95">
        <v>39.61</v>
      </c>
      <c r="BP15" s="95">
        <v>38.94</v>
      </c>
      <c r="BQ15" s="95">
        <v>39.28</v>
      </c>
      <c r="BR15" s="95">
        <v>39.29</v>
      </c>
      <c r="BS15" s="95">
        <v>38.82</v>
      </c>
      <c r="BT15" s="95">
        <v>38.35</v>
      </c>
      <c r="BU15" s="95">
        <v>39.29</v>
      </c>
      <c r="BV15" s="95">
        <v>47.63</v>
      </c>
      <c r="BW15" s="95">
        <v>58.03</v>
      </c>
      <c r="BX15" s="95">
        <v>66.94</v>
      </c>
      <c r="BY15" s="95">
        <v>55.7</v>
      </c>
      <c r="BZ15" s="95">
        <v>41.33</v>
      </c>
      <c r="CA15" s="95">
        <v>40.04</v>
      </c>
      <c r="CB15" s="95">
        <v>39.39</v>
      </c>
      <c r="CC15" s="95">
        <v>39.65</v>
      </c>
      <c r="CD15" s="95">
        <v>39.65</v>
      </c>
      <c r="CE15" s="95">
        <v>39.18</v>
      </c>
      <c r="CF15" s="95">
        <v>38.71</v>
      </c>
      <c r="CG15" s="95">
        <v>39.65</v>
      </c>
      <c r="CH15" s="95">
        <v>47.77</v>
      </c>
      <c r="CI15" s="95">
        <v>58.07</v>
      </c>
      <c r="CJ15" s="95">
        <v>66.81</v>
      </c>
      <c r="CK15" s="95">
        <v>55.72</v>
      </c>
      <c r="CL15" s="95">
        <v>41.68</v>
      </c>
      <c r="CM15" s="95">
        <v>40.43</v>
      </c>
      <c r="CN15" s="95">
        <v>39.81</v>
      </c>
      <c r="CO15" s="95">
        <v>39.94</v>
      </c>
      <c r="CP15" s="95">
        <v>39.94</v>
      </c>
      <c r="CQ15" s="95">
        <v>39.47</v>
      </c>
      <c r="CR15" s="95">
        <v>39.01</v>
      </c>
      <c r="CS15" s="95">
        <v>39.94</v>
      </c>
      <c r="CT15" s="95">
        <v>47.96</v>
      </c>
      <c r="CU15" s="95">
        <v>58.23</v>
      </c>
      <c r="CV15" s="95">
        <v>66.900000000000006</v>
      </c>
      <c r="CW15" s="95">
        <v>55.86</v>
      </c>
      <c r="CX15" s="95">
        <v>41.97</v>
      </c>
      <c r="CY15" s="95">
        <v>40.75</v>
      </c>
      <c r="CZ15" s="95">
        <v>40.14</v>
      </c>
      <c r="DA15" s="95">
        <v>40.22</v>
      </c>
      <c r="DB15" s="95">
        <v>40.22</v>
      </c>
      <c r="DC15" s="95">
        <v>39.74</v>
      </c>
      <c r="DD15" s="95">
        <v>39.270000000000003</v>
      </c>
      <c r="DE15" s="95">
        <v>40.229999999999997</v>
      </c>
      <c r="DF15" s="95">
        <v>48.17</v>
      </c>
      <c r="DG15" s="95">
        <v>58.43</v>
      </c>
      <c r="DH15" s="95">
        <v>67.069999999999993</v>
      </c>
      <c r="DI15" s="95">
        <v>56.05</v>
      </c>
      <c r="DJ15" s="95">
        <v>42.24</v>
      </c>
      <c r="DK15" s="95">
        <v>41.04</v>
      </c>
      <c r="DL15" s="95">
        <v>40.44</v>
      </c>
      <c r="DM15" s="95">
        <v>40.49</v>
      </c>
      <c r="DN15" s="95">
        <v>40.49</v>
      </c>
      <c r="DO15" s="95">
        <v>40.01</v>
      </c>
      <c r="DP15" s="95">
        <v>39.53</v>
      </c>
      <c r="DQ15" s="95">
        <v>40.49</v>
      </c>
      <c r="DR15" s="95">
        <v>48.39</v>
      </c>
      <c r="DS15" s="95">
        <v>58.64</v>
      </c>
      <c r="DT15" s="95">
        <v>67.25</v>
      </c>
      <c r="DU15" s="95">
        <v>56.25</v>
      </c>
      <c r="DV15" s="95">
        <v>42.51</v>
      </c>
      <c r="DW15" s="95">
        <v>41.32</v>
      </c>
      <c r="DX15" s="95">
        <v>40.72</v>
      </c>
      <c r="DY15" s="95">
        <v>40.700000000000003</v>
      </c>
      <c r="DZ15" s="95">
        <v>40.700000000000003</v>
      </c>
      <c r="EA15" s="95">
        <v>40.229999999999997</v>
      </c>
      <c r="EB15" s="95">
        <v>39.75</v>
      </c>
      <c r="EC15" s="95">
        <v>40.71</v>
      </c>
      <c r="ED15" s="95">
        <v>48.55</v>
      </c>
      <c r="EE15" s="95">
        <v>58.81</v>
      </c>
      <c r="EF15" s="95">
        <v>67.39</v>
      </c>
      <c r="EG15" s="95">
        <v>56.4</v>
      </c>
      <c r="EH15" s="95">
        <v>42.74</v>
      </c>
      <c r="EI15" s="95">
        <v>41.56</v>
      </c>
      <c r="EJ15" s="95">
        <v>40.97</v>
      </c>
    </row>
    <row r="16" spans="1:140" ht="13.65" customHeight="1" x14ac:dyDescent="0.2">
      <c r="A16" s="167"/>
      <c r="B16" s="168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6"/>
      <c r="AE16" s="156"/>
      <c r="AF16" s="157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  <c r="BW16" s="95"/>
      <c r="BX16" s="95"/>
      <c r="BY16" s="95"/>
      <c r="BZ16" s="95"/>
      <c r="CA16" s="95"/>
      <c r="CB16" s="95"/>
      <c r="CC16" s="95"/>
      <c r="CD16" s="95"/>
      <c r="CE16" s="95"/>
      <c r="CF16" s="95"/>
      <c r="CG16" s="95"/>
      <c r="CH16" s="95"/>
      <c r="CI16" s="95"/>
      <c r="CJ16" s="95"/>
      <c r="CK16" s="95"/>
      <c r="CL16" s="95"/>
      <c r="CM16" s="95"/>
      <c r="CN16" s="95"/>
      <c r="CO16" s="95"/>
      <c r="CP16" s="95"/>
      <c r="CQ16" s="95"/>
      <c r="CR16" s="95"/>
      <c r="CS16" s="95"/>
      <c r="CT16" s="95"/>
      <c r="CU16" s="95"/>
      <c r="CV16" s="95"/>
      <c r="CW16" s="95"/>
      <c r="CX16" s="95"/>
      <c r="CY16" s="95"/>
      <c r="CZ16" s="95"/>
      <c r="DA16" s="95"/>
      <c r="DB16" s="95"/>
      <c r="DC16" s="95"/>
      <c r="DD16" s="95"/>
      <c r="DE16" s="95"/>
      <c r="DF16" s="95"/>
      <c r="DG16" s="95"/>
      <c r="DH16" s="95"/>
      <c r="DI16" s="95"/>
      <c r="DJ16" s="95"/>
      <c r="DK16" s="95"/>
      <c r="DL16" s="95"/>
      <c r="DM16" s="95"/>
      <c r="DN16" s="95"/>
      <c r="DO16" s="95"/>
      <c r="DP16" s="95"/>
      <c r="DQ16" s="95"/>
      <c r="DR16" s="95"/>
      <c r="DS16" s="95"/>
      <c r="DT16" s="95"/>
      <c r="DU16" s="95"/>
      <c r="DV16" s="95"/>
      <c r="DW16" s="95"/>
      <c r="DX16" s="95"/>
      <c r="DY16" s="95"/>
      <c r="DZ16" s="95"/>
      <c r="EA16" s="95"/>
      <c r="EB16" s="95"/>
      <c r="EC16" s="95"/>
      <c r="ED16" s="95"/>
      <c r="EE16" s="95"/>
      <c r="EF16" s="95"/>
      <c r="EG16" s="95"/>
      <c r="EH16" s="95"/>
      <c r="EI16" s="95"/>
      <c r="EJ16" s="95"/>
    </row>
    <row r="17" spans="1:140" ht="13.65" customHeight="1" thickBot="1" x14ac:dyDescent="0.35">
      <c r="A17" s="169" t="s">
        <v>96</v>
      </c>
      <c r="B17" s="164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56"/>
      <c r="AE17" s="156"/>
      <c r="AF17" s="157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  <c r="BW17" s="95"/>
      <c r="BX17" s="95"/>
      <c r="BY17" s="95"/>
      <c r="BZ17" s="95"/>
      <c r="CA17" s="95"/>
      <c r="CB17" s="95"/>
      <c r="CC17" s="95"/>
      <c r="CD17" s="95"/>
      <c r="CE17" s="95"/>
      <c r="CF17" s="95"/>
      <c r="CG17" s="95"/>
      <c r="CH17" s="95"/>
      <c r="CI17" s="95"/>
      <c r="CJ17" s="95"/>
      <c r="CK17" s="95"/>
      <c r="CL17" s="95"/>
      <c r="CM17" s="95"/>
      <c r="CN17" s="95"/>
      <c r="CO17" s="95"/>
      <c r="CP17" s="95"/>
      <c r="CQ17" s="95"/>
      <c r="CR17" s="95"/>
      <c r="CS17" s="95"/>
      <c r="CT17" s="95"/>
      <c r="CU17" s="95"/>
      <c r="CV17" s="95"/>
      <c r="CW17" s="95"/>
      <c r="CX17" s="95"/>
      <c r="CY17" s="95"/>
      <c r="CZ17" s="95"/>
      <c r="DA17" s="95"/>
      <c r="DB17" s="95"/>
      <c r="DC17" s="95"/>
      <c r="DD17" s="95"/>
      <c r="DE17" s="95"/>
      <c r="DF17" s="95"/>
      <c r="DG17" s="95"/>
      <c r="DH17" s="95"/>
      <c r="DI17" s="95"/>
      <c r="DJ17" s="95"/>
      <c r="DK17" s="95"/>
      <c r="DL17" s="95"/>
      <c r="DM17" s="95"/>
      <c r="DN17" s="95"/>
      <c r="DO17" s="95"/>
      <c r="DP17" s="95"/>
      <c r="DQ17" s="95"/>
      <c r="DR17" s="95"/>
      <c r="DS17" s="95"/>
      <c r="DT17" s="95"/>
      <c r="DU17" s="95"/>
      <c r="DV17" s="95"/>
      <c r="DW17" s="95"/>
      <c r="DX17" s="95"/>
      <c r="DY17" s="95"/>
      <c r="DZ17" s="95"/>
      <c r="EA17" s="95"/>
      <c r="EB17" s="95"/>
      <c r="EC17" s="95"/>
      <c r="ED17" s="95"/>
      <c r="EE17" s="95"/>
      <c r="EF17" s="95"/>
      <c r="EG17" s="95"/>
      <c r="EH17" s="95"/>
      <c r="EI17" s="95"/>
      <c r="EJ17" s="95"/>
    </row>
    <row r="18" spans="1:140" ht="13.65" customHeight="1" thickBot="1" x14ac:dyDescent="0.25">
      <c r="A18" s="170" t="s">
        <v>56</v>
      </c>
      <c r="B18" s="171" t="s">
        <v>1</v>
      </c>
      <c r="C18" s="172">
        <v>49.714285714285715</v>
      </c>
      <c r="D18" s="172">
        <v>52.999996098109648</v>
      </c>
      <c r="E18" s="172">
        <v>60.299999237060547</v>
      </c>
      <c r="F18" s="173">
        <v>55.562497975031533</v>
      </c>
      <c r="G18" s="172">
        <v>62.476625823974608</v>
      </c>
      <c r="H18" s="172">
        <v>62.61851348876953</v>
      </c>
      <c r="I18" s="172">
        <v>62.334738159179686</v>
      </c>
      <c r="J18" s="172">
        <v>58.646662216186527</v>
      </c>
      <c r="K18" s="172">
        <v>60.879052581787107</v>
      </c>
      <c r="L18" s="172">
        <v>56.414271850585941</v>
      </c>
      <c r="M18" s="172">
        <v>57.119290008544922</v>
      </c>
      <c r="N18" s="172">
        <v>58.246156146929756</v>
      </c>
      <c r="O18" s="172">
        <v>49.680624266406582</v>
      </c>
      <c r="P18" s="172">
        <v>49.288113962351147</v>
      </c>
      <c r="Q18" s="172">
        <v>50.073134570462017</v>
      </c>
      <c r="R18" s="172">
        <v>50.073562693388951</v>
      </c>
      <c r="S18" s="172">
        <v>59.582568261151984</v>
      </c>
      <c r="T18" s="172">
        <v>54.683702850844369</v>
      </c>
      <c r="U18" s="172">
        <v>59.918811377421662</v>
      </c>
      <c r="V18" s="172">
        <v>64.145190555189927</v>
      </c>
      <c r="W18" s="172">
        <v>57.082324566117791</v>
      </c>
      <c r="X18" s="172">
        <v>48.92974556933595</v>
      </c>
      <c r="Y18" s="172">
        <v>47.153864697233416</v>
      </c>
      <c r="Z18" s="172">
        <v>46.75249853083352</v>
      </c>
      <c r="AA18" s="172">
        <v>45.696104926719542</v>
      </c>
      <c r="AB18" s="174">
        <v>48.405957751415222</v>
      </c>
      <c r="AC18" s="175">
        <v>48.015691904032359</v>
      </c>
      <c r="AD18" s="156"/>
      <c r="AE18" s="156"/>
      <c r="AF18" s="157"/>
      <c r="AG18" s="95">
        <v>62.61851348876953</v>
      </c>
      <c r="AH18" s="95">
        <v>62.334738159179686</v>
      </c>
      <c r="AI18" s="95">
        <v>60.879052581787107</v>
      </c>
      <c r="AJ18" s="95">
        <v>56.414271850585941</v>
      </c>
      <c r="AK18" s="95">
        <v>57.119290008544922</v>
      </c>
      <c r="AL18" s="95">
        <v>58.246156146929756</v>
      </c>
      <c r="AM18" s="95">
        <v>49.288113962351147</v>
      </c>
      <c r="AN18" s="95">
        <v>50.073134570462017</v>
      </c>
      <c r="AO18" s="95">
        <v>50.073562693388951</v>
      </c>
      <c r="AP18" s="95">
        <v>54.683702850844369</v>
      </c>
      <c r="AQ18" s="95">
        <v>59.918811377421662</v>
      </c>
      <c r="AR18" s="95">
        <v>64.145190555189927</v>
      </c>
      <c r="AS18" s="95">
        <v>51.847440935974355</v>
      </c>
      <c r="AT18" s="95">
        <v>50.562481183977454</v>
      </c>
      <c r="AU18" s="95">
        <v>49.073424587239579</v>
      </c>
      <c r="AV18" s="95">
        <v>46.644136380129027</v>
      </c>
      <c r="AW18" s="95">
        <v>46.64297999388706</v>
      </c>
      <c r="AX18" s="95">
        <v>46.985866777241341</v>
      </c>
      <c r="AY18" s="95">
        <v>47.375225393398246</v>
      </c>
      <c r="AZ18" s="95">
        <v>47.873490400110754</v>
      </c>
      <c r="BA18" s="95">
        <v>47.870077905534082</v>
      </c>
      <c r="BB18" s="95">
        <v>48.102055932174821</v>
      </c>
      <c r="BC18" s="95">
        <v>51.040969498735684</v>
      </c>
      <c r="BD18" s="95">
        <v>53.330795319627889</v>
      </c>
      <c r="BE18" s="95">
        <v>50.091113189690851</v>
      </c>
      <c r="BF18" s="95">
        <v>48.815130240381869</v>
      </c>
      <c r="BG18" s="95">
        <v>46.784398831581441</v>
      </c>
      <c r="BH18" s="95">
        <v>44.175869990925555</v>
      </c>
      <c r="BI18" s="95">
        <v>44.243465414035555</v>
      </c>
      <c r="BJ18" s="95">
        <v>44.789684512930585</v>
      </c>
      <c r="BK18" s="95">
        <v>45.439524027139178</v>
      </c>
      <c r="BL18" s="95">
        <v>45.989949212130902</v>
      </c>
      <c r="BM18" s="95">
        <v>45.901596893134702</v>
      </c>
      <c r="BN18" s="95">
        <v>45.902849648838057</v>
      </c>
      <c r="BO18" s="95">
        <v>48.414150797393795</v>
      </c>
      <c r="BP18" s="95">
        <v>50.605564821405828</v>
      </c>
      <c r="BQ18" s="95">
        <v>50.14192926574497</v>
      </c>
      <c r="BR18" s="95">
        <v>48.898754032800724</v>
      </c>
      <c r="BS18" s="95">
        <v>46.922299334978831</v>
      </c>
      <c r="BT18" s="95">
        <v>44.172550385101772</v>
      </c>
      <c r="BU18" s="95">
        <v>44.238261179434325</v>
      </c>
      <c r="BV18" s="95">
        <v>44.769713690773308</v>
      </c>
      <c r="BW18" s="95">
        <v>45.402188750834192</v>
      </c>
      <c r="BX18" s="95">
        <v>45.937845710275113</v>
      </c>
      <c r="BY18" s="95">
        <v>45.852204258089202</v>
      </c>
      <c r="BZ18" s="95">
        <v>45.85291308520241</v>
      </c>
      <c r="CA18" s="95">
        <v>48.441732849418159</v>
      </c>
      <c r="CB18" s="95">
        <v>50.593324808056465</v>
      </c>
      <c r="CC18" s="95">
        <v>46.878958255359045</v>
      </c>
      <c r="CD18" s="95">
        <v>45.775321187320039</v>
      </c>
      <c r="CE18" s="95">
        <v>44.00073557330132</v>
      </c>
      <c r="CF18" s="95">
        <v>41.454487387018723</v>
      </c>
      <c r="CG18" s="95">
        <v>41.534145763515099</v>
      </c>
      <c r="CH18" s="95">
        <v>42.04020908318293</v>
      </c>
      <c r="CI18" s="95">
        <v>42.63696130414548</v>
      </c>
      <c r="CJ18" s="95">
        <v>43.145105892517904</v>
      </c>
      <c r="CK18" s="95">
        <v>43.086627128882562</v>
      </c>
      <c r="CL18" s="95">
        <v>43.105533007811225</v>
      </c>
      <c r="CM18" s="95">
        <v>45.546222512242757</v>
      </c>
      <c r="CN18" s="95">
        <v>47.508879214178599</v>
      </c>
      <c r="CO18" s="95">
        <v>48.348171811570239</v>
      </c>
      <c r="CP18" s="95">
        <v>47.224827486855851</v>
      </c>
      <c r="CQ18" s="95">
        <v>45.430035883691602</v>
      </c>
      <c r="CR18" s="95">
        <v>42.795940122580426</v>
      </c>
      <c r="CS18" s="95">
        <v>42.860366027842502</v>
      </c>
      <c r="CT18" s="95">
        <v>43.350830358793189</v>
      </c>
      <c r="CU18" s="95">
        <v>43.931637150975654</v>
      </c>
      <c r="CV18" s="95">
        <v>44.422008049666452</v>
      </c>
      <c r="CW18" s="95">
        <v>44.344227685004491</v>
      </c>
      <c r="CX18" s="95">
        <v>44.343885554862887</v>
      </c>
      <c r="CY18" s="95">
        <v>46.770794024552409</v>
      </c>
      <c r="CZ18" s="95">
        <v>48.732829620488843</v>
      </c>
      <c r="DA18" s="95">
        <v>49.603789900261901</v>
      </c>
      <c r="DB18" s="95">
        <v>48.479967556910452</v>
      </c>
      <c r="DC18" s="95">
        <v>46.684813934875571</v>
      </c>
      <c r="DD18" s="95">
        <v>43.985892989449013</v>
      </c>
      <c r="DE18" s="95">
        <v>44.049822632952576</v>
      </c>
      <c r="DF18" s="95">
        <v>44.539719931754263</v>
      </c>
      <c r="DG18" s="95">
        <v>45.119952247097061</v>
      </c>
      <c r="DH18" s="95">
        <v>45.609730934720844</v>
      </c>
      <c r="DI18" s="95">
        <v>45.531434738908054</v>
      </c>
      <c r="DJ18" s="95">
        <v>45.530581641686965</v>
      </c>
      <c r="DK18" s="95">
        <v>47.767099898001739</v>
      </c>
      <c r="DL18" s="95">
        <v>49.755030375539718</v>
      </c>
      <c r="DM18" s="95">
        <v>50.686757979673501</v>
      </c>
      <c r="DN18" s="95">
        <v>49.589961624165333</v>
      </c>
      <c r="DO18" s="95">
        <v>47.81707511268727</v>
      </c>
      <c r="DP18" s="95">
        <v>44.68619152182314</v>
      </c>
      <c r="DQ18" s="95">
        <v>44.776521187679563</v>
      </c>
      <c r="DR18" s="95">
        <v>45.296018230701186</v>
      </c>
      <c r="DS18" s="95">
        <v>45.906539150818318</v>
      </c>
      <c r="DT18" s="95">
        <v>46.428415972212925</v>
      </c>
      <c r="DU18" s="95">
        <v>46.38018588549896</v>
      </c>
      <c r="DV18" s="95">
        <v>46.409410143353618</v>
      </c>
      <c r="DW18" s="95">
        <v>49.14442500207678</v>
      </c>
      <c r="DX18" s="95">
        <v>51.153994301179893</v>
      </c>
      <c r="DY18" s="95">
        <v>52.132980032429039</v>
      </c>
      <c r="DZ18" s="95">
        <v>51.036011670326062</v>
      </c>
      <c r="EA18" s="95">
        <v>49.256751963608899</v>
      </c>
      <c r="EB18" s="95">
        <v>45.652631668963373</v>
      </c>
      <c r="EC18" s="95">
        <v>45.750332194606372</v>
      </c>
      <c r="ED18" s="95">
        <v>46.280907126705586</v>
      </c>
      <c r="EE18" s="95">
        <v>46.90317973079015</v>
      </c>
      <c r="EF18" s="95">
        <v>47.4364781733481</v>
      </c>
      <c r="EG18" s="95">
        <v>47.394998438979123</v>
      </c>
      <c r="EH18" s="95">
        <v>47.431402562495116</v>
      </c>
      <c r="EI18" s="95">
        <v>49.804077674703798</v>
      </c>
      <c r="EJ18" s="95">
        <v>51.838530929884982</v>
      </c>
    </row>
    <row r="19" spans="1:140" ht="13.65" hidden="1" customHeight="1" x14ac:dyDescent="0.2">
      <c r="A19" s="158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6"/>
      <c r="AC19" s="161"/>
      <c r="AD19" s="156"/>
      <c r="AE19" s="156"/>
      <c r="AF19" s="157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5"/>
      <c r="CR19" s="95"/>
      <c r="CS19" s="95"/>
      <c r="CT19" s="95"/>
      <c r="CU19" s="95"/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5"/>
      <c r="DG19" s="95"/>
      <c r="DH19" s="95"/>
      <c r="DI19" s="95"/>
      <c r="DJ19" s="95"/>
      <c r="DK19" s="95"/>
      <c r="DL19" s="95"/>
      <c r="DM19" s="95"/>
      <c r="DN19" s="95"/>
      <c r="DO19" s="95"/>
      <c r="DP19" s="95"/>
      <c r="DQ19" s="95"/>
      <c r="DR19" s="95"/>
      <c r="DS19" s="95"/>
      <c r="DT19" s="95"/>
      <c r="DU19" s="95"/>
      <c r="DV19" s="95"/>
      <c r="DW19" s="95"/>
      <c r="DX19" s="95"/>
      <c r="DY19" s="95"/>
      <c r="DZ19" s="95"/>
      <c r="EA19" s="95"/>
      <c r="EB19" s="95"/>
      <c r="EC19" s="95"/>
      <c r="ED19" s="95"/>
      <c r="EE19" s="95"/>
      <c r="EF19" s="95"/>
      <c r="EG19" s="95"/>
      <c r="EH19" s="95"/>
      <c r="EI19" s="95"/>
      <c r="EJ19" s="95"/>
    </row>
    <row r="20" spans="1:140" ht="13.65" hidden="1" customHeight="1" x14ac:dyDescent="0.2">
      <c r="A20" s="158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6"/>
      <c r="AC20" s="161"/>
      <c r="AD20" s="156"/>
      <c r="AE20" s="156"/>
      <c r="AF20" s="157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/>
      <c r="EH20" s="95"/>
      <c r="EI20" s="95"/>
      <c r="EJ20" s="95"/>
    </row>
    <row r="21" spans="1:140" ht="13.65" hidden="1" customHeight="1" x14ac:dyDescent="0.2">
      <c r="A21" s="158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6"/>
      <c r="AC21" s="161"/>
      <c r="AD21" s="156"/>
      <c r="AE21" s="156"/>
      <c r="AF21" s="157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DU21" s="95"/>
      <c r="DV21" s="95"/>
      <c r="DW21" s="95"/>
      <c r="DX21" s="95"/>
      <c r="DY21" s="95"/>
      <c r="DZ21" s="95"/>
      <c r="EA21" s="95"/>
      <c r="EB21" s="95"/>
      <c r="EC21" s="95"/>
      <c r="ED21" s="95"/>
      <c r="EE21" s="95"/>
      <c r="EF21" s="95"/>
      <c r="EG21" s="95"/>
      <c r="EH21" s="95"/>
      <c r="EI21" s="95"/>
      <c r="EJ21" s="95"/>
    </row>
    <row r="22" spans="1:140" ht="13.65" hidden="1" customHeight="1" x14ac:dyDescent="0.2">
      <c r="A22" s="158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6"/>
      <c r="AC22" s="161"/>
      <c r="AD22" s="156"/>
      <c r="AE22" s="156"/>
      <c r="AF22" s="157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  <c r="ED22" s="95"/>
      <c r="EE22" s="95"/>
      <c r="EF22" s="95"/>
      <c r="EG22" s="95"/>
      <c r="EH22" s="95"/>
      <c r="EI22" s="95"/>
      <c r="EJ22" s="95"/>
    </row>
    <row r="23" spans="1:140" ht="13.65" hidden="1" customHeight="1" x14ac:dyDescent="0.2">
      <c r="A23" s="158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6"/>
      <c r="AC23" s="161"/>
      <c r="AD23" s="156"/>
      <c r="AE23" s="156"/>
      <c r="AF23" s="157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/>
      <c r="DI23" s="95"/>
      <c r="DJ23" s="95"/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95"/>
      <c r="DV23" s="95"/>
      <c r="DW23" s="95"/>
      <c r="DX23" s="95"/>
      <c r="DY23" s="95"/>
      <c r="DZ23" s="95"/>
      <c r="EA23" s="95"/>
      <c r="EB23" s="95"/>
      <c r="EC23" s="95"/>
      <c r="ED23" s="95"/>
      <c r="EE23" s="95"/>
      <c r="EF23" s="95"/>
      <c r="EG23" s="95"/>
      <c r="EH23" s="95"/>
      <c r="EI23" s="95"/>
      <c r="EJ23" s="95"/>
    </row>
    <row r="24" spans="1:140" ht="13.65" hidden="1" customHeight="1" x14ac:dyDescent="0.2">
      <c r="A24" s="158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6"/>
      <c r="AC24" s="161"/>
      <c r="AD24" s="156"/>
      <c r="AE24" s="156"/>
      <c r="AF24" s="157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95"/>
      <c r="EA24" s="95"/>
      <c r="EB24" s="95"/>
      <c r="EC24" s="95"/>
      <c r="ED24" s="95"/>
      <c r="EE24" s="95"/>
      <c r="EF24" s="95"/>
      <c r="EG24" s="95"/>
      <c r="EH24" s="95"/>
      <c r="EI24" s="95"/>
      <c r="EJ24" s="95"/>
    </row>
    <row r="25" spans="1:140" ht="13.65" hidden="1" customHeight="1" thickBot="1" x14ac:dyDescent="0.25">
      <c r="A25" s="163"/>
      <c r="B25" s="176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8"/>
      <c r="AC25" s="166"/>
      <c r="AD25" s="177"/>
      <c r="AE25" s="177"/>
      <c r="AF25" s="15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  <c r="BW25" s="107"/>
      <c r="BX25" s="107"/>
      <c r="BY25" s="107"/>
      <c r="BZ25" s="107"/>
      <c r="CA25" s="107"/>
      <c r="CB25" s="107"/>
      <c r="CC25" s="107"/>
      <c r="CD25" s="107"/>
      <c r="CE25" s="107"/>
      <c r="CF25" s="107"/>
      <c r="CG25" s="107"/>
      <c r="CH25" s="107"/>
      <c r="CI25" s="107"/>
      <c r="CJ25" s="107"/>
      <c r="CK25" s="107"/>
      <c r="CL25" s="107"/>
      <c r="CM25" s="107"/>
      <c r="CN25" s="107"/>
      <c r="CO25" s="107"/>
      <c r="CP25" s="107"/>
      <c r="CQ25" s="107"/>
      <c r="CR25" s="107"/>
      <c r="CS25" s="107"/>
      <c r="CT25" s="107"/>
      <c r="CU25" s="107"/>
      <c r="CV25" s="107"/>
      <c r="CW25" s="107"/>
      <c r="CX25" s="107"/>
      <c r="CY25" s="107"/>
      <c r="CZ25" s="107"/>
      <c r="DA25" s="107"/>
      <c r="DB25" s="107"/>
      <c r="DC25" s="107"/>
      <c r="DD25" s="107"/>
      <c r="DE25" s="107"/>
      <c r="DF25" s="107"/>
      <c r="DG25" s="107"/>
      <c r="DH25" s="107"/>
      <c r="DI25" s="107"/>
      <c r="DJ25" s="107"/>
      <c r="DK25" s="107"/>
      <c r="DL25" s="107"/>
      <c r="DM25" s="107"/>
      <c r="DN25" s="107"/>
      <c r="DO25" s="107"/>
      <c r="DP25" s="107"/>
      <c r="DQ25" s="107"/>
      <c r="DR25" s="107"/>
      <c r="DS25" s="107"/>
      <c r="DT25" s="107"/>
      <c r="DU25" s="107"/>
      <c r="DV25" s="107"/>
      <c r="DW25" s="107"/>
      <c r="DX25" s="107"/>
      <c r="DY25" s="107"/>
      <c r="DZ25" s="107"/>
      <c r="EA25" s="107"/>
      <c r="EB25" s="107"/>
      <c r="EC25" s="107"/>
      <c r="ED25" s="107"/>
      <c r="EE25" s="107"/>
      <c r="EF25" s="107"/>
      <c r="EG25" s="107"/>
      <c r="EH25" s="107"/>
      <c r="EI25" s="107"/>
      <c r="EJ25" s="107"/>
    </row>
    <row r="26" spans="1:140" ht="27" customHeight="1" x14ac:dyDescent="0.2">
      <c r="A26" s="135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</row>
    <row r="27" spans="1:140" s="135" customFormat="1" ht="13.5" customHeight="1" thickBot="1" x14ac:dyDescent="0.35">
      <c r="A27" s="178" t="s">
        <v>31</v>
      </c>
      <c r="B27" s="179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180"/>
      <c r="AC27" s="180"/>
      <c r="AD27" s="180"/>
      <c r="AE27" s="180"/>
    </row>
    <row r="28" spans="1:140" ht="13.65" customHeight="1" x14ac:dyDescent="0.2">
      <c r="A28" s="255" t="s">
        <v>57</v>
      </c>
      <c r="B28" s="135"/>
      <c r="C28" s="99">
        <v>0.2857142857142847</v>
      </c>
      <c r="D28" s="99">
        <v>0</v>
      </c>
      <c r="E28" s="99">
        <v>0.25</v>
      </c>
      <c r="F28" s="154">
        <v>0.1458333333333286</v>
      </c>
      <c r="G28" s="99">
        <v>0.25</v>
      </c>
      <c r="H28" s="99">
        <v>0.25</v>
      </c>
      <c r="I28" s="99">
        <v>0.25</v>
      </c>
      <c r="J28" s="99">
        <v>0.375</v>
      </c>
      <c r="K28" s="99">
        <v>0.25</v>
      </c>
      <c r="L28" s="99">
        <v>0.5</v>
      </c>
      <c r="M28" s="99">
        <v>0</v>
      </c>
      <c r="N28" s="99">
        <v>0</v>
      </c>
      <c r="O28" s="99">
        <v>0.5</v>
      </c>
      <c r="P28" s="99">
        <v>0.5</v>
      </c>
      <c r="Q28" s="99">
        <v>0.5</v>
      </c>
      <c r="R28" s="99">
        <v>0.5</v>
      </c>
      <c r="S28" s="99">
        <v>0.25</v>
      </c>
      <c r="T28" s="99">
        <v>0.75</v>
      </c>
      <c r="U28" s="99">
        <v>0</v>
      </c>
      <c r="V28" s="99">
        <v>0</v>
      </c>
      <c r="W28" s="154">
        <v>0.29803921568627345</v>
      </c>
      <c r="X28" s="99">
        <v>5.9803921568629903E-2</v>
      </c>
      <c r="Y28" s="99">
        <v>8.1208053691277371E-2</v>
      </c>
      <c r="Z28" s="99">
        <v>6.0431372549011542E-2</v>
      </c>
      <c r="AA28" s="99">
        <v>6.2539215686257421E-2</v>
      </c>
      <c r="AB28" s="99">
        <v>5.94140625000108E-2</v>
      </c>
      <c r="AC28" s="155">
        <v>8.8942881500443605E-2</v>
      </c>
      <c r="AD28" s="156"/>
      <c r="AE28" s="156"/>
      <c r="AF28" s="157"/>
      <c r="AG28" s="95">
        <v>830.5</v>
      </c>
      <c r="AH28" s="181">
        <v>715</v>
      </c>
      <c r="AI28" s="181">
        <v>687.75</v>
      </c>
      <c r="AJ28" s="181">
        <v>671</v>
      </c>
      <c r="AK28" s="181">
        <v>627</v>
      </c>
      <c r="AL28" s="181">
        <v>590</v>
      </c>
      <c r="AM28" s="181">
        <v>935</v>
      </c>
      <c r="AN28" s="181">
        <v>1089</v>
      </c>
      <c r="AO28" s="181">
        <v>840</v>
      </c>
      <c r="AP28" s="181">
        <v>891.25</v>
      </c>
      <c r="AQ28" s="181">
        <v>710</v>
      </c>
      <c r="AR28" s="181">
        <v>777</v>
      </c>
      <c r="AS28" s="181">
        <v>918.5</v>
      </c>
      <c r="AT28" s="181">
        <v>815</v>
      </c>
      <c r="AU28" s="181">
        <v>735</v>
      </c>
      <c r="AV28" s="181">
        <v>704</v>
      </c>
      <c r="AW28" s="181">
        <v>598.5</v>
      </c>
      <c r="AX28" s="181">
        <v>619.5</v>
      </c>
      <c r="AY28" s="181">
        <v>1056</v>
      </c>
      <c r="AZ28" s="181">
        <v>1176</v>
      </c>
      <c r="BA28" s="181">
        <v>971.25</v>
      </c>
      <c r="BB28" s="181">
        <v>925.75</v>
      </c>
      <c r="BC28" s="181">
        <v>684</v>
      </c>
      <c r="BD28" s="181">
        <v>825</v>
      </c>
      <c r="BE28" s="181">
        <v>878.01</v>
      </c>
      <c r="BF28" s="181">
        <v>819</v>
      </c>
      <c r="BG28" s="181">
        <v>828.23</v>
      </c>
      <c r="BH28" s="181">
        <v>735.46</v>
      </c>
      <c r="BI28" s="181">
        <v>608.6</v>
      </c>
      <c r="BJ28" s="181">
        <v>688.38</v>
      </c>
      <c r="BK28" s="181">
        <v>990.57</v>
      </c>
      <c r="BL28" s="181">
        <v>1188.8800000000001</v>
      </c>
      <c r="BM28" s="181">
        <v>959.07</v>
      </c>
      <c r="BN28" s="181">
        <v>850.92</v>
      </c>
      <c r="BO28" s="181">
        <v>774.27</v>
      </c>
      <c r="BP28" s="181">
        <v>877.68</v>
      </c>
      <c r="BQ28" s="181">
        <v>878.85</v>
      </c>
      <c r="BR28" s="181">
        <v>822.2</v>
      </c>
      <c r="BS28" s="181">
        <v>848.24</v>
      </c>
      <c r="BT28" s="181">
        <v>728.07</v>
      </c>
      <c r="BU28" s="181">
        <v>674.1</v>
      </c>
      <c r="BV28" s="181">
        <v>722.26</v>
      </c>
      <c r="BW28" s="181">
        <v>929.2</v>
      </c>
      <c r="BX28" s="181">
        <v>1204.05</v>
      </c>
      <c r="BY28" s="181">
        <v>948.57</v>
      </c>
      <c r="BZ28" s="181">
        <v>855.96</v>
      </c>
      <c r="CA28" s="181">
        <v>790.23</v>
      </c>
      <c r="CB28" s="181">
        <v>813.33</v>
      </c>
      <c r="CC28" s="181">
        <v>883.68</v>
      </c>
      <c r="CD28" s="181">
        <v>828.2</v>
      </c>
      <c r="CE28" s="181">
        <v>864.11</v>
      </c>
      <c r="CF28" s="181">
        <v>711.2</v>
      </c>
      <c r="CG28" s="181">
        <v>730.84</v>
      </c>
      <c r="CH28" s="181">
        <v>745.58</v>
      </c>
      <c r="CI28" s="181">
        <v>925.4</v>
      </c>
      <c r="CJ28" s="181">
        <v>1187.49</v>
      </c>
      <c r="CK28" s="181">
        <v>902.2</v>
      </c>
      <c r="CL28" s="181">
        <v>903.98</v>
      </c>
      <c r="CM28" s="181">
        <v>803.25</v>
      </c>
      <c r="CN28" s="181">
        <v>785.2</v>
      </c>
      <c r="CO28" s="181">
        <v>931.04</v>
      </c>
      <c r="CP28" s="181">
        <v>834.4</v>
      </c>
      <c r="CQ28" s="181">
        <v>840.84</v>
      </c>
      <c r="CR28" s="181">
        <v>764.4</v>
      </c>
      <c r="CS28" s="181">
        <v>754.16</v>
      </c>
      <c r="CT28" s="181">
        <v>732.69</v>
      </c>
      <c r="CU28" s="181">
        <v>969.15</v>
      </c>
      <c r="CV28" s="181">
        <v>1173.46</v>
      </c>
      <c r="CW28" s="181">
        <v>856.71</v>
      </c>
      <c r="CX28" s="181">
        <v>953.12</v>
      </c>
      <c r="CY28" s="181">
        <v>816.06</v>
      </c>
      <c r="CZ28" s="181">
        <v>795.6</v>
      </c>
      <c r="DA28" s="181">
        <v>939.84</v>
      </c>
      <c r="DB28" s="181">
        <v>885.15</v>
      </c>
      <c r="DC28" s="181">
        <v>816.9</v>
      </c>
      <c r="DD28" s="181">
        <v>818.62</v>
      </c>
      <c r="DE28" s="181">
        <v>739.83</v>
      </c>
      <c r="DF28" s="181">
        <v>751.8</v>
      </c>
      <c r="DG28" s="181">
        <v>1018.16</v>
      </c>
      <c r="DH28" s="181">
        <v>1067.22</v>
      </c>
      <c r="DI28" s="181">
        <v>951.3</v>
      </c>
      <c r="DJ28" s="181">
        <v>963.7</v>
      </c>
      <c r="DK28" s="181">
        <v>750.5</v>
      </c>
      <c r="DL28" s="181">
        <v>887.7</v>
      </c>
      <c r="DM28" s="181">
        <v>905.52</v>
      </c>
      <c r="DN28" s="181">
        <v>852</v>
      </c>
      <c r="DO28" s="181">
        <v>870.54</v>
      </c>
      <c r="DP28" s="181">
        <v>835.78</v>
      </c>
      <c r="DQ28" s="181">
        <v>723</v>
      </c>
      <c r="DR28" s="181">
        <v>806.96</v>
      </c>
      <c r="DS28" s="181">
        <v>1021.68</v>
      </c>
      <c r="DT28" s="181">
        <v>1064.07</v>
      </c>
      <c r="DU28" s="181">
        <v>956.13</v>
      </c>
      <c r="DV28" s="181">
        <v>932.14</v>
      </c>
      <c r="DW28" s="181">
        <v>802.6</v>
      </c>
      <c r="DX28" s="181">
        <v>900.24</v>
      </c>
      <c r="DY28" s="181">
        <v>870.6</v>
      </c>
      <c r="DZ28" s="181">
        <v>860.8</v>
      </c>
      <c r="EA28" s="181">
        <v>925.06</v>
      </c>
      <c r="EB28" s="181">
        <v>852.5</v>
      </c>
      <c r="EC28" s="181">
        <v>740.8</v>
      </c>
      <c r="ED28" s="181">
        <v>825.66</v>
      </c>
      <c r="EE28" s="181">
        <v>979.02</v>
      </c>
      <c r="EF28" s="181">
        <v>1112.32</v>
      </c>
      <c r="EG28" s="181">
        <v>961.17</v>
      </c>
      <c r="EH28" s="181">
        <v>899.43</v>
      </c>
      <c r="EI28" s="181">
        <v>855.75</v>
      </c>
      <c r="EJ28" s="181">
        <v>954.27</v>
      </c>
    </row>
    <row r="29" spans="1:140" ht="13.65" customHeight="1" x14ac:dyDescent="0.2">
      <c r="A29" s="256" t="s">
        <v>58</v>
      </c>
      <c r="B29" s="159"/>
      <c r="C29" s="95">
        <v>-2.2321428571427049E-2</v>
      </c>
      <c r="D29" s="95">
        <v>-0.21000000000000085</v>
      </c>
      <c r="E29" s="95">
        <v>0.25</v>
      </c>
      <c r="F29" s="160">
        <v>9.0364583333339965E-3</v>
      </c>
      <c r="G29" s="95">
        <v>0.25</v>
      </c>
      <c r="H29" s="95">
        <v>0.25</v>
      </c>
      <c r="I29" s="95">
        <v>0.25</v>
      </c>
      <c r="J29" s="95">
        <v>0.375</v>
      </c>
      <c r="K29" s="95">
        <v>0.25</v>
      </c>
      <c r="L29" s="95">
        <v>0.5</v>
      </c>
      <c r="M29" s="95">
        <v>0</v>
      </c>
      <c r="N29" s="95">
        <v>0</v>
      </c>
      <c r="O29" s="95">
        <v>0.5</v>
      </c>
      <c r="P29" s="95">
        <v>0.5</v>
      </c>
      <c r="Q29" s="95">
        <v>0.5</v>
      </c>
      <c r="R29" s="95">
        <v>0.5</v>
      </c>
      <c r="S29" s="95">
        <v>0.25</v>
      </c>
      <c r="T29" s="95">
        <v>0.75</v>
      </c>
      <c r="U29" s="95">
        <v>0</v>
      </c>
      <c r="V29" s="95">
        <v>0</v>
      </c>
      <c r="W29" s="160">
        <v>0.29803921568627345</v>
      </c>
      <c r="X29" s="95">
        <v>5.9803921568629903E-2</v>
      </c>
      <c r="Y29" s="95">
        <v>8.0503355704692581E-2</v>
      </c>
      <c r="Z29" s="95">
        <v>6.0509803921576122E-2</v>
      </c>
      <c r="AA29" s="95">
        <v>6.1715686274503412E-2</v>
      </c>
      <c r="AB29" s="95">
        <v>6.0976562500002274E-2</v>
      </c>
      <c r="AC29" s="161">
        <v>8.5875426257423726E-2</v>
      </c>
      <c r="AD29" s="156"/>
      <c r="AE29" s="156"/>
      <c r="AF29" s="157"/>
      <c r="AG29" s="95">
        <v>830.5</v>
      </c>
      <c r="AH29" s="181">
        <v>713</v>
      </c>
      <c r="AI29" s="181">
        <v>687.75</v>
      </c>
      <c r="AJ29" s="181">
        <v>715</v>
      </c>
      <c r="AK29" s="181">
        <v>682</v>
      </c>
      <c r="AL29" s="181">
        <v>640</v>
      </c>
      <c r="AM29" s="181">
        <v>1001</v>
      </c>
      <c r="AN29" s="181">
        <v>1144</v>
      </c>
      <c r="AO29" s="181">
        <v>910</v>
      </c>
      <c r="AP29" s="181">
        <v>891.25</v>
      </c>
      <c r="AQ29" s="181">
        <v>710</v>
      </c>
      <c r="AR29" s="181">
        <v>777</v>
      </c>
      <c r="AS29" s="181">
        <v>924</v>
      </c>
      <c r="AT29" s="181">
        <v>825</v>
      </c>
      <c r="AU29" s="181">
        <v>750.75</v>
      </c>
      <c r="AV29" s="181">
        <v>781</v>
      </c>
      <c r="AW29" s="181">
        <v>672</v>
      </c>
      <c r="AX29" s="181">
        <v>635.25</v>
      </c>
      <c r="AY29" s="181">
        <v>1155</v>
      </c>
      <c r="AZ29" s="181">
        <v>1249.5</v>
      </c>
      <c r="BA29" s="181">
        <v>1044.75</v>
      </c>
      <c r="BB29" s="181">
        <v>937.25</v>
      </c>
      <c r="BC29" s="181">
        <v>693.5</v>
      </c>
      <c r="BD29" s="181">
        <v>830.5</v>
      </c>
      <c r="BE29" s="181">
        <v>887.67</v>
      </c>
      <c r="BF29" s="181">
        <v>832.6</v>
      </c>
      <c r="BG29" s="181">
        <v>848.93</v>
      </c>
      <c r="BH29" s="181">
        <v>807.4</v>
      </c>
      <c r="BI29" s="181">
        <v>673.8</v>
      </c>
      <c r="BJ29" s="181">
        <v>708.18</v>
      </c>
      <c r="BK29" s="181">
        <v>1077.0899999999999</v>
      </c>
      <c r="BL29" s="181">
        <v>1260.82</v>
      </c>
      <c r="BM29" s="181">
        <v>1027.74</v>
      </c>
      <c r="BN29" s="181">
        <v>865.41</v>
      </c>
      <c r="BO29" s="181">
        <v>788.97</v>
      </c>
      <c r="BP29" s="181">
        <v>888.72</v>
      </c>
      <c r="BQ29" s="181">
        <v>895.44</v>
      </c>
      <c r="BR29" s="181">
        <v>841.8</v>
      </c>
      <c r="BS29" s="181">
        <v>874.92</v>
      </c>
      <c r="BT29" s="181">
        <v>795.06</v>
      </c>
      <c r="BU29" s="181">
        <v>740.88</v>
      </c>
      <c r="BV29" s="181">
        <v>748</v>
      </c>
      <c r="BW29" s="181">
        <v>1008.6</v>
      </c>
      <c r="BX29" s="181">
        <v>1279.03</v>
      </c>
      <c r="BY29" s="181">
        <v>1016.82</v>
      </c>
      <c r="BZ29" s="181">
        <v>877.38</v>
      </c>
      <c r="CA29" s="181">
        <v>811.44</v>
      </c>
      <c r="CB29" s="181">
        <v>830.97</v>
      </c>
      <c r="CC29" s="181">
        <v>910.14</v>
      </c>
      <c r="CD29" s="181">
        <v>856.8</v>
      </c>
      <c r="CE29" s="181">
        <v>899.76</v>
      </c>
      <c r="CF29" s="181">
        <v>779.2</v>
      </c>
      <c r="CG29" s="181">
        <v>805.2</v>
      </c>
      <c r="CH29" s="181">
        <v>779.24</v>
      </c>
      <c r="CI29" s="181">
        <v>1009.6</v>
      </c>
      <c r="CJ29" s="181">
        <v>1270.06</v>
      </c>
      <c r="CK29" s="181">
        <v>972.6</v>
      </c>
      <c r="CL29" s="181">
        <v>936.1</v>
      </c>
      <c r="CM29" s="181">
        <v>833.28</v>
      </c>
      <c r="CN29" s="181">
        <v>810.6</v>
      </c>
      <c r="CO29" s="181">
        <v>968.66</v>
      </c>
      <c r="CP29" s="181">
        <v>871.6</v>
      </c>
      <c r="CQ29" s="181">
        <v>883.96</v>
      </c>
      <c r="CR29" s="181">
        <v>840.63</v>
      </c>
      <c r="CS29" s="181">
        <v>833.14</v>
      </c>
      <c r="CT29" s="181">
        <v>772.59</v>
      </c>
      <c r="CU29" s="181">
        <v>1062.18</v>
      </c>
      <c r="CV29" s="181">
        <v>1263.3900000000001</v>
      </c>
      <c r="CW29" s="181">
        <v>928.91</v>
      </c>
      <c r="CX29" s="181">
        <v>996.36</v>
      </c>
      <c r="CY29" s="181">
        <v>854.7</v>
      </c>
      <c r="CZ29" s="181">
        <v>829.6</v>
      </c>
      <c r="DA29" s="181">
        <v>984.5</v>
      </c>
      <c r="DB29" s="181">
        <v>930.72</v>
      </c>
      <c r="DC29" s="181">
        <v>863.94</v>
      </c>
      <c r="DD29" s="181">
        <v>902</v>
      </c>
      <c r="DE29" s="181">
        <v>818.58</v>
      </c>
      <c r="DF29" s="181">
        <v>797.37</v>
      </c>
      <c r="DG29" s="181">
        <v>1119.3599999999999</v>
      </c>
      <c r="DH29" s="181">
        <v>1153.95</v>
      </c>
      <c r="DI29" s="181">
        <v>1035.3</v>
      </c>
      <c r="DJ29" s="181">
        <v>1014.07</v>
      </c>
      <c r="DK29" s="181">
        <v>790.97</v>
      </c>
      <c r="DL29" s="181">
        <v>931.92</v>
      </c>
      <c r="DM29" s="181">
        <v>954.45</v>
      </c>
      <c r="DN29" s="181">
        <v>901</v>
      </c>
      <c r="DO29" s="181">
        <v>925.76</v>
      </c>
      <c r="DP29" s="181">
        <v>923.12</v>
      </c>
      <c r="DQ29" s="181">
        <v>801.4</v>
      </c>
      <c r="DR29" s="181">
        <v>860.86</v>
      </c>
      <c r="DS29" s="181">
        <v>1126.6199999999999</v>
      </c>
      <c r="DT29" s="181">
        <v>1155.42</v>
      </c>
      <c r="DU29" s="181">
        <v>1044.54</v>
      </c>
      <c r="DV29" s="181">
        <v>987.14</v>
      </c>
      <c r="DW29" s="181">
        <v>851.4</v>
      </c>
      <c r="DX29" s="181">
        <v>951.72</v>
      </c>
      <c r="DY29" s="181">
        <v>928.4</v>
      </c>
      <c r="DZ29" s="181">
        <v>921</v>
      </c>
      <c r="EA29" s="181">
        <v>994.75</v>
      </c>
      <c r="EB29" s="181">
        <v>949.08</v>
      </c>
      <c r="EC29" s="181">
        <v>827.2</v>
      </c>
      <c r="ED29" s="181">
        <v>890.56</v>
      </c>
      <c r="EE29" s="181">
        <v>1088.6400000000001</v>
      </c>
      <c r="EF29" s="181">
        <v>1219.24</v>
      </c>
      <c r="EG29" s="181">
        <v>1059.6600000000001</v>
      </c>
      <c r="EH29" s="181">
        <v>963.48</v>
      </c>
      <c r="EI29" s="181">
        <v>918.12</v>
      </c>
      <c r="EJ29" s="181">
        <v>1020.51</v>
      </c>
    </row>
    <row r="30" spans="1:140" ht="13.65" customHeight="1" x14ac:dyDescent="0.2">
      <c r="A30" s="256" t="s">
        <v>60</v>
      </c>
      <c r="B30" s="135"/>
      <c r="C30" s="95">
        <v>0.21428571428571175</v>
      </c>
      <c r="D30" s="95">
        <v>0.25</v>
      </c>
      <c r="E30" s="95">
        <v>0.64999999999999858</v>
      </c>
      <c r="F30" s="160">
        <v>0.4114583333333357</v>
      </c>
      <c r="G30" s="95">
        <v>-0.125</v>
      </c>
      <c r="H30" s="95">
        <v>-0.25</v>
      </c>
      <c r="I30" s="95">
        <v>0</v>
      </c>
      <c r="J30" s="95">
        <v>0.375</v>
      </c>
      <c r="K30" s="95">
        <v>0.25</v>
      </c>
      <c r="L30" s="95">
        <v>0.5</v>
      </c>
      <c r="M30" s="95">
        <v>0.5</v>
      </c>
      <c r="N30" s="95">
        <v>0.5</v>
      </c>
      <c r="O30" s="95">
        <v>0.5</v>
      </c>
      <c r="P30" s="95">
        <v>1</v>
      </c>
      <c r="Q30" s="95">
        <v>0</v>
      </c>
      <c r="R30" s="95">
        <v>1.25</v>
      </c>
      <c r="S30" s="95">
        <v>0</v>
      </c>
      <c r="T30" s="95">
        <v>0</v>
      </c>
      <c r="U30" s="95">
        <v>0</v>
      </c>
      <c r="V30" s="95">
        <v>0</v>
      </c>
      <c r="W30" s="160">
        <v>0.30882352941176805</v>
      </c>
      <c r="X30" s="95">
        <v>-6.8627450980393689E-2</v>
      </c>
      <c r="Y30" s="95">
        <v>-4.0268456375834205E-2</v>
      </c>
      <c r="Z30" s="95">
        <v>-6.176470588235361E-2</v>
      </c>
      <c r="AA30" s="95">
        <v>-7.230392156862564E-2</v>
      </c>
      <c r="AB30" s="95">
        <v>-4.6875000000007105E-2</v>
      </c>
      <c r="AC30" s="161">
        <v>-1.3853367433931396E-2</v>
      </c>
      <c r="AD30" s="156"/>
      <c r="AE30" s="156"/>
      <c r="AF30" s="157"/>
      <c r="AG30" s="95">
        <v>825</v>
      </c>
      <c r="AH30" s="181">
        <v>725</v>
      </c>
      <c r="AI30" s="181">
        <v>735</v>
      </c>
      <c r="AJ30" s="181">
        <v>720.5</v>
      </c>
      <c r="AK30" s="181">
        <v>715</v>
      </c>
      <c r="AL30" s="181">
        <v>780</v>
      </c>
      <c r="AM30" s="181">
        <v>1056</v>
      </c>
      <c r="AN30" s="181">
        <v>1193.5</v>
      </c>
      <c r="AO30" s="181">
        <v>940</v>
      </c>
      <c r="AP30" s="181">
        <v>908.5</v>
      </c>
      <c r="AQ30" s="181">
        <v>770</v>
      </c>
      <c r="AR30" s="181">
        <v>850.5</v>
      </c>
      <c r="AS30" s="181">
        <v>951.5</v>
      </c>
      <c r="AT30" s="181">
        <v>825</v>
      </c>
      <c r="AU30" s="181">
        <v>824.25</v>
      </c>
      <c r="AV30" s="181">
        <v>781</v>
      </c>
      <c r="AW30" s="181">
        <v>756</v>
      </c>
      <c r="AX30" s="181">
        <v>861</v>
      </c>
      <c r="AY30" s="181">
        <v>1127.5</v>
      </c>
      <c r="AZ30" s="181">
        <v>1254.75</v>
      </c>
      <c r="BA30" s="181">
        <v>1149.75</v>
      </c>
      <c r="BB30" s="181">
        <v>920</v>
      </c>
      <c r="BC30" s="181">
        <v>760</v>
      </c>
      <c r="BD30" s="181">
        <v>946</v>
      </c>
      <c r="BE30" s="181">
        <v>918.33</v>
      </c>
      <c r="BF30" s="181">
        <v>840.4</v>
      </c>
      <c r="BG30" s="181">
        <v>926.9</v>
      </c>
      <c r="BH30" s="181">
        <v>815.1</v>
      </c>
      <c r="BI30" s="181">
        <v>750.2</v>
      </c>
      <c r="BJ30" s="181">
        <v>919.6</v>
      </c>
      <c r="BK30" s="181">
        <v>1062.5999999999999</v>
      </c>
      <c r="BL30" s="181">
        <v>1273.58</v>
      </c>
      <c r="BM30" s="181">
        <v>1124.76</v>
      </c>
      <c r="BN30" s="181">
        <v>853.86</v>
      </c>
      <c r="BO30" s="181">
        <v>859.11</v>
      </c>
      <c r="BP30" s="181">
        <v>1007.4</v>
      </c>
      <c r="BQ30" s="181">
        <v>927.15</v>
      </c>
      <c r="BR30" s="181">
        <v>853.6</v>
      </c>
      <c r="BS30" s="181">
        <v>947.83</v>
      </c>
      <c r="BT30" s="181">
        <v>806.19</v>
      </c>
      <c r="BU30" s="181">
        <v>815.22</v>
      </c>
      <c r="BV30" s="181">
        <v>935</v>
      </c>
      <c r="BW30" s="181">
        <v>1000.6</v>
      </c>
      <c r="BX30" s="181">
        <v>1294.44</v>
      </c>
      <c r="BY30" s="181">
        <v>1103.3399999999999</v>
      </c>
      <c r="BZ30" s="181">
        <v>865.83</v>
      </c>
      <c r="CA30" s="181">
        <v>875.7</v>
      </c>
      <c r="CB30" s="181">
        <v>934.5</v>
      </c>
      <c r="CC30" s="181">
        <v>934.29</v>
      </c>
      <c r="CD30" s="181">
        <v>863.2</v>
      </c>
      <c r="CE30" s="181">
        <v>961.86</v>
      </c>
      <c r="CF30" s="181">
        <v>784.8</v>
      </c>
      <c r="CG30" s="181">
        <v>872.52</v>
      </c>
      <c r="CH30" s="181">
        <v>945.78</v>
      </c>
      <c r="CI30" s="181">
        <v>996.4</v>
      </c>
      <c r="CJ30" s="181">
        <v>1276.04</v>
      </c>
      <c r="CK30" s="181">
        <v>1041.4000000000001</v>
      </c>
      <c r="CL30" s="181">
        <v>916.52</v>
      </c>
      <c r="CM30" s="181">
        <v>887.25</v>
      </c>
      <c r="CN30" s="181">
        <v>900</v>
      </c>
      <c r="CO30" s="181">
        <v>986.04</v>
      </c>
      <c r="CP30" s="181">
        <v>872.4</v>
      </c>
      <c r="CQ30" s="181">
        <v>933.02</v>
      </c>
      <c r="CR30" s="181">
        <v>841.05</v>
      </c>
      <c r="CS30" s="181">
        <v>889.9</v>
      </c>
      <c r="CT30" s="181">
        <v>912.87</v>
      </c>
      <c r="CU30" s="181">
        <v>1042.6500000000001</v>
      </c>
      <c r="CV30" s="181">
        <v>1259.94</v>
      </c>
      <c r="CW30" s="181">
        <v>981.73</v>
      </c>
      <c r="CX30" s="181">
        <v>967.61</v>
      </c>
      <c r="CY30" s="181">
        <v>898.17</v>
      </c>
      <c r="CZ30" s="181">
        <v>909.4</v>
      </c>
      <c r="DA30" s="181">
        <v>993.08</v>
      </c>
      <c r="DB30" s="181">
        <v>924.63</v>
      </c>
      <c r="DC30" s="181">
        <v>901.11</v>
      </c>
      <c r="DD30" s="181">
        <v>895.62</v>
      </c>
      <c r="DE30" s="181">
        <v>863.1</v>
      </c>
      <c r="DF30" s="181">
        <v>921.69</v>
      </c>
      <c r="DG30" s="181">
        <v>1091.6400000000001</v>
      </c>
      <c r="DH30" s="181">
        <v>1141.77</v>
      </c>
      <c r="DI30" s="181">
        <v>1080.8699999999999</v>
      </c>
      <c r="DJ30" s="181">
        <v>976.58</v>
      </c>
      <c r="DK30" s="181">
        <v>821.37</v>
      </c>
      <c r="DL30" s="181">
        <v>1009.8</v>
      </c>
      <c r="DM30" s="181">
        <v>955.71</v>
      </c>
      <c r="DN30" s="181">
        <v>889.6</v>
      </c>
      <c r="DO30" s="181">
        <v>955.68</v>
      </c>
      <c r="DP30" s="181">
        <v>910.36</v>
      </c>
      <c r="DQ30" s="181">
        <v>835.2</v>
      </c>
      <c r="DR30" s="181">
        <v>975.92</v>
      </c>
      <c r="DS30" s="181">
        <v>1092.74</v>
      </c>
      <c r="DT30" s="181">
        <v>1135.68</v>
      </c>
      <c r="DU30" s="181">
        <v>1078.77</v>
      </c>
      <c r="DV30" s="181">
        <v>943.36</v>
      </c>
      <c r="DW30" s="181">
        <v>874.6</v>
      </c>
      <c r="DX30" s="181">
        <v>1020.14</v>
      </c>
      <c r="DY30" s="181">
        <v>917.6</v>
      </c>
      <c r="DZ30" s="181">
        <v>898.4</v>
      </c>
      <c r="EA30" s="181">
        <v>1011.31</v>
      </c>
      <c r="EB30" s="181">
        <v>924.88</v>
      </c>
      <c r="EC30" s="181">
        <v>848.2</v>
      </c>
      <c r="ED30" s="181">
        <v>985.82</v>
      </c>
      <c r="EE30" s="181">
        <v>1044.54</v>
      </c>
      <c r="EF30" s="181">
        <v>1184.04</v>
      </c>
      <c r="EG30" s="181">
        <v>1077.0899999999999</v>
      </c>
      <c r="EH30" s="181">
        <v>909.3</v>
      </c>
      <c r="EI30" s="181">
        <v>928.41</v>
      </c>
      <c r="EJ30" s="181">
        <v>1077.0899999999999</v>
      </c>
    </row>
    <row r="31" spans="1:140" ht="13.65" customHeight="1" x14ac:dyDescent="0.2">
      <c r="A31" s="256" t="s">
        <v>62</v>
      </c>
      <c r="B31" s="135"/>
      <c r="C31" s="95">
        <v>-4.4633928571428783E-2</v>
      </c>
      <c r="D31" s="95">
        <v>-0.23300003051757656</v>
      </c>
      <c r="E31" s="95">
        <v>-0.14999999999999858</v>
      </c>
      <c r="F31" s="160">
        <v>-0.17094662793477511</v>
      </c>
      <c r="G31" s="95">
        <v>-0.25</v>
      </c>
      <c r="H31" s="95">
        <v>-0.25</v>
      </c>
      <c r="I31" s="95">
        <v>-0.25</v>
      </c>
      <c r="J31" s="95">
        <v>-0.125</v>
      </c>
      <c r="K31" s="95">
        <v>-0.25</v>
      </c>
      <c r="L31" s="95">
        <v>0</v>
      </c>
      <c r="M31" s="95">
        <v>0.5</v>
      </c>
      <c r="N31" s="95">
        <v>0.5</v>
      </c>
      <c r="O31" s="95">
        <v>0.625</v>
      </c>
      <c r="P31" s="95">
        <v>1.25</v>
      </c>
      <c r="Q31" s="95">
        <v>0</v>
      </c>
      <c r="R31" s="95">
        <v>0.5</v>
      </c>
      <c r="S31" s="95">
        <v>0</v>
      </c>
      <c r="T31" s="95">
        <v>0</v>
      </c>
      <c r="U31" s="95">
        <v>0</v>
      </c>
      <c r="V31" s="95">
        <v>0</v>
      </c>
      <c r="W31" s="160">
        <v>0.16764705882353326</v>
      </c>
      <c r="X31" s="95">
        <v>-0.14607843137255117</v>
      </c>
      <c r="Y31" s="95">
        <v>-0.16107382550335458</v>
      </c>
      <c r="Z31" s="95">
        <v>-0.14509803921568576</v>
      </c>
      <c r="AA31" s="95">
        <v>-0.1458333333333286</v>
      </c>
      <c r="AB31" s="95">
        <v>-0.146484375</v>
      </c>
      <c r="AC31" s="161">
        <v>-0.11240641011971775</v>
      </c>
      <c r="AD31" s="156"/>
      <c r="AE31" s="156"/>
      <c r="AF31" s="157"/>
      <c r="AG31" s="95">
        <v>770</v>
      </c>
      <c r="AH31" s="181">
        <v>685</v>
      </c>
      <c r="AI31" s="181">
        <v>703.5</v>
      </c>
      <c r="AJ31" s="181">
        <v>709.5</v>
      </c>
      <c r="AK31" s="181">
        <v>715</v>
      </c>
      <c r="AL31" s="181">
        <v>780</v>
      </c>
      <c r="AM31" s="181">
        <v>1056</v>
      </c>
      <c r="AN31" s="181">
        <v>1193.5</v>
      </c>
      <c r="AO31" s="181">
        <v>925</v>
      </c>
      <c r="AP31" s="181">
        <v>885.5</v>
      </c>
      <c r="AQ31" s="181">
        <v>750</v>
      </c>
      <c r="AR31" s="181">
        <v>829.5</v>
      </c>
      <c r="AS31" s="181">
        <v>676.5</v>
      </c>
      <c r="AT31" s="181">
        <v>585</v>
      </c>
      <c r="AU31" s="181">
        <v>598.5</v>
      </c>
      <c r="AV31" s="181">
        <v>561</v>
      </c>
      <c r="AW31" s="181">
        <v>546</v>
      </c>
      <c r="AX31" s="181">
        <v>651</v>
      </c>
      <c r="AY31" s="181">
        <v>907.5</v>
      </c>
      <c r="AZ31" s="181">
        <v>1044.75</v>
      </c>
      <c r="BA31" s="181">
        <v>834.75</v>
      </c>
      <c r="BB31" s="181">
        <v>678.5</v>
      </c>
      <c r="BC31" s="181">
        <v>555.75</v>
      </c>
      <c r="BD31" s="181">
        <v>671</v>
      </c>
      <c r="BE31" s="181">
        <v>451.5</v>
      </c>
      <c r="BF31" s="181">
        <v>465</v>
      </c>
      <c r="BG31" s="181">
        <v>506</v>
      </c>
      <c r="BH31" s="181">
        <v>627</v>
      </c>
      <c r="BI31" s="181">
        <v>560</v>
      </c>
      <c r="BJ31" s="181">
        <v>770</v>
      </c>
      <c r="BK31" s="181">
        <v>819</v>
      </c>
      <c r="BL31" s="181">
        <v>1050.5</v>
      </c>
      <c r="BM31" s="181">
        <v>661.5</v>
      </c>
      <c r="BN31" s="181">
        <v>672</v>
      </c>
      <c r="BO31" s="181">
        <v>624.75</v>
      </c>
      <c r="BP31" s="181">
        <v>695.75</v>
      </c>
      <c r="BQ31" s="181">
        <v>451.5</v>
      </c>
      <c r="BR31" s="181">
        <v>465</v>
      </c>
      <c r="BS31" s="181">
        <v>506</v>
      </c>
      <c r="BT31" s="181">
        <v>577.5</v>
      </c>
      <c r="BU31" s="181">
        <v>567</v>
      </c>
      <c r="BV31" s="181">
        <v>726</v>
      </c>
      <c r="BW31" s="181">
        <v>600</v>
      </c>
      <c r="BX31" s="181">
        <v>891.25</v>
      </c>
      <c r="BY31" s="181">
        <v>535.5</v>
      </c>
      <c r="BZ31" s="181">
        <v>609</v>
      </c>
      <c r="CA31" s="181">
        <v>572.25</v>
      </c>
      <c r="CB31" s="181">
        <v>582.75</v>
      </c>
      <c r="CC31" s="181">
        <v>456.75</v>
      </c>
      <c r="CD31" s="181">
        <v>470</v>
      </c>
      <c r="CE31" s="181">
        <v>511.75</v>
      </c>
      <c r="CF31" s="181">
        <v>555</v>
      </c>
      <c r="CG31" s="181">
        <v>599.5</v>
      </c>
      <c r="CH31" s="181">
        <v>731.5</v>
      </c>
      <c r="CI31" s="181">
        <v>605</v>
      </c>
      <c r="CJ31" s="181">
        <v>897</v>
      </c>
      <c r="CK31" s="181">
        <v>515</v>
      </c>
      <c r="CL31" s="181">
        <v>643.5</v>
      </c>
      <c r="CM31" s="181">
        <v>577.5</v>
      </c>
      <c r="CN31" s="181">
        <v>560</v>
      </c>
      <c r="CO31" s="181">
        <v>684.2</v>
      </c>
      <c r="CP31" s="181">
        <v>657</v>
      </c>
      <c r="CQ31" s="181">
        <v>695.2</v>
      </c>
      <c r="CR31" s="181">
        <v>779.1</v>
      </c>
      <c r="CS31" s="181">
        <v>805.2</v>
      </c>
      <c r="CT31" s="181">
        <v>915.6</v>
      </c>
      <c r="CU31" s="181">
        <v>1062.5999999999999</v>
      </c>
      <c r="CV31" s="181">
        <v>1365.05</v>
      </c>
      <c r="CW31" s="181">
        <v>799.9</v>
      </c>
      <c r="CX31" s="181">
        <v>956.8</v>
      </c>
      <c r="CY31" s="181">
        <v>836.85</v>
      </c>
      <c r="CZ31" s="181">
        <v>807</v>
      </c>
      <c r="DA31" s="181">
        <v>691.9</v>
      </c>
      <c r="DB31" s="181">
        <v>697.2</v>
      </c>
      <c r="DC31" s="181">
        <v>670.95</v>
      </c>
      <c r="DD31" s="181">
        <v>823.9</v>
      </c>
      <c r="DE31" s="181">
        <v>775.95</v>
      </c>
      <c r="DF31" s="181">
        <v>922.95</v>
      </c>
      <c r="DG31" s="181">
        <v>1120.9000000000001</v>
      </c>
      <c r="DH31" s="181">
        <v>1253.7</v>
      </c>
      <c r="DI31" s="181">
        <v>891.45</v>
      </c>
      <c r="DJ31" s="181">
        <v>964.85</v>
      </c>
      <c r="DK31" s="181">
        <v>763.8</v>
      </c>
      <c r="DL31" s="181">
        <v>895.4</v>
      </c>
      <c r="DM31" s="181">
        <v>670.95</v>
      </c>
      <c r="DN31" s="181">
        <v>674</v>
      </c>
      <c r="DO31" s="181">
        <v>713.9</v>
      </c>
      <c r="DP31" s="181">
        <v>836</v>
      </c>
      <c r="DQ31" s="181">
        <v>750</v>
      </c>
      <c r="DR31" s="181">
        <v>979</v>
      </c>
      <c r="DS31" s="181">
        <v>1133</v>
      </c>
      <c r="DT31" s="181">
        <v>1265.25</v>
      </c>
      <c r="DU31" s="181">
        <v>901.95</v>
      </c>
      <c r="DV31" s="181">
        <v>935</v>
      </c>
      <c r="DW31" s="181">
        <v>815</v>
      </c>
      <c r="DX31" s="181">
        <v>906.4</v>
      </c>
      <c r="DY31" s="181">
        <v>649</v>
      </c>
      <c r="DZ31" s="181">
        <v>684</v>
      </c>
      <c r="EA31" s="181">
        <v>757.85</v>
      </c>
      <c r="EB31" s="181">
        <v>852.5</v>
      </c>
      <c r="EC31" s="181">
        <v>765</v>
      </c>
      <c r="ED31" s="181">
        <v>995.5</v>
      </c>
      <c r="EE31" s="181">
        <v>1097.25</v>
      </c>
      <c r="EF31" s="181">
        <v>1342</v>
      </c>
      <c r="EG31" s="181">
        <v>912.45</v>
      </c>
      <c r="EH31" s="181">
        <v>908.25</v>
      </c>
      <c r="EI31" s="181">
        <v>871.5</v>
      </c>
      <c r="EJ31" s="181">
        <v>959.1</v>
      </c>
    </row>
    <row r="32" spans="1:140" ht="13.65" customHeight="1" x14ac:dyDescent="0.2">
      <c r="A32" s="256" t="s">
        <v>61</v>
      </c>
      <c r="B32" s="159"/>
      <c r="C32" s="95">
        <v>5.2678571428572241E-2</v>
      </c>
      <c r="D32" s="95">
        <v>0</v>
      </c>
      <c r="E32" s="95">
        <v>-0.14999999999999858</v>
      </c>
      <c r="F32" s="160">
        <v>-5.4817708333334991E-2</v>
      </c>
      <c r="G32" s="95">
        <v>-0.25</v>
      </c>
      <c r="H32" s="95">
        <v>-0.25</v>
      </c>
      <c r="I32" s="95">
        <v>-0.25</v>
      </c>
      <c r="J32" s="95">
        <v>-0.375</v>
      </c>
      <c r="K32" s="95">
        <v>-0.25</v>
      </c>
      <c r="L32" s="95">
        <v>-0.5</v>
      </c>
      <c r="M32" s="95">
        <v>-0.5</v>
      </c>
      <c r="N32" s="95">
        <v>-0.5</v>
      </c>
      <c r="O32" s="95">
        <v>1.125</v>
      </c>
      <c r="P32" s="95">
        <v>2.25</v>
      </c>
      <c r="Q32" s="95">
        <v>0</v>
      </c>
      <c r="R32" s="95">
        <v>0</v>
      </c>
      <c r="S32" s="95">
        <v>-0.13333333333333286</v>
      </c>
      <c r="T32" s="95">
        <v>0</v>
      </c>
      <c r="U32" s="95">
        <v>-0.39999999999999858</v>
      </c>
      <c r="V32" s="95">
        <v>0</v>
      </c>
      <c r="W32" s="160">
        <v>-2.4509803921567652E-2</v>
      </c>
      <c r="X32" s="95">
        <v>-1.7058823529410461E-2</v>
      </c>
      <c r="Y32" s="95">
        <v>-4.6644295302016303E-2</v>
      </c>
      <c r="Z32" s="95">
        <v>-1.2352941176473564E-2</v>
      </c>
      <c r="AA32" s="95">
        <v>-1.4607843137255827E-2</v>
      </c>
      <c r="AB32" s="95">
        <v>-1.3281249999998579E-2</v>
      </c>
      <c r="AC32" s="161">
        <v>-1.6338981244672368E-2</v>
      </c>
      <c r="AD32" s="156"/>
      <c r="AE32" s="156"/>
      <c r="AF32" s="157"/>
      <c r="AG32" s="95">
        <v>770</v>
      </c>
      <c r="AH32" s="181">
        <v>685</v>
      </c>
      <c r="AI32" s="181">
        <v>703.5</v>
      </c>
      <c r="AJ32" s="181">
        <v>709.5</v>
      </c>
      <c r="AK32" s="181">
        <v>742.5</v>
      </c>
      <c r="AL32" s="181">
        <v>795</v>
      </c>
      <c r="AM32" s="181">
        <v>1078</v>
      </c>
      <c r="AN32" s="181">
        <v>1204.5</v>
      </c>
      <c r="AO32" s="181">
        <v>925</v>
      </c>
      <c r="AP32" s="181">
        <v>885.5</v>
      </c>
      <c r="AQ32" s="181">
        <v>750</v>
      </c>
      <c r="AR32" s="181">
        <v>829.5</v>
      </c>
      <c r="AS32" s="181">
        <v>896.5</v>
      </c>
      <c r="AT32" s="181">
        <v>785</v>
      </c>
      <c r="AU32" s="181">
        <v>808.5</v>
      </c>
      <c r="AV32" s="181">
        <v>819.5</v>
      </c>
      <c r="AW32" s="181">
        <v>798</v>
      </c>
      <c r="AX32" s="181">
        <v>892.5</v>
      </c>
      <c r="AY32" s="181">
        <v>1254</v>
      </c>
      <c r="AZ32" s="181">
        <v>1317.75</v>
      </c>
      <c r="BA32" s="181">
        <v>1044.75</v>
      </c>
      <c r="BB32" s="181">
        <v>908.5</v>
      </c>
      <c r="BC32" s="181">
        <v>745.75</v>
      </c>
      <c r="BD32" s="181">
        <v>891</v>
      </c>
      <c r="BE32" s="181">
        <v>866.25</v>
      </c>
      <c r="BF32" s="181">
        <v>797.2</v>
      </c>
      <c r="BG32" s="181">
        <v>902.29</v>
      </c>
      <c r="BH32" s="181">
        <v>836.22</v>
      </c>
      <c r="BI32" s="181">
        <v>774.6</v>
      </c>
      <c r="BJ32" s="181">
        <v>943.8</v>
      </c>
      <c r="BK32" s="181">
        <v>1183.77</v>
      </c>
      <c r="BL32" s="181">
        <v>1356.52</v>
      </c>
      <c r="BM32" s="181">
        <v>1041.81</v>
      </c>
      <c r="BN32" s="181">
        <v>842.52</v>
      </c>
      <c r="BO32" s="181">
        <v>836.85</v>
      </c>
      <c r="BP32" s="181">
        <v>943.92</v>
      </c>
      <c r="BQ32" s="181">
        <v>872.34</v>
      </c>
      <c r="BR32" s="181">
        <v>802.8</v>
      </c>
      <c r="BS32" s="181">
        <v>908.27</v>
      </c>
      <c r="BT32" s="181">
        <v>803.67</v>
      </c>
      <c r="BU32" s="181">
        <v>818.79</v>
      </c>
      <c r="BV32" s="181">
        <v>950.18</v>
      </c>
      <c r="BW32" s="181">
        <v>1135</v>
      </c>
      <c r="BX32" s="181">
        <v>1427.84</v>
      </c>
      <c r="BY32" s="181">
        <v>1048.95</v>
      </c>
      <c r="BZ32" s="181">
        <v>848.19</v>
      </c>
      <c r="CA32" s="181">
        <v>842.52</v>
      </c>
      <c r="CB32" s="181">
        <v>867.72</v>
      </c>
      <c r="CC32" s="181">
        <v>878.22</v>
      </c>
      <c r="CD32" s="181">
        <v>808.2</v>
      </c>
      <c r="CE32" s="181">
        <v>914.25</v>
      </c>
      <c r="CF32" s="181">
        <v>770.6</v>
      </c>
      <c r="CG32" s="181">
        <v>863.5</v>
      </c>
      <c r="CH32" s="181">
        <v>956.56</v>
      </c>
      <c r="CI32" s="181">
        <v>1142.5999999999999</v>
      </c>
      <c r="CJ32" s="181">
        <v>1437.73</v>
      </c>
      <c r="CK32" s="181">
        <v>1005.8</v>
      </c>
      <c r="CL32" s="181">
        <v>894.52</v>
      </c>
      <c r="CM32" s="181">
        <v>848.4</v>
      </c>
      <c r="CN32" s="181">
        <v>832</v>
      </c>
      <c r="CO32" s="181">
        <v>926.2</v>
      </c>
      <c r="CP32" s="181">
        <v>813.6</v>
      </c>
      <c r="CQ32" s="181">
        <v>880.22</v>
      </c>
      <c r="CR32" s="181">
        <v>814.59</v>
      </c>
      <c r="CS32" s="181">
        <v>869.22</v>
      </c>
      <c r="CT32" s="181">
        <v>919.17</v>
      </c>
      <c r="CU32" s="181">
        <v>1207.92</v>
      </c>
      <c r="CV32" s="181">
        <v>1447.39</v>
      </c>
      <c r="CW32" s="181">
        <v>961.97</v>
      </c>
      <c r="CX32" s="181">
        <v>941.39</v>
      </c>
      <c r="CY32" s="181">
        <v>854.07</v>
      </c>
      <c r="CZ32" s="181">
        <v>837.6</v>
      </c>
      <c r="DA32" s="181">
        <v>932.36</v>
      </c>
      <c r="DB32" s="181">
        <v>859.95</v>
      </c>
      <c r="DC32" s="181">
        <v>845.88</v>
      </c>
      <c r="DD32" s="181">
        <v>859.1</v>
      </c>
      <c r="DE32" s="181">
        <v>835.38</v>
      </c>
      <c r="DF32" s="181">
        <v>925.26</v>
      </c>
      <c r="DG32" s="181">
        <v>1273.8</v>
      </c>
      <c r="DH32" s="181">
        <v>1330.35</v>
      </c>
      <c r="DI32" s="181">
        <v>1070.3699999999999</v>
      </c>
      <c r="DJ32" s="181">
        <v>947.83</v>
      </c>
      <c r="DK32" s="181">
        <v>777.86</v>
      </c>
      <c r="DL32" s="181">
        <v>927.52</v>
      </c>
      <c r="DM32" s="181">
        <v>896.07</v>
      </c>
      <c r="DN32" s="181">
        <v>824.6</v>
      </c>
      <c r="DO32" s="181">
        <v>891.88</v>
      </c>
      <c r="DP32" s="181">
        <v>864.82</v>
      </c>
      <c r="DQ32" s="181">
        <v>800.8</v>
      </c>
      <c r="DR32" s="181">
        <v>975.7</v>
      </c>
      <c r="DS32" s="181">
        <v>1282.1600000000001</v>
      </c>
      <c r="DT32" s="181">
        <v>1339.17</v>
      </c>
      <c r="DU32" s="181">
        <v>1077.51</v>
      </c>
      <c r="DV32" s="181">
        <v>912.56</v>
      </c>
      <c r="DW32" s="181">
        <v>824.4</v>
      </c>
      <c r="DX32" s="181">
        <v>933.68</v>
      </c>
      <c r="DY32" s="181">
        <v>859</v>
      </c>
      <c r="DZ32" s="181">
        <v>830</v>
      </c>
      <c r="EA32" s="181">
        <v>938.4</v>
      </c>
      <c r="EB32" s="181">
        <v>870.54</v>
      </c>
      <c r="EC32" s="181">
        <v>806</v>
      </c>
      <c r="ED32" s="181">
        <v>982.3</v>
      </c>
      <c r="EE32" s="181">
        <v>1231.8599999999999</v>
      </c>
      <c r="EF32" s="181">
        <v>1412.4</v>
      </c>
      <c r="EG32" s="181">
        <v>1084.6500000000001</v>
      </c>
      <c r="EH32" s="181">
        <v>876.75</v>
      </c>
      <c r="EI32" s="181">
        <v>871.29</v>
      </c>
      <c r="EJ32" s="181">
        <v>982.56</v>
      </c>
    </row>
    <row r="33" spans="1:140" ht="13.65" customHeight="1" x14ac:dyDescent="0.2">
      <c r="A33" s="256" t="s">
        <v>59</v>
      </c>
      <c r="B33" s="135"/>
      <c r="C33" s="95">
        <v>0.73660714285714235</v>
      </c>
      <c r="D33" s="95">
        <v>0.25</v>
      </c>
      <c r="E33" s="95">
        <v>0.25</v>
      </c>
      <c r="F33" s="160">
        <v>0.3209635416666643</v>
      </c>
      <c r="G33" s="95">
        <v>0.125</v>
      </c>
      <c r="H33" s="95">
        <v>0</v>
      </c>
      <c r="I33" s="95">
        <v>0.25</v>
      </c>
      <c r="J33" s="95">
        <v>-0.25</v>
      </c>
      <c r="K33" s="95">
        <v>0</v>
      </c>
      <c r="L33" s="95">
        <v>-0.5</v>
      </c>
      <c r="M33" s="95">
        <v>0.5</v>
      </c>
      <c r="N33" s="95">
        <v>0.5</v>
      </c>
      <c r="O33" s="95">
        <v>1.375</v>
      </c>
      <c r="P33" s="95">
        <v>1.5</v>
      </c>
      <c r="Q33" s="95">
        <v>1.25</v>
      </c>
      <c r="R33" s="95">
        <v>0.5</v>
      </c>
      <c r="S33" s="95">
        <v>0.75</v>
      </c>
      <c r="T33" s="95">
        <v>1</v>
      </c>
      <c r="U33" s="95">
        <v>0.5</v>
      </c>
      <c r="V33" s="95">
        <v>0.75</v>
      </c>
      <c r="W33" s="160">
        <v>0.52647058823529846</v>
      </c>
      <c r="X33" s="95">
        <v>0.73333333333333428</v>
      </c>
      <c r="Y33" s="95">
        <v>0.68449664429530088</v>
      </c>
      <c r="Z33" s="95">
        <v>0.75839215686274741</v>
      </c>
      <c r="AA33" s="95">
        <v>0.74116666666667186</v>
      </c>
      <c r="AB33" s="95">
        <v>0.75023437500001222</v>
      </c>
      <c r="AC33" s="161">
        <v>0.71211690110825288</v>
      </c>
      <c r="AD33" s="156"/>
      <c r="AE33" s="156"/>
      <c r="AF33" s="157"/>
      <c r="AG33" s="95">
        <v>731.5</v>
      </c>
      <c r="AH33" s="181">
        <v>655</v>
      </c>
      <c r="AI33" s="181">
        <v>672</v>
      </c>
      <c r="AJ33" s="181">
        <v>671</v>
      </c>
      <c r="AK33" s="181">
        <v>781</v>
      </c>
      <c r="AL33" s="181">
        <v>870</v>
      </c>
      <c r="AM33" s="181">
        <v>1144</v>
      </c>
      <c r="AN33" s="181">
        <v>1342</v>
      </c>
      <c r="AO33" s="181">
        <v>1000</v>
      </c>
      <c r="AP33" s="181">
        <v>851</v>
      </c>
      <c r="AQ33" s="181">
        <v>700</v>
      </c>
      <c r="AR33" s="181">
        <v>756</v>
      </c>
      <c r="AS33" s="181">
        <v>792</v>
      </c>
      <c r="AT33" s="181">
        <v>720</v>
      </c>
      <c r="AU33" s="181">
        <v>745.5</v>
      </c>
      <c r="AV33" s="181">
        <v>770</v>
      </c>
      <c r="AW33" s="181">
        <v>756</v>
      </c>
      <c r="AX33" s="181">
        <v>903</v>
      </c>
      <c r="AY33" s="181">
        <v>1166</v>
      </c>
      <c r="AZ33" s="181">
        <v>1281</v>
      </c>
      <c r="BA33" s="181">
        <v>1060.5</v>
      </c>
      <c r="BB33" s="181">
        <v>874</v>
      </c>
      <c r="BC33" s="181">
        <v>703</v>
      </c>
      <c r="BD33" s="181">
        <v>803</v>
      </c>
      <c r="BE33" s="181">
        <v>770.7</v>
      </c>
      <c r="BF33" s="181">
        <v>734</v>
      </c>
      <c r="BG33" s="181">
        <v>833.52</v>
      </c>
      <c r="BH33" s="181">
        <v>787.16</v>
      </c>
      <c r="BI33" s="181">
        <v>734</v>
      </c>
      <c r="BJ33" s="181">
        <v>950.18</v>
      </c>
      <c r="BK33" s="181">
        <v>1101.6600000000001</v>
      </c>
      <c r="BL33" s="181">
        <v>1317.14</v>
      </c>
      <c r="BM33" s="181">
        <v>1052.94</v>
      </c>
      <c r="BN33" s="181">
        <v>809.76</v>
      </c>
      <c r="BO33" s="181">
        <v>790.23</v>
      </c>
      <c r="BP33" s="181">
        <v>854.91</v>
      </c>
      <c r="BQ33" s="181">
        <v>776.16</v>
      </c>
      <c r="BR33" s="181">
        <v>739.4</v>
      </c>
      <c r="BS33" s="181">
        <v>839.5</v>
      </c>
      <c r="BT33" s="181">
        <v>756.63</v>
      </c>
      <c r="BU33" s="181">
        <v>776.37</v>
      </c>
      <c r="BV33" s="181">
        <v>957</v>
      </c>
      <c r="BW33" s="181">
        <v>1056.5999999999999</v>
      </c>
      <c r="BX33" s="181">
        <v>1386.9</v>
      </c>
      <c r="BY33" s="181">
        <v>1060.5</v>
      </c>
      <c r="BZ33" s="181">
        <v>815.43</v>
      </c>
      <c r="CA33" s="181">
        <v>795.9</v>
      </c>
      <c r="CB33" s="181">
        <v>786.03</v>
      </c>
      <c r="CC33" s="181">
        <v>781.83</v>
      </c>
      <c r="CD33" s="181">
        <v>744.6</v>
      </c>
      <c r="CE33" s="181">
        <v>845.48</v>
      </c>
      <c r="CF33" s="181">
        <v>725.8</v>
      </c>
      <c r="CG33" s="181">
        <v>819.06</v>
      </c>
      <c r="CH33" s="181">
        <v>963.82</v>
      </c>
      <c r="CI33" s="181">
        <v>1064.2</v>
      </c>
      <c r="CJ33" s="181">
        <v>1396.79</v>
      </c>
      <c r="CK33" s="181">
        <v>1017.2</v>
      </c>
      <c r="CL33" s="181">
        <v>860.42</v>
      </c>
      <c r="CM33" s="181">
        <v>801.57</v>
      </c>
      <c r="CN33" s="181">
        <v>754</v>
      </c>
      <c r="CO33" s="181">
        <v>824.78</v>
      </c>
      <c r="CP33" s="181">
        <v>749.8</v>
      </c>
      <c r="CQ33" s="181">
        <v>814.44</v>
      </c>
      <c r="CR33" s="181">
        <v>767.55</v>
      </c>
      <c r="CS33" s="181">
        <v>824.78</v>
      </c>
      <c r="CT33" s="181">
        <v>926.52</v>
      </c>
      <c r="CU33" s="181">
        <v>1125.3900000000001</v>
      </c>
      <c r="CV33" s="181">
        <v>1406.68</v>
      </c>
      <c r="CW33" s="181">
        <v>973.18</v>
      </c>
      <c r="CX33" s="181">
        <v>905.97</v>
      </c>
      <c r="CY33" s="181">
        <v>807.24</v>
      </c>
      <c r="CZ33" s="181">
        <v>759.4</v>
      </c>
      <c r="DA33" s="181">
        <v>830.72</v>
      </c>
      <c r="DB33" s="181">
        <v>792.96</v>
      </c>
      <c r="DC33" s="181">
        <v>782.88</v>
      </c>
      <c r="DD33" s="181">
        <v>809.6</v>
      </c>
      <c r="DE33" s="181">
        <v>792.96</v>
      </c>
      <c r="DF33" s="181">
        <v>933.03</v>
      </c>
      <c r="DG33" s="181">
        <v>1187.1199999999999</v>
      </c>
      <c r="DH33" s="181">
        <v>1293.3900000000001</v>
      </c>
      <c r="DI33" s="181">
        <v>1083.18</v>
      </c>
      <c r="DJ33" s="181">
        <v>912.18</v>
      </c>
      <c r="DK33" s="181">
        <v>735.49</v>
      </c>
      <c r="DL33" s="181">
        <v>841.28</v>
      </c>
      <c r="DM33" s="181">
        <v>798.42</v>
      </c>
      <c r="DN33" s="181">
        <v>760.4</v>
      </c>
      <c r="DO33" s="181">
        <v>825.88</v>
      </c>
      <c r="DP33" s="181">
        <v>815.32</v>
      </c>
      <c r="DQ33" s="181">
        <v>760.4</v>
      </c>
      <c r="DR33" s="181">
        <v>984.28</v>
      </c>
      <c r="DS33" s="181">
        <v>1195.48</v>
      </c>
      <c r="DT33" s="181">
        <v>1302.42</v>
      </c>
      <c r="DU33" s="181">
        <v>1090.74</v>
      </c>
      <c r="DV33" s="181">
        <v>878.68</v>
      </c>
      <c r="DW33" s="181">
        <v>779.6</v>
      </c>
      <c r="DX33" s="181">
        <v>847</v>
      </c>
      <c r="DY33" s="181">
        <v>765.6</v>
      </c>
      <c r="DZ33" s="181">
        <v>765.6</v>
      </c>
      <c r="EA33" s="181">
        <v>869.4</v>
      </c>
      <c r="EB33" s="181">
        <v>821.04</v>
      </c>
      <c r="EC33" s="181">
        <v>765.6</v>
      </c>
      <c r="ED33" s="181">
        <v>991.1</v>
      </c>
      <c r="EE33" s="181">
        <v>1149.1199999999999</v>
      </c>
      <c r="EF33" s="181">
        <v>1373.9</v>
      </c>
      <c r="EG33" s="181">
        <v>1098.3</v>
      </c>
      <c r="EH33" s="181">
        <v>844.62</v>
      </c>
      <c r="EI33" s="181">
        <v>824.25</v>
      </c>
      <c r="EJ33" s="181">
        <v>891.71</v>
      </c>
    </row>
    <row r="34" spans="1:140" ht="13.65" customHeight="1" thickBot="1" x14ac:dyDescent="0.25">
      <c r="A34" s="257" t="s">
        <v>63</v>
      </c>
      <c r="B34" s="164"/>
      <c r="C34" s="107">
        <v>0.73660714285714235</v>
      </c>
      <c r="D34" s="107">
        <v>0.25</v>
      </c>
      <c r="E34" s="107">
        <v>0.25</v>
      </c>
      <c r="F34" s="165">
        <v>0.32096354166666785</v>
      </c>
      <c r="G34" s="107">
        <v>0.125</v>
      </c>
      <c r="H34" s="107">
        <v>0</v>
      </c>
      <c r="I34" s="107">
        <v>0.25</v>
      </c>
      <c r="J34" s="107">
        <v>-0.25</v>
      </c>
      <c r="K34" s="107">
        <v>0</v>
      </c>
      <c r="L34" s="107">
        <v>-0.5</v>
      </c>
      <c r="M34" s="107">
        <v>0.5</v>
      </c>
      <c r="N34" s="107">
        <v>0.5</v>
      </c>
      <c r="O34" s="107">
        <v>1.375</v>
      </c>
      <c r="P34" s="107">
        <v>1.5</v>
      </c>
      <c r="Q34" s="107">
        <v>1.25</v>
      </c>
      <c r="R34" s="107">
        <v>0.5</v>
      </c>
      <c r="S34" s="107">
        <v>0.75</v>
      </c>
      <c r="T34" s="107">
        <v>1</v>
      </c>
      <c r="U34" s="107">
        <v>0.5</v>
      </c>
      <c r="V34" s="107">
        <v>0.75</v>
      </c>
      <c r="W34" s="165">
        <v>0.52647058823529136</v>
      </c>
      <c r="X34" s="107">
        <v>0.73333333333333428</v>
      </c>
      <c r="Y34" s="107">
        <v>0.68449664429530088</v>
      </c>
      <c r="Z34" s="107">
        <v>0.75839215686274741</v>
      </c>
      <c r="AA34" s="107">
        <v>0.74116666666669317</v>
      </c>
      <c r="AB34" s="107">
        <v>0.75023437500000512</v>
      </c>
      <c r="AC34" s="166">
        <v>0.71211690110825288</v>
      </c>
      <c r="AD34" s="156"/>
      <c r="AE34" s="156"/>
      <c r="AF34" s="157"/>
      <c r="AG34" s="95">
        <v>764.5</v>
      </c>
      <c r="AH34" s="181">
        <v>680</v>
      </c>
      <c r="AI34" s="181">
        <v>698.25</v>
      </c>
      <c r="AJ34" s="181">
        <v>715</v>
      </c>
      <c r="AK34" s="181">
        <v>847</v>
      </c>
      <c r="AL34" s="181">
        <v>970</v>
      </c>
      <c r="AM34" s="181">
        <v>1298</v>
      </c>
      <c r="AN34" s="181">
        <v>1562</v>
      </c>
      <c r="AO34" s="181">
        <v>1140</v>
      </c>
      <c r="AP34" s="181">
        <v>908.5</v>
      </c>
      <c r="AQ34" s="181">
        <v>740</v>
      </c>
      <c r="AR34" s="181">
        <v>798</v>
      </c>
      <c r="AS34" s="181">
        <v>836</v>
      </c>
      <c r="AT34" s="181">
        <v>760</v>
      </c>
      <c r="AU34" s="181">
        <v>787.5</v>
      </c>
      <c r="AV34" s="181">
        <v>814</v>
      </c>
      <c r="AW34" s="181">
        <v>798</v>
      </c>
      <c r="AX34" s="181">
        <v>997.5</v>
      </c>
      <c r="AY34" s="181">
        <v>1298</v>
      </c>
      <c r="AZ34" s="181">
        <v>1449</v>
      </c>
      <c r="BA34" s="181">
        <v>1186.5</v>
      </c>
      <c r="BB34" s="181">
        <v>925.75</v>
      </c>
      <c r="BC34" s="181">
        <v>736.25</v>
      </c>
      <c r="BD34" s="181">
        <v>836</v>
      </c>
      <c r="BE34" s="181">
        <v>816.9</v>
      </c>
      <c r="BF34" s="181">
        <v>778</v>
      </c>
      <c r="BG34" s="181">
        <v>884.12</v>
      </c>
      <c r="BH34" s="181">
        <v>835.56</v>
      </c>
      <c r="BI34" s="181">
        <v>778</v>
      </c>
      <c r="BJ34" s="181">
        <v>1045.44</v>
      </c>
      <c r="BK34" s="181">
        <v>1219.26</v>
      </c>
      <c r="BL34" s="181">
        <v>1477.74</v>
      </c>
      <c r="BM34" s="181">
        <v>1170.54</v>
      </c>
      <c r="BN34" s="181">
        <v>860.37</v>
      </c>
      <c r="BO34" s="181">
        <v>831.81</v>
      </c>
      <c r="BP34" s="181">
        <v>895.62</v>
      </c>
      <c r="BQ34" s="181">
        <v>824.88</v>
      </c>
      <c r="BR34" s="181">
        <v>785.8</v>
      </c>
      <c r="BS34" s="181">
        <v>892.86</v>
      </c>
      <c r="BT34" s="181">
        <v>805.35</v>
      </c>
      <c r="BU34" s="181">
        <v>825.09</v>
      </c>
      <c r="BV34" s="181">
        <v>1047.8599999999999</v>
      </c>
      <c r="BW34" s="181">
        <v>1160.5999999999999</v>
      </c>
      <c r="BX34" s="181">
        <v>1539.62</v>
      </c>
      <c r="BY34" s="181">
        <v>1169.7</v>
      </c>
      <c r="BZ34" s="181">
        <v>867.93</v>
      </c>
      <c r="CA34" s="181">
        <v>840.84</v>
      </c>
      <c r="CB34" s="181">
        <v>827.19</v>
      </c>
      <c r="CC34" s="181">
        <v>832.65</v>
      </c>
      <c r="CD34" s="181">
        <v>793</v>
      </c>
      <c r="CE34" s="181">
        <v>901.14</v>
      </c>
      <c r="CF34" s="181">
        <v>774.2</v>
      </c>
      <c r="CG34" s="181">
        <v>872.3</v>
      </c>
      <c r="CH34" s="181">
        <v>1050.94</v>
      </c>
      <c r="CI34" s="181">
        <v>1161.4000000000001</v>
      </c>
      <c r="CJ34" s="181">
        <v>1536.63</v>
      </c>
      <c r="CK34" s="181">
        <v>1114.4000000000001</v>
      </c>
      <c r="CL34" s="181">
        <v>916.96</v>
      </c>
      <c r="CM34" s="181">
        <v>849.03</v>
      </c>
      <c r="CN34" s="181">
        <v>796.2</v>
      </c>
      <c r="CO34" s="181">
        <v>878.68</v>
      </c>
      <c r="CP34" s="181">
        <v>798.8</v>
      </c>
      <c r="CQ34" s="181">
        <v>868.34</v>
      </c>
      <c r="CR34" s="181">
        <v>819.21</v>
      </c>
      <c r="CS34" s="181">
        <v>878.68</v>
      </c>
      <c r="CT34" s="181">
        <v>1007.16</v>
      </c>
      <c r="CU34" s="181">
        <v>1222.83</v>
      </c>
      <c r="CV34" s="181">
        <v>1538.7</v>
      </c>
      <c r="CW34" s="181">
        <v>1061.3399999999999</v>
      </c>
      <c r="CX34" s="181">
        <v>965.31</v>
      </c>
      <c r="CY34" s="181">
        <v>855.75</v>
      </c>
      <c r="CZ34" s="181">
        <v>802.8</v>
      </c>
      <c r="DA34" s="181">
        <v>884.84</v>
      </c>
      <c r="DB34" s="181">
        <v>844.62</v>
      </c>
      <c r="DC34" s="181">
        <v>834.54</v>
      </c>
      <c r="DD34" s="181">
        <v>863.94</v>
      </c>
      <c r="DE34" s="181">
        <v>844.83</v>
      </c>
      <c r="DF34" s="181">
        <v>1011.57</v>
      </c>
      <c r="DG34" s="181">
        <v>1285.46</v>
      </c>
      <c r="DH34" s="181">
        <v>1408.47</v>
      </c>
      <c r="DI34" s="181">
        <v>1177.05</v>
      </c>
      <c r="DJ34" s="181">
        <v>971.52</v>
      </c>
      <c r="DK34" s="181">
        <v>779.76</v>
      </c>
      <c r="DL34" s="181">
        <v>889.68</v>
      </c>
      <c r="DM34" s="181">
        <v>850.29</v>
      </c>
      <c r="DN34" s="181">
        <v>809.8</v>
      </c>
      <c r="DO34" s="181">
        <v>880.22</v>
      </c>
      <c r="DP34" s="181">
        <v>869.66</v>
      </c>
      <c r="DQ34" s="181">
        <v>809.8</v>
      </c>
      <c r="DR34" s="181">
        <v>1064.58</v>
      </c>
      <c r="DS34" s="181">
        <v>1290.08</v>
      </c>
      <c r="DT34" s="181">
        <v>1412.25</v>
      </c>
      <c r="DU34" s="181">
        <v>1181.25</v>
      </c>
      <c r="DV34" s="181">
        <v>935.22</v>
      </c>
      <c r="DW34" s="181">
        <v>826.4</v>
      </c>
      <c r="DX34" s="181">
        <v>895.84</v>
      </c>
      <c r="DY34" s="181">
        <v>814</v>
      </c>
      <c r="DZ34" s="181">
        <v>814</v>
      </c>
      <c r="EA34" s="181">
        <v>925.29</v>
      </c>
      <c r="EB34" s="181">
        <v>874.5</v>
      </c>
      <c r="EC34" s="181">
        <v>814.2</v>
      </c>
      <c r="ED34" s="181">
        <v>1068.0999999999999</v>
      </c>
      <c r="EE34" s="181">
        <v>1235.01</v>
      </c>
      <c r="EF34" s="181">
        <v>1482.58</v>
      </c>
      <c r="EG34" s="181">
        <v>1184.4000000000001</v>
      </c>
      <c r="EH34" s="181">
        <v>897.54</v>
      </c>
      <c r="EI34" s="181">
        <v>872.76</v>
      </c>
      <c r="EJ34" s="181">
        <v>942.31</v>
      </c>
    </row>
    <row r="35" spans="1:140" ht="13.65" customHeight="1" thickBot="1" x14ac:dyDescent="0.25">
      <c r="A35" s="182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6"/>
      <c r="AE35" s="156"/>
      <c r="AF35" s="157"/>
      <c r="AG35" s="95"/>
      <c r="AH35" s="181"/>
      <c r="AI35" s="181"/>
      <c r="AJ35" s="181"/>
      <c r="AK35" s="181"/>
      <c r="AL35" s="181"/>
      <c r="AM35" s="181"/>
      <c r="AN35" s="181"/>
      <c r="AO35" s="181"/>
      <c r="AP35" s="181"/>
      <c r="AQ35" s="181"/>
      <c r="AR35" s="181"/>
      <c r="AS35" s="181"/>
      <c r="AT35" s="181"/>
      <c r="AU35" s="181"/>
      <c r="AV35" s="181"/>
      <c r="AW35" s="181"/>
      <c r="AX35" s="181"/>
      <c r="AY35" s="181"/>
      <c r="AZ35" s="181"/>
      <c r="BA35" s="181"/>
      <c r="BB35" s="181"/>
      <c r="BC35" s="181"/>
      <c r="BD35" s="181"/>
      <c r="BE35" s="181"/>
      <c r="BF35" s="181"/>
      <c r="BG35" s="181"/>
      <c r="BH35" s="181"/>
      <c r="BI35" s="181"/>
      <c r="BJ35" s="181"/>
      <c r="BK35" s="181"/>
      <c r="BL35" s="181"/>
      <c r="BM35" s="181"/>
      <c r="BN35" s="181"/>
      <c r="BO35" s="181"/>
      <c r="BP35" s="181"/>
      <c r="BQ35" s="181"/>
      <c r="BR35" s="181"/>
      <c r="BS35" s="181"/>
      <c r="BT35" s="181"/>
      <c r="BU35" s="181"/>
      <c r="BV35" s="181"/>
      <c r="BW35" s="181"/>
      <c r="BX35" s="181"/>
      <c r="BY35" s="181"/>
      <c r="BZ35" s="181"/>
      <c r="CA35" s="181"/>
      <c r="CB35" s="181"/>
      <c r="CC35" s="181"/>
      <c r="CD35" s="181"/>
      <c r="CE35" s="181"/>
      <c r="CF35" s="181"/>
      <c r="CG35" s="181"/>
      <c r="CH35" s="181"/>
      <c r="CI35" s="181"/>
      <c r="CJ35" s="181"/>
      <c r="CK35" s="181"/>
      <c r="CL35" s="181"/>
      <c r="CM35" s="181"/>
      <c r="CN35" s="181"/>
      <c r="CO35" s="181"/>
      <c r="CP35" s="181"/>
      <c r="CQ35" s="181"/>
      <c r="CR35" s="181"/>
      <c r="CS35" s="181"/>
      <c r="CT35" s="181"/>
      <c r="CU35" s="181"/>
      <c r="CV35" s="181"/>
      <c r="CW35" s="181"/>
      <c r="CX35" s="181"/>
      <c r="CY35" s="181"/>
      <c r="CZ35" s="181"/>
      <c r="DA35" s="181"/>
      <c r="DB35" s="181"/>
      <c r="DC35" s="181"/>
      <c r="DD35" s="181"/>
      <c r="DE35" s="181"/>
      <c r="DF35" s="181"/>
      <c r="DG35" s="181"/>
      <c r="DH35" s="181"/>
      <c r="DI35" s="181"/>
      <c r="DJ35" s="181"/>
      <c r="DK35" s="181"/>
      <c r="DL35" s="181"/>
      <c r="DM35" s="181"/>
      <c r="DN35" s="181"/>
      <c r="DO35" s="181"/>
      <c r="DP35" s="181"/>
      <c r="DQ35" s="181"/>
      <c r="DR35" s="181"/>
      <c r="DS35" s="181"/>
      <c r="DT35" s="181"/>
      <c r="DU35" s="181"/>
      <c r="DV35" s="181"/>
      <c r="DW35" s="181"/>
      <c r="DX35" s="181"/>
      <c r="DY35" s="181"/>
      <c r="DZ35" s="181"/>
      <c r="EA35" s="181"/>
      <c r="EB35" s="181"/>
      <c r="EC35" s="181"/>
      <c r="ED35" s="181"/>
      <c r="EE35" s="181"/>
      <c r="EF35" s="181"/>
      <c r="EG35" s="181"/>
      <c r="EH35" s="181"/>
      <c r="EI35" s="181"/>
      <c r="EJ35" s="181"/>
    </row>
    <row r="36" spans="1:140" ht="13.65" hidden="1" customHeight="1" x14ac:dyDescent="0.2">
      <c r="A36" s="153" t="s">
        <v>56</v>
      </c>
      <c r="B36" s="168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155"/>
      <c r="AD36" s="156"/>
      <c r="AE36" s="156"/>
      <c r="AF36" s="157"/>
      <c r="AG36" s="95"/>
      <c r="AH36" s="181"/>
      <c r="AI36" s="181"/>
      <c r="AJ36" s="181"/>
      <c r="AK36" s="181"/>
      <c r="AL36" s="181"/>
      <c r="AM36" s="181"/>
      <c r="AN36" s="181"/>
      <c r="AO36" s="181"/>
      <c r="AP36" s="181"/>
      <c r="AQ36" s="181"/>
      <c r="AR36" s="181"/>
      <c r="AS36" s="181"/>
      <c r="AT36" s="181"/>
      <c r="AU36" s="181"/>
      <c r="AV36" s="181"/>
      <c r="AW36" s="181"/>
      <c r="AX36" s="181"/>
      <c r="AY36" s="181"/>
      <c r="AZ36" s="181"/>
      <c r="BA36" s="181"/>
      <c r="BB36" s="181"/>
      <c r="BC36" s="181"/>
      <c r="BD36" s="181"/>
      <c r="BE36" s="181"/>
      <c r="BF36" s="181"/>
      <c r="BG36" s="181"/>
      <c r="BH36" s="181"/>
      <c r="BI36" s="181"/>
      <c r="BJ36" s="181"/>
      <c r="BK36" s="181"/>
      <c r="BL36" s="181"/>
      <c r="BM36" s="181"/>
      <c r="BN36" s="181"/>
      <c r="BO36" s="181"/>
      <c r="BP36" s="181"/>
      <c r="BQ36" s="181"/>
      <c r="BR36" s="181"/>
      <c r="BS36" s="181"/>
      <c r="BT36" s="181"/>
      <c r="BU36" s="181"/>
      <c r="BV36" s="181"/>
      <c r="BW36" s="181"/>
      <c r="BX36" s="181"/>
      <c r="BY36" s="181"/>
      <c r="BZ36" s="181"/>
      <c r="CA36" s="181"/>
      <c r="CB36" s="181"/>
      <c r="CC36" s="181"/>
      <c r="CD36" s="181"/>
      <c r="CE36" s="181"/>
      <c r="CF36" s="181"/>
      <c r="CG36" s="181"/>
      <c r="CH36" s="181"/>
      <c r="CI36" s="181"/>
      <c r="CJ36" s="181"/>
      <c r="CK36" s="181"/>
      <c r="CL36" s="181"/>
      <c r="CM36" s="181"/>
      <c r="CN36" s="181"/>
      <c r="CO36" s="181"/>
      <c r="CP36" s="181"/>
      <c r="CQ36" s="181"/>
      <c r="CR36" s="181"/>
      <c r="CS36" s="181"/>
      <c r="CT36" s="181"/>
      <c r="CU36" s="181"/>
      <c r="CV36" s="181"/>
      <c r="CW36" s="181"/>
      <c r="CX36" s="181"/>
      <c r="CY36" s="181"/>
      <c r="CZ36" s="181"/>
      <c r="DA36" s="181"/>
      <c r="DB36" s="181"/>
      <c r="DC36" s="181"/>
      <c r="DD36" s="181"/>
      <c r="DE36" s="181"/>
      <c r="DF36" s="181"/>
      <c r="DG36" s="181"/>
      <c r="DH36" s="181"/>
      <c r="DI36" s="181"/>
      <c r="DJ36" s="181"/>
      <c r="DK36" s="181"/>
      <c r="DL36" s="181"/>
      <c r="DM36" s="181"/>
      <c r="DN36" s="181"/>
      <c r="DO36" s="181"/>
      <c r="DP36" s="181"/>
      <c r="DQ36" s="181"/>
      <c r="DR36" s="181"/>
      <c r="DS36" s="181"/>
      <c r="DT36" s="181"/>
      <c r="DU36" s="181"/>
      <c r="DV36" s="181"/>
      <c r="DW36" s="181"/>
      <c r="DX36" s="181"/>
      <c r="DY36" s="181"/>
      <c r="DZ36" s="181"/>
      <c r="EA36" s="181"/>
      <c r="EB36" s="181"/>
      <c r="EC36" s="181"/>
      <c r="ED36" s="181"/>
      <c r="EE36" s="181"/>
      <c r="EF36" s="181"/>
      <c r="EG36" s="181"/>
      <c r="EH36" s="181"/>
      <c r="EI36" s="181"/>
      <c r="EJ36" s="181"/>
    </row>
    <row r="37" spans="1:140" ht="13.65" customHeight="1" thickBot="1" x14ac:dyDescent="0.25">
      <c r="A37" s="170" t="s">
        <v>56</v>
      </c>
      <c r="B37" s="171"/>
      <c r="C37" s="172">
        <v>-0.5982142857142847</v>
      </c>
      <c r="D37" s="172">
        <v>-3.2500000871930865</v>
      </c>
      <c r="E37" s="172">
        <v>-1.25</v>
      </c>
      <c r="F37" s="173">
        <v>-2.0299479548136432</v>
      </c>
      <c r="G37" s="172">
        <v>-3.3499980926513686</v>
      </c>
      <c r="H37" s="172">
        <v>-3.5999995422363256</v>
      </c>
      <c r="I37" s="172">
        <v>-3.0999966430664117</v>
      </c>
      <c r="J37" s="172">
        <v>-2.8950012207031222</v>
      </c>
      <c r="K37" s="172">
        <v>-3.0600010681152341</v>
      </c>
      <c r="L37" s="172">
        <v>-2.7300013732910102</v>
      </c>
      <c r="M37" s="172">
        <v>-2.6099995422363307</v>
      </c>
      <c r="N37" s="172">
        <v>-2.6233093479471705</v>
      </c>
      <c r="O37" s="172">
        <v>-2.1877804873054032</v>
      </c>
      <c r="P37" s="172">
        <v>-2.1995253791714617</v>
      </c>
      <c r="Q37" s="172">
        <v>-2.1760355954393518</v>
      </c>
      <c r="R37" s="172">
        <v>-2.1851780240852889</v>
      </c>
      <c r="S37" s="172">
        <v>-2.1088200012277838</v>
      </c>
      <c r="T37" s="172">
        <v>-2.2713379789677433</v>
      </c>
      <c r="U37" s="172">
        <v>-2.0094704726450487</v>
      </c>
      <c r="V37" s="172">
        <v>-2.0456515520705381</v>
      </c>
      <c r="W37" s="173">
        <v>-2.5520036070873644</v>
      </c>
      <c r="X37" s="172">
        <v>-1.316515138869164</v>
      </c>
      <c r="Y37" s="172">
        <v>-1.0476254176493569</v>
      </c>
      <c r="Z37" s="172">
        <v>-1.0750782233715412</v>
      </c>
      <c r="AA37" s="172">
        <v>0.27742578619398728</v>
      </c>
      <c r="AB37" s="172">
        <v>0.45820430173476012</v>
      </c>
      <c r="AC37" s="175">
        <v>-0.52439385778425418</v>
      </c>
      <c r="AD37" s="156"/>
      <c r="AE37" s="156"/>
      <c r="AF37" s="157"/>
      <c r="AG37" s="95">
        <v>1377.6072967529296</v>
      </c>
      <c r="AH37" s="181">
        <v>1246.6947631835938</v>
      </c>
      <c r="AI37" s="181">
        <v>1278.4601042175293</v>
      </c>
      <c r="AJ37" s="181">
        <v>1241.1139807128907</v>
      </c>
      <c r="AK37" s="181">
        <v>1256.6243801879882</v>
      </c>
      <c r="AL37" s="181">
        <v>1164.923122938595</v>
      </c>
      <c r="AM37" s="181">
        <v>1084.3385071717253</v>
      </c>
      <c r="AN37" s="181">
        <v>1101.6089605501643</v>
      </c>
      <c r="AO37" s="181">
        <v>1001.4712538677791</v>
      </c>
      <c r="AP37" s="181">
        <v>1257.7251655694206</v>
      </c>
      <c r="AQ37" s="181">
        <v>1198.3762275484332</v>
      </c>
      <c r="AR37" s="181">
        <v>1347.0490016589886</v>
      </c>
      <c r="AS37" s="181">
        <v>1140.6437005914358</v>
      </c>
      <c r="AT37" s="181">
        <v>1011.2496236795491</v>
      </c>
      <c r="AU37" s="181">
        <v>1030.5419163320312</v>
      </c>
      <c r="AV37" s="181">
        <v>1026.1710003628386</v>
      </c>
      <c r="AW37" s="181">
        <v>979.50257987162831</v>
      </c>
      <c r="AX37" s="181">
        <v>986.70320232206814</v>
      </c>
      <c r="AY37" s="181">
        <v>1042.2549586547614</v>
      </c>
      <c r="AZ37" s="181">
        <v>1005.3432984023258</v>
      </c>
      <c r="BA37" s="181">
        <v>1005.2716360162157</v>
      </c>
      <c r="BB37" s="181">
        <v>1106.347286440021</v>
      </c>
      <c r="BC37" s="181">
        <v>969.77842047597801</v>
      </c>
      <c r="BD37" s="181">
        <v>1173.2774970318135</v>
      </c>
      <c r="BE37" s="181">
        <v>1051.913376983508</v>
      </c>
      <c r="BF37" s="181">
        <v>976.30260480763741</v>
      </c>
      <c r="BG37" s="181">
        <v>1076.0411731263732</v>
      </c>
      <c r="BH37" s="181">
        <v>971.86913980036218</v>
      </c>
      <c r="BI37" s="181">
        <v>884.86930828071104</v>
      </c>
      <c r="BJ37" s="181">
        <v>985.3730592844729</v>
      </c>
      <c r="BK37" s="181">
        <v>954.2300045699227</v>
      </c>
      <c r="BL37" s="181">
        <v>1011.7788826668799</v>
      </c>
      <c r="BM37" s="181">
        <v>963.93353475582876</v>
      </c>
      <c r="BN37" s="181">
        <v>963.95984262559921</v>
      </c>
      <c r="BO37" s="181">
        <v>1016.6971667452697</v>
      </c>
      <c r="BP37" s="181">
        <v>1163.927990892334</v>
      </c>
      <c r="BQ37" s="181">
        <v>1052.9805145806445</v>
      </c>
      <c r="BR37" s="181">
        <v>977.97508065601448</v>
      </c>
      <c r="BS37" s="181">
        <v>1079.212884704513</v>
      </c>
      <c r="BT37" s="181">
        <v>927.62355808713721</v>
      </c>
      <c r="BU37" s="181">
        <v>929.00348476812087</v>
      </c>
      <c r="BV37" s="181">
        <v>984.93370119701274</v>
      </c>
      <c r="BW37" s="181">
        <v>908.04377501668387</v>
      </c>
      <c r="BX37" s="181">
        <v>1056.5704513363276</v>
      </c>
      <c r="BY37" s="181">
        <v>962.89628941987326</v>
      </c>
      <c r="BZ37" s="181">
        <v>962.91117478925059</v>
      </c>
      <c r="CA37" s="181">
        <v>1017.2763898377814</v>
      </c>
      <c r="CB37" s="181">
        <v>1062.4598209691858</v>
      </c>
      <c r="CC37" s="181">
        <v>984.45812336253994</v>
      </c>
      <c r="CD37" s="181">
        <v>915.50642374640074</v>
      </c>
      <c r="CE37" s="181">
        <v>1012.0169181859303</v>
      </c>
      <c r="CF37" s="181">
        <v>829.08974774037449</v>
      </c>
      <c r="CG37" s="181">
        <v>913.7512067973322</v>
      </c>
      <c r="CH37" s="181">
        <v>924.8845998300244</v>
      </c>
      <c r="CI37" s="181">
        <v>852.73922608290957</v>
      </c>
      <c r="CJ37" s="181">
        <v>992.33743552791179</v>
      </c>
      <c r="CK37" s="181">
        <v>861.7325425776512</v>
      </c>
      <c r="CL37" s="181">
        <v>948.32172617184699</v>
      </c>
      <c r="CM37" s="181">
        <v>956.47067275709787</v>
      </c>
      <c r="CN37" s="181">
        <v>950.17758428357195</v>
      </c>
      <c r="CO37" s="181">
        <v>1063.6597798545454</v>
      </c>
      <c r="CP37" s="181">
        <v>944.49654973711699</v>
      </c>
      <c r="CQ37" s="181">
        <v>999.46078944121518</v>
      </c>
      <c r="CR37" s="181">
        <v>898.7147425741889</v>
      </c>
      <c r="CS37" s="181">
        <v>942.92805261253511</v>
      </c>
      <c r="CT37" s="181">
        <v>910.36743753465703</v>
      </c>
      <c r="CU37" s="181">
        <v>922.56438017048868</v>
      </c>
      <c r="CV37" s="181">
        <v>1021.7061851423284</v>
      </c>
      <c r="CW37" s="181">
        <v>842.54032601508527</v>
      </c>
      <c r="CX37" s="181">
        <v>1019.9093677618464</v>
      </c>
      <c r="CY37" s="181">
        <v>982.18667451560054</v>
      </c>
      <c r="CZ37" s="181">
        <v>974.65659240977686</v>
      </c>
      <c r="DA37" s="181">
        <v>1091.2833778057618</v>
      </c>
      <c r="DB37" s="181">
        <v>1018.0793186951195</v>
      </c>
      <c r="DC37" s="181">
        <v>980.38109263238698</v>
      </c>
      <c r="DD37" s="181">
        <v>967.68964576787835</v>
      </c>
      <c r="DE37" s="181">
        <v>925.04627529200411</v>
      </c>
      <c r="DF37" s="181">
        <v>935.33411856683949</v>
      </c>
      <c r="DG37" s="181">
        <v>992.63894943613536</v>
      </c>
      <c r="DH37" s="181">
        <v>957.80434962913773</v>
      </c>
      <c r="DI37" s="181">
        <v>956.16012951706909</v>
      </c>
      <c r="DJ37" s="181">
        <v>1047.2033777588001</v>
      </c>
      <c r="DK37" s="181">
        <v>907.57489806203307</v>
      </c>
      <c r="DL37" s="181">
        <v>1094.6106682618738</v>
      </c>
      <c r="DM37" s="181">
        <v>1064.4219175731434</v>
      </c>
      <c r="DN37" s="181">
        <v>991.7992324833067</v>
      </c>
      <c r="DO37" s="181">
        <v>1051.9756524791198</v>
      </c>
      <c r="DP37" s="181">
        <v>983.0962134801091</v>
      </c>
      <c r="DQ37" s="181">
        <v>895.53042375359132</v>
      </c>
      <c r="DR37" s="181">
        <v>996.51240107542606</v>
      </c>
      <c r="DS37" s="181">
        <v>1009.943861318003</v>
      </c>
      <c r="DT37" s="181">
        <v>974.99673541647144</v>
      </c>
      <c r="DU37" s="181">
        <v>973.98390359547818</v>
      </c>
      <c r="DV37" s="181">
        <v>1021.0070231537796</v>
      </c>
      <c r="DW37" s="181">
        <v>982.88850004153562</v>
      </c>
      <c r="DX37" s="181">
        <v>1125.3878746259577</v>
      </c>
      <c r="DY37" s="181">
        <v>1042.6596006485809</v>
      </c>
      <c r="DZ37" s="181">
        <v>1020.7202334065212</v>
      </c>
      <c r="EA37" s="181">
        <v>1132.9052951630047</v>
      </c>
      <c r="EB37" s="181">
        <v>1004.3578967171942</v>
      </c>
      <c r="EC37" s="181">
        <v>915.00664389212739</v>
      </c>
      <c r="ED37" s="181">
        <v>1018.1799567875229</v>
      </c>
      <c r="EE37" s="181">
        <v>984.96677434659318</v>
      </c>
      <c r="EF37" s="181">
        <v>1043.6025198136581</v>
      </c>
      <c r="EG37" s="181">
        <v>995.29496721856162</v>
      </c>
      <c r="EH37" s="181">
        <v>996.05945381239746</v>
      </c>
      <c r="EI37" s="181">
        <v>1045.8856311687798</v>
      </c>
      <c r="EJ37" s="181">
        <v>1192.2862113873546</v>
      </c>
    </row>
    <row r="38" spans="1:140" ht="36" customHeight="1" x14ac:dyDescent="0.2">
      <c r="A38" s="167"/>
      <c r="B38" s="13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9"/>
      <c r="V38" s="99"/>
      <c r="W38" s="99"/>
      <c r="X38" s="99"/>
      <c r="Y38" s="99"/>
      <c r="Z38" s="99"/>
      <c r="AA38" s="99"/>
      <c r="AB38" s="99"/>
      <c r="AC38" s="99"/>
      <c r="AD38" s="156"/>
      <c r="AE38" s="156"/>
      <c r="AF38" s="157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58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161"/>
      <c r="AD39" s="156"/>
      <c r="AE39" s="156"/>
      <c r="AF39" s="157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58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161"/>
      <c r="AD40" s="156"/>
      <c r="AE40" s="156"/>
      <c r="AF40" s="157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58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161"/>
      <c r="AD41" s="156"/>
      <c r="AE41" s="156"/>
      <c r="AF41" s="157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58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161"/>
      <c r="AD42" s="156"/>
      <c r="AE42" s="156"/>
      <c r="AF42" s="157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58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161"/>
      <c r="AD43" s="156"/>
      <c r="AE43" s="156"/>
      <c r="AF43" s="157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s="135" customFormat="1" ht="12" hidden="1" customHeight="1" thickBot="1" x14ac:dyDescent="0.25">
      <c r="A44" s="163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66"/>
    </row>
    <row r="45" spans="1:140" s="135" customFormat="1" ht="11.25" hidden="1" customHeight="1" x14ac:dyDescent="0.2">
      <c r="A45" s="179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</row>
    <row r="46" spans="1:140" s="135" customFormat="1" ht="10.8" hidden="1" thickBot="1" x14ac:dyDescent="0.25">
      <c r="A46" s="183">
        <v>37186</v>
      </c>
      <c r="B46" s="135" t="s">
        <v>10</v>
      </c>
      <c r="C46" s="95"/>
      <c r="D46" s="95"/>
      <c r="E46" s="95"/>
      <c r="F46" s="95"/>
      <c r="G46" s="164"/>
      <c r="H46" s="95"/>
      <c r="I46" s="95"/>
      <c r="J46" s="164"/>
      <c r="K46" s="95"/>
      <c r="L46" s="95"/>
      <c r="M46" s="95"/>
      <c r="N46" s="95"/>
      <c r="O46" s="164"/>
      <c r="P46" s="95"/>
      <c r="Q46" s="95"/>
      <c r="R46" s="95"/>
      <c r="S46" s="164"/>
      <c r="T46" s="95"/>
      <c r="U46" s="95"/>
      <c r="V46" s="95"/>
      <c r="W46" s="95"/>
      <c r="X46" s="95"/>
      <c r="Y46" s="95"/>
      <c r="Z46" s="95"/>
      <c r="AA46" s="95"/>
      <c r="AB46" s="107"/>
      <c r="AC46" s="95"/>
    </row>
    <row r="47" spans="1:140" s="135" customFormat="1" ht="11.25" hidden="1" customHeight="1" x14ac:dyDescent="0.2">
      <c r="A47" s="153" t="s">
        <v>57</v>
      </c>
      <c r="B47" s="159" t="s">
        <v>10</v>
      </c>
      <c r="C47" s="184">
        <v>27.8</v>
      </c>
      <c r="D47" s="184">
        <v>29</v>
      </c>
      <c r="E47" s="184">
        <v>37.5</v>
      </c>
      <c r="F47" s="99">
        <v>32.366666666666667</v>
      </c>
      <c r="G47" s="99">
        <v>36.5</v>
      </c>
      <c r="H47" s="99">
        <v>37.5</v>
      </c>
      <c r="I47" s="99">
        <v>35.5</v>
      </c>
      <c r="J47" s="99">
        <v>31.25</v>
      </c>
      <c r="K47" s="99">
        <v>32.5</v>
      </c>
      <c r="L47" s="99">
        <v>30</v>
      </c>
      <c r="M47" s="99">
        <v>28.5</v>
      </c>
      <c r="N47" s="99">
        <v>29.5</v>
      </c>
      <c r="O47" s="99">
        <v>45.5</v>
      </c>
      <c r="P47" s="99">
        <v>42</v>
      </c>
      <c r="Q47" s="99">
        <v>49</v>
      </c>
      <c r="R47" s="99">
        <v>41.5</v>
      </c>
      <c r="S47" s="99">
        <v>36.833333333333336</v>
      </c>
      <c r="T47" s="99">
        <v>38</v>
      </c>
      <c r="U47" s="99">
        <v>35.5</v>
      </c>
      <c r="V47" s="99">
        <v>37</v>
      </c>
      <c r="W47" s="184">
        <v>36.421568627450981</v>
      </c>
      <c r="X47" s="184">
        <v>39.267647058823528</v>
      </c>
      <c r="Y47" s="184">
        <v>39.852080536912752</v>
      </c>
      <c r="Z47" s="184">
        <v>39.998627450980401</v>
      </c>
      <c r="AA47" s="184">
        <v>41.068970588235302</v>
      </c>
      <c r="AB47" s="185">
        <v>42.274101562499993</v>
      </c>
      <c r="AC47" s="100">
        <v>40.046713554987214</v>
      </c>
      <c r="AG47" s="135">
        <v>37.5</v>
      </c>
      <c r="AH47" s="135">
        <v>35.5</v>
      </c>
    </row>
    <row r="48" spans="1:140" s="135" customFormat="1" ht="11.25" hidden="1" customHeight="1" x14ac:dyDescent="0.2">
      <c r="A48" s="158" t="s">
        <v>58</v>
      </c>
      <c r="B48" s="135" t="s">
        <v>11</v>
      </c>
      <c r="C48" s="185">
        <v>28.09375</v>
      </c>
      <c r="D48" s="185">
        <v>29.75</v>
      </c>
      <c r="E48" s="185">
        <v>37.75</v>
      </c>
      <c r="F48" s="95">
        <v>32.841796875</v>
      </c>
      <c r="G48" s="95">
        <v>36.450000000000003</v>
      </c>
      <c r="H48" s="95">
        <v>37.5</v>
      </c>
      <c r="I48" s="95">
        <v>35.4</v>
      </c>
      <c r="J48" s="95">
        <v>32.25</v>
      </c>
      <c r="K48" s="95">
        <v>32.5</v>
      </c>
      <c r="L48" s="95">
        <v>32</v>
      </c>
      <c r="M48" s="95">
        <v>31</v>
      </c>
      <c r="N48" s="95">
        <v>32</v>
      </c>
      <c r="O48" s="95">
        <v>48.25</v>
      </c>
      <c r="P48" s="95">
        <v>45</v>
      </c>
      <c r="Q48" s="95">
        <v>51.5</v>
      </c>
      <c r="R48" s="95">
        <v>45</v>
      </c>
      <c r="S48" s="95">
        <v>36.833333333333336</v>
      </c>
      <c r="T48" s="95">
        <v>38</v>
      </c>
      <c r="U48" s="95">
        <v>35.5</v>
      </c>
      <c r="V48" s="95">
        <v>37</v>
      </c>
      <c r="W48" s="185">
        <v>37.747058823529414</v>
      </c>
      <c r="X48" s="185">
        <v>41.110784313725489</v>
      </c>
      <c r="Y48" s="185">
        <v>41.545570469798655</v>
      </c>
      <c r="Z48" s="185">
        <v>41.980039215686269</v>
      </c>
      <c r="AA48" s="185">
        <v>43.854372549019615</v>
      </c>
      <c r="AB48" s="185">
        <v>45.957148437500003</v>
      </c>
      <c r="AC48" s="96">
        <v>42.428856031543056</v>
      </c>
      <c r="AG48" s="135">
        <v>37.5</v>
      </c>
      <c r="AH48" s="135">
        <v>35.4</v>
      </c>
    </row>
    <row r="49" spans="1:34" s="135" customFormat="1" ht="11.25" hidden="1" customHeight="1" x14ac:dyDescent="0.2">
      <c r="A49" s="158" t="s">
        <v>60</v>
      </c>
      <c r="C49" s="185">
        <v>27.6</v>
      </c>
      <c r="D49" s="185">
        <v>29.75</v>
      </c>
      <c r="E49" s="185">
        <v>37.35</v>
      </c>
      <c r="F49" s="95">
        <v>32.603124999999999</v>
      </c>
      <c r="G49" s="95">
        <v>37</v>
      </c>
      <c r="H49" s="95">
        <v>37.75</v>
      </c>
      <c r="I49" s="95">
        <v>36.25</v>
      </c>
      <c r="J49" s="95">
        <v>33.5</v>
      </c>
      <c r="K49" s="95">
        <v>34.75</v>
      </c>
      <c r="L49" s="95">
        <v>32.25</v>
      </c>
      <c r="M49" s="95">
        <v>32</v>
      </c>
      <c r="N49" s="95">
        <v>38.5</v>
      </c>
      <c r="O49" s="95">
        <v>50.625</v>
      </c>
      <c r="P49" s="95">
        <v>47</v>
      </c>
      <c r="Q49" s="95">
        <v>54.25</v>
      </c>
      <c r="R49" s="95">
        <v>45.75</v>
      </c>
      <c r="S49" s="95">
        <v>39.5</v>
      </c>
      <c r="T49" s="95">
        <v>39.5</v>
      </c>
      <c r="U49" s="95">
        <v>38.5</v>
      </c>
      <c r="V49" s="95">
        <v>40.5</v>
      </c>
      <c r="W49" s="185">
        <v>39.765686274509804</v>
      </c>
      <c r="X49" s="185">
        <v>43.820588235294117</v>
      </c>
      <c r="Y49" s="185">
        <v>44.109362416107388</v>
      </c>
      <c r="Z49" s="185">
        <v>44.608431372549028</v>
      </c>
      <c r="AA49" s="185">
        <v>45.330990196078417</v>
      </c>
      <c r="AB49" s="185">
        <v>46.166718750000001</v>
      </c>
      <c r="AC49" s="96">
        <v>44.192127024722936</v>
      </c>
      <c r="AG49" s="135">
        <v>37.75</v>
      </c>
      <c r="AH49" s="135">
        <v>36.25</v>
      </c>
    </row>
    <row r="50" spans="1:34" s="135" customFormat="1" ht="11.25" hidden="1" customHeight="1" x14ac:dyDescent="0.2">
      <c r="A50" s="158" t="s">
        <v>62</v>
      </c>
      <c r="B50" s="159"/>
      <c r="C50" s="185">
        <v>27.0375625</v>
      </c>
      <c r="D50" s="185">
        <v>22.838999588012665</v>
      </c>
      <c r="E50" s="185">
        <v>34.9</v>
      </c>
      <c r="F50" s="95">
        <v>28.476706851005542</v>
      </c>
      <c r="G50" s="95">
        <v>34.875</v>
      </c>
      <c r="H50" s="95">
        <v>35.25</v>
      </c>
      <c r="I50" s="95">
        <v>34.5</v>
      </c>
      <c r="J50" s="95">
        <v>33</v>
      </c>
      <c r="K50" s="95">
        <v>33.75</v>
      </c>
      <c r="L50" s="95">
        <v>32.25</v>
      </c>
      <c r="M50" s="95">
        <v>32</v>
      </c>
      <c r="N50" s="95">
        <v>38.5</v>
      </c>
      <c r="O50" s="95">
        <v>50.5</v>
      </c>
      <c r="P50" s="95">
        <v>46.75</v>
      </c>
      <c r="Q50" s="95">
        <v>54.25</v>
      </c>
      <c r="R50" s="95">
        <v>45.75</v>
      </c>
      <c r="S50" s="95">
        <v>38.5</v>
      </c>
      <c r="T50" s="95">
        <v>38.5</v>
      </c>
      <c r="U50" s="95">
        <v>37.5</v>
      </c>
      <c r="V50" s="95">
        <v>39.5</v>
      </c>
      <c r="W50" s="185">
        <v>39.057843137254899</v>
      </c>
      <c r="X50" s="185">
        <v>32.735294117647058</v>
      </c>
      <c r="Y50" s="185">
        <v>29.756711409395972</v>
      </c>
      <c r="Z50" s="185">
        <v>27.92450980392157</v>
      </c>
      <c r="AA50" s="185">
        <v>37.930539215686281</v>
      </c>
      <c r="AB50" s="185">
        <v>42.312109374999999</v>
      </c>
      <c r="AC50" s="96">
        <v>35.915039185357308</v>
      </c>
      <c r="AG50" s="135">
        <v>35.25</v>
      </c>
      <c r="AH50" s="135">
        <v>34.5</v>
      </c>
    </row>
    <row r="51" spans="1:34" s="135" customFormat="1" ht="11.25" hidden="1" customHeight="1" x14ac:dyDescent="0.2">
      <c r="A51" s="158" t="s">
        <v>61</v>
      </c>
      <c r="B51" s="135" t="s">
        <v>8</v>
      </c>
      <c r="C51" s="185">
        <v>27.778749999999999</v>
      </c>
      <c r="D51" s="185">
        <v>29</v>
      </c>
      <c r="E51" s="185">
        <v>34.9</v>
      </c>
      <c r="F51" s="95">
        <v>31.280234374999999</v>
      </c>
      <c r="G51" s="95">
        <v>34.875</v>
      </c>
      <c r="H51" s="95">
        <v>35.25</v>
      </c>
      <c r="I51" s="95">
        <v>34.5</v>
      </c>
      <c r="J51" s="95">
        <v>33.25</v>
      </c>
      <c r="K51" s="95">
        <v>33.75</v>
      </c>
      <c r="L51" s="95">
        <v>32.75</v>
      </c>
      <c r="M51" s="95">
        <v>34.25</v>
      </c>
      <c r="N51" s="95">
        <v>40.25</v>
      </c>
      <c r="O51" s="95">
        <v>50.75</v>
      </c>
      <c r="P51" s="95">
        <v>46.75</v>
      </c>
      <c r="Q51" s="95">
        <v>54.75</v>
      </c>
      <c r="R51" s="95">
        <v>46.25</v>
      </c>
      <c r="S51" s="95">
        <v>38.633333333333333</v>
      </c>
      <c r="T51" s="95">
        <v>38.5</v>
      </c>
      <c r="U51" s="95">
        <v>37.9</v>
      </c>
      <c r="V51" s="95">
        <v>39.5</v>
      </c>
      <c r="W51" s="185">
        <v>39.54607843137255</v>
      </c>
      <c r="X51" s="185">
        <v>43.788627450980393</v>
      </c>
      <c r="Y51" s="185">
        <v>43.673791946308725</v>
      </c>
      <c r="Z51" s="185">
        <v>44.429098039215688</v>
      </c>
      <c r="AA51" s="185">
        <v>45.146696078431361</v>
      </c>
      <c r="AB51" s="185">
        <v>45.895117187499999</v>
      </c>
      <c r="AC51" s="96">
        <v>43.993777173913038</v>
      </c>
      <c r="AG51" s="135">
        <v>35.25</v>
      </c>
      <c r="AH51" s="135">
        <v>34.5</v>
      </c>
    </row>
    <row r="52" spans="1:34" s="135" customFormat="1" ht="11.25" hidden="1" customHeight="1" x14ac:dyDescent="0.2">
      <c r="A52" s="186" t="s">
        <v>59</v>
      </c>
      <c r="B52" s="73"/>
      <c r="C52" s="185">
        <v>27.15625</v>
      </c>
      <c r="D52" s="185">
        <v>27.75</v>
      </c>
      <c r="E52" s="185">
        <v>32.75</v>
      </c>
      <c r="F52" s="162">
        <v>29.746744791666668</v>
      </c>
      <c r="G52" s="162">
        <v>32.875</v>
      </c>
      <c r="H52" s="95">
        <v>33.25</v>
      </c>
      <c r="I52" s="95">
        <v>32.5</v>
      </c>
      <c r="J52" s="162">
        <v>31.5</v>
      </c>
      <c r="K52" s="95">
        <v>32</v>
      </c>
      <c r="L52" s="95">
        <v>31</v>
      </c>
      <c r="M52" s="95">
        <v>35</v>
      </c>
      <c r="N52" s="95">
        <v>43</v>
      </c>
      <c r="O52" s="162">
        <v>55.125</v>
      </c>
      <c r="P52" s="95">
        <v>50.5</v>
      </c>
      <c r="Q52" s="95">
        <v>59.75</v>
      </c>
      <c r="R52" s="95">
        <v>49.5</v>
      </c>
      <c r="S52" s="162">
        <v>35.25</v>
      </c>
      <c r="T52" s="95">
        <v>36</v>
      </c>
      <c r="U52" s="95">
        <v>34.5</v>
      </c>
      <c r="V52" s="95">
        <v>35.25</v>
      </c>
      <c r="W52" s="185">
        <v>39.369607843137253</v>
      </c>
      <c r="X52" s="185">
        <v>40.733333333333334</v>
      </c>
      <c r="Y52" s="185">
        <v>40.428791946308728</v>
      </c>
      <c r="Z52" s="185">
        <v>41.384431372549017</v>
      </c>
      <c r="AA52" s="185">
        <v>42.095999999999997</v>
      </c>
      <c r="AB52" s="185">
        <v>42.844453124999994</v>
      </c>
      <c r="AC52" s="96">
        <v>41.285973465473155</v>
      </c>
      <c r="AG52" s="135">
        <v>33.25</v>
      </c>
      <c r="AH52" s="135">
        <v>32.5</v>
      </c>
    </row>
    <row r="53" spans="1:34" s="135" customFormat="1" ht="11.25" hidden="1" customHeight="1" x14ac:dyDescent="0.2">
      <c r="A53" s="158" t="s">
        <v>63</v>
      </c>
      <c r="B53" s="73">
        <v>55</v>
      </c>
      <c r="C53" s="185">
        <v>28.15625</v>
      </c>
      <c r="D53" s="185">
        <v>28.75</v>
      </c>
      <c r="E53" s="185">
        <v>34.75</v>
      </c>
      <c r="F53" s="185">
        <v>31.163411458333332</v>
      </c>
      <c r="G53" s="95">
        <v>34.25</v>
      </c>
      <c r="H53" s="185">
        <v>34.75</v>
      </c>
      <c r="I53" s="185">
        <v>33.75</v>
      </c>
      <c r="J53" s="95">
        <v>33.125</v>
      </c>
      <c r="K53" s="185">
        <v>33.25</v>
      </c>
      <c r="L53" s="185">
        <v>33</v>
      </c>
      <c r="M53" s="185">
        <v>38</v>
      </c>
      <c r="N53" s="185">
        <v>48</v>
      </c>
      <c r="O53" s="95">
        <v>63.625</v>
      </c>
      <c r="P53" s="185">
        <v>57.5</v>
      </c>
      <c r="Q53" s="185">
        <v>69.75</v>
      </c>
      <c r="R53" s="185">
        <v>56.5</v>
      </c>
      <c r="S53" s="95">
        <v>37.416666666666664</v>
      </c>
      <c r="T53" s="185">
        <v>38.5</v>
      </c>
      <c r="U53" s="185">
        <v>36.5</v>
      </c>
      <c r="V53" s="185">
        <v>37.25</v>
      </c>
      <c r="W53" s="185">
        <v>43.086274509803921</v>
      </c>
      <c r="X53" s="185">
        <v>44.068627450980394</v>
      </c>
      <c r="Y53" s="185">
        <v>43.624362416107381</v>
      </c>
      <c r="Z53" s="185">
        <v>44.683647058823531</v>
      </c>
      <c r="AA53" s="185">
        <v>45.256990196078419</v>
      </c>
      <c r="AB53" s="185">
        <v>45.830585937499997</v>
      </c>
      <c r="AC53" s="96">
        <v>44.505653772378523</v>
      </c>
      <c r="AG53" s="135">
        <v>34.75</v>
      </c>
      <c r="AH53" s="135">
        <v>33.75</v>
      </c>
    </row>
    <row r="54" spans="1:34" s="135" customFormat="1" ht="11.25" hidden="1" customHeight="1" x14ac:dyDescent="0.2">
      <c r="A54" s="158"/>
      <c r="B54" s="73"/>
      <c r="C54" s="185"/>
      <c r="D54" s="185"/>
      <c r="E54" s="185"/>
      <c r="F54" s="185"/>
      <c r="G54" s="95"/>
      <c r="H54" s="185"/>
      <c r="I54" s="185"/>
      <c r="J54" s="95"/>
      <c r="K54" s="185"/>
      <c r="L54" s="185"/>
      <c r="M54" s="185"/>
      <c r="N54" s="185"/>
      <c r="O54" s="95"/>
      <c r="P54" s="185"/>
      <c r="Q54" s="185"/>
      <c r="R54" s="185"/>
      <c r="S54" s="95"/>
      <c r="T54" s="185"/>
      <c r="U54" s="185"/>
      <c r="V54" s="185"/>
      <c r="W54" s="185"/>
      <c r="X54" s="185"/>
      <c r="Y54" s="185"/>
      <c r="Z54" s="185"/>
      <c r="AA54" s="185"/>
      <c r="AB54" s="185"/>
      <c r="AC54" s="96"/>
    </row>
    <row r="55" spans="1:34" s="135" customFormat="1" ht="11.25" hidden="1" customHeight="1" x14ac:dyDescent="0.2">
      <c r="A55" s="158" t="s">
        <v>56</v>
      </c>
      <c r="B55" s="73"/>
      <c r="C55" s="185"/>
      <c r="D55" s="185"/>
      <c r="E55" s="185"/>
      <c r="F55" s="185"/>
      <c r="G55" s="95"/>
      <c r="H55" s="185"/>
      <c r="I55" s="185"/>
      <c r="J55" s="95"/>
      <c r="K55" s="185"/>
      <c r="L55" s="185"/>
      <c r="M55" s="185"/>
      <c r="N55" s="185"/>
      <c r="O55" s="95"/>
      <c r="P55" s="185"/>
      <c r="Q55" s="185"/>
      <c r="R55" s="185"/>
      <c r="S55" s="95"/>
      <c r="T55" s="185"/>
      <c r="U55" s="185"/>
      <c r="V55" s="185"/>
      <c r="W55" s="185"/>
      <c r="X55" s="185"/>
      <c r="Y55" s="185"/>
      <c r="Z55" s="185"/>
      <c r="AA55" s="185"/>
      <c r="AB55" s="185"/>
      <c r="AC55" s="96"/>
    </row>
    <row r="56" spans="1:34" s="135" customFormat="1" ht="11.25" hidden="1" customHeight="1" x14ac:dyDescent="0.2">
      <c r="A56" s="158" t="s">
        <v>56</v>
      </c>
      <c r="B56" s="73">
        <v>44.875</v>
      </c>
      <c r="C56" s="185">
        <v>50.3125</v>
      </c>
      <c r="D56" s="185">
        <v>56.249996185302734</v>
      </c>
      <c r="E56" s="185">
        <v>61.549999237060547</v>
      </c>
      <c r="F56" s="185">
        <v>57.592445929845177</v>
      </c>
      <c r="G56" s="95">
        <v>65.826623916625977</v>
      </c>
      <c r="H56" s="185">
        <v>66.218513031005855</v>
      </c>
      <c r="I56" s="185">
        <v>65.434734802246098</v>
      </c>
      <c r="J56" s="95">
        <v>61.54166343688965</v>
      </c>
      <c r="K56" s="185">
        <v>63.939053649902341</v>
      </c>
      <c r="L56" s="185">
        <v>59.144273223876951</v>
      </c>
      <c r="M56" s="185">
        <v>59.729289550781253</v>
      </c>
      <c r="N56" s="185">
        <v>60.869465494876927</v>
      </c>
      <c r="O56" s="95">
        <v>51.868404753711985</v>
      </c>
      <c r="P56" s="185">
        <v>51.487639341522609</v>
      </c>
      <c r="Q56" s="185">
        <v>52.249170165901369</v>
      </c>
      <c r="R56" s="185">
        <v>52.25874071747424</v>
      </c>
      <c r="S56" s="95">
        <v>61.691388262379768</v>
      </c>
      <c r="T56" s="185">
        <v>56.955040829812113</v>
      </c>
      <c r="U56" s="185">
        <v>61.92828185006671</v>
      </c>
      <c r="V56" s="185">
        <v>66.190842107260465</v>
      </c>
      <c r="W56" s="185">
        <v>59.634328173205155</v>
      </c>
      <c r="X56" s="185">
        <v>50.246260708205114</v>
      </c>
      <c r="Y56" s="185">
        <v>48.201490114882773</v>
      </c>
      <c r="Z56" s="185">
        <v>47.827576754205062</v>
      </c>
      <c r="AA56" s="185">
        <v>45.418679140525555</v>
      </c>
      <c r="AB56" s="185">
        <v>47.947753449680462</v>
      </c>
      <c r="AC56" s="96">
        <v>48.540085761816613</v>
      </c>
      <c r="AG56" s="135">
        <v>66.218513031005855</v>
      </c>
      <c r="AH56" s="135">
        <v>65.434734802246098</v>
      </c>
    </row>
    <row r="57" spans="1:34" s="135" customFormat="1" ht="11.25" hidden="1" customHeight="1" x14ac:dyDescent="0.2">
      <c r="A57" s="158"/>
      <c r="B57" s="73"/>
      <c r="C57" s="185"/>
      <c r="D57" s="185"/>
      <c r="E57" s="185"/>
      <c r="F57" s="185"/>
      <c r="G57" s="95"/>
      <c r="H57" s="185"/>
      <c r="I57" s="185"/>
      <c r="J57" s="95"/>
      <c r="K57" s="185"/>
      <c r="L57" s="185"/>
      <c r="M57" s="185"/>
      <c r="N57" s="185"/>
      <c r="O57" s="95"/>
      <c r="P57" s="185"/>
      <c r="Q57" s="185"/>
      <c r="R57" s="185"/>
      <c r="S57" s="95"/>
      <c r="T57" s="185"/>
      <c r="U57" s="185"/>
      <c r="V57" s="185"/>
      <c r="W57" s="185"/>
      <c r="X57" s="185"/>
      <c r="Y57" s="185"/>
      <c r="Z57" s="185"/>
      <c r="AA57" s="185"/>
      <c r="AB57" s="185"/>
      <c r="AC57" s="96"/>
    </row>
    <row r="58" spans="1:34" s="135" customFormat="1" ht="11.25" hidden="1" customHeight="1" x14ac:dyDescent="0.2">
      <c r="A58" s="158"/>
      <c r="B58" s="73"/>
      <c r="C58" s="185"/>
      <c r="D58" s="185"/>
      <c r="E58" s="185"/>
      <c r="F58" s="185"/>
      <c r="G58" s="95"/>
      <c r="H58" s="185"/>
      <c r="I58" s="185"/>
      <c r="J58" s="95"/>
      <c r="K58" s="185"/>
      <c r="L58" s="185"/>
      <c r="M58" s="185"/>
      <c r="N58" s="185"/>
      <c r="O58" s="95"/>
      <c r="P58" s="185"/>
      <c r="Q58" s="185"/>
      <c r="R58" s="185"/>
      <c r="S58" s="95"/>
      <c r="T58" s="185"/>
      <c r="U58" s="185"/>
      <c r="V58" s="185"/>
      <c r="W58" s="185"/>
      <c r="X58" s="185"/>
      <c r="Y58" s="185"/>
      <c r="Z58" s="185"/>
      <c r="AA58" s="185"/>
      <c r="AB58" s="185"/>
      <c r="AC58" s="96"/>
    </row>
    <row r="59" spans="1:34" s="135" customFormat="1" ht="11.25" hidden="1" customHeight="1" x14ac:dyDescent="0.2">
      <c r="A59" s="158"/>
      <c r="B59" s="73"/>
      <c r="C59" s="185"/>
      <c r="D59" s="185"/>
      <c r="E59" s="185"/>
      <c r="F59" s="185"/>
      <c r="G59" s="95"/>
      <c r="H59" s="185"/>
      <c r="I59" s="185"/>
      <c r="J59" s="95"/>
      <c r="K59" s="185"/>
      <c r="L59" s="185"/>
      <c r="M59" s="185"/>
      <c r="N59" s="185"/>
      <c r="O59" s="95"/>
      <c r="P59" s="185"/>
      <c r="Q59" s="185"/>
      <c r="R59" s="185"/>
      <c r="S59" s="95"/>
      <c r="T59" s="185"/>
      <c r="U59" s="185"/>
      <c r="V59" s="185"/>
      <c r="W59" s="185"/>
      <c r="X59" s="185"/>
      <c r="Y59" s="185"/>
      <c r="Z59" s="185"/>
      <c r="AA59" s="185"/>
      <c r="AB59" s="185"/>
      <c r="AC59" s="96"/>
    </row>
    <row r="60" spans="1:34" s="135" customFormat="1" ht="11.25" hidden="1" customHeight="1" x14ac:dyDescent="0.2">
      <c r="A60" s="158"/>
      <c r="B60" s="73"/>
      <c r="C60" s="185"/>
      <c r="D60" s="185"/>
      <c r="E60" s="185"/>
      <c r="F60" s="185"/>
      <c r="G60" s="95"/>
      <c r="H60" s="185"/>
      <c r="I60" s="185"/>
      <c r="J60" s="95"/>
      <c r="K60" s="185"/>
      <c r="L60" s="185"/>
      <c r="M60" s="185"/>
      <c r="N60" s="185"/>
      <c r="O60" s="95"/>
      <c r="P60" s="185"/>
      <c r="Q60" s="185"/>
      <c r="R60" s="185"/>
      <c r="S60" s="95"/>
      <c r="T60" s="185"/>
      <c r="U60" s="185"/>
      <c r="V60" s="185"/>
      <c r="W60" s="185"/>
      <c r="X60" s="185"/>
      <c r="Y60" s="185"/>
      <c r="Z60" s="185"/>
      <c r="AA60" s="185"/>
      <c r="AB60" s="185"/>
      <c r="AC60" s="96"/>
    </row>
    <row r="61" spans="1:34" ht="11.25" hidden="1" customHeight="1" x14ac:dyDescent="0.2">
      <c r="A61" s="158"/>
      <c r="C61" s="185"/>
      <c r="D61" s="185"/>
      <c r="E61" s="185"/>
      <c r="F61" s="185"/>
      <c r="G61" s="95"/>
      <c r="H61" s="185"/>
      <c r="I61" s="185"/>
      <c r="J61" s="95"/>
      <c r="K61" s="185"/>
      <c r="L61" s="185"/>
      <c r="M61" s="185"/>
      <c r="N61" s="185"/>
      <c r="O61" s="95"/>
      <c r="P61" s="185"/>
      <c r="Q61" s="185"/>
      <c r="R61" s="185"/>
      <c r="S61" s="95"/>
      <c r="T61" s="185"/>
      <c r="U61" s="185"/>
      <c r="V61" s="185"/>
      <c r="W61" s="185"/>
      <c r="X61" s="185"/>
      <c r="Y61" s="185"/>
      <c r="Z61" s="185"/>
      <c r="AA61" s="185"/>
      <c r="AB61" s="185"/>
      <c r="AC61" s="96"/>
    </row>
    <row r="62" spans="1:34" ht="12" hidden="1" customHeight="1" thickBot="1" x14ac:dyDescent="0.25">
      <c r="A62" s="158"/>
      <c r="B62" s="176"/>
      <c r="C62" s="185"/>
      <c r="D62" s="185"/>
      <c r="E62" s="185"/>
      <c r="F62" s="185"/>
      <c r="G62" s="95"/>
      <c r="H62" s="185"/>
      <c r="I62" s="185"/>
      <c r="J62" s="95"/>
      <c r="K62" s="185"/>
      <c r="L62" s="185"/>
      <c r="M62" s="185"/>
      <c r="N62" s="185"/>
      <c r="O62" s="95"/>
      <c r="P62" s="185"/>
      <c r="Q62" s="185"/>
      <c r="R62" s="185"/>
      <c r="S62" s="95"/>
      <c r="T62" s="185"/>
      <c r="U62" s="185"/>
      <c r="V62" s="185"/>
      <c r="W62" s="185"/>
      <c r="X62" s="185"/>
      <c r="Y62" s="185"/>
      <c r="Z62" s="185"/>
      <c r="AA62" s="185"/>
      <c r="AB62" s="185"/>
      <c r="AC62" s="96"/>
    </row>
    <row r="63" spans="1:34" ht="12" hidden="1" customHeight="1" thickBot="1" x14ac:dyDescent="0.25">
      <c r="A63" s="163"/>
      <c r="C63" s="187"/>
      <c r="D63" s="187"/>
      <c r="E63" s="187"/>
      <c r="F63" s="187"/>
      <c r="G63" s="107"/>
      <c r="H63" s="187"/>
      <c r="I63" s="187"/>
      <c r="J63" s="107"/>
      <c r="K63" s="187"/>
      <c r="L63" s="187"/>
      <c r="M63" s="187"/>
      <c r="N63" s="187"/>
      <c r="O63" s="107"/>
      <c r="P63" s="187"/>
      <c r="Q63" s="187"/>
      <c r="R63" s="187"/>
      <c r="S63" s="107"/>
      <c r="T63" s="187"/>
      <c r="U63" s="187"/>
      <c r="V63" s="187"/>
      <c r="W63" s="187"/>
      <c r="X63" s="187"/>
      <c r="Y63" s="187"/>
      <c r="Z63" s="187"/>
      <c r="AA63" s="187"/>
      <c r="AB63" s="187"/>
      <c r="AC63" s="108"/>
    </row>
    <row r="64" spans="1:34" hidden="1" x14ac:dyDescent="0.2"/>
    <row r="65" spans="1:31" ht="13.5" customHeight="1" x14ac:dyDescent="0.3">
      <c r="A65" s="188" t="s">
        <v>108</v>
      </c>
      <c r="F65" s="73" t="s">
        <v>33</v>
      </c>
    </row>
    <row r="66" spans="1:31" s="151" customFormat="1" ht="11.25" customHeight="1" thickBot="1" x14ac:dyDescent="0.25">
      <c r="A66" s="189" t="s">
        <v>33</v>
      </c>
      <c r="B66" s="190"/>
      <c r="C66" s="191" t="s">
        <v>43</v>
      </c>
      <c r="D66" s="191" t="s">
        <v>44</v>
      </c>
      <c r="E66" s="191" t="s">
        <v>45</v>
      </c>
      <c r="F66" s="191" t="s">
        <v>9</v>
      </c>
      <c r="G66" s="191" t="s">
        <v>39</v>
      </c>
      <c r="H66" s="191">
        <v>37257</v>
      </c>
      <c r="I66" s="191">
        <v>37288</v>
      </c>
      <c r="J66" s="191" t="s">
        <v>40</v>
      </c>
      <c r="K66" s="191">
        <v>37316</v>
      </c>
      <c r="L66" s="191">
        <v>37347</v>
      </c>
      <c r="M66" s="191">
        <v>37377</v>
      </c>
      <c r="N66" s="191">
        <v>37408</v>
      </c>
      <c r="O66" s="191" t="s">
        <v>41</v>
      </c>
      <c r="P66" s="191">
        <v>37438</v>
      </c>
      <c r="Q66" s="191">
        <v>37469</v>
      </c>
      <c r="R66" s="191">
        <v>37500</v>
      </c>
      <c r="S66" s="191" t="s">
        <v>42</v>
      </c>
      <c r="T66" s="191">
        <v>37530</v>
      </c>
      <c r="U66" s="191">
        <v>37561</v>
      </c>
      <c r="V66" s="191">
        <v>37591</v>
      </c>
      <c r="W66" s="191" t="s">
        <v>17</v>
      </c>
      <c r="X66" s="191" t="s">
        <v>18</v>
      </c>
      <c r="Y66" s="191" t="s">
        <v>34</v>
      </c>
      <c r="Z66" s="191" t="s">
        <v>35</v>
      </c>
      <c r="AA66" s="191" t="s">
        <v>104</v>
      </c>
      <c r="AB66" s="191" t="s">
        <v>105</v>
      </c>
      <c r="AC66" s="192" t="s">
        <v>93</v>
      </c>
      <c r="AD66" s="193"/>
      <c r="AE66" s="193"/>
    </row>
    <row r="67" spans="1:31" ht="13.65" customHeight="1" x14ac:dyDescent="0.2">
      <c r="A67" s="255" t="s">
        <v>57</v>
      </c>
      <c r="B67" s="73" t="s">
        <v>1</v>
      </c>
      <c r="C67" s="194">
        <v>5216.5145404372734</v>
      </c>
      <c r="D67" s="194">
        <v>5929.2578204866086</v>
      </c>
      <c r="E67" s="194">
        <v>10098.983413590155</v>
      </c>
      <c r="F67" s="194">
        <v>7081.5852581713452</v>
      </c>
      <c r="G67" s="194">
        <v>11575.946618738932</v>
      </c>
      <c r="H67" s="194">
        <v>11863.607793840352</v>
      </c>
      <c r="I67" s="194">
        <v>11288.285443637511</v>
      </c>
      <c r="J67" s="194">
        <v>15468.409586056643</v>
      </c>
      <c r="K67" s="194">
        <v>14270.152505446622</v>
      </c>
      <c r="L67" s="194">
        <v>16666.666666666664</v>
      </c>
      <c r="M67" s="194">
        <v>10630.36180529653</v>
      </c>
      <c r="N67" s="194">
        <v>10051.107325383304</v>
      </c>
      <c r="O67" s="194">
        <v>14773.124665381318</v>
      </c>
      <c r="P67" s="194">
        <v>13665.594855305466</v>
      </c>
      <c r="Q67" s="194">
        <v>15880.65447545717</v>
      </c>
      <c r="R67" s="194">
        <v>13662.979830839296</v>
      </c>
      <c r="S67" s="194">
        <v>12285.523912545506</v>
      </c>
      <c r="T67" s="194">
        <v>12994.634473507713</v>
      </c>
      <c r="U67" s="194">
        <v>11782.276800531032</v>
      </c>
      <c r="V67" s="194">
        <v>12079.66046359778</v>
      </c>
      <c r="W67" s="194">
        <v>12790.945865414002</v>
      </c>
      <c r="X67" s="194">
        <v>11645.389556192618</v>
      </c>
      <c r="Y67" s="194">
        <v>11161.044907121191</v>
      </c>
      <c r="Z67" s="194">
        <v>10900.177000121377</v>
      </c>
      <c r="AA67" s="194">
        <v>10454.173438678741</v>
      </c>
      <c r="AB67" s="194">
        <v>10064.232258895316</v>
      </c>
      <c r="AC67" s="195">
        <v>10693.904667496015</v>
      </c>
    </row>
    <row r="68" spans="1:31" ht="13.65" customHeight="1" x14ac:dyDescent="0.2">
      <c r="A68" s="256" t="s">
        <v>58</v>
      </c>
      <c r="B68" s="73" t="s">
        <v>1</v>
      </c>
      <c r="C68" s="194">
        <v>5213.8611759711312</v>
      </c>
      <c r="D68" s="194">
        <v>6039.6646902473931</v>
      </c>
      <c r="E68" s="194">
        <v>10165.864098448368</v>
      </c>
      <c r="F68" s="233">
        <v>7139.7966548889644</v>
      </c>
      <c r="G68" s="194">
        <v>11560.158806929649</v>
      </c>
      <c r="H68" s="194">
        <v>11863.607793840352</v>
      </c>
      <c r="I68" s="194">
        <v>11256.709820018945</v>
      </c>
      <c r="J68" s="194">
        <v>16014.857673488339</v>
      </c>
      <c r="K68" s="194">
        <v>14270.152505446622</v>
      </c>
      <c r="L68" s="194">
        <v>17759.562841530056</v>
      </c>
      <c r="M68" s="194">
        <v>11562.849682954122</v>
      </c>
      <c r="N68" s="194">
        <v>10902.89608177172</v>
      </c>
      <c r="O68" s="194">
        <v>15656.466406089623</v>
      </c>
      <c r="P68" s="194">
        <v>14630.225080385851</v>
      </c>
      <c r="Q68" s="194">
        <v>16682.707731793394</v>
      </c>
      <c r="R68" s="194">
        <v>14801.561483409238</v>
      </c>
      <c r="S68" s="194">
        <v>12285.523912545506</v>
      </c>
      <c r="T68" s="194">
        <v>12994.634473507713</v>
      </c>
      <c r="U68" s="194">
        <v>11782.276800531032</v>
      </c>
      <c r="V68" s="194">
        <v>12079.66046359778</v>
      </c>
      <c r="W68" s="233">
        <v>13252.668480089063</v>
      </c>
      <c r="X68" s="194">
        <v>12191.167398483145</v>
      </c>
      <c r="Y68" s="194">
        <v>11634.165270898804</v>
      </c>
      <c r="Z68" s="194">
        <v>11439.34577980758</v>
      </c>
      <c r="AA68" s="194">
        <v>11161.914681680651</v>
      </c>
      <c r="AB68" s="194">
        <v>10940.199302638877</v>
      </c>
      <c r="AC68" s="195">
        <v>11327.79492203814</v>
      </c>
    </row>
    <row r="69" spans="1:31" ht="13.65" customHeight="1" x14ac:dyDescent="0.2">
      <c r="A69" s="256" t="s">
        <v>60</v>
      </c>
      <c r="B69" s="73" t="s">
        <v>1</v>
      </c>
      <c r="C69" s="194">
        <v>5166.1006155805553</v>
      </c>
      <c r="D69" s="194">
        <v>6133.7149867102844</v>
      </c>
      <c r="E69" s="194">
        <v>10165.864098448368</v>
      </c>
      <c r="F69" s="233">
        <v>7155.2265669130693</v>
      </c>
      <c r="G69" s="194">
        <v>11615.60220826932</v>
      </c>
      <c r="H69" s="194">
        <v>11785.040854808298</v>
      </c>
      <c r="I69" s="194">
        <v>11446.163561730342</v>
      </c>
      <c r="J69" s="194">
        <v>16573.359762848671</v>
      </c>
      <c r="K69" s="194">
        <v>15250.544662309369</v>
      </c>
      <c r="L69" s="194">
        <v>17896.174863387976</v>
      </c>
      <c r="M69" s="194">
        <v>12122.342409548675</v>
      </c>
      <c r="N69" s="194">
        <v>13287.904599659285</v>
      </c>
      <c r="O69" s="194">
        <v>16419.319631891081</v>
      </c>
      <c r="P69" s="194">
        <v>15434.083601286175</v>
      </c>
      <c r="Q69" s="194">
        <v>17404.55566249599</v>
      </c>
      <c r="R69" s="194">
        <v>15289.525048796355</v>
      </c>
      <c r="S69" s="194">
        <v>13082.145579927339</v>
      </c>
      <c r="T69" s="194">
        <v>13246.143527833668</v>
      </c>
      <c r="U69" s="194">
        <v>12777.962163956188</v>
      </c>
      <c r="V69" s="194">
        <v>13222.331047992164</v>
      </c>
      <c r="W69" s="233">
        <v>13959.595856107833</v>
      </c>
      <c r="X69" s="194">
        <v>12955.546685052801</v>
      </c>
      <c r="Y69" s="194">
        <v>12316.970479021278</v>
      </c>
      <c r="Z69" s="194">
        <v>12121.267091449175</v>
      </c>
      <c r="AA69" s="194">
        <v>11503.155565550478</v>
      </c>
      <c r="AB69" s="194">
        <v>10964.381587289005</v>
      </c>
      <c r="AC69" s="195">
        <v>11771.035752541018</v>
      </c>
    </row>
    <row r="70" spans="1:31" ht="13.65" customHeight="1" x14ac:dyDescent="0.2">
      <c r="A70" s="256" t="s">
        <v>62</v>
      </c>
      <c r="B70" s="73" t="s">
        <v>1</v>
      </c>
      <c r="C70" s="194">
        <v>5013.5454255996601</v>
      </c>
      <c r="D70" s="194">
        <v>4621.9586091791225</v>
      </c>
      <c r="E70" s="194">
        <v>9296.4151952916</v>
      </c>
      <c r="F70" s="233">
        <v>6310.6397433567945</v>
      </c>
      <c r="G70" s="194">
        <v>10907.011276923378</v>
      </c>
      <c r="H70" s="194">
        <v>10999.371464487744</v>
      </c>
      <c r="I70" s="194">
        <v>10814.651089359015</v>
      </c>
      <c r="J70" s="194">
        <v>16109.950355369834</v>
      </c>
      <c r="K70" s="194">
        <v>14596.949891067539</v>
      </c>
      <c r="L70" s="194">
        <v>17622.950819672129</v>
      </c>
      <c r="M70" s="194">
        <v>12122.342409548675</v>
      </c>
      <c r="N70" s="194">
        <v>13287.904599659285</v>
      </c>
      <c r="O70" s="194">
        <v>16419.319631891081</v>
      </c>
      <c r="P70" s="194">
        <v>15434.083601286175</v>
      </c>
      <c r="Q70" s="194">
        <v>17404.55566249599</v>
      </c>
      <c r="R70" s="194">
        <v>15045.543266102797</v>
      </c>
      <c r="S70" s="194">
        <v>12750.906301015131</v>
      </c>
      <c r="T70" s="194">
        <v>12910.798122065726</v>
      </c>
      <c r="U70" s="194">
        <v>12446.067042814469</v>
      </c>
      <c r="V70" s="194">
        <v>12895.853738165197</v>
      </c>
      <c r="W70" s="233">
        <v>13663.847494932832</v>
      </c>
      <c r="X70" s="194">
        <v>9650.1070508400771</v>
      </c>
      <c r="Y70" s="194">
        <v>8271.7515082499449</v>
      </c>
      <c r="Z70" s="194">
        <v>7558.8522068994034</v>
      </c>
      <c r="AA70" s="194">
        <v>9603.5343829251269</v>
      </c>
      <c r="AB70" s="194">
        <v>10024.318487994291</v>
      </c>
      <c r="AC70" s="195">
        <v>9539.3965301060543</v>
      </c>
    </row>
    <row r="71" spans="1:31" ht="13.65" customHeight="1" x14ac:dyDescent="0.2">
      <c r="A71" s="256" t="s">
        <v>61</v>
      </c>
      <c r="B71" s="73" t="s">
        <v>1</v>
      </c>
      <c r="C71" s="194">
        <v>5169.2846529399276</v>
      </c>
      <c r="D71" s="194">
        <v>5929.2578204866086</v>
      </c>
      <c r="E71" s="194">
        <v>9296.4151952916</v>
      </c>
      <c r="F71" s="233">
        <v>6798.3192229060451</v>
      </c>
      <c r="G71" s="194">
        <v>10907.011276923378</v>
      </c>
      <c r="H71" s="194">
        <v>10999.371464487744</v>
      </c>
      <c r="I71" s="194">
        <v>10814.651089359015</v>
      </c>
      <c r="J71" s="194">
        <v>16109.950355369834</v>
      </c>
      <c r="K71" s="194">
        <v>14596.949891067539</v>
      </c>
      <c r="L71" s="194">
        <v>17622.950819672129</v>
      </c>
      <c r="M71" s="194">
        <v>12588.58634837747</v>
      </c>
      <c r="N71" s="194">
        <v>13543.441226575809</v>
      </c>
      <c r="O71" s="194">
        <v>16660.296661704764</v>
      </c>
      <c r="P71" s="194">
        <v>15755.627009646301</v>
      </c>
      <c r="Q71" s="194">
        <v>17564.966313763231</v>
      </c>
      <c r="R71" s="194">
        <v>15045.543266102797</v>
      </c>
      <c r="S71" s="194">
        <v>12750.906301015131</v>
      </c>
      <c r="T71" s="194">
        <v>12910.798122065726</v>
      </c>
      <c r="U71" s="194">
        <v>12446.067042814469</v>
      </c>
      <c r="V71" s="194">
        <v>12895.853738165197</v>
      </c>
      <c r="W71" s="233">
        <v>13766.983759453444</v>
      </c>
      <c r="X71" s="194">
        <v>12961.35283231121</v>
      </c>
      <c r="Y71" s="194">
        <v>12193.449908281833</v>
      </c>
      <c r="Z71" s="194">
        <v>12085.915085292183</v>
      </c>
      <c r="AA71" s="194">
        <v>11470.978826469745</v>
      </c>
      <c r="AB71" s="194">
        <v>10907.798384380694</v>
      </c>
      <c r="AC71" s="195">
        <v>11717.524348886664</v>
      </c>
    </row>
    <row r="72" spans="1:31" ht="13.65" customHeight="1" x14ac:dyDescent="0.2">
      <c r="A72" s="256" t="s">
        <v>59</v>
      </c>
      <c r="B72" s="73" t="s">
        <v>1</v>
      </c>
      <c r="C72" s="194">
        <v>5180.6941201443424</v>
      </c>
      <c r="D72" s="194">
        <v>5724.8006542629319</v>
      </c>
      <c r="E72" s="194">
        <v>8828.2504012841091</v>
      </c>
      <c r="F72" s="233">
        <v>6577.9150585637944</v>
      </c>
      <c r="G72" s="194">
        <v>10395.209813171936</v>
      </c>
      <c r="H72" s="194">
        <v>10449.402891263357</v>
      </c>
      <c r="I72" s="194">
        <v>10341.016735080517</v>
      </c>
      <c r="J72" s="194">
        <v>15305.010893246186</v>
      </c>
      <c r="K72" s="194">
        <v>13943.355119825708</v>
      </c>
      <c r="L72" s="194">
        <v>16666.666666666664</v>
      </c>
      <c r="M72" s="194">
        <v>13241.327862737784</v>
      </c>
      <c r="N72" s="194">
        <v>14821.124361158432</v>
      </c>
      <c r="O72" s="194">
        <v>18145.178344665233</v>
      </c>
      <c r="P72" s="194">
        <v>16720.257234726687</v>
      </c>
      <c r="Q72" s="194">
        <v>19570.099454603784</v>
      </c>
      <c r="R72" s="194">
        <v>16265.452179570591</v>
      </c>
      <c r="S72" s="194">
        <v>11925.764135714933</v>
      </c>
      <c r="T72" s="194">
        <v>12407.780013413814</v>
      </c>
      <c r="U72" s="194">
        <v>11616.329239960171</v>
      </c>
      <c r="V72" s="194">
        <v>11753.183153770813</v>
      </c>
      <c r="W72" s="233">
        <v>13897.440888747729</v>
      </c>
      <c r="X72" s="194">
        <v>12278.840222085133</v>
      </c>
      <c r="Y72" s="194">
        <v>11490.845768888979</v>
      </c>
      <c r="Z72" s="194">
        <v>11467.174947346799</v>
      </c>
      <c r="AA72" s="194">
        <v>10887.691020576742</v>
      </c>
      <c r="AB72" s="194">
        <v>10364.059156827007</v>
      </c>
      <c r="AC72" s="195">
        <v>11190.139005395771</v>
      </c>
    </row>
    <row r="73" spans="1:31" ht="13.65" customHeight="1" thickBot="1" x14ac:dyDescent="0.25">
      <c r="A73" s="257" t="s">
        <v>63</v>
      </c>
      <c r="B73" s="164" t="s">
        <v>1</v>
      </c>
      <c r="C73" s="196">
        <v>5366.4296327743577</v>
      </c>
      <c r="D73" s="196">
        <v>5929.2578204866086</v>
      </c>
      <c r="E73" s="196">
        <v>9363.2958801498135</v>
      </c>
      <c r="F73" s="234">
        <v>6886.3277778035927</v>
      </c>
      <c r="G73" s="196">
        <v>10828.258277884142</v>
      </c>
      <c r="H73" s="196">
        <v>10920.804525455689</v>
      </c>
      <c r="I73" s="196">
        <v>10735.712030312598</v>
      </c>
      <c r="J73" s="196">
        <v>16123.790135361978</v>
      </c>
      <c r="K73" s="196">
        <v>14488.0174291939</v>
      </c>
      <c r="L73" s="196">
        <v>17759.562841530056</v>
      </c>
      <c r="M73" s="196">
        <v>14360.313315926893</v>
      </c>
      <c r="N73" s="196">
        <v>16524.701873935264</v>
      </c>
      <c r="O73" s="196">
        <v>20874.686786598126</v>
      </c>
      <c r="P73" s="196">
        <v>18971.061093247587</v>
      </c>
      <c r="Q73" s="196">
        <v>22778.312479948669</v>
      </c>
      <c r="R73" s="196">
        <v>18542.615484710474</v>
      </c>
      <c r="S73" s="196">
        <v>12644.133594500674</v>
      </c>
      <c r="T73" s="196">
        <v>13246.143527833668</v>
      </c>
      <c r="U73" s="196">
        <v>12280.11948224361</v>
      </c>
      <c r="V73" s="196">
        <v>12406.137773424745</v>
      </c>
      <c r="W73" s="234">
        <v>15192.108368210122</v>
      </c>
      <c r="X73" s="196">
        <v>13266.465870740647</v>
      </c>
      <c r="Y73" s="196">
        <v>12383.982967854481</v>
      </c>
      <c r="Z73" s="196">
        <v>12364.900355734229</v>
      </c>
      <c r="AA73" s="196">
        <v>11691.102806463012</v>
      </c>
      <c r="AB73" s="196">
        <v>11073.97265532134</v>
      </c>
      <c r="AC73" s="197">
        <v>12048.00349096474</v>
      </c>
    </row>
    <row r="74" spans="1:31" ht="13.5" customHeight="1" x14ac:dyDescent="0.2">
      <c r="A74" s="167"/>
      <c r="B74" s="168"/>
      <c r="C74" s="200"/>
      <c r="D74" s="200"/>
      <c r="E74" s="200"/>
      <c r="F74" s="200"/>
      <c r="G74" s="200"/>
      <c r="H74" s="200"/>
      <c r="I74" s="200"/>
      <c r="J74" s="200"/>
      <c r="K74" s="200"/>
      <c r="L74" s="200"/>
      <c r="M74" s="200"/>
      <c r="N74" s="200"/>
      <c r="O74" s="200"/>
      <c r="P74" s="200"/>
      <c r="Q74" s="200"/>
      <c r="R74" s="200"/>
      <c r="S74" s="200"/>
      <c r="T74" s="200"/>
      <c r="U74" s="200"/>
      <c r="V74" s="200"/>
      <c r="W74" s="200"/>
      <c r="X74" s="200"/>
      <c r="Y74" s="200"/>
      <c r="Z74" s="200"/>
      <c r="AA74" s="200"/>
      <c r="AB74" s="235"/>
      <c r="AC74" s="200"/>
    </row>
    <row r="75" spans="1:31" ht="13.65" hidden="1" customHeight="1" x14ac:dyDescent="0.2">
      <c r="A75" s="179"/>
      <c r="B75" s="135"/>
      <c r="C75" s="194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4"/>
      <c r="O75" s="194"/>
      <c r="P75" s="194"/>
      <c r="Q75" s="194"/>
      <c r="R75" s="194"/>
      <c r="S75" s="194"/>
      <c r="T75" s="194"/>
      <c r="U75" s="194"/>
      <c r="V75" s="194"/>
      <c r="W75" s="194"/>
      <c r="X75" s="194"/>
      <c r="Y75" s="194"/>
      <c r="Z75" s="194"/>
      <c r="AA75" s="194"/>
      <c r="AB75" s="219"/>
      <c r="AC75" s="194"/>
    </row>
    <row r="76" spans="1:31" ht="13.65" hidden="1" customHeight="1" x14ac:dyDescent="0.2">
      <c r="A76" s="179"/>
      <c r="B76" s="135"/>
      <c r="C76" s="194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4"/>
      <c r="O76" s="194"/>
      <c r="P76" s="194"/>
      <c r="Q76" s="194"/>
      <c r="R76" s="194"/>
      <c r="S76" s="194"/>
      <c r="T76" s="194"/>
      <c r="U76" s="194"/>
      <c r="V76" s="194"/>
      <c r="W76" s="194"/>
      <c r="X76" s="194"/>
      <c r="Y76" s="194"/>
      <c r="Z76" s="194"/>
      <c r="AA76" s="194"/>
      <c r="AB76" s="219"/>
      <c r="AC76" s="194"/>
    </row>
    <row r="77" spans="1:31" ht="13.65" hidden="1" customHeight="1" x14ac:dyDescent="0.2">
      <c r="A77" s="179"/>
      <c r="B77" s="135"/>
      <c r="C77" s="194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4"/>
      <c r="O77" s="194"/>
      <c r="P77" s="194"/>
      <c r="Q77" s="194"/>
      <c r="R77" s="194"/>
      <c r="S77" s="194"/>
      <c r="T77" s="194"/>
      <c r="U77" s="194"/>
      <c r="V77" s="194"/>
      <c r="W77" s="194"/>
      <c r="X77" s="194"/>
      <c r="Y77" s="194"/>
      <c r="Z77" s="194"/>
      <c r="AA77" s="194"/>
      <c r="AB77" s="219"/>
      <c r="AC77" s="194"/>
    </row>
    <row r="78" spans="1:31" ht="13.65" hidden="1" customHeight="1" x14ac:dyDescent="0.2">
      <c r="A78" s="179"/>
      <c r="B78" s="135"/>
      <c r="C78" s="194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4"/>
      <c r="O78" s="194"/>
      <c r="P78" s="194"/>
      <c r="Q78" s="194"/>
      <c r="R78" s="194"/>
      <c r="S78" s="194"/>
      <c r="T78" s="194"/>
      <c r="U78" s="194"/>
      <c r="V78" s="194"/>
      <c r="W78" s="194"/>
      <c r="X78" s="194"/>
      <c r="Y78" s="194"/>
      <c r="Z78" s="194"/>
      <c r="AA78" s="194"/>
      <c r="AB78" s="219"/>
      <c r="AC78" s="194"/>
    </row>
    <row r="79" spans="1:31" ht="13.65" hidden="1" customHeight="1" x14ac:dyDescent="0.2">
      <c r="A79" s="179"/>
      <c r="B79" s="135"/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/>
      <c r="Q79" s="194"/>
      <c r="R79" s="194"/>
      <c r="S79" s="194"/>
      <c r="T79" s="194"/>
      <c r="U79" s="194"/>
      <c r="V79" s="194"/>
      <c r="W79" s="194"/>
      <c r="X79" s="194"/>
      <c r="Y79" s="194"/>
      <c r="Z79" s="194"/>
      <c r="AA79" s="194"/>
      <c r="AB79" s="219"/>
      <c r="AC79" s="194"/>
    </row>
    <row r="80" spans="1:31" ht="13.65" hidden="1" customHeight="1" x14ac:dyDescent="0.2">
      <c r="A80" s="179"/>
      <c r="B80" s="135"/>
      <c r="C80" s="194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4"/>
      <c r="O80" s="194"/>
      <c r="P80" s="194"/>
      <c r="Q80" s="194"/>
      <c r="R80" s="194"/>
      <c r="S80" s="194"/>
      <c r="T80" s="194"/>
      <c r="U80" s="194"/>
      <c r="V80" s="194"/>
      <c r="W80" s="194"/>
      <c r="X80" s="194"/>
      <c r="Y80" s="194"/>
      <c r="Z80" s="194"/>
      <c r="AA80" s="194"/>
      <c r="AB80" s="219"/>
      <c r="AC80" s="194"/>
    </row>
    <row r="81" spans="1:29" ht="13.65" hidden="1" customHeight="1" x14ac:dyDescent="0.2">
      <c r="A81" s="179"/>
      <c r="B81" s="135"/>
      <c r="C81" s="194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4"/>
      <c r="O81" s="194"/>
      <c r="P81" s="194"/>
      <c r="Q81" s="194"/>
      <c r="R81" s="194"/>
      <c r="S81" s="194"/>
      <c r="T81" s="194"/>
      <c r="U81" s="194"/>
      <c r="V81" s="194"/>
      <c r="W81" s="194"/>
      <c r="X81" s="194"/>
      <c r="Y81" s="194"/>
      <c r="Z81" s="194"/>
      <c r="AA81" s="194"/>
      <c r="AB81" s="219"/>
      <c r="AC81" s="194"/>
    </row>
    <row r="82" spans="1:29" ht="13.65" hidden="1" customHeight="1" x14ac:dyDescent="0.2">
      <c r="A82" s="179"/>
      <c r="B82" s="135"/>
      <c r="C82" s="194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4"/>
      <c r="O82" s="194"/>
      <c r="P82" s="194"/>
      <c r="Q82" s="194"/>
      <c r="R82" s="194"/>
      <c r="S82" s="194"/>
      <c r="T82" s="194"/>
      <c r="U82" s="194"/>
      <c r="V82" s="194"/>
      <c r="W82" s="194"/>
      <c r="X82" s="194"/>
      <c r="Y82" s="194"/>
      <c r="Z82" s="194"/>
      <c r="AA82" s="194"/>
      <c r="AB82" s="219"/>
      <c r="AC82" s="194"/>
    </row>
    <row r="83" spans="1:29" ht="13.65" hidden="1" customHeight="1" x14ac:dyDescent="0.2">
      <c r="A83" s="179"/>
      <c r="B83" s="179"/>
      <c r="C83" s="194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4"/>
      <c r="Z83" s="194"/>
      <c r="AA83" s="194"/>
      <c r="AB83" s="219"/>
      <c r="AC83" s="194"/>
    </row>
    <row r="84" spans="1:29" ht="13.5" hidden="1" customHeight="1" x14ac:dyDescent="0.2">
      <c r="A84" s="179"/>
      <c r="B84" s="179"/>
      <c r="C84" s="194"/>
      <c r="D84" s="194"/>
      <c r="E84" s="194"/>
      <c r="F84" s="194"/>
      <c r="G84" s="198"/>
      <c r="H84" s="194"/>
      <c r="I84" s="194"/>
      <c r="J84" s="198"/>
      <c r="K84" s="194"/>
      <c r="L84" s="194"/>
      <c r="M84" s="194"/>
      <c r="N84" s="194"/>
      <c r="O84" s="198"/>
      <c r="P84" s="194"/>
      <c r="Q84" s="194"/>
      <c r="R84" s="194"/>
      <c r="S84" s="198"/>
      <c r="T84" s="194"/>
      <c r="U84" s="194"/>
      <c r="V84" s="194"/>
      <c r="W84" s="194"/>
      <c r="X84" s="194"/>
      <c r="Y84" s="194"/>
      <c r="Z84" s="194"/>
      <c r="AA84" s="194"/>
      <c r="AB84" s="194"/>
      <c r="AC84" s="194"/>
    </row>
    <row r="85" spans="1:29" ht="12" customHeight="1" x14ac:dyDescent="0.2">
      <c r="C85" s="198"/>
      <c r="D85" s="198"/>
      <c r="E85" s="198"/>
      <c r="F85" s="198"/>
      <c r="G85" s="198"/>
      <c r="H85" s="198"/>
      <c r="I85" s="198"/>
      <c r="J85" s="198"/>
      <c r="K85" s="198"/>
      <c r="L85" s="198"/>
      <c r="M85" s="198"/>
      <c r="N85" s="198"/>
      <c r="O85" s="198"/>
      <c r="P85" s="198"/>
      <c r="Q85" s="198"/>
      <c r="R85" s="198"/>
      <c r="S85" s="198"/>
      <c r="T85" s="198"/>
      <c r="U85" s="198"/>
      <c r="V85" s="198"/>
      <c r="W85" s="198"/>
      <c r="X85" s="198"/>
      <c r="Y85" s="198"/>
      <c r="Z85" s="198"/>
      <c r="AA85" s="198"/>
      <c r="AB85" s="198"/>
      <c r="AC85" s="198"/>
    </row>
    <row r="86" spans="1:29" ht="17.25" customHeight="1" thickBot="1" x14ac:dyDescent="0.35">
      <c r="A86" s="169" t="s">
        <v>31</v>
      </c>
      <c r="B86" s="176"/>
      <c r="C86" s="199"/>
      <c r="D86" s="199"/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99"/>
      <c r="AA86" s="199"/>
      <c r="AB86" s="199"/>
      <c r="AC86" s="199"/>
    </row>
    <row r="87" spans="1:29" x14ac:dyDescent="0.2">
      <c r="A87" s="255" t="s">
        <v>57</v>
      </c>
      <c r="B87" s="135"/>
      <c r="C87" s="194">
        <v>66.334111653575746</v>
      </c>
      <c r="D87" s="194">
        <v>0</v>
      </c>
      <c r="E87" s="194">
        <v>66.88068485821168</v>
      </c>
      <c r="F87" s="233">
        <v>44.404932170595202</v>
      </c>
      <c r="G87" s="194">
        <v>78.752999039234055</v>
      </c>
      <c r="H87" s="194">
        <v>78.566939032054506</v>
      </c>
      <c r="I87" s="194">
        <v>78.939059046415423</v>
      </c>
      <c r="J87" s="194">
        <v>191.07825279474309</v>
      </c>
      <c r="K87" s="194">
        <v>108.93246187363729</v>
      </c>
      <c r="L87" s="194">
        <v>273.22404371584707</v>
      </c>
      <c r="M87" s="194">
        <v>477.17334786867104</v>
      </c>
      <c r="N87" s="194">
        <v>494.90389162885185</v>
      </c>
      <c r="O87" s="194">
        <v>803.21370437425685</v>
      </c>
      <c r="P87" s="194">
        <v>770.2924297604859</v>
      </c>
      <c r="Q87" s="194">
        <v>836.1349789880278</v>
      </c>
      <c r="R87" s="194">
        <v>722.53704942364493</v>
      </c>
      <c r="S87" s="194">
        <v>547.05776496768158</v>
      </c>
      <c r="T87" s="194">
        <v>756.3091917041711</v>
      </c>
      <c r="U87" s="194">
        <v>440.42376538726057</v>
      </c>
      <c r="V87" s="194">
        <v>444.44033781161852</v>
      </c>
      <c r="W87" s="233">
        <v>480.81676645580956</v>
      </c>
      <c r="X87" s="194">
        <v>334.49746051613511</v>
      </c>
      <c r="Y87" s="194">
        <v>203.38923627012809</v>
      </c>
      <c r="Z87" s="200">
        <v>164.93221893185364</v>
      </c>
      <c r="AA87" s="200">
        <v>100.32516491331444</v>
      </c>
      <c r="AB87" s="194">
        <v>45.881307990823188</v>
      </c>
      <c r="AC87" s="201">
        <v>154.33659881262065</v>
      </c>
    </row>
    <row r="88" spans="1:29" x14ac:dyDescent="0.2">
      <c r="A88" s="256" t="s">
        <v>58</v>
      </c>
      <c r="B88" s="159"/>
      <c r="C88" s="194">
        <v>0</v>
      </c>
      <c r="D88" s="194">
        <v>-42.936004906971903</v>
      </c>
      <c r="E88" s="194">
        <v>66.880684858213499</v>
      </c>
      <c r="F88" s="233">
        <v>7.981559983747502</v>
      </c>
      <c r="G88" s="194">
        <v>78.752999039235874</v>
      </c>
      <c r="H88" s="194">
        <v>78.566939032054506</v>
      </c>
      <c r="I88" s="194">
        <v>78.939059046417242</v>
      </c>
      <c r="J88" s="194">
        <v>191.07825279474491</v>
      </c>
      <c r="K88" s="194">
        <v>108.93246187363729</v>
      </c>
      <c r="L88" s="194">
        <v>273.22404371585071</v>
      </c>
      <c r="M88" s="194">
        <v>519.03065908522331</v>
      </c>
      <c r="N88" s="194">
        <v>536.84489939400737</v>
      </c>
      <c r="O88" s="194">
        <v>842.22016721949876</v>
      </c>
      <c r="P88" s="194">
        <v>813.82962444480108</v>
      </c>
      <c r="Q88" s="194">
        <v>870.61070999419462</v>
      </c>
      <c r="R88" s="194">
        <v>769.75605777780765</v>
      </c>
      <c r="S88" s="194">
        <v>547.05776496768158</v>
      </c>
      <c r="T88" s="194">
        <v>756.3091917041711</v>
      </c>
      <c r="U88" s="194">
        <v>440.42376538726057</v>
      </c>
      <c r="V88" s="194">
        <v>444.44033781161852</v>
      </c>
      <c r="W88" s="233">
        <v>494.53683626434395</v>
      </c>
      <c r="X88" s="194">
        <v>349.36682803893564</v>
      </c>
      <c r="Y88" s="194">
        <v>210.87068442253621</v>
      </c>
      <c r="Z88" s="194">
        <v>172.30924320058875</v>
      </c>
      <c r="AA88" s="194">
        <v>105.8421040104422</v>
      </c>
      <c r="AB88" s="194">
        <v>49.019484920258037</v>
      </c>
      <c r="AC88" s="195">
        <v>161.24829506683636</v>
      </c>
    </row>
    <row r="89" spans="1:29" x14ac:dyDescent="0.2">
      <c r="A89" s="256" t="s">
        <v>60</v>
      </c>
      <c r="B89" s="135"/>
      <c r="C89" s="194">
        <v>33.167055826787873</v>
      </c>
      <c r="D89" s="194">
        <v>51.114291555919408</v>
      </c>
      <c r="E89" s="194">
        <v>173.88978063135437</v>
      </c>
      <c r="F89" s="233">
        <v>86.057042671353884</v>
      </c>
      <c r="G89" s="194">
        <v>-39.283469516027253</v>
      </c>
      <c r="H89" s="194">
        <v>-78.566939032054506</v>
      </c>
      <c r="I89" s="194">
        <v>0</v>
      </c>
      <c r="J89" s="194">
        <v>191.07825279474127</v>
      </c>
      <c r="K89" s="194">
        <v>108.93246187363729</v>
      </c>
      <c r="L89" s="194">
        <v>273.22404371584707</v>
      </c>
      <c r="M89" s="194">
        <v>722.27115910336033</v>
      </c>
      <c r="N89" s="194">
        <v>816.24927086109892</v>
      </c>
      <c r="O89" s="194">
        <v>875.87474395739991</v>
      </c>
      <c r="P89" s="194">
        <v>1003.6261250810785</v>
      </c>
      <c r="Q89" s="194">
        <v>748.12336283372497</v>
      </c>
      <c r="R89" s="194">
        <v>1023.8561994044012</v>
      </c>
      <c r="S89" s="194">
        <v>496.28370837239891</v>
      </c>
      <c r="T89" s="194">
        <v>524.72645859051227</v>
      </c>
      <c r="U89" s="194">
        <v>477.64267513829691</v>
      </c>
      <c r="V89" s="194">
        <v>486.48199138839118</v>
      </c>
      <c r="W89" s="233">
        <v>519.18814728298094</v>
      </c>
      <c r="X89" s="194">
        <v>333.19769745008125</v>
      </c>
      <c r="Y89" s="194">
        <v>188.74031626233591</v>
      </c>
      <c r="Z89" s="194">
        <v>148.7955191160072</v>
      </c>
      <c r="AA89" s="194">
        <v>74.814707058276326</v>
      </c>
      <c r="AB89" s="194">
        <v>23.536635081090935</v>
      </c>
      <c r="AC89" s="195">
        <v>140.38016312137188</v>
      </c>
    </row>
    <row r="90" spans="1:29" x14ac:dyDescent="0.2">
      <c r="A90" s="256" t="s">
        <v>62</v>
      </c>
      <c r="B90" s="135"/>
      <c r="C90" s="194">
        <v>0</v>
      </c>
      <c r="D90" s="194">
        <v>-47.638525969653529</v>
      </c>
      <c r="E90" s="194">
        <v>-40.128410914927372</v>
      </c>
      <c r="F90" s="233">
        <v>-29.255645628192724</v>
      </c>
      <c r="G90" s="194">
        <v>-78.752999039235874</v>
      </c>
      <c r="H90" s="194">
        <v>-78.566939032054506</v>
      </c>
      <c r="I90" s="194">
        <v>-78.939059046415423</v>
      </c>
      <c r="J90" s="194">
        <v>-54.466230936819557</v>
      </c>
      <c r="K90" s="194">
        <v>-108.93246187363911</v>
      </c>
      <c r="L90" s="194">
        <v>0</v>
      </c>
      <c r="M90" s="194">
        <v>722.27115910336033</v>
      </c>
      <c r="N90" s="194">
        <v>816.24927086109892</v>
      </c>
      <c r="O90" s="194">
        <v>914.25362022390254</v>
      </c>
      <c r="P90" s="194">
        <v>1080.3838776140838</v>
      </c>
      <c r="Q90" s="194">
        <v>748.12336283372497</v>
      </c>
      <c r="R90" s="194">
        <v>779.87441671084343</v>
      </c>
      <c r="S90" s="194">
        <v>483.71623556779559</v>
      </c>
      <c r="T90" s="194">
        <v>511.44224444897918</v>
      </c>
      <c r="U90" s="194">
        <v>465.23637188795146</v>
      </c>
      <c r="V90" s="194">
        <v>474.47009036645613</v>
      </c>
      <c r="W90" s="233">
        <v>462.68374867723469</v>
      </c>
      <c r="X90" s="194">
        <v>220.83366121538529</v>
      </c>
      <c r="Y90" s="194">
        <v>89.900193886780471</v>
      </c>
      <c r="Z90" s="194">
        <v>64.183833410579609</v>
      </c>
      <c r="AA90" s="194">
        <v>40.912229112813293</v>
      </c>
      <c r="AB90" s="194">
        <v>-3.0397650272734609</v>
      </c>
      <c r="AC90" s="195">
        <v>87.194901817758364</v>
      </c>
    </row>
    <row r="91" spans="1:29" x14ac:dyDescent="0.2">
      <c r="A91" s="256" t="s">
        <v>61</v>
      </c>
      <c r="B91" s="159"/>
      <c r="C91" s="194">
        <v>0</v>
      </c>
      <c r="D91" s="194">
        <v>0</v>
      </c>
      <c r="E91" s="194">
        <v>-40.128410914927372</v>
      </c>
      <c r="F91" s="233">
        <v>-13.376136971643064</v>
      </c>
      <c r="G91" s="194">
        <v>-78.752999039235874</v>
      </c>
      <c r="H91" s="194">
        <v>-78.566939032054506</v>
      </c>
      <c r="I91" s="194">
        <v>-78.939059046415423</v>
      </c>
      <c r="J91" s="194">
        <v>-191.07825279474309</v>
      </c>
      <c r="K91" s="194">
        <v>-108.93246187363911</v>
      </c>
      <c r="L91" s="194">
        <v>-273.22404371584707</v>
      </c>
      <c r="M91" s="194">
        <v>386.9475881352173</v>
      </c>
      <c r="N91" s="194">
        <v>504.89247374134357</v>
      </c>
      <c r="O91" s="194">
        <v>1078.47289750458</v>
      </c>
      <c r="P91" s="194">
        <v>1401.9272859742105</v>
      </c>
      <c r="Q91" s="194">
        <v>755.01850903495142</v>
      </c>
      <c r="R91" s="194">
        <v>623.96546753716211</v>
      </c>
      <c r="S91" s="194">
        <v>441.11772651561114</v>
      </c>
      <c r="T91" s="194">
        <v>511.44224444897918</v>
      </c>
      <c r="U91" s="194">
        <v>337.44084473140174</v>
      </c>
      <c r="V91" s="194">
        <v>474.47009036645613</v>
      </c>
      <c r="W91" s="233">
        <v>400.80132433428844</v>
      </c>
      <c r="X91" s="194">
        <v>348.21002357946236</v>
      </c>
      <c r="Y91" s="194">
        <v>184.98341066011562</v>
      </c>
      <c r="Z91" s="194">
        <v>161.57484529334215</v>
      </c>
      <c r="AA91" s="194">
        <v>89.100134049262124</v>
      </c>
      <c r="AB91" s="194">
        <v>31.31907618099649</v>
      </c>
      <c r="AC91" s="195">
        <v>139.05779569112747</v>
      </c>
    </row>
    <row r="92" spans="1:29" x14ac:dyDescent="0.2">
      <c r="A92" s="256" t="s">
        <v>59</v>
      </c>
      <c r="B92" s="135"/>
      <c r="C92" s="194">
        <v>132.66822330715331</v>
      </c>
      <c r="D92" s="194">
        <v>51.114291555919408</v>
      </c>
      <c r="E92" s="194">
        <v>66.88068485821168</v>
      </c>
      <c r="F92" s="233">
        <v>83.554399907095103</v>
      </c>
      <c r="G92" s="194">
        <v>39.469529523206802</v>
      </c>
      <c r="H92" s="194">
        <v>0</v>
      </c>
      <c r="I92" s="194">
        <v>78.939059046415423</v>
      </c>
      <c r="J92" s="194">
        <v>-136.61202185792536</v>
      </c>
      <c r="K92" s="194">
        <v>0</v>
      </c>
      <c r="L92" s="194">
        <v>-273.22404371585071</v>
      </c>
      <c r="M92" s="194">
        <v>772.49993256321977</v>
      </c>
      <c r="N92" s="194">
        <v>891.74308483838104</v>
      </c>
      <c r="O92" s="194">
        <v>1220.0939111374464</v>
      </c>
      <c r="P92" s="194">
        <v>1215.191223059508</v>
      </c>
      <c r="Q92" s="194">
        <v>1224.9965992153884</v>
      </c>
      <c r="R92" s="194">
        <v>830.46621137601869</v>
      </c>
      <c r="S92" s="194">
        <v>691.93987698810633</v>
      </c>
      <c r="T92" s="194">
        <v>813.57711486309017</v>
      </c>
      <c r="U92" s="194">
        <v>593.96502270777273</v>
      </c>
      <c r="V92" s="194">
        <v>668.2774933934561</v>
      </c>
      <c r="W92" s="233">
        <v>590.90376285636557</v>
      </c>
      <c r="X92" s="194">
        <v>545.76292971835574</v>
      </c>
      <c r="Y92" s="194">
        <v>374.61857653958396</v>
      </c>
      <c r="Z92" s="194">
        <v>359.99379571547433</v>
      </c>
      <c r="AA92" s="194">
        <v>274.91960971295339</v>
      </c>
      <c r="AB92" s="194">
        <v>210.54313067960356</v>
      </c>
      <c r="AC92" s="195">
        <v>324.34486724210728</v>
      </c>
    </row>
    <row r="93" spans="1:29" ht="13.65" customHeight="1" thickBot="1" x14ac:dyDescent="0.25">
      <c r="A93" s="257" t="s">
        <v>63</v>
      </c>
      <c r="B93" s="164"/>
      <c r="C93" s="196">
        <v>132.66822330715422</v>
      </c>
      <c r="D93" s="196">
        <v>51.114291555919408</v>
      </c>
      <c r="E93" s="196">
        <v>66.880684858213499</v>
      </c>
      <c r="F93" s="234">
        <v>83.554399907095103</v>
      </c>
      <c r="G93" s="196">
        <v>39.469529523206802</v>
      </c>
      <c r="H93" s="196">
        <v>0</v>
      </c>
      <c r="I93" s="196">
        <v>78.939059046415423</v>
      </c>
      <c r="J93" s="196">
        <v>-136.61202185792172</v>
      </c>
      <c r="K93" s="196">
        <v>0</v>
      </c>
      <c r="L93" s="196">
        <v>-273.22404371584344</v>
      </c>
      <c r="M93" s="196">
        <v>822.72870602308103</v>
      </c>
      <c r="N93" s="196">
        <v>975.62510036869571</v>
      </c>
      <c r="O93" s="196">
        <v>1339.8387669481453</v>
      </c>
      <c r="P93" s="196">
        <v>1316.7780106562459</v>
      </c>
      <c r="Q93" s="196">
        <v>1362.8995232400448</v>
      </c>
      <c r="R93" s="196">
        <v>924.90422808434232</v>
      </c>
      <c r="S93" s="196">
        <v>719.2888582875712</v>
      </c>
      <c r="T93" s="196">
        <v>846.78765021692197</v>
      </c>
      <c r="U93" s="196">
        <v>618.77762920846544</v>
      </c>
      <c r="V93" s="196">
        <v>692.30129543732437</v>
      </c>
      <c r="W93" s="234">
        <v>629.37475741564958</v>
      </c>
      <c r="X93" s="196">
        <v>572.67015754418389</v>
      </c>
      <c r="Y93" s="196">
        <v>389.10752406536267</v>
      </c>
      <c r="Z93" s="196">
        <v>372.24162061575043</v>
      </c>
      <c r="AA93" s="196">
        <v>281.41799805642222</v>
      </c>
      <c r="AB93" s="196">
        <v>212.78632050026681</v>
      </c>
      <c r="AC93" s="197">
        <v>334.84343087451452</v>
      </c>
    </row>
    <row r="94" spans="1:29" ht="13.65" customHeight="1" x14ac:dyDescent="0.2">
      <c r="A94" s="167"/>
      <c r="C94" s="194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4"/>
      <c r="O94" s="194"/>
      <c r="P94" s="194"/>
      <c r="Q94" s="194"/>
      <c r="R94" s="200"/>
      <c r="S94" s="200"/>
      <c r="T94" s="200"/>
      <c r="U94" s="200"/>
      <c r="V94" s="200"/>
      <c r="W94" s="200"/>
      <c r="X94" s="200"/>
      <c r="Y94" s="200"/>
      <c r="Z94" s="200"/>
      <c r="AA94" s="200"/>
      <c r="AB94" s="200"/>
      <c r="AC94" s="200"/>
    </row>
    <row r="95" spans="1:29" ht="13.65" customHeight="1" x14ac:dyDescent="0.2">
      <c r="A95" s="229"/>
      <c r="C95" s="194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4"/>
      <c r="O95" s="194"/>
      <c r="P95" s="194"/>
      <c r="Q95" s="194"/>
      <c r="R95" s="194"/>
      <c r="S95" s="194"/>
      <c r="T95" s="194"/>
      <c r="U95" s="194"/>
      <c r="V95" s="194"/>
      <c r="W95" s="194"/>
      <c r="X95" s="194"/>
      <c r="Y95" s="194"/>
      <c r="Z95" s="194"/>
      <c r="AA95" s="194"/>
      <c r="AB95" s="194"/>
      <c r="AC95" s="194"/>
    </row>
    <row r="96" spans="1:29" ht="13.65" customHeight="1" x14ac:dyDescent="0.2">
      <c r="A96" s="229"/>
      <c r="C96" s="194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4"/>
      <c r="O96" s="194"/>
      <c r="P96" s="194"/>
      <c r="Q96" s="194"/>
      <c r="R96" s="194"/>
      <c r="S96" s="194"/>
      <c r="T96" s="194"/>
      <c r="U96" s="194"/>
      <c r="V96" s="194"/>
      <c r="W96" s="194"/>
      <c r="X96" s="194"/>
      <c r="Y96" s="194"/>
      <c r="Z96" s="194"/>
      <c r="AA96" s="194"/>
      <c r="AB96" s="194"/>
      <c r="AC96" s="194"/>
    </row>
    <row r="97" spans="1:29" ht="13.65" customHeight="1" x14ac:dyDescent="0.2">
      <c r="A97" s="229"/>
      <c r="C97" s="194"/>
      <c r="D97" s="194"/>
      <c r="E97" s="194"/>
      <c r="F97" s="194"/>
      <c r="G97" s="194"/>
      <c r="H97" s="194"/>
      <c r="I97" s="194"/>
      <c r="J97" s="194"/>
      <c r="K97" s="194"/>
      <c r="L97" s="194"/>
      <c r="M97" s="194"/>
      <c r="N97" s="194"/>
      <c r="O97" s="194"/>
      <c r="P97" s="194"/>
      <c r="Q97" s="194"/>
      <c r="R97" s="194"/>
      <c r="S97" s="194"/>
      <c r="T97" s="194"/>
      <c r="U97" s="194"/>
      <c r="V97" s="194"/>
      <c r="W97" s="194"/>
      <c r="X97" s="194"/>
      <c r="Y97" s="194"/>
      <c r="Z97" s="194"/>
      <c r="AA97" s="194"/>
      <c r="AB97" s="194"/>
      <c r="AC97" s="194"/>
    </row>
    <row r="98" spans="1:29" ht="13.65" customHeight="1" x14ac:dyDescent="0.2">
      <c r="A98" s="229"/>
      <c r="C98" s="194"/>
      <c r="D98" s="194"/>
      <c r="E98" s="194"/>
      <c r="F98" s="194"/>
      <c r="G98" s="194"/>
      <c r="H98" s="194"/>
      <c r="I98" s="194"/>
      <c r="J98" s="194"/>
      <c r="K98" s="194"/>
      <c r="L98" s="194"/>
      <c r="M98" s="194"/>
      <c r="N98" s="194"/>
      <c r="O98" s="194"/>
      <c r="P98" s="194"/>
      <c r="Q98" s="194"/>
      <c r="R98" s="194"/>
      <c r="S98" s="194"/>
      <c r="T98" s="194"/>
      <c r="U98" s="194"/>
      <c r="V98" s="194"/>
      <c r="W98" s="194"/>
      <c r="X98" s="194"/>
      <c r="Y98" s="194"/>
      <c r="Z98" s="194"/>
      <c r="AA98" s="194"/>
      <c r="AB98" s="194"/>
      <c r="AC98" s="194"/>
    </row>
    <row r="99" spans="1:29" ht="13.65" customHeight="1" x14ac:dyDescent="0.2">
      <c r="A99" s="229"/>
      <c r="C99" s="194"/>
      <c r="D99" s="194"/>
      <c r="E99" s="194"/>
      <c r="F99" s="194"/>
      <c r="G99" s="194"/>
      <c r="H99" s="194"/>
      <c r="I99" s="194"/>
      <c r="J99" s="194"/>
      <c r="K99" s="194"/>
      <c r="L99" s="194"/>
      <c r="M99" s="194"/>
      <c r="N99" s="194"/>
      <c r="O99" s="194"/>
      <c r="P99" s="194"/>
      <c r="Q99" s="194"/>
      <c r="R99" s="194"/>
      <c r="S99" s="194"/>
      <c r="T99" s="194"/>
      <c r="U99" s="194"/>
      <c r="V99" s="194"/>
      <c r="W99" s="194"/>
      <c r="X99" s="194"/>
      <c r="Y99" s="194"/>
      <c r="Z99" s="194"/>
      <c r="AA99" s="194"/>
      <c r="AB99" s="194"/>
      <c r="AC99" s="194"/>
    </row>
    <row r="100" spans="1:29" ht="13.65" customHeight="1" x14ac:dyDescent="0.2">
      <c r="A100" s="229"/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4"/>
      <c r="AA100" s="194"/>
      <c r="AB100" s="194"/>
      <c r="AC100" s="194"/>
    </row>
    <row r="101" spans="1:29" ht="13.65" customHeight="1" x14ac:dyDescent="0.2">
      <c r="A101" s="229"/>
      <c r="C101" s="194"/>
      <c r="D101" s="194"/>
      <c r="E101" s="194"/>
      <c r="F101" s="194"/>
      <c r="G101" s="194"/>
      <c r="H101" s="194"/>
      <c r="I101" s="194"/>
      <c r="J101" s="194"/>
      <c r="K101" s="194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4"/>
      <c r="AA101" s="194"/>
      <c r="AB101" s="194"/>
      <c r="AC101" s="194"/>
    </row>
    <row r="102" spans="1:29" ht="13.65" customHeight="1" x14ac:dyDescent="0.2">
      <c r="A102" s="229"/>
      <c r="C102" s="194"/>
      <c r="D102" s="194"/>
      <c r="E102" s="194"/>
      <c r="F102" s="194"/>
      <c r="G102" s="194"/>
      <c r="H102" s="194"/>
      <c r="I102" s="194"/>
      <c r="J102" s="194"/>
      <c r="K102" s="194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4"/>
      <c r="AA102" s="194"/>
      <c r="AB102" s="194"/>
      <c r="AC102" s="194"/>
    </row>
    <row r="103" spans="1:29" ht="13.65" customHeight="1" thickBot="1" x14ac:dyDescent="0.25">
      <c r="A103" s="230"/>
      <c r="B103" s="135"/>
      <c r="C103" s="196"/>
      <c r="D103" s="196"/>
      <c r="E103" s="196"/>
      <c r="F103" s="196"/>
      <c r="G103" s="196"/>
      <c r="H103" s="196"/>
      <c r="I103" s="196"/>
      <c r="J103" s="196"/>
      <c r="K103" s="196"/>
      <c r="L103" s="196"/>
      <c r="M103" s="196"/>
      <c r="N103" s="196"/>
      <c r="O103" s="196"/>
      <c r="P103" s="196"/>
      <c r="Q103" s="196"/>
      <c r="R103" s="196"/>
      <c r="S103" s="196"/>
      <c r="T103" s="196"/>
      <c r="U103" s="196"/>
      <c r="V103" s="196"/>
      <c r="W103" s="196"/>
      <c r="X103" s="196"/>
      <c r="Y103" s="196"/>
      <c r="Z103" s="196"/>
      <c r="AA103" s="196"/>
      <c r="AB103" s="196"/>
      <c r="AC103" s="197"/>
    </row>
    <row r="104" spans="1:29" x14ac:dyDescent="0.2">
      <c r="A104" s="135"/>
      <c r="C104" s="198"/>
      <c r="D104" s="198"/>
      <c r="E104" s="198"/>
      <c r="F104" s="198"/>
      <c r="G104" s="198"/>
      <c r="H104" s="198"/>
      <c r="I104" s="198"/>
      <c r="J104" s="198"/>
      <c r="K104" s="198"/>
      <c r="L104" s="198"/>
      <c r="M104" s="198"/>
      <c r="N104" s="198"/>
      <c r="O104" s="198"/>
      <c r="P104" s="198"/>
      <c r="Q104" s="198"/>
      <c r="R104" s="198"/>
      <c r="S104" s="198"/>
      <c r="T104" s="198"/>
      <c r="U104" s="198"/>
      <c r="V104" s="198"/>
      <c r="W104" s="198"/>
      <c r="X104" s="198"/>
      <c r="Y104" s="198"/>
      <c r="Z104" s="198"/>
      <c r="AA104" s="198"/>
      <c r="AB104" s="198"/>
      <c r="AC104" s="198"/>
    </row>
    <row r="105" spans="1:29" ht="13.5" customHeight="1" x14ac:dyDescent="0.2"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  <c r="P105" s="198"/>
      <c r="Q105" s="198"/>
      <c r="R105" s="198"/>
      <c r="S105" s="198"/>
      <c r="T105" s="198"/>
      <c r="U105" s="198"/>
      <c r="V105" s="198"/>
      <c r="W105" s="198"/>
      <c r="X105" s="198"/>
      <c r="Y105" s="198"/>
      <c r="Z105" s="198"/>
      <c r="AA105" s="198"/>
      <c r="AB105" s="198"/>
      <c r="AC105" s="198"/>
    </row>
    <row r="106" spans="1:29" ht="10.8" thickBot="1" x14ac:dyDescent="0.25">
      <c r="A106" s="202">
        <v>37186</v>
      </c>
      <c r="B106" s="179"/>
      <c r="C106" s="180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0"/>
      <c r="P106" s="180"/>
      <c r="Q106" s="180"/>
      <c r="R106" s="180"/>
      <c r="S106" s="180"/>
      <c r="T106" s="180"/>
      <c r="U106" s="180"/>
      <c r="V106" s="180"/>
      <c r="W106" s="180"/>
      <c r="X106" s="180"/>
      <c r="Y106" s="180"/>
      <c r="Z106" s="180"/>
      <c r="AA106" s="180"/>
      <c r="AB106" s="180"/>
      <c r="AC106" s="180"/>
    </row>
    <row r="107" spans="1:29" x14ac:dyDescent="0.2">
      <c r="A107" s="153" t="s">
        <v>57</v>
      </c>
      <c r="B107" s="135"/>
      <c r="C107" s="194">
        <v>5150.1804287836976</v>
      </c>
      <c r="D107" s="194">
        <v>5929.2578204866086</v>
      </c>
      <c r="E107" s="194">
        <v>10032.102728731943</v>
      </c>
      <c r="F107" s="194">
        <v>7037.18032600075</v>
      </c>
      <c r="G107" s="200">
        <v>11497.193619699698</v>
      </c>
      <c r="H107" s="200">
        <v>11785.040854808298</v>
      </c>
      <c r="I107" s="200">
        <v>11209.346384591096</v>
      </c>
      <c r="J107" s="200">
        <v>15277.3313332619</v>
      </c>
      <c r="K107" s="200">
        <v>14161.220043572985</v>
      </c>
      <c r="L107" s="200">
        <v>16393.442622950817</v>
      </c>
      <c r="M107" s="200">
        <v>10153.188457427859</v>
      </c>
      <c r="N107" s="200">
        <v>9556.2034337544519</v>
      </c>
      <c r="O107" s="200">
        <v>13969.910961007061</v>
      </c>
      <c r="P107" s="200">
        <v>12895.30242554498</v>
      </c>
      <c r="Q107" s="200">
        <v>15044.519496469142</v>
      </c>
      <c r="R107" s="200">
        <v>12940.442781415652</v>
      </c>
      <c r="S107" s="200">
        <v>11738.466147577825</v>
      </c>
      <c r="T107" s="200">
        <v>12238.325281803542</v>
      </c>
      <c r="U107" s="200">
        <v>11341.853035143771</v>
      </c>
      <c r="V107" s="200">
        <v>11635.220125786162</v>
      </c>
      <c r="W107" s="200">
        <v>12310.129098958192</v>
      </c>
      <c r="X107" s="200">
        <v>11310.892095676483</v>
      </c>
      <c r="Y107" s="200">
        <v>10957.655670851063</v>
      </c>
      <c r="Z107" s="200">
        <v>10735.244781189524</v>
      </c>
      <c r="AA107" s="200">
        <v>10353.848273765427</v>
      </c>
      <c r="AB107" s="200">
        <v>10018.350950904492</v>
      </c>
      <c r="AC107" s="201">
        <v>10539.568068683395</v>
      </c>
    </row>
    <row r="108" spans="1:29" x14ac:dyDescent="0.2">
      <c r="A108" s="158" t="s">
        <v>58</v>
      </c>
      <c r="B108" s="159"/>
      <c r="C108" s="194">
        <v>5213.8611759711312</v>
      </c>
      <c r="D108" s="194">
        <v>6082.600695154365</v>
      </c>
      <c r="E108" s="194">
        <v>10098.983413590155</v>
      </c>
      <c r="F108" s="233">
        <v>7131.8150949052169</v>
      </c>
      <c r="G108" s="194">
        <v>11481.405807890413</v>
      </c>
      <c r="H108" s="194">
        <v>11785.040854808298</v>
      </c>
      <c r="I108" s="194">
        <v>11177.770760972528</v>
      </c>
      <c r="J108" s="194">
        <v>15823.779420693594</v>
      </c>
      <c r="K108" s="194">
        <v>14161.220043572985</v>
      </c>
      <c r="L108" s="194">
        <v>17486.338797814205</v>
      </c>
      <c r="M108" s="194">
        <v>11043.819023868899</v>
      </c>
      <c r="N108" s="194">
        <v>10366.051182377712</v>
      </c>
      <c r="O108" s="194">
        <v>14814.246238870124</v>
      </c>
      <c r="P108" s="194">
        <v>13816.39545594105</v>
      </c>
      <c r="Q108" s="194">
        <v>15812.0970217992</v>
      </c>
      <c r="R108" s="194">
        <v>14031.80542563143</v>
      </c>
      <c r="S108" s="194">
        <v>11738.466147577825</v>
      </c>
      <c r="T108" s="194">
        <v>12238.325281803542</v>
      </c>
      <c r="U108" s="194">
        <v>11341.853035143771</v>
      </c>
      <c r="V108" s="194">
        <v>11635.220125786162</v>
      </c>
      <c r="W108" s="194">
        <v>12758.13164382472</v>
      </c>
      <c r="X108" s="194">
        <v>11841.800570444209</v>
      </c>
      <c r="Y108" s="194">
        <v>11423.294586476268</v>
      </c>
      <c r="Z108" s="194">
        <v>11267.036536606991</v>
      </c>
      <c r="AA108" s="194">
        <v>11056.072577670209</v>
      </c>
      <c r="AB108" s="194">
        <v>10891.179817718619</v>
      </c>
      <c r="AC108" s="195">
        <v>11166.546626971303</v>
      </c>
    </row>
    <row r="109" spans="1:29" x14ac:dyDescent="0.2">
      <c r="A109" s="158" t="s">
        <v>60</v>
      </c>
      <c r="B109" s="135"/>
      <c r="C109" s="194">
        <v>5132.9335597537674</v>
      </c>
      <c r="D109" s="194">
        <v>6082.600695154365</v>
      </c>
      <c r="E109" s="194">
        <v>9991.9743178170138</v>
      </c>
      <c r="F109" s="233">
        <v>7069.1695242417154</v>
      </c>
      <c r="G109" s="194">
        <v>11654.885677785347</v>
      </c>
      <c r="H109" s="194">
        <v>11863.607793840352</v>
      </c>
      <c r="I109" s="194">
        <v>11446.163561730342</v>
      </c>
      <c r="J109" s="194">
        <v>16382.28151005393</v>
      </c>
      <c r="K109" s="194">
        <v>15141.612200435731</v>
      </c>
      <c r="L109" s="194">
        <v>17622.950819672129</v>
      </c>
      <c r="M109" s="194">
        <v>11400.071250445315</v>
      </c>
      <c r="N109" s="194">
        <v>12471.655328798186</v>
      </c>
      <c r="O109" s="194">
        <v>15543.444887933681</v>
      </c>
      <c r="P109" s="194">
        <v>14430.457476205096</v>
      </c>
      <c r="Q109" s="194">
        <v>16656.432299662265</v>
      </c>
      <c r="R109" s="194">
        <v>14265.668849391954</v>
      </c>
      <c r="S109" s="194">
        <v>12585.86187155494</v>
      </c>
      <c r="T109" s="194">
        <v>12721.417069243156</v>
      </c>
      <c r="U109" s="194">
        <v>12300.319488817891</v>
      </c>
      <c r="V109" s="194">
        <v>12735.849056603773</v>
      </c>
      <c r="W109" s="194">
        <v>13440.407708824852</v>
      </c>
      <c r="X109" s="194">
        <v>12622.34898760272</v>
      </c>
      <c r="Y109" s="194">
        <v>12128.230162758942</v>
      </c>
      <c r="Z109" s="194">
        <v>11972.471572333168</v>
      </c>
      <c r="AA109" s="194">
        <v>11428.340858492202</v>
      </c>
      <c r="AB109" s="194">
        <v>10940.844952207914</v>
      </c>
      <c r="AC109" s="195">
        <v>11630.655589419646</v>
      </c>
    </row>
    <row r="110" spans="1:29" x14ac:dyDescent="0.2">
      <c r="A110" s="158" t="s">
        <v>62</v>
      </c>
      <c r="B110" s="135"/>
      <c r="C110" s="194">
        <v>5013.5454255996601</v>
      </c>
      <c r="D110" s="194">
        <v>4669.597135148776</v>
      </c>
      <c r="E110" s="194">
        <v>9336.5436062065273</v>
      </c>
      <c r="F110" s="233">
        <v>6339.8953889849872</v>
      </c>
      <c r="G110" s="194">
        <v>10985.764275962614</v>
      </c>
      <c r="H110" s="194">
        <v>11077.938403519798</v>
      </c>
      <c r="I110" s="194">
        <v>10893.59014840543</v>
      </c>
      <c r="J110" s="194">
        <v>16164.416586306654</v>
      </c>
      <c r="K110" s="194">
        <v>14705.882352941178</v>
      </c>
      <c r="L110" s="194">
        <v>17622.950819672129</v>
      </c>
      <c r="M110" s="194">
        <v>11400.071250445315</v>
      </c>
      <c r="N110" s="194">
        <v>12471.655328798186</v>
      </c>
      <c r="O110" s="194">
        <v>15505.066011667179</v>
      </c>
      <c r="P110" s="194">
        <v>14353.699723672091</v>
      </c>
      <c r="Q110" s="194">
        <v>16656.432299662265</v>
      </c>
      <c r="R110" s="194">
        <v>14265.668849391954</v>
      </c>
      <c r="S110" s="194">
        <v>12267.190065447336</v>
      </c>
      <c r="T110" s="194">
        <v>12399.355877616747</v>
      </c>
      <c r="U110" s="194">
        <v>11980.830670926518</v>
      </c>
      <c r="V110" s="194">
        <v>12421.383647798741</v>
      </c>
      <c r="W110" s="194">
        <v>13201.163746255597</v>
      </c>
      <c r="X110" s="194">
        <v>9429.2733896246918</v>
      </c>
      <c r="Y110" s="194">
        <v>8181.8513143631644</v>
      </c>
      <c r="Z110" s="194">
        <v>7494.6683734888238</v>
      </c>
      <c r="AA110" s="194">
        <v>9562.6221538123136</v>
      </c>
      <c r="AB110" s="194">
        <v>10027.358253021564</v>
      </c>
      <c r="AC110" s="195">
        <v>9452.201628288296</v>
      </c>
    </row>
    <row r="111" spans="1:29" x14ac:dyDescent="0.2">
      <c r="A111" s="158" t="s">
        <v>61</v>
      </c>
      <c r="B111" s="159"/>
      <c r="C111" s="194">
        <v>5169.2846529399276</v>
      </c>
      <c r="D111" s="194">
        <v>5929.2578204866086</v>
      </c>
      <c r="E111" s="194">
        <v>9336.5436062065273</v>
      </c>
      <c r="F111" s="233">
        <v>6811.6953598776881</v>
      </c>
      <c r="G111" s="194">
        <v>10985.764275962614</v>
      </c>
      <c r="H111" s="194">
        <v>11077.938403519798</v>
      </c>
      <c r="I111" s="194">
        <v>10893.59014840543</v>
      </c>
      <c r="J111" s="194">
        <v>16301.028608164577</v>
      </c>
      <c r="K111" s="194">
        <v>14705.882352941178</v>
      </c>
      <c r="L111" s="194">
        <v>17896.174863387976</v>
      </c>
      <c r="M111" s="194">
        <v>12201.638760242253</v>
      </c>
      <c r="N111" s="194">
        <v>13038.548752834466</v>
      </c>
      <c r="O111" s="194">
        <v>15581.823764200184</v>
      </c>
      <c r="P111" s="194">
        <v>14353.699723672091</v>
      </c>
      <c r="Q111" s="194">
        <v>16809.947804728279</v>
      </c>
      <c r="R111" s="194">
        <v>14421.577798565635</v>
      </c>
      <c r="S111" s="194">
        <v>12309.78857449952</v>
      </c>
      <c r="T111" s="194">
        <v>12399.355877616747</v>
      </c>
      <c r="U111" s="194">
        <v>12108.626198083068</v>
      </c>
      <c r="V111" s="194">
        <v>12421.383647798741</v>
      </c>
      <c r="W111" s="194">
        <v>13366.182435119155</v>
      </c>
      <c r="X111" s="194">
        <v>12613.142808731747</v>
      </c>
      <c r="Y111" s="194">
        <v>12008.466497621717</v>
      </c>
      <c r="Z111" s="194">
        <v>11924.340239998841</v>
      </c>
      <c r="AA111" s="194">
        <v>11381.878692420483</v>
      </c>
      <c r="AB111" s="194">
        <v>10876.479308199698</v>
      </c>
      <c r="AC111" s="195">
        <v>11578.466553195536</v>
      </c>
    </row>
    <row r="112" spans="1:29" x14ac:dyDescent="0.2">
      <c r="A112" s="158" t="s">
        <v>59</v>
      </c>
      <c r="B112" s="135"/>
      <c r="C112" s="194">
        <v>5048.0258968371891</v>
      </c>
      <c r="D112" s="194">
        <v>5673.6863627070124</v>
      </c>
      <c r="E112" s="194">
        <v>8761.3697164258974</v>
      </c>
      <c r="F112" s="233">
        <v>6494.3606586566993</v>
      </c>
      <c r="G112" s="194">
        <v>10355.740283648729</v>
      </c>
      <c r="H112" s="194">
        <v>10449.402891263357</v>
      </c>
      <c r="I112" s="194">
        <v>10262.077676034101</v>
      </c>
      <c r="J112" s="194">
        <v>15441.622915104112</v>
      </c>
      <c r="K112" s="194">
        <v>13943.355119825708</v>
      </c>
      <c r="L112" s="194">
        <v>16939.890710382515</v>
      </c>
      <c r="M112" s="194">
        <v>12468.827930174564</v>
      </c>
      <c r="N112" s="194">
        <v>13929.381276320051</v>
      </c>
      <c r="O112" s="194">
        <v>16925.084433527787</v>
      </c>
      <c r="P112" s="194">
        <v>15505.066011667179</v>
      </c>
      <c r="Q112" s="194">
        <v>18345.102855388395</v>
      </c>
      <c r="R112" s="194">
        <v>15434.985968194573</v>
      </c>
      <c r="S112" s="194">
        <v>11233.824258726827</v>
      </c>
      <c r="T112" s="194">
        <v>11594.202898550724</v>
      </c>
      <c r="U112" s="194">
        <v>11022.364217252398</v>
      </c>
      <c r="V112" s="194">
        <v>11084.905660377357</v>
      </c>
      <c r="W112" s="194">
        <v>13306.537125891364</v>
      </c>
      <c r="X112" s="194">
        <v>11733.077292366777</v>
      </c>
      <c r="Y112" s="194">
        <v>11116.227192349395</v>
      </c>
      <c r="Z112" s="194">
        <v>11107.181151631325</v>
      </c>
      <c r="AA112" s="194">
        <v>10612.771410863788</v>
      </c>
      <c r="AB112" s="194">
        <v>10153.516026147403</v>
      </c>
      <c r="AC112" s="195">
        <v>10865.794138153664</v>
      </c>
    </row>
    <row r="113" spans="1:29" ht="10.8" thickBot="1" x14ac:dyDescent="0.25">
      <c r="A113" s="158" t="s">
        <v>63</v>
      </c>
      <c r="C113" s="196">
        <v>5233.7614094672035</v>
      </c>
      <c r="D113" s="196">
        <v>5878.1435289306892</v>
      </c>
      <c r="E113" s="196">
        <v>9296.4151952916</v>
      </c>
      <c r="F113" s="234">
        <v>6802.7733778964975</v>
      </c>
      <c r="G113" s="194">
        <v>10788.788748360936</v>
      </c>
      <c r="H113" s="194">
        <v>10920.804525455689</v>
      </c>
      <c r="I113" s="194">
        <v>10656.772971266182</v>
      </c>
      <c r="J113" s="194">
        <v>16260.4021572199</v>
      </c>
      <c r="K113" s="194">
        <v>14488.0174291939</v>
      </c>
      <c r="L113" s="194">
        <v>18032.7868852459</v>
      </c>
      <c r="M113" s="194">
        <v>13537.584609903812</v>
      </c>
      <c r="N113" s="194">
        <v>15549.076773566569</v>
      </c>
      <c r="O113" s="194">
        <v>19534.84801964998</v>
      </c>
      <c r="P113" s="194">
        <v>17654.283082591341</v>
      </c>
      <c r="Q113" s="194">
        <v>21415.412956708624</v>
      </c>
      <c r="R113" s="194">
        <v>17617.711256626131</v>
      </c>
      <c r="S113" s="194">
        <v>11924.844736213103</v>
      </c>
      <c r="T113" s="194">
        <v>12399.355877616747</v>
      </c>
      <c r="U113" s="194">
        <v>11661.341853035145</v>
      </c>
      <c r="V113" s="194">
        <v>11713.836477987421</v>
      </c>
      <c r="W113" s="194">
        <v>14562.733610794472</v>
      </c>
      <c r="X113" s="194">
        <v>12693.795713196463</v>
      </c>
      <c r="Y113" s="194">
        <v>11994.875443789118</v>
      </c>
      <c r="Z113" s="194">
        <v>11992.658735118479</v>
      </c>
      <c r="AA113" s="194">
        <v>11409.68480840659</v>
      </c>
      <c r="AB113" s="194">
        <v>10861.186334821074</v>
      </c>
      <c r="AC113" s="195">
        <v>11713.160060090226</v>
      </c>
    </row>
    <row r="114" spans="1:29" x14ac:dyDescent="0.2">
      <c r="A114" s="158"/>
      <c r="C114" s="194"/>
      <c r="D114" s="194"/>
      <c r="E114" s="194"/>
      <c r="F114" s="194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/>
      <c r="Q114" s="194"/>
      <c r="R114" s="194"/>
      <c r="S114" s="194"/>
      <c r="T114" s="194"/>
      <c r="U114" s="194"/>
      <c r="V114" s="194"/>
      <c r="W114" s="194"/>
      <c r="X114" s="194"/>
      <c r="Y114" s="194"/>
      <c r="Z114" s="194"/>
      <c r="AA114" s="194"/>
      <c r="AB114" s="194"/>
      <c r="AC114" s="195"/>
    </row>
    <row r="115" spans="1:29" x14ac:dyDescent="0.2">
      <c r="A115" s="158"/>
      <c r="C115" s="194"/>
      <c r="D115" s="194"/>
      <c r="E115" s="194"/>
      <c r="F115" s="194"/>
      <c r="G115" s="194"/>
      <c r="H115" s="194"/>
      <c r="I115" s="194"/>
      <c r="J115" s="194"/>
      <c r="K115" s="194"/>
      <c r="L115" s="194"/>
      <c r="M115" s="194"/>
      <c r="N115" s="194"/>
      <c r="O115" s="194"/>
      <c r="P115" s="194"/>
      <c r="Q115" s="194"/>
      <c r="R115" s="194"/>
      <c r="S115" s="194"/>
      <c r="T115" s="194"/>
      <c r="U115" s="194"/>
      <c r="V115" s="194"/>
      <c r="W115" s="194"/>
      <c r="X115" s="194"/>
      <c r="Y115" s="194"/>
      <c r="Z115" s="194"/>
      <c r="AA115" s="194"/>
      <c r="AB115" s="194"/>
      <c r="AC115" s="195"/>
    </row>
    <row r="116" spans="1:29" x14ac:dyDescent="0.2">
      <c r="A116" s="158"/>
      <c r="C116" s="194"/>
      <c r="D116" s="194"/>
      <c r="E116" s="194"/>
      <c r="F116" s="194"/>
      <c r="G116" s="194"/>
      <c r="H116" s="194"/>
      <c r="I116" s="194"/>
      <c r="J116" s="194"/>
      <c r="K116" s="194"/>
      <c r="L116" s="194"/>
      <c r="M116" s="194"/>
      <c r="N116" s="194"/>
      <c r="O116" s="194"/>
      <c r="P116" s="194"/>
      <c r="Q116" s="194"/>
      <c r="R116" s="194"/>
      <c r="S116" s="194"/>
      <c r="T116" s="194"/>
      <c r="U116" s="194"/>
      <c r="V116" s="194"/>
      <c r="W116" s="194"/>
      <c r="X116" s="194"/>
      <c r="Y116" s="194"/>
      <c r="Z116" s="194"/>
      <c r="AA116" s="194"/>
      <c r="AB116" s="194"/>
      <c r="AC116" s="195"/>
    </row>
    <row r="117" spans="1:29" x14ac:dyDescent="0.2">
      <c r="A117" s="158"/>
      <c r="C117" s="194"/>
      <c r="D117" s="194"/>
      <c r="E117" s="194"/>
      <c r="F117" s="194"/>
      <c r="G117" s="194"/>
      <c r="H117" s="194"/>
      <c r="I117" s="194"/>
      <c r="J117" s="194"/>
      <c r="K117" s="194"/>
      <c r="L117" s="194"/>
      <c r="M117" s="194"/>
      <c r="N117" s="194"/>
      <c r="O117" s="194"/>
      <c r="P117" s="194"/>
      <c r="Q117" s="194"/>
      <c r="R117" s="194"/>
      <c r="S117" s="194"/>
      <c r="T117" s="194"/>
      <c r="U117" s="194"/>
      <c r="V117" s="194"/>
      <c r="W117" s="194"/>
      <c r="X117" s="194"/>
      <c r="Y117" s="194"/>
      <c r="Z117" s="194"/>
      <c r="AA117" s="194"/>
      <c r="AB117" s="194"/>
      <c r="AC117" s="195"/>
    </row>
    <row r="118" spans="1:29" x14ac:dyDescent="0.2">
      <c r="A118" s="158"/>
      <c r="C118" s="194"/>
      <c r="D118" s="194"/>
      <c r="E118" s="194"/>
      <c r="F118" s="194"/>
      <c r="G118" s="194"/>
      <c r="H118" s="194"/>
      <c r="I118" s="194"/>
      <c r="J118" s="194"/>
      <c r="K118" s="194"/>
      <c r="L118" s="194"/>
      <c r="M118" s="194"/>
      <c r="N118" s="194"/>
      <c r="O118" s="194"/>
      <c r="P118" s="194"/>
      <c r="Q118" s="194"/>
      <c r="R118" s="194"/>
      <c r="S118" s="194"/>
      <c r="T118" s="194"/>
      <c r="U118" s="194"/>
      <c r="V118" s="194"/>
      <c r="W118" s="194"/>
      <c r="X118" s="194"/>
      <c r="Y118" s="194"/>
      <c r="Z118" s="194"/>
      <c r="AA118" s="194"/>
      <c r="AB118" s="194"/>
      <c r="AC118" s="195"/>
    </row>
    <row r="119" spans="1:29" x14ac:dyDescent="0.2">
      <c r="A119" s="158"/>
      <c r="C119" s="194"/>
      <c r="D119" s="194"/>
      <c r="E119" s="194"/>
      <c r="F119" s="194"/>
      <c r="G119" s="194"/>
      <c r="H119" s="194"/>
      <c r="I119" s="194"/>
      <c r="J119" s="194"/>
      <c r="K119" s="194"/>
      <c r="L119" s="194"/>
      <c r="M119" s="194"/>
      <c r="N119" s="194"/>
      <c r="O119" s="194"/>
      <c r="P119" s="194"/>
      <c r="Q119" s="194"/>
      <c r="R119" s="194"/>
      <c r="S119" s="194"/>
      <c r="T119" s="194"/>
      <c r="U119" s="194"/>
      <c r="V119" s="194"/>
      <c r="W119" s="194"/>
      <c r="X119" s="194"/>
      <c r="Y119" s="194"/>
      <c r="Z119" s="194"/>
      <c r="AA119" s="194"/>
      <c r="AB119" s="194"/>
      <c r="AC119" s="195"/>
    </row>
    <row r="120" spans="1:29" x14ac:dyDescent="0.2">
      <c r="A120" s="158"/>
      <c r="C120" s="194"/>
      <c r="D120" s="194"/>
      <c r="E120" s="194"/>
      <c r="F120" s="194"/>
      <c r="G120" s="194"/>
      <c r="H120" s="194"/>
      <c r="I120" s="194"/>
      <c r="J120" s="194"/>
      <c r="K120" s="194"/>
      <c r="L120" s="194"/>
      <c r="M120" s="194"/>
      <c r="N120" s="194"/>
      <c r="O120" s="194"/>
      <c r="P120" s="194"/>
      <c r="Q120" s="194"/>
      <c r="R120" s="194"/>
      <c r="S120" s="194"/>
      <c r="T120" s="194"/>
      <c r="U120" s="194"/>
      <c r="V120" s="194"/>
      <c r="W120" s="194"/>
      <c r="X120" s="194"/>
      <c r="Y120" s="194"/>
      <c r="Z120" s="194"/>
      <c r="AA120" s="194"/>
      <c r="AB120" s="194"/>
      <c r="AC120" s="195"/>
    </row>
    <row r="121" spans="1:29" x14ac:dyDescent="0.2">
      <c r="A121" s="158"/>
      <c r="C121" s="194"/>
      <c r="D121" s="194"/>
      <c r="E121" s="194"/>
      <c r="F121" s="194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/>
      <c r="Q121" s="194"/>
      <c r="R121" s="194"/>
      <c r="S121" s="194"/>
      <c r="T121" s="194"/>
      <c r="U121" s="194"/>
      <c r="V121" s="194"/>
      <c r="W121" s="194"/>
      <c r="X121" s="194"/>
      <c r="Y121" s="194"/>
      <c r="Z121" s="194"/>
      <c r="AA121" s="194"/>
      <c r="AB121" s="194"/>
      <c r="AC121" s="195"/>
    </row>
    <row r="122" spans="1:29" x14ac:dyDescent="0.2">
      <c r="A122" s="158"/>
      <c r="C122" s="194"/>
      <c r="D122" s="194"/>
      <c r="E122" s="194"/>
      <c r="F122" s="194"/>
      <c r="G122" s="194"/>
      <c r="H122" s="194"/>
      <c r="I122" s="194"/>
      <c r="J122" s="194"/>
      <c r="K122" s="194"/>
      <c r="L122" s="194"/>
      <c r="M122" s="194"/>
      <c r="N122" s="194"/>
      <c r="O122" s="194"/>
      <c r="P122" s="194"/>
      <c r="Q122" s="194"/>
      <c r="R122" s="194"/>
      <c r="S122" s="194"/>
      <c r="T122" s="194"/>
      <c r="U122" s="194"/>
      <c r="V122" s="194"/>
      <c r="W122" s="194"/>
      <c r="X122" s="194"/>
      <c r="Y122" s="194"/>
      <c r="Z122" s="194"/>
      <c r="AA122" s="194"/>
      <c r="AB122" s="194"/>
      <c r="AC122" s="195"/>
    </row>
    <row r="123" spans="1:29" ht="10.8" thickBot="1" x14ac:dyDescent="0.25">
      <c r="A123" s="163"/>
      <c r="B123" s="135"/>
      <c r="C123" s="196"/>
      <c r="D123" s="196"/>
      <c r="E123" s="196"/>
      <c r="F123" s="194"/>
      <c r="G123" s="194"/>
      <c r="H123" s="194"/>
      <c r="I123" s="194"/>
      <c r="J123" s="194"/>
      <c r="K123" s="194"/>
      <c r="L123" s="194"/>
      <c r="M123" s="194"/>
      <c r="N123" s="194"/>
      <c r="O123" s="194"/>
      <c r="P123" s="194"/>
      <c r="Q123" s="194"/>
      <c r="R123" s="194"/>
      <c r="S123" s="194"/>
      <c r="T123" s="194"/>
      <c r="U123" s="194"/>
      <c r="V123" s="194"/>
      <c r="W123" s="196"/>
      <c r="X123" s="196"/>
      <c r="Y123" s="196"/>
      <c r="Z123" s="196"/>
      <c r="AA123" s="196"/>
      <c r="AB123" s="196"/>
      <c r="AC123" s="197"/>
    </row>
  </sheetData>
  <pageMargins left="0.25" right="0.25" top="1" bottom="0.25" header="0.5" footer="0.5"/>
  <pageSetup scale="68" orientation="landscape" r:id="rId1"/>
  <headerFooter alignWithMargins="0">
    <oddHeader>&amp;C&amp;"Times New Roman,Bold"&amp;12WEST POWER DESK PRICE REPORT
Peak Prices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3" r:id="rId4" name="Button 3">
              <controlPr defaultSize="0" print="0" autoFill="0" autoPict="0" macro="[0]!rollprior">
                <anchor moveWithCells="1" sizeWithCells="1">
                  <from>
                    <xdr:col>26</xdr:col>
                    <xdr:colOff>495300</xdr:colOff>
                    <xdr:row>0</xdr:row>
                    <xdr:rowOff>22860</xdr:rowOff>
                  </from>
                  <to>
                    <xdr:col>27</xdr:col>
                    <xdr:colOff>464820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5" name="Button 4">
              <controlPr defaultSize="0" print="0" autoFill="0" autoPict="0" macro="[0]!copyancillary">
                <anchor moveWithCells="1" sizeWithCells="1">
                  <from>
                    <xdr:col>29</xdr:col>
                    <xdr:colOff>403860</xdr:colOff>
                    <xdr:row>0</xdr:row>
                    <xdr:rowOff>22860</xdr:rowOff>
                  </from>
                  <to>
                    <xdr:col>31</xdr:col>
                    <xdr:colOff>533400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1">
    <pageSetUpPr fitToPage="1"/>
  </sheetPr>
  <dimension ref="A1:EJ124"/>
  <sheetViews>
    <sheetView showGridLines="0" zoomScaleNormal="100" workbookViewId="0">
      <pane xSplit="2" ySplit="8" topLeftCell="C9" activePane="bottomRight" state="frozen"/>
      <selection sqref="A1:IV65536"/>
      <selection pane="topRight" sqref="A1:IV65536"/>
      <selection pane="bottomLeft" sqref="A1:IV65536"/>
      <selection pane="bottomRight" activeCell="AB93" sqref="AB93"/>
    </sheetView>
  </sheetViews>
  <sheetFormatPr defaultColWidth="0" defaultRowHeight="10.199999999999999" x14ac:dyDescent="0.2"/>
  <cols>
    <col min="1" max="1" width="30.75" style="73" customWidth="1"/>
    <col min="2" max="2" width="10.375" style="73" hidden="1" customWidth="1"/>
    <col min="3" max="5" width="9.125" style="73" customWidth="1"/>
    <col min="6" max="6" width="9.875" style="73" customWidth="1"/>
    <col min="7" max="7" width="11.75" style="73" customWidth="1"/>
    <col min="8" max="9" width="9.875" style="73" hidden="1" customWidth="1"/>
    <col min="10" max="10" width="12.375" style="73" customWidth="1"/>
    <col min="11" max="12" width="9.875" style="73" hidden="1" customWidth="1"/>
    <col min="13" max="14" width="9.875" style="73" customWidth="1"/>
    <col min="15" max="15" width="11.125" style="73" customWidth="1"/>
    <col min="16" max="16" width="9.875" style="73" hidden="1" customWidth="1"/>
    <col min="17" max="17" width="2.625" style="73" hidden="1" customWidth="1"/>
    <col min="18" max="18" width="9.875" style="73" customWidth="1"/>
    <col min="19" max="19" width="12" style="73" customWidth="1"/>
    <col min="20" max="22" width="9.875" style="73" hidden="1" customWidth="1"/>
    <col min="23" max="23" width="10.375" style="73" bestFit="1" customWidth="1"/>
    <col min="24" max="27" width="10.375" style="73" customWidth="1"/>
    <col min="28" max="28" width="13.25" style="203" customWidth="1"/>
    <col min="29" max="29" width="15" style="73" bestFit="1" customWidth="1"/>
    <col min="30" max="30" width="9.875" style="135" bestFit="1" customWidth="1"/>
    <col min="31" max="31" width="14.875" style="73" customWidth="1"/>
    <col min="32" max="32" width="13" style="73" customWidth="1"/>
    <col min="33" max="140" width="9.125" style="73" customWidth="1"/>
    <col min="141" max="16384" width="0" style="73" hidden="1"/>
  </cols>
  <sheetData>
    <row r="1" spans="1:140" x14ac:dyDescent="0.2">
      <c r="A1" s="132" t="s">
        <v>4</v>
      </c>
    </row>
    <row r="2" spans="1:140" ht="24" customHeight="1" x14ac:dyDescent="0.2">
      <c r="A2" s="136">
        <v>37187</v>
      </c>
      <c r="B2" s="133"/>
    </row>
    <row r="3" spans="1:140" ht="10.5" hidden="1" customHeight="1" x14ac:dyDescent="0.2">
      <c r="A3" s="136"/>
      <c r="B3" s="133"/>
      <c r="C3" s="73">
        <v>80</v>
      </c>
      <c r="D3" s="73">
        <v>304</v>
      </c>
      <c r="E3" s="73">
        <v>328</v>
      </c>
      <c r="AG3" s="73">
        <v>312</v>
      </c>
      <c r="AH3" s="73">
        <v>288</v>
      </c>
      <c r="AI3" s="73">
        <v>328</v>
      </c>
      <c r="AJ3" s="73">
        <v>304</v>
      </c>
      <c r="AK3" s="73">
        <v>312</v>
      </c>
      <c r="AL3" s="73">
        <v>320</v>
      </c>
      <c r="AM3" s="73">
        <v>312</v>
      </c>
      <c r="AN3" s="73">
        <v>312</v>
      </c>
      <c r="AO3" s="73">
        <v>320</v>
      </c>
      <c r="AP3" s="73">
        <v>312</v>
      </c>
      <c r="AQ3" s="73">
        <v>304</v>
      </c>
      <c r="AR3" s="73">
        <v>328</v>
      </c>
      <c r="AS3" s="73">
        <v>312</v>
      </c>
      <c r="AT3" s="73">
        <v>288</v>
      </c>
      <c r="AU3" s="73">
        <v>328</v>
      </c>
      <c r="AV3" s="73">
        <v>304</v>
      </c>
      <c r="AW3" s="73">
        <v>312</v>
      </c>
      <c r="AX3" s="73">
        <v>320</v>
      </c>
      <c r="AY3" s="73">
        <v>312</v>
      </c>
      <c r="AZ3" s="73">
        <v>328</v>
      </c>
      <c r="BA3" s="73">
        <v>304</v>
      </c>
      <c r="BB3" s="73">
        <v>312</v>
      </c>
      <c r="BC3" s="73">
        <v>320</v>
      </c>
      <c r="BD3" s="73">
        <v>312</v>
      </c>
      <c r="BE3" s="73">
        <v>312</v>
      </c>
      <c r="BF3" s="73">
        <v>312</v>
      </c>
      <c r="BG3" s="73">
        <v>312</v>
      </c>
      <c r="BH3" s="73">
        <v>304</v>
      </c>
      <c r="BI3" s="73">
        <v>328</v>
      </c>
      <c r="BJ3" s="73">
        <v>304</v>
      </c>
      <c r="BK3" s="73">
        <v>312</v>
      </c>
      <c r="BL3" s="73">
        <v>328</v>
      </c>
      <c r="BM3" s="73">
        <v>304</v>
      </c>
      <c r="BN3" s="73">
        <v>328</v>
      </c>
      <c r="BO3" s="73">
        <v>304</v>
      </c>
      <c r="BP3" s="73">
        <v>312</v>
      </c>
      <c r="BQ3" s="73">
        <v>328</v>
      </c>
      <c r="BR3" s="73">
        <v>288</v>
      </c>
      <c r="BS3" s="73">
        <v>312</v>
      </c>
      <c r="BT3" s="73">
        <v>304</v>
      </c>
      <c r="BU3" s="73">
        <v>328</v>
      </c>
      <c r="BV3" s="73">
        <v>304</v>
      </c>
      <c r="BW3" s="73">
        <v>328</v>
      </c>
      <c r="BX3" s="73">
        <v>312</v>
      </c>
      <c r="BY3" s="73">
        <v>304</v>
      </c>
      <c r="BZ3" s="73">
        <v>328</v>
      </c>
      <c r="CA3" s="73">
        <v>304</v>
      </c>
      <c r="CB3" s="73">
        <v>312</v>
      </c>
      <c r="CC3" s="73">
        <v>328</v>
      </c>
      <c r="CD3" s="73">
        <v>288</v>
      </c>
      <c r="CE3" s="73">
        <v>312</v>
      </c>
      <c r="CF3" s="73">
        <v>320</v>
      </c>
      <c r="CG3" s="73">
        <v>312</v>
      </c>
      <c r="CH3" s="73">
        <v>304</v>
      </c>
      <c r="CI3" s="73">
        <v>328</v>
      </c>
      <c r="CJ3" s="73">
        <v>312</v>
      </c>
      <c r="CK3" s="73">
        <v>304</v>
      </c>
      <c r="CL3" s="73">
        <v>328</v>
      </c>
      <c r="CM3" s="73">
        <v>304</v>
      </c>
      <c r="CN3" s="73">
        <v>328</v>
      </c>
      <c r="CO3" s="73">
        <v>312</v>
      </c>
      <c r="CP3" s="73">
        <v>288</v>
      </c>
      <c r="CQ3" s="73">
        <v>312</v>
      </c>
      <c r="CR3" s="73">
        <v>320</v>
      </c>
      <c r="CS3" s="73">
        <v>312</v>
      </c>
      <c r="CT3" s="73">
        <v>304</v>
      </c>
      <c r="CU3" s="73">
        <v>328</v>
      </c>
      <c r="CV3" s="73">
        <v>312</v>
      </c>
      <c r="CW3" s="73">
        <v>320</v>
      </c>
      <c r="CX3" s="73">
        <v>312</v>
      </c>
      <c r="CY3" s="73">
        <v>304</v>
      </c>
      <c r="CZ3" s="73">
        <v>328</v>
      </c>
      <c r="DA3" s="73">
        <v>312</v>
      </c>
      <c r="DB3" s="73">
        <v>296</v>
      </c>
      <c r="DC3" s="73">
        <v>328</v>
      </c>
      <c r="DD3" s="73">
        <v>304</v>
      </c>
      <c r="DE3" s="73">
        <v>312</v>
      </c>
      <c r="DF3" s="73">
        <v>320</v>
      </c>
      <c r="DG3" s="73">
        <v>312</v>
      </c>
      <c r="DH3" s="73">
        <v>328</v>
      </c>
      <c r="DI3" s="73">
        <v>304</v>
      </c>
      <c r="DJ3" s="73">
        <v>312</v>
      </c>
      <c r="DK3" s="73">
        <v>320</v>
      </c>
      <c r="DL3" s="73">
        <v>312</v>
      </c>
      <c r="DM3" s="73">
        <v>312</v>
      </c>
      <c r="DN3" s="73">
        <v>288</v>
      </c>
      <c r="DO3" s="73">
        <v>328</v>
      </c>
      <c r="DP3" s="73">
        <v>304</v>
      </c>
      <c r="DQ3" s="73">
        <v>328</v>
      </c>
      <c r="DR3" s="73">
        <v>304</v>
      </c>
      <c r="DS3" s="73">
        <v>312</v>
      </c>
      <c r="DT3" s="73">
        <v>328</v>
      </c>
      <c r="DU3" s="73">
        <v>304</v>
      </c>
      <c r="DV3" s="73">
        <v>312</v>
      </c>
      <c r="DW3" s="73">
        <v>320</v>
      </c>
      <c r="DX3" s="73">
        <v>312</v>
      </c>
      <c r="DY3" s="73">
        <v>328</v>
      </c>
      <c r="DZ3" s="73">
        <v>288</v>
      </c>
      <c r="EA3" s="73">
        <v>312</v>
      </c>
      <c r="EB3" s="73">
        <v>304</v>
      </c>
      <c r="EC3" s="73">
        <v>328</v>
      </c>
      <c r="ED3" s="73">
        <v>304</v>
      </c>
      <c r="EE3" s="73">
        <v>312</v>
      </c>
      <c r="EF3" s="73">
        <v>328</v>
      </c>
      <c r="EG3" s="73">
        <v>304</v>
      </c>
      <c r="EH3" s="73">
        <v>328</v>
      </c>
      <c r="EI3" s="73">
        <v>304</v>
      </c>
      <c r="EJ3" s="73">
        <v>312</v>
      </c>
    </row>
    <row r="4" spans="1:140" hidden="1" x14ac:dyDescent="0.2">
      <c r="A4" s="137"/>
      <c r="B4" s="133"/>
      <c r="F4" s="138">
        <v>36892</v>
      </c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>
        <v>37257</v>
      </c>
      <c r="X4" s="138">
        <v>37622</v>
      </c>
      <c r="Y4" s="138">
        <v>37987</v>
      </c>
      <c r="Z4" s="138">
        <v>38353</v>
      </c>
      <c r="AA4" s="138">
        <v>38718</v>
      </c>
      <c r="AB4" s="139">
        <v>40179</v>
      </c>
      <c r="AC4" s="139">
        <v>40544</v>
      </c>
    </row>
    <row r="5" spans="1:140" hidden="1" x14ac:dyDescent="0.2">
      <c r="A5" s="137"/>
      <c r="B5" s="133"/>
      <c r="C5" s="73">
        <v>96</v>
      </c>
      <c r="D5" s="73">
        <v>368</v>
      </c>
      <c r="E5" s="73">
        <v>408</v>
      </c>
      <c r="AG5" s="73">
        <v>376</v>
      </c>
      <c r="AH5" s="73">
        <v>352</v>
      </c>
      <c r="AI5" s="73">
        <v>408</v>
      </c>
      <c r="AJ5" s="73">
        <v>368</v>
      </c>
      <c r="AK5" s="73">
        <v>376</v>
      </c>
      <c r="AL5" s="73">
        <v>400</v>
      </c>
      <c r="AM5" s="73">
        <v>376</v>
      </c>
      <c r="AN5" s="73">
        <v>392</v>
      </c>
      <c r="AO5" s="73">
        <v>384</v>
      </c>
      <c r="AP5" s="73">
        <v>376</v>
      </c>
      <c r="AQ5" s="73">
        <v>384</v>
      </c>
      <c r="AR5" s="73">
        <v>392</v>
      </c>
      <c r="AS5" s="73">
        <v>376</v>
      </c>
      <c r="AT5" s="73">
        <v>352</v>
      </c>
      <c r="AU5" s="73">
        <v>408</v>
      </c>
      <c r="AV5" s="73">
        <v>368</v>
      </c>
      <c r="AW5" s="73">
        <v>392</v>
      </c>
      <c r="AX5" s="73">
        <v>384</v>
      </c>
      <c r="AY5" s="73">
        <v>376</v>
      </c>
      <c r="AZ5" s="73">
        <v>408</v>
      </c>
      <c r="BA5" s="73">
        <v>368</v>
      </c>
      <c r="BB5" s="73">
        <v>376</v>
      </c>
      <c r="BC5" s="73">
        <v>400</v>
      </c>
      <c r="BD5" s="73">
        <v>376</v>
      </c>
      <c r="BE5" s="73">
        <v>392</v>
      </c>
      <c r="BF5" s="73">
        <v>376</v>
      </c>
      <c r="BG5" s="73">
        <v>376</v>
      </c>
      <c r="BH5" s="73">
        <v>368</v>
      </c>
      <c r="BI5" s="73">
        <v>408</v>
      </c>
      <c r="BJ5" s="73">
        <v>368</v>
      </c>
      <c r="BK5" s="73">
        <v>392</v>
      </c>
      <c r="BL5" s="73">
        <v>392</v>
      </c>
      <c r="BM5" s="73">
        <v>368</v>
      </c>
      <c r="BN5" s="73">
        <v>408</v>
      </c>
      <c r="BO5" s="73">
        <v>368</v>
      </c>
      <c r="BP5" s="73">
        <v>376</v>
      </c>
      <c r="BQ5" s="73">
        <v>408</v>
      </c>
      <c r="BR5" s="73">
        <v>352</v>
      </c>
      <c r="BS5" s="73">
        <v>376</v>
      </c>
      <c r="BT5" s="73">
        <v>384</v>
      </c>
      <c r="BU5" s="73">
        <v>392</v>
      </c>
      <c r="BV5" s="73">
        <v>368</v>
      </c>
      <c r="BW5" s="73">
        <v>408</v>
      </c>
      <c r="BX5" s="73">
        <v>376</v>
      </c>
      <c r="BY5" s="73">
        <v>368</v>
      </c>
      <c r="BZ5" s="73">
        <v>408</v>
      </c>
      <c r="CA5" s="73">
        <v>368</v>
      </c>
      <c r="CB5" s="73">
        <v>392</v>
      </c>
      <c r="CC5" s="73">
        <v>392</v>
      </c>
      <c r="CD5" s="73">
        <v>352</v>
      </c>
      <c r="CE5" s="73">
        <v>376</v>
      </c>
      <c r="CF5" s="73">
        <v>400</v>
      </c>
      <c r="CG5" s="73">
        <v>376</v>
      </c>
      <c r="CH5" s="73">
        <v>368</v>
      </c>
      <c r="CI5" s="73">
        <v>408</v>
      </c>
      <c r="CJ5" s="73">
        <v>376</v>
      </c>
      <c r="CK5" s="73">
        <v>384</v>
      </c>
      <c r="CL5" s="73">
        <v>392</v>
      </c>
      <c r="CM5" s="73">
        <v>368</v>
      </c>
      <c r="CN5" s="73">
        <v>408</v>
      </c>
      <c r="CO5" s="73">
        <v>376</v>
      </c>
      <c r="CP5" s="73">
        <v>352</v>
      </c>
      <c r="CQ5" s="73">
        <v>392</v>
      </c>
      <c r="CR5" s="73">
        <v>384</v>
      </c>
      <c r="CS5" s="73">
        <v>376</v>
      </c>
      <c r="CT5" s="73">
        <v>384</v>
      </c>
      <c r="CU5" s="73">
        <v>392</v>
      </c>
      <c r="CV5" s="73">
        <v>376</v>
      </c>
      <c r="CW5" s="73">
        <v>400</v>
      </c>
      <c r="CX5" s="73">
        <v>376</v>
      </c>
      <c r="CY5" s="73">
        <v>368</v>
      </c>
      <c r="CZ5" s="73">
        <v>408</v>
      </c>
      <c r="DA5" s="73">
        <v>376</v>
      </c>
      <c r="DB5" s="73">
        <v>360</v>
      </c>
      <c r="DC5" s="73">
        <v>408</v>
      </c>
      <c r="DD5" s="73">
        <v>368</v>
      </c>
      <c r="DE5" s="73">
        <v>392</v>
      </c>
      <c r="DF5" s="73">
        <v>384</v>
      </c>
      <c r="DG5" s="73">
        <v>376</v>
      </c>
      <c r="DH5" s="73">
        <v>408</v>
      </c>
      <c r="DI5" s="73">
        <v>368</v>
      </c>
      <c r="DJ5" s="73">
        <v>376</v>
      </c>
      <c r="DK5" s="73">
        <v>400</v>
      </c>
      <c r="DL5" s="73">
        <v>376</v>
      </c>
      <c r="DM5" s="73">
        <v>392</v>
      </c>
      <c r="DN5" s="73">
        <v>352</v>
      </c>
      <c r="DO5" s="73">
        <v>392</v>
      </c>
      <c r="DP5" s="73">
        <v>368</v>
      </c>
      <c r="DQ5" s="73">
        <v>408</v>
      </c>
      <c r="DR5" s="73">
        <v>368</v>
      </c>
      <c r="DS5" s="73">
        <v>376</v>
      </c>
      <c r="DT5" s="73">
        <v>408</v>
      </c>
      <c r="DU5" s="73">
        <v>368</v>
      </c>
      <c r="DV5" s="73">
        <v>392</v>
      </c>
      <c r="DW5" s="73">
        <v>384</v>
      </c>
      <c r="DX5" s="73">
        <v>376</v>
      </c>
      <c r="DY5" s="73">
        <v>408</v>
      </c>
      <c r="DZ5" s="73">
        <v>352</v>
      </c>
      <c r="EA5" s="73">
        <v>376</v>
      </c>
      <c r="EB5" s="73">
        <v>368</v>
      </c>
      <c r="EC5" s="73">
        <v>408</v>
      </c>
      <c r="ED5" s="73">
        <v>368</v>
      </c>
      <c r="EE5" s="73">
        <v>392</v>
      </c>
      <c r="EF5" s="73">
        <v>392</v>
      </c>
      <c r="EG5" s="73">
        <v>368</v>
      </c>
      <c r="EH5" s="73">
        <v>408</v>
      </c>
      <c r="EI5" s="73">
        <v>368</v>
      </c>
      <c r="EJ5" s="73">
        <v>376</v>
      </c>
    </row>
    <row r="6" spans="1:140" ht="13.2" x14ac:dyDescent="0.25">
      <c r="A6" s="140">
        <v>37187</v>
      </c>
    </row>
    <row r="7" spans="1:140" ht="10.5" hidden="1" customHeight="1" x14ac:dyDescent="0.2">
      <c r="C7" s="141">
        <v>37165</v>
      </c>
      <c r="D7" s="141">
        <v>37196</v>
      </c>
      <c r="E7" s="141">
        <v>37226</v>
      </c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1"/>
      <c r="X7" s="141"/>
      <c r="Y7" s="141"/>
      <c r="Z7" s="141"/>
      <c r="AA7" s="141"/>
      <c r="AG7" s="139">
        <v>37257</v>
      </c>
      <c r="AH7" s="139">
        <v>37288</v>
      </c>
      <c r="AI7" s="139">
        <v>37316</v>
      </c>
      <c r="AJ7" s="139">
        <v>37347</v>
      </c>
      <c r="AK7" s="139">
        <v>37377</v>
      </c>
      <c r="AL7" s="139">
        <v>37408</v>
      </c>
      <c r="AM7" s="139">
        <v>37438</v>
      </c>
      <c r="AN7" s="139">
        <v>37469</v>
      </c>
      <c r="AO7" s="139">
        <v>37500</v>
      </c>
      <c r="AP7" s="139">
        <v>37530</v>
      </c>
      <c r="AQ7" s="139">
        <v>37561</v>
      </c>
      <c r="AR7" s="139">
        <v>37591</v>
      </c>
      <c r="AS7" s="139">
        <v>37622</v>
      </c>
      <c r="AT7" s="139">
        <v>37653</v>
      </c>
      <c r="AU7" s="139">
        <v>37681</v>
      </c>
      <c r="AV7" s="139">
        <v>37712</v>
      </c>
      <c r="AW7" s="139">
        <v>37742</v>
      </c>
      <c r="AX7" s="139">
        <v>37773</v>
      </c>
      <c r="AY7" s="139">
        <v>37803</v>
      </c>
      <c r="AZ7" s="139">
        <v>37834</v>
      </c>
      <c r="BA7" s="139">
        <v>37865</v>
      </c>
      <c r="BB7" s="139">
        <v>37895</v>
      </c>
      <c r="BC7" s="139">
        <v>37926</v>
      </c>
      <c r="BD7" s="139">
        <v>37956</v>
      </c>
      <c r="BE7" s="139">
        <v>37987</v>
      </c>
      <c r="BF7" s="139">
        <v>38018</v>
      </c>
      <c r="BG7" s="139">
        <v>38047</v>
      </c>
      <c r="BH7" s="139">
        <v>38078</v>
      </c>
      <c r="BI7" s="139">
        <v>38108</v>
      </c>
      <c r="BJ7" s="139">
        <v>38139</v>
      </c>
      <c r="BK7" s="139">
        <v>38169</v>
      </c>
      <c r="BL7" s="139">
        <v>38200</v>
      </c>
      <c r="BM7" s="139">
        <v>38231</v>
      </c>
      <c r="BN7" s="139">
        <v>38261</v>
      </c>
      <c r="BO7" s="139">
        <v>38292</v>
      </c>
      <c r="BP7" s="139">
        <v>38322</v>
      </c>
      <c r="BQ7" s="139">
        <v>38353</v>
      </c>
      <c r="BR7" s="139">
        <v>38384</v>
      </c>
      <c r="BS7" s="139">
        <v>38412</v>
      </c>
      <c r="BT7" s="139">
        <v>38443</v>
      </c>
      <c r="BU7" s="139">
        <v>38473</v>
      </c>
      <c r="BV7" s="139">
        <v>38504</v>
      </c>
      <c r="BW7" s="139">
        <v>38534</v>
      </c>
      <c r="BX7" s="139">
        <v>38565</v>
      </c>
      <c r="BY7" s="139">
        <v>38596</v>
      </c>
      <c r="BZ7" s="139">
        <v>38626</v>
      </c>
      <c r="CA7" s="139">
        <v>38657</v>
      </c>
      <c r="CB7" s="139">
        <v>38687</v>
      </c>
      <c r="CC7" s="139">
        <v>38718</v>
      </c>
      <c r="CD7" s="139">
        <v>38749</v>
      </c>
      <c r="CE7" s="139">
        <v>38777</v>
      </c>
      <c r="CF7" s="139">
        <v>38808</v>
      </c>
      <c r="CG7" s="139">
        <v>38838</v>
      </c>
      <c r="CH7" s="139">
        <v>38869</v>
      </c>
      <c r="CI7" s="139">
        <v>38899</v>
      </c>
      <c r="CJ7" s="139">
        <v>38930</v>
      </c>
      <c r="CK7" s="139">
        <v>38961</v>
      </c>
      <c r="CL7" s="139">
        <v>38991</v>
      </c>
      <c r="CM7" s="139">
        <v>39022</v>
      </c>
      <c r="CN7" s="139">
        <v>39052</v>
      </c>
      <c r="CO7" s="139">
        <v>39083</v>
      </c>
      <c r="CP7" s="139">
        <v>39114</v>
      </c>
      <c r="CQ7" s="139">
        <v>39142</v>
      </c>
      <c r="CR7" s="139">
        <v>39173</v>
      </c>
      <c r="CS7" s="139">
        <v>39203</v>
      </c>
      <c r="CT7" s="139">
        <v>39234</v>
      </c>
      <c r="CU7" s="139">
        <v>39264</v>
      </c>
      <c r="CV7" s="139">
        <v>39295</v>
      </c>
      <c r="CW7" s="139">
        <v>39326</v>
      </c>
      <c r="CX7" s="139">
        <v>39356</v>
      </c>
      <c r="CY7" s="139">
        <v>39387</v>
      </c>
      <c r="CZ7" s="139">
        <v>39417</v>
      </c>
      <c r="DA7" s="139">
        <v>39448</v>
      </c>
      <c r="DB7" s="139">
        <v>39479</v>
      </c>
      <c r="DC7" s="139">
        <v>39508</v>
      </c>
      <c r="DD7" s="139">
        <v>39539</v>
      </c>
      <c r="DE7" s="139">
        <v>39569</v>
      </c>
      <c r="DF7" s="139">
        <v>39600</v>
      </c>
      <c r="DG7" s="139">
        <v>39630</v>
      </c>
      <c r="DH7" s="139">
        <v>39661</v>
      </c>
      <c r="DI7" s="139">
        <v>39692</v>
      </c>
      <c r="DJ7" s="139">
        <v>39722</v>
      </c>
      <c r="DK7" s="139">
        <v>39753</v>
      </c>
      <c r="DL7" s="139">
        <v>39783</v>
      </c>
      <c r="DM7" s="139">
        <v>39814</v>
      </c>
      <c r="DN7" s="139">
        <v>39845</v>
      </c>
      <c r="DO7" s="139">
        <v>39873</v>
      </c>
      <c r="DP7" s="139">
        <v>39904</v>
      </c>
      <c r="DQ7" s="139">
        <v>39934</v>
      </c>
      <c r="DR7" s="139">
        <v>39965</v>
      </c>
      <c r="DS7" s="139">
        <v>39995</v>
      </c>
      <c r="DT7" s="139">
        <v>40026</v>
      </c>
      <c r="DU7" s="139">
        <v>40057</v>
      </c>
      <c r="DV7" s="139">
        <v>40087</v>
      </c>
      <c r="DW7" s="139">
        <v>40118</v>
      </c>
      <c r="DX7" s="139">
        <v>40148</v>
      </c>
      <c r="DY7" s="139">
        <v>40179</v>
      </c>
      <c r="DZ7" s="139">
        <v>40210</v>
      </c>
      <c r="EA7" s="139">
        <v>40238</v>
      </c>
      <c r="EB7" s="139">
        <v>40269</v>
      </c>
      <c r="EC7" s="139">
        <v>40299</v>
      </c>
      <c r="ED7" s="139">
        <v>40330</v>
      </c>
      <c r="EE7" s="139">
        <v>40360</v>
      </c>
      <c r="EF7" s="139">
        <v>40391</v>
      </c>
      <c r="EG7" s="139">
        <v>40422</v>
      </c>
      <c r="EH7" s="139">
        <v>40452</v>
      </c>
      <c r="EI7" s="139">
        <v>40483</v>
      </c>
      <c r="EJ7" s="139">
        <v>40513</v>
      </c>
    </row>
    <row r="8" spans="1:140" ht="21" customHeight="1" thickBot="1" x14ac:dyDescent="0.35">
      <c r="A8" s="188" t="s">
        <v>99</v>
      </c>
      <c r="B8" s="179"/>
      <c r="C8" s="204" t="s">
        <v>43</v>
      </c>
      <c r="D8" s="204" t="s">
        <v>44</v>
      </c>
      <c r="E8" s="204" t="s">
        <v>45</v>
      </c>
      <c r="F8" s="205" t="s">
        <v>9</v>
      </c>
      <c r="G8" s="205" t="s">
        <v>39</v>
      </c>
      <c r="H8" s="206">
        <v>37257</v>
      </c>
      <c r="I8" s="206">
        <v>37288</v>
      </c>
      <c r="J8" s="205" t="s">
        <v>40</v>
      </c>
      <c r="K8" s="206">
        <v>37316</v>
      </c>
      <c r="L8" s="206">
        <v>37347</v>
      </c>
      <c r="M8" s="206">
        <v>37377</v>
      </c>
      <c r="N8" s="206">
        <v>37408</v>
      </c>
      <c r="O8" s="206" t="s">
        <v>41</v>
      </c>
      <c r="P8" s="207">
        <v>37438</v>
      </c>
      <c r="Q8" s="206">
        <v>37469</v>
      </c>
      <c r="R8" s="206">
        <v>37500</v>
      </c>
      <c r="S8" s="206" t="s">
        <v>42</v>
      </c>
      <c r="T8" s="206">
        <v>37530</v>
      </c>
      <c r="U8" s="206">
        <v>37561</v>
      </c>
      <c r="V8" s="206">
        <v>37591</v>
      </c>
      <c r="W8" s="204" t="s">
        <v>17</v>
      </c>
      <c r="X8" s="204" t="s">
        <v>18</v>
      </c>
      <c r="Y8" s="204" t="s">
        <v>34</v>
      </c>
      <c r="Z8" s="204" t="s">
        <v>35</v>
      </c>
      <c r="AA8" s="204" t="s">
        <v>104</v>
      </c>
      <c r="AB8" s="208" t="s">
        <v>105</v>
      </c>
      <c r="AC8" s="205" t="s">
        <v>103</v>
      </c>
      <c r="AD8" s="205"/>
      <c r="AG8" s="143">
        <v>37257</v>
      </c>
      <c r="AH8" s="143">
        <v>37288</v>
      </c>
      <c r="AI8" s="143">
        <v>37316</v>
      </c>
      <c r="AJ8" s="143">
        <v>37347</v>
      </c>
      <c r="AK8" s="143">
        <v>37377</v>
      </c>
      <c r="AL8" s="143">
        <v>37408</v>
      </c>
      <c r="AM8" s="143">
        <v>37438</v>
      </c>
      <c r="AN8" s="143">
        <v>37469</v>
      </c>
      <c r="AO8" s="143">
        <v>37500</v>
      </c>
      <c r="AP8" s="143">
        <v>37530</v>
      </c>
      <c r="AQ8" s="143">
        <v>37561</v>
      </c>
      <c r="AR8" s="143">
        <v>37591</v>
      </c>
      <c r="AS8" s="143">
        <v>37622</v>
      </c>
      <c r="AT8" s="143">
        <v>37653</v>
      </c>
      <c r="AU8" s="143">
        <v>37681</v>
      </c>
      <c r="AV8" s="143">
        <v>37712</v>
      </c>
      <c r="AW8" s="143">
        <v>37742</v>
      </c>
      <c r="AX8" s="143">
        <v>37773</v>
      </c>
      <c r="AY8" s="143">
        <v>37803</v>
      </c>
      <c r="AZ8" s="143">
        <v>37834</v>
      </c>
      <c r="BA8" s="143">
        <v>37865</v>
      </c>
      <c r="BB8" s="143">
        <v>37895</v>
      </c>
      <c r="BC8" s="143">
        <v>37926</v>
      </c>
      <c r="BD8" s="143">
        <v>37956</v>
      </c>
      <c r="BE8" s="143">
        <v>37987</v>
      </c>
      <c r="BF8" s="143">
        <v>38018</v>
      </c>
      <c r="BG8" s="143">
        <v>38047</v>
      </c>
      <c r="BH8" s="143">
        <v>38078</v>
      </c>
      <c r="BI8" s="143">
        <v>38108</v>
      </c>
      <c r="BJ8" s="143">
        <v>38139</v>
      </c>
      <c r="BK8" s="143">
        <v>38169</v>
      </c>
      <c r="BL8" s="143">
        <v>38200</v>
      </c>
      <c r="BM8" s="143">
        <v>38231</v>
      </c>
      <c r="BN8" s="143">
        <v>38261</v>
      </c>
      <c r="BO8" s="143">
        <v>38292</v>
      </c>
      <c r="BP8" s="143">
        <v>38322</v>
      </c>
      <c r="BQ8" s="143">
        <v>38353</v>
      </c>
      <c r="BR8" s="143">
        <v>38384</v>
      </c>
      <c r="BS8" s="143">
        <v>38412</v>
      </c>
      <c r="BT8" s="143">
        <v>38443</v>
      </c>
      <c r="BU8" s="143">
        <v>38473</v>
      </c>
      <c r="BV8" s="143">
        <v>38504</v>
      </c>
      <c r="BW8" s="143">
        <v>38534</v>
      </c>
      <c r="BX8" s="143">
        <v>38565</v>
      </c>
      <c r="BY8" s="143">
        <v>38596</v>
      </c>
      <c r="BZ8" s="143">
        <v>38626</v>
      </c>
      <c r="CA8" s="143">
        <v>38657</v>
      </c>
      <c r="CB8" s="143">
        <v>38687</v>
      </c>
      <c r="CC8" s="143">
        <v>38718</v>
      </c>
      <c r="CD8" s="143">
        <v>38749</v>
      </c>
      <c r="CE8" s="143">
        <v>38777</v>
      </c>
      <c r="CF8" s="143">
        <v>38808</v>
      </c>
      <c r="CG8" s="143">
        <v>38838</v>
      </c>
      <c r="CH8" s="143">
        <v>38869</v>
      </c>
      <c r="CI8" s="143">
        <v>38899</v>
      </c>
      <c r="CJ8" s="143">
        <v>38930</v>
      </c>
      <c r="CK8" s="143">
        <v>38961</v>
      </c>
      <c r="CL8" s="143">
        <v>38991</v>
      </c>
      <c r="CM8" s="143">
        <v>39022</v>
      </c>
      <c r="CN8" s="143">
        <v>39052</v>
      </c>
      <c r="CO8" s="143">
        <v>39083</v>
      </c>
      <c r="CP8" s="143">
        <v>39114</v>
      </c>
      <c r="CQ8" s="143">
        <v>39142</v>
      </c>
      <c r="CR8" s="143">
        <v>39173</v>
      </c>
      <c r="CS8" s="143">
        <v>39203</v>
      </c>
      <c r="CT8" s="143">
        <v>39234</v>
      </c>
      <c r="CU8" s="143">
        <v>39264</v>
      </c>
      <c r="CV8" s="143">
        <v>39295</v>
      </c>
      <c r="CW8" s="143">
        <v>39326</v>
      </c>
      <c r="CX8" s="143">
        <v>39356</v>
      </c>
      <c r="CY8" s="143">
        <v>39387</v>
      </c>
      <c r="CZ8" s="143">
        <v>39417</v>
      </c>
      <c r="DA8" s="143">
        <v>39448</v>
      </c>
      <c r="DB8" s="143">
        <v>39479</v>
      </c>
      <c r="DC8" s="143">
        <v>39508</v>
      </c>
      <c r="DD8" s="143">
        <v>39539</v>
      </c>
      <c r="DE8" s="143">
        <v>39569</v>
      </c>
      <c r="DF8" s="143">
        <v>39600</v>
      </c>
      <c r="DG8" s="143">
        <v>39630</v>
      </c>
      <c r="DH8" s="143">
        <v>39661</v>
      </c>
      <c r="DI8" s="143">
        <v>39692</v>
      </c>
      <c r="DJ8" s="143">
        <v>39722</v>
      </c>
      <c r="DK8" s="143">
        <v>39753</v>
      </c>
      <c r="DL8" s="143">
        <v>39783</v>
      </c>
      <c r="DM8" s="143">
        <v>39814</v>
      </c>
      <c r="DN8" s="143">
        <v>39845</v>
      </c>
      <c r="DO8" s="143">
        <v>39873</v>
      </c>
      <c r="DP8" s="143">
        <v>39904</v>
      </c>
      <c r="DQ8" s="143">
        <v>39934</v>
      </c>
      <c r="DR8" s="143">
        <v>39965</v>
      </c>
      <c r="DS8" s="143">
        <v>39995</v>
      </c>
      <c r="DT8" s="143">
        <v>40026</v>
      </c>
      <c r="DU8" s="143">
        <v>40057</v>
      </c>
      <c r="DV8" s="143">
        <v>40087</v>
      </c>
      <c r="DW8" s="143">
        <v>40118</v>
      </c>
      <c r="DX8" s="143">
        <v>40148</v>
      </c>
      <c r="DY8" s="143">
        <v>40179</v>
      </c>
      <c r="DZ8" s="143">
        <v>40210</v>
      </c>
      <c r="EA8" s="143">
        <v>40238</v>
      </c>
      <c r="EB8" s="143">
        <v>40269</v>
      </c>
      <c r="EC8" s="143">
        <v>40299</v>
      </c>
      <c r="ED8" s="143">
        <v>40330</v>
      </c>
      <c r="EE8" s="143">
        <v>40360</v>
      </c>
      <c r="EF8" s="143">
        <v>40391</v>
      </c>
      <c r="EG8" s="143">
        <v>40422</v>
      </c>
      <c r="EH8" s="143">
        <v>40452</v>
      </c>
      <c r="EI8" s="143">
        <v>40483</v>
      </c>
      <c r="EJ8" s="143">
        <v>40513</v>
      </c>
    </row>
    <row r="9" spans="1:140" ht="13.65" customHeight="1" x14ac:dyDescent="0.2">
      <c r="A9" s="255" t="s">
        <v>57</v>
      </c>
      <c r="B9" s="168" t="s">
        <v>10</v>
      </c>
      <c r="C9" s="209">
        <v>23.95</v>
      </c>
      <c r="D9" s="209">
        <v>24.803473684210527</v>
      </c>
      <c r="E9" s="209">
        <v>29.295926829268296</v>
      </c>
      <c r="F9" s="154">
        <v>26.785473252421522</v>
      </c>
      <c r="G9" s="99">
        <v>26.866850427350428</v>
      </c>
      <c r="H9" s="99">
        <v>27.98392307692308</v>
      </c>
      <c r="I9" s="99">
        <v>25.74977777777778</v>
      </c>
      <c r="J9" s="99">
        <v>21.25007317073171</v>
      </c>
      <c r="K9" s="99">
        <v>23.000146341463417</v>
      </c>
      <c r="L9" s="99">
        <v>19.5</v>
      </c>
      <c r="M9" s="99">
        <v>19.929128205128208</v>
      </c>
      <c r="N9" s="99">
        <v>21</v>
      </c>
      <c r="O9" s="99">
        <v>31.952038461538464</v>
      </c>
      <c r="P9" s="95">
        <v>29.903717948717947</v>
      </c>
      <c r="Q9" s="99">
        <v>34.000358974358981</v>
      </c>
      <c r="R9" s="99">
        <v>29.4</v>
      </c>
      <c r="S9" s="99">
        <v>26.641074322767519</v>
      </c>
      <c r="T9" s="99">
        <v>27.000307692307693</v>
      </c>
      <c r="U9" s="99">
        <v>23.861842105263158</v>
      </c>
      <c r="V9" s="99">
        <v>29.06107317073171</v>
      </c>
      <c r="W9" s="154">
        <v>25.874308721088216</v>
      </c>
      <c r="X9" s="99">
        <v>27.481333637383475</v>
      </c>
      <c r="Y9" s="99">
        <v>27.708434632074329</v>
      </c>
      <c r="Z9" s="99">
        <v>27.893568644628676</v>
      </c>
      <c r="AA9" s="99">
        <v>28.545893491157329</v>
      </c>
      <c r="AB9" s="95">
        <v>29.149304077138318</v>
      </c>
      <c r="AC9" s="210">
        <v>27.986167933877244</v>
      </c>
      <c r="AD9" s="156"/>
      <c r="AE9" s="157"/>
      <c r="AG9" s="211">
        <v>27.98392307692308</v>
      </c>
      <c r="AH9" s="211">
        <v>25.74977777777778</v>
      </c>
      <c r="AI9" s="211">
        <v>23.000146341463417</v>
      </c>
      <c r="AJ9" s="211">
        <v>19.5</v>
      </c>
      <c r="AK9" s="211">
        <v>19.929128205128208</v>
      </c>
      <c r="AL9" s="211">
        <v>21</v>
      </c>
      <c r="AM9" s="211">
        <v>29.903717948717947</v>
      </c>
      <c r="AN9" s="211">
        <v>34.000358974358981</v>
      </c>
      <c r="AO9" s="211">
        <v>29.4</v>
      </c>
      <c r="AP9" s="211">
        <v>27.000307692307693</v>
      </c>
      <c r="AQ9" s="211">
        <v>23.861842105263158</v>
      </c>
      <c r="AR9" s="211">
        <v>29.06107317073171</v>
      </c>
      <c r="AS9" s="211">
        <v>29.406897435897434</v>
      </c>
      <c r="AT9" s="211">
        <v>28.500333333333334</v>
      </c>
      <c r="AU9" s="211">
        <v>25.999731707317071</v>
      </c>
      <c r="AV9" s="211">
        <v>22.999736842105264</v>
      </c>
      <c r="AW9" s="211">
        <v>14.14723076923077</v>
      </c>
      <c r="AX9" s="211">
        <v>17.000250000000001</v>
      </c>
      <c r="AY9" s="211">
        <v>36</v>
      </c>
      <c r="AZ9" s="211">
        <v>38.999804878048785</v>
      </c>
      <c r="BA9" s="211">
        <v>32.911578947368426</v>
      </c>
      <c r="BB9" s="211">
        <v>29.000358974358978</v>
      </c>
      <c r="BC9" s="211">
        <v>24.9</v>
      </c>
      <c r="BD9" s="211">
        <v>30.096282051282053</v>
      </c>
      <c r="BE9" s="211">
        <v>28.868461538461542</v>
      </c>
      <c r="BF9" s="211">
        <v>28.20982051282051</v>
      </c>
      <c r="BG9" s="211">
        <v>26.190076923076926</v>
      </c>
      <c r="BH9" s="211">
        <v>23.770368421052634</v>
      </c>
      <c r="BI9" s="211">
        <v>16.537560975609754</v>
      </c>
      <c r="BJ9" s="211">
        <v>18.900105263157897</v>
      </c>
      <c r="BK9" s="211">
        <v>34.465282051282053</v>
      </c>
      <c r="BL9" s="211">
        <v>37.020195121951218</v>
      </c>
      <c r="BM9" s="211">
        <v>32.007526315789477</v>
      </c>
      <c r="BN9" s="211">
        <v>28.859658536585364</v>
      </c>
      <c r="BO9" s="211">
        <v>25.480947368421052</v>
      </c>
      <c r="BP9" s="211">
        <v>29.808333333333334</v>
      </c>
      <c r="BQ9" s="211">
        <v>29.114170731707318</v>
      </c>
      <c r="BR9" s="211">
        <v>28.509555555555558</v>
      </c>
      <c r="BS9" s="211">
        <v>26.670384615384616</v>
      </c>
      <c r="BT9" s="211">
        <v>24.450105263157898</v>
      </c>
      <c r="BU9" s="211">
        <v>17.840219512195119</v>
      </c>
      <c r="BV9" s="211">
        <v>20.009894736842107</v>
      </c>
      <c r="BW9" s="211">
        <v>34.210634146341462</v>
      </c>
      <c r="BX9" s="211">
        <v>36.519897435897441</v>
      </c>
      <c r="BY9" s="211">
        <v>31.964105263157897</v>
      </c>
      <c r="BZ9" s="211">
        <v>29.090317073170731</v>
      </c>
      <c r="CA9" s="211">
        <v>25.999052631578952</v>
      </c>
      <c r="CB9" s="211">
        <v>29.933282051282056</v>
      </c>
      <c r="CC9" s="211">
        <v>29.30531707317073</v>
      </c>
      <c r="CD9" s="211">
        <v>28.760444444444445</v>
      </c>
      <c r="CE9" s="211">
        <v>27.080076923076923</v>
      </c>
      <c r="CF9" s="211">
        <v>25.070250000000001</v>
      </c>
      <c r="CG9" s="211">
        <v>19.022615384615388</v>
      </c>
      <c r="CH9" s="211">
        <v>21.019842105263159</v>
      </c>
      <c r="CI9" s="211">
        <v>33.934048780487807</v>
      </c>
      <c r="CJ9" s="211">
        <v>36.040102564102568</v>
      </c>
      <c r="CK9" s="211">
        <v>31.871947368421054</v>
      </c>
      <c r="CL9" s="211">
        <v>29.270024390243901</v>
      </c>
      <c r="CM9" s="211">
        <v>26.44826315789474</v>
      </c>
      <c r="CN9" s="211">
        <v>30.027195121951216</v>
      </c>
      <c r="CO9" s="211">
        <v>29.426923076923078</v>
      </c>
      <c r="CP9" s="211">
        <v>28.949666666666669</v>
      </c>
      <c r="CQ9" s="211">
        <v>27.429769230769232</v>
      </c>
      <c r="CR9" s="211">
        <v>25.59975</v>
      </c>
      <c r="CS9" s="211">
        <v>20.106948717948718</v>
      </c>
      <c r="CT9" s="211">
        <v>21.930105263157898</v>
      </c>
      <c r="CU9" s="211">
        <v>33.644951219512194</v>
      </c>
      <c r="CV9" s="211">
        <v>35.570384615384619</v>
      </c>
      <c r="CW9" s="211">
        <v>31.783250000000002</v>
      </c>
      <c r="CX9" s="211">
        <v>29.429846153846157</v>
      </c>
      <c r="CY9" s="211">
        <v>26.855526315789476</v>
      </c>
      <c r="CZ9" s="211">
        <v>30.102658536585366</v>
      </c>
      <c r="DA9" s="211">
        <v>29.590205128205131</v>
      </c>
      <c r="DB9" s="211">
        <v>29.159756756756757</v>
      </c>
      <c r="DC9" s="211">
        <v>27.749756097560976</v>
      </c>
      <c r="DD9" s="211">
        <v>26.050157894736842</v>
      </c>
      <c r="DE9" s="211">
        <v>20.931820512820515</v>
      </c>
      <c r="DF9" s="211">
        <v>22.65</v>
      </c>
      <c r="DG9" s="211">
        <v>33.501000000000005</v>
      </c>
      <c r="DH9" s="211">
        <v>35.30987804878049</v>
      </c>
      <c r="DI9" s="211">
        <v>31.780263157894737</v>
      </c>
      <c r="DJ9" s="211">
        <v>29.6103076923077</v>
      </c>
      <c r="DK9" s="211">
        <v>27.215250000000001</v>
      </c>
      <c r="DL9" s="211">
        <v>30.228615384615384</v>
      </c>
      <c r="DM9" s="211">
        <v>29.743153846153849</v>
      </c>
      <c r="DN9" s="211">
        <v>29.370111111111115</v>
      </c>
      <c r="DO9" s="211">
        <v>28.059707317073169</v>
      </c>
      <c r="DP9" s="211">
        <v>26.489894736842107</v>
      </c>
      <c r="DQ9" s="211">
        <v>21.740170731707316</v>
      </c>
      <c r="DR9" s="211">
        <v>23.34</v>
      </c>
      <c r="DS9" s="211">
        <v>33.389692307692307</v>
      </c>
      <c r="DT9" s="211">
        <v>35.079682926829264</v>
      </c>
      <c r="DU9" s="211">
        <v>31.792210526315792</v>
      </c>
      <c r="DV9" s="211">
        <v>29.800153846153847</v>
      </c>
      <c r="DW9" s="211">
        <v>27.569749999999999</v>
      </c>
      <c r="DX9" s="211">
        <v>30.364102564102566</v>
      </c>
      <c r="DY9" s="211">
        <v>29.923780487804876</v>
      </c>
      <c r="DZ9" s="211">
        <v>29.580333333333332</v>
      </c>
      <c r="EA9" s="211">
        <v>28.370179487179492</v>
      </c>
      <c r="EB9" s="211">
        <v>26.910105263157899</v>
      </c>
      <c r="EC9" s="211">
        <v>22.494121951219512</v>
      </c>
      <c r="ED9" s="211">
        <v>23.989842105263161</v>
      </c>
      <c r="EE9" s="211">
        <v>33.309282051282054</v>
      </c>
      <c r="EF9" s="211">
        <v>34.890317073170735</v>
      </c>
      <c r="EG9" s="211">
        <v>31.824578947368423</v>
      </c>
      <c r="EH9" s="211">
        <v>29.999878048780488</v>
      </c>
      <c r="EI9" s="211">
        <v>27.90721052631579</v>
      </c>
      <c r="EJ9" s="211">
        <v>30.499384615384617</v>
      </c>
    </row>
    <row r="10" spans="1:140" ht="13.65" customHeight="1" x14ac:dyDescent="0.2">
      <c r="A10" s="256" t="s">
        <v>58</v>
      </c>
      <c r="B10" s="159" t="s">
        <v>11</v>
      </c>
      <c r="C10" s="211">
        <v>24</v>
      </c>
      <c r="D10" s="211">
        <v>24.598315789473684</v>
      </c>
      <c r="E10" s="211">
        <v>28.5</v>
      </c>
      <c r="F10" s="160">
        <v>26.336568421052633</v>
      </c>
      <c r="G10" s="95">
        <v>26.354311965811966</v>
      </c>
      <c r="H10" s="95">
        <v>27.458512820512823</v>
      </c>
      <c r="I10" s="95">
        <v>25.25011111111111</v>
      </c>
      <c r="J10" s="95">
        <v>22.000094993581516</v>
      </c>
      <c r="K10" s="95">
        <v>23.499926829268293</v>
      </c>
      <c r="L10" s="95">
        <v>20.500263157894739</v>
      </c>
      <c r="M10" s="95">
        <v>21.409871794871794</v>
      </c>
      <c r="N10" s="95">
        <v>22.5</v>
      </c>
      <c r="O10" s="95">
        <v>33.432692307692307</v>
      </c>
      <c r="P10" s="95">
        <v>31.365205128205133</v>
      </c>
      <c r="Q10" s="95">
        <v>35.500179487179487</v>
      </c>
      <c r="R10" s="95">
        <v>30.84375</v>
      </c>
      <c r="S10" s="95">
        <v>26.440690102366613</v>
      </c>
      <c r="T10" s="95">
        <v>28.500230769230772</v>
      </c>
      <c r="U10" s="95">
        <v>22.809473684210531</v>
      </c>
      <c r="V10" s="95">
        <v>28.012365853658537</v>
      </c>
      <c r="W10" s="160">
        <v>26.484244825637809</v>
      </c>
      <c r="X10" s="95">
        <v>29.06357449900516</v>
      </c>
      <c r="Y10" s="95">
        <v>29.038248542579165</v>
      </c>
      <c r="Z10" s="95">
        <v>29.465835483580747</v>
      </c>
      <c r="AA10" s="95">
        <v>30.91211367734504</v>
      </c>
      <c r="AB10" s="95">
        <v>33.34910932345943</v>
      </c>
      <c r="AC10" s="212">
        <v>30.043772847104087</v>
      </c>
      <c r="AD10" s="156"/>
      <c r="AE10" s="157"/>
      <c r="AG10" s="211">
        <v>27.458512820512823</v>
      </c>
      <c r="AH10" s="211">
        <v>25.25011111111111</v>
      </c>
      <c r="AI10" s="211">
        <v>23.499926829268293</v>
      </c>
      <c r="AJ10" s="211">
        <v>20.500263157894739</v>
      </c>
      <c r="AK10" s="211">
        <v>21.409871794871794</v>
      </c>
      <c r="AL10" s="211">
        <v>22.5</v>
      </c>
      <c r="AM10" s="211">
        <v>31.365205128205133</v>
      </c>
      <c r="AN10" s="211">
        <v>35.500179487179487</v>
      </c>
      <c r="AO10" s="211">
        <v>30.84375</v>
      </c>
      <c r="AP10" s="211">
        <v>28.500230769230772</v>
      </c>
      <c r="AQ10" s="211">
        <v>22.809473684210531</v>
      </c>
      <c r="AR10" s="211">
        <v>28.012365853658537</v>
      </c>
      <c r="AS10" s="211">
        <v>28.345948717948723</v>
      </c>
      <c r="AT10" s="211">
        <v>28.25</v>
      </c>
      <c r="AU10" s="211">
        <v>26.499853658536583</v>
      </c>
      <c r="AV10" s="211">
        <v>25.249736842105264</v>
      </c>
      <c r="AW10" s="211">
        <v>17.166487179487177</v>
      </c>
      <c r="AX10" s="211">
        <v>20.500125000000001</v>
      </c>
      <c r="AY10" s="211">
        <v>37.929128205128208</v>
      </c>
      <c r="AZ10" s="211">
        <v>40.849804878048786</v>
      </c>
      <c r="BA10" s="211">
        <v>34.615263157894738</v>
      </c>
      <c r="BB10" s="211">
        <v>30.74969230769231</v>
      </c>
      <c r="BC10" s="211">
        <v>26.71875</v>
      </c>
      <c r="BD10" s="211">
        <v>31.926384615384617</v>
      </c>
      <c r="BE10" s="211">
        <v>28.304128205128205</v>
      </c>
      <c r="BF10" s="211">
        <v>28.290282051282048</v>
      </c>
      <c r="BG10" s="211">
        <v>26.889717948717948</v>
      </c>
      <c r="BH10" s="211">
        <v>25.89</v>
      </c>
      <c r="BI10" s="211">
        <v>19.292317073170729</v>
      </c>
      <c r="BJ10" s="211">
        <v>22.049894736842106</v>
      </c>
      <c r="BK10" s="211">
        <v>36.336051282051287</v>
      </c>
      <c r="BL10" s="211">
        <v>38.810097560975606</v>
      </c>
      <c r="BM10" s="211">
        <v>33.68921052631579</v>
      </c>
      <c r="BN10" s="211">
        <v>30.579731707317073</v>
      </c>
      <c r="BO10" s="211">
        <v>27.264368421052634</v>
      </c>
      <c r="BP10" s="211">
        <v>31.587179487179487</v>
      </c>
      <c r="BQ10" s="211">
        <v>28.707609756097561</v>
      </c>
      <c r="BR10" s="211">
        <v>28.700111111111113</v>
      </c>
      <c r="BS10" s="211">
        <v>27.429897435897438</v>
      </c>
      <c r="BT10" s="211">
        <v>26.530263157894737</v>
      </c>
      <c r="BU10" s="211">
        <v>20.492121951219509</v>
      </c>
      <c r="BV10" s="211">
        <v>23.029736842105265</v>
      </c>
      <c r="BW10" s="211">
        <v>36.058024390243901</v>
      </c>
      <c r="BX10" s="211">
        <v>38.300384615384615</v>
      </c>
      <c r="BY10" s="211">
        <v>33.636315789473684</v>
      </c>
      <c r="BZ10" s="211">
        <v>30.810268292682927</v>
      </c>
      <c r="CA10" s="211">
        <v>27.78</v>
      </c>
      <c r="CB10" s="211">
        <v>31.719820512820512</v>
      </c>
      <c r="CC10" s="211">
        <v>29.049634146341461</v>
      </c>
      <c r="CD10" s="211">
        <v>29.080333333333332</v>
      </c>
      <c r="CE10" s="211">
        <v>27.929897435897438</v>
      </c>
      <c r="CF10" s="211">
        <v>27.12</v>
      </c>
      <c r="CG10" s="211">
        <v>21.60451282051282</v>
      </c>
      <c r="CH10" s="211">
        <v>23.950263157894739</v>
      </c>
      <c r="CI10" s="211">
        <v>35.804170731707316</v>
      </c>
      <c r="CJ10" s="211">
        <v>37.889743589743588</v>
      </c>
      <c r="CK10" s="211">
        <v>33.627526315789474</v>
      </c>
      <c r="CL10" s="211">
        <v>31.079780487804875</v>
      </c>
      <c r="CM10" s="211">
        <v>28.307368421052633</v>
      </c>
      <c r="CN10" s="211">
        <v>31.910195121951222</v>
      </c>
      <c r="CO10" s="211">
        <v>29.308564102564105</v>
      </c>
      <c r="CP10" s="211">
        <v>29.419888888888892</v>
      </c>
      <c r="CQ10" s="211">
        <v>28.410128205128206</v>
      </c>
      <c r="CR10" s="211">
        <v>27.719750000000001</v>
      </c>
      <c r="CS10" s="211">
        <v>22.712307692307693</v>
      </c>
      <c r="CT10" s="211">
        <v>24.910368421052635</v>
      </c>
      <c r="CU10" s="211">
        <v>35.780121951219513</v>
      </c>
      <c r="CV10" s="211">
        <v>37.749641025641026</v>
      </c>
      <c r="CW10" s="211">
        <v>33.898000000000003</v>
      </c>
      <c r="CX10" s="211">
        <v>31.610076923076928</v>
      </c>
      <c r="CY10" s="211">
        <v>29.098421052631579</v>
      </c>
      <c r="CZ10" s="211">
        <v>32.462658536585366</v>
      </c>
      <c r="DA10" s="211">
        <v>30.258717948717951</v>
      </c>
      <c r="DB10" s="211">
        <v>30.360378378378382</v>
      </c>
      <c r="DC10" s="211">
        <v>29.419926829268292</v>
      </c>
      <c r="DD10" s="211">
        <v>28.77</v>
      </c>
      <c r="DE10" s="211">
        <v>24.046871794871798</v>
      </c>
      <c r="DF10" s="211">
        <v>26.130250000000004</v>
      </c>
      <c r="DG10" s="211">
        <v>36.478051282051283</v>
      </c>
      <c r="DH10" s="211">
        <v>38.350170731707315</v>
      </c>
      <c r="DI10" s="211">
        <v>34.717105263157897</v>
      </c>
      <c r="DJ10" s="211">
        <v>32.54020512820513</v>
      </c>
      <c r="DK10" s="211">
        <v>30.190999999999999</v>
      </c>
      <c r="DL10" s="211">
        <v>33.399487179487181</v>
      </c>
      <c r="DM10" s="211">
        <v>31.356615384615388</v>
      </c>
      <c r="DN10" s="211">
        <v>31.42977777777778</v>
      </c>
      <c r="DO10" s="211">
        <v>30.549853658536584</v>
      </c>
      <c r="DP10" s="211">
        <v>29.929736842105264</v>
      </c>
      <c r="DQ10" s="211">
        <v>25.466268292682926</v>
      </c>
      <c r="DR10" s="211">
        <v>27.430368421052634</v>
      </c>
      <c r="DS10" s="211">
        <v>37.295769230769238</v>
      </c>
      <c r="DT10" s="211">
        <v>39.049634146341461</v>
      </c>
      <c r="DU10" s="211">
        <v>35.625789473684215</v>
      </c>
      <c r="DV10" s="211">
        <v>33.540128205128212</v>
      </c>
      <c r="DW10" s="211">
        <v>31.331500000000002</v>
      </c>
      <c r="DX10" s="211">
        <v>34.384487179487181</v>
      </c>
      <c r="DY10" s="211">
        <v>32.439341463414635</v>
      </c>
      <c r="DZ10" s="211">
        <v>32.510333333333335</v>
      </c>
      <c r="EA10" s="211">
        <v>31.670153846153848</v>
      </c>
      <c r="EB10" s="211">
        <v>31.090263157894739</v>
      </c>
      <c r="EC10" s="211">
        <v>26.866756097560973</v>
      </c>
      <c r="ED10" s="211">
        <v>28.729736842105265</v>
      </c>
      <c r="EE10" s="211">
        <v>38.112948717948719</v>
      </c>
      <c r="EF10" s="211">
        <v>39.770024390243904</v>
      </c>
      <c r="EG10" s="211">
        <v>36.534473684210525</v>
      </c>
      <c r="EH10" s="211">
        <v>34.540048780487808</v>
      </c>
      <c r="EI10" s="211">
        <v>32.463947368421053</v>
      </c>
      <c r="EJ10" s="211">
        <v>35.362153846153845</v>
      </c>
    </row>
    <row r="11" spans="1:140" ht="13.65" customHeight="1" x14ac:dyDescent="0.2">
      <c r="A11" s="256" t="s">
        <v>60</v>
      </c>
      <c r="B11" s="135"/>
      <c r="C11" s="211">
        <v>23.788</v>
      </c>
      <c r="D11" s="211">
        <v>24.588600000000003</v>
      </c>
      <c r="E11" s="211">
        <v>29.024731707317073</v>
      </c>
      <c r="F11" s="160">
        <v>26.550735609756099</v>
      </c>
      <c r="G11" s="95">
        <v>28.391123931623937</v>
      </c>
      <c r="H11" s="95">
        <v>28.782358974358978</v>
      </c>
      <c r="I11" s="95">
        <v>27.999888888888893</v>
      </c>
      <c r="J11" s="95">
        <v>24.375055198973044</v>
      </c>
      <c r="K11" s="95">
        <v>26.500268292682925</v>
      </c>
      <c r="L11" s="95">
        <v>22.249842105263163</v>
      </c>
      <c r="M11" s="95">
        <v>23.980743589743593</v>
      </c>
      <c r="N11" s="95">
        <v>26.499750000000002</v>
      </c>
      <c r="O11" s="95">
        <v>32.134410256410263</v>
      </c>
      <c r="P11" s="95">
        <v>31.26892307692308</v>
      </c>
      <c r="Q11" s="95">
        <v>32.999897435897438</v>
      </c>
      <c r="R11" s="95">
        <v>31.3125</v>
      </c>
      <c r="S11" s="95">
        <v>27.965945250869513</v>
      </c>
      <c r="T11" s="95">
        <v>26.749948717948723</v>
      </c>
      <c r="U11" s="95">
        <v>27.690789473684212</v>
      </c>
      <c r="V11" s="95">
        <v>29.457097560975612</v>
      </c>
      <c r="W11" s="160">
        <v>27.977822819084579</v>
      </c>
      <c r="X11" s="95">
        <v>28.909552013244099</v>
      </c>
      <c r="Y11" s="95">
        <v>28.898808677741528</v>
      </c>
      <c r="Z11" s="95">
        <v>29.109491825487805</v>
      </c>
      <c r="AA11" s="95">
        <v>29.60842936920557</v>
      </c>
      <c r="AB11" s="95">
        <v>30.197975461551039</v>
      </c>
      <c r="AC11" s="212">
        <v>29.2252503817394</v>
      </c>
      <c r="AD11" s="156"/>
      <c r="AE11" s="157"/>
      <c r="AG11" s="211">
        <v>28.782358974358978</v>
      </c>
      <c r="AH11" s="211">
        <v>27.999888888888893</v>
      </c>
      <c r="AI11" s="211">
        <v>26.500268292682925</v>
      </c>
      <c r="AJ11" s="211">
        <v>22.249842105263163</v>
      </c>
      <c r="AK11" s="211">
        <v>23.980743589743593</v>
      </c>
      <c r="AL11" s="211">
        <v>26.499750000000002</v>
      </c>
      <c r="AM11" s="211">
        <v>31.26892307692308</v>
      </c>
      <c r="AN11" s="211">
        <v>32.999897435897438</v>
      </c>
      <c r="AO11" s="211">
        <v>31.3125</v>
      </c>
      <c r="AP11" s="211">
        <v>26.749948717948723</v>
      </c>
      <c r="AQ11" s="211">
        <v>27.690789473684212</v>
      </c>
      <c r="AR11" s="211">
        <v>29.457097560975612</v>
      </c>
      <c r="AS11" s="211">
        <v>29.349025641025641</v>
      </c>
      <c r="AT11" s="211">
        <v>27.74977777777778</v>
      </c>
      <c r="AU11" s="211">
        <v>26.749951219512194</v>
      </c>
      <c r="AV11" s="211">
        <v>25.249736842105264</v>
      </c>
      <c r="AW11" s="211">
        <v>25.948384615384619</v>
      </c>
      <c r="AX11" s="211">
        <v>28.250250000000001</v>
      </c>
      <c r="AY11" s="211">
        <v>31.93266666666667</v>
      </c>
      <c r="AZ11" s="211">
        <v>33.749658536585358</v>
      </c>
      <c r="BA11" s="211">
        <v>31.786684210526325</v>
      </c>
      <c r="BB11" s="211">
        <v>28.24969230769231</v>
      </c>
      <c r="BC11" s="211">
        <v>27.9</v>
      </c>
      <c r="BD11" s="211">
        <v>29.884461538461544</v>
      </c>
      <c r="BE11" s="211">
        <v>29.131153846153847</v>
      </c>
      <c r="BF11" s="211">
        <v>27.950230769230764</v>
      </c>
      <c r="BG11" s="211">
        <v>27.150435897435901</v>
      </c>
      <c r="BH11" s="211">
        <v>25.860105263157894</v>
      </c>
      <c r="BI11" s="211">
        <v>26.409731707317071</v>
      </c>
      <c r="BJ11" s="211">
        <v>28.41</v>
      </c>
      <c r="BK11" s="211">
        <v>30.969435897435901</v>
      </c>
      <c r="BL11" s="211">
        <v>33.150073170731702</v>
      </c>
      <c r="BM11" s="211">
        <v>31.327894736842108</v>
      </c>
      <c r="BN11" s="211">
        <v>28.459585365853659</v>
      </c>
      <c r="BO11" s="211">
        <v>28.248263157894737</v>
      </c>
      <c r="BP11" s="211">
        <v>29.801666666666669</v>
      </c>
      <c r="BQ11" s="211">
        <v>29.30290243902439</v>
      </c>
      <c r="BR11" s="211">
        <v>28.270444444444443</v>
      </c>
      <c r="BS11" s="211">
        <v>27.550358974358975</v>
      </c>
      <c r="BT11" s="211">
        <v>26.330631578947372</v>
      </c>
      <c r="BU11" s="211">
        <v>26.802097560975611</v>
      </c>
      <c r="BV11" s="211">
        <v>28.670526315789477</v>
      </c>
      <c r="BW11" s="211">
        <v>30.797390243902434</v>
      </c>
      <c r="BX11" s="211">
        <v>33.08010256410256</v>
      </c>
      <c r="BY11" s="211">
        <v>31.335789473684216</v>
      </c>
      <c r="BZ11" s="211">
        <v>28.709658536585366</v>
      </c>
      <c r="CA11" s="211">
        <v>28.533157894736842</v>
      </c>
      <c r="CB11" s="211">
        <v>29.900615384615389</v>
      </c>
      <c r="CC11" s="211">
        <v>29.489853658536585</v>
      </c>
      <c r="CD11" s="211">
        <v>28.59</v>
      </c>
      <c r="CE11" s="211">
        <v>27.940692307692313</v>
      </c>
      <c r="CF11" s="211">
        <v>26.780250000000002</v>
      </c>
      <c r="CG11" s="211">
        <v>27.174384615384618</v>
      </c>
      <c r="CH11" s="211">
        <v>28.930263157894739</v>
      </c>
      <c r="CI11" s="211">
        <v>30.637243902439025</v>
      </c>
      <c r="CJ11" s="211">
        <v>33.030153846153844</v>
      </c>
      <c r="CK11" s="211">
        <v>31.323263157894743</v>
      </c>
      <c r="CL11" s="211">
        <v>28.929829268292682</v>
      </c>
      <c r="CM11" s="211">
        <v>28.795368421052636</v>
      </c>
      <c r="CN11" s="211">
        <v>29.995975609756098</v>
      </c>
      <c r="CO11" s="211">
        <v>29.551615384615385</v>
      </c>
      <c r="CP11" s="211">
        <v>28.789555555555555</v>
      </c>
      <c r="CQ11" s="211">
        <v>28.199974358974362</v>
      </c>
      <c r="CR11" s="211">
        <v>27.200749999999999</v>
      </c>
      <c r="CS11" s="211">
        <v>27.543923076923079</v>
      </c>
      <c r="CT11" s="211">
        <v>29.14026315789474</v>
      </c>
      <c r="CU11" s="211">
        <v>30.444341463414631</v>
      </c>
      <c r="CV11" s="211">
        <v>32.950282051282052</v>
      </c>
      <c r="CW11" s="211">
        <v>31.315000000000001</v>
      </c>
      <c r="CX11" s="211">
        <v>29.169769230769234</v>
      </c>
      <c r="CY11" s="211">
        <v>28.975368421052632</v>
      </c>
      <c r="CZ11" s="211">
        <v>30.114341463414636</v>
      </c>
      <c r="DA11" s="211">
        <v>29.781282051282055</v>
      </c>
      <c r="DB11" s="211">
        <v>29.119648648648649</v>
      </c>
      <c r="DC11" s="211">
        <v>28.559658536585363</v>
      </c>
      <c r="DD11" s="211">
        <v>27.610157894736844</v>
      </c>
      <c r="DE11" s="211">
        <v>27.918153846153849</v>
      </c>
      <c r="DF11" s="211">
        <v>29.420625000000001</v>
      </c>
      <c r="DG11" s="211">
        <v>30.439512820512824</v>
      </c>
      <c r="DH11" s="211">
        <v>33.040731707317072</v>
      </c>
      <c r="DI11" s="211">
        <v>31.420157894736846</v>
      </c>
      <c r="DJ11" s="211">
        <v>29.450051282051284</v>
      </c>
      <c r="DK11" s="211">
        <v>29.290750000000003</v>
      </c>
      <c r="DL11" s="211">
        <v>30.298820512820516</v>
      </c>
      <c r="DM11" s="211">
        <v>30.018641025641024</v>
      </c>
      <c r="DN11" s="211">
        <v>29.42988888888889</v>
      </c>
      <c r="DO11" s="211">
        <v>28.919731707317073</v>
      </c>
      <c r="DP11" s="211">
        <v>28.010526315789477</v>
      </c>
      <c r="DQ11" s="211">
        <v>28.288804878048776</v>
      </c>
      <c r="DR11" s="211">
        <v>29.710263157894744</v>
      </c>
      <c r="DS11" s="211">
        <v>30.469461538461537</v>
      </c>
      <c r="DT11" s="211">
        <v>33.140414634146339</v>
      </c>
      <c r="DU11" s="211">
        <v>31.550631578947375</v>
      </c>
      <c r="DV11" s="211">
        <v>29.730076923076926</v>
      </c>
      <c r="DW11" s="211">
        <v>29.5975</v>
      </c>
      <c r="DX11" s="211">
        <v>30.490461538461538</v>
      </c>
      <c r="DY11" s="211">
        <v>30.257512195121951</v>
      </c>
      <c r="DZ11" s="211">
        <v>29.739666666666665</v>
      </c>
      <c r="EA11" s="211">
        <v>29.269820512820516</v>
      </c>
      <c r="EB11" s="211">
        <v>28.400526315789477</v>
      </c>
      <c r="EC11" s="211">
        <v>28.642097560975611</v>
      </c>
      <c r="ED11" s="211">
        <v>29.989736842105266</v>
      </c>
      <c r="EE11" s="211">
        <v>30.508846153846154</v>
      </c>
      <c r="EF11" s="211">
        <v>33.250878048780486</v>
      </c>
      <c r="EG11" s="211">
        <v>31.690368421052639</v>
      </c>
      <c r="EH11" s="211">
        <v>30.000292682926826</v>
      </c>
      <c r="EI11" s="211">
        <v>29.886210526315796</v>
      </c>
      <c r="EJ11" s="211">
        <v>30.693974358974362</v>
      </c>
    </row>
    <row r="12" spans="1:140" ht="13.65" customHeight="1" x14ac:dyDescent="0.2">
      <c r="A12" s="256" t="s">
        <v>62</v>
      </c>
      <c r="B12" s="135"/>
      <c r="C12" s="211">
        <v>25.88935</v>
      </c>
      <c r="D12" s="211">
        <v>20.726157394810695</v>
      </c>
      <c r="E12" s="211">
        <v>24.42378048780488</v>
      </c>
      <c r="F12" s="160">
        <v>23.050705409448554</v>
      </c>
      <c r="G12" s="95">
        <v>26.006440170940174</v>
      </c>
      <c r="H12" s="95">
        <v>26.513102564102567</v>
      </c>
      <c r="I12" s="95">
        <v>25.49977777777778</v>
      </c>
      <c r="J12" s="95">
        <v>23.374722079589219</v>
      </c>
      <c r="K12" s="95">
        <v>24.49970731707317</v>
      </c>
      <c r="L12" s="95">
        <v>22.249736842105264</v>
      </c>
      <c r="M12" s="95">
        <v>23.980743589743593</v>
      </c>
      <c r="N12" s="95">
        <v>26.499750000000002</v>
      </c>
      <c r="O12" s="95">
        <v>32.134410256410263</v>
      </c>
      <c r="P12" s="95">
        <v>31.26892307692308</v>
      </c>
      <c r="Q12" s="95">
        <v>32.999897435897438</v>
      </c>
      <c r="R12" s="95">
        <v>29.240750000000002</v>
      </c>
      <c r="S12" s="95">
        <v>26.418647444126265</v>
      </c>
      <c r="T12" s="95">
        <v>26.499923076923078</v>
      </c>
      <c r="U12" s="95">
        <v>24.83526315789474</v>
      </c>
      <c r="V12" s="95">
        <v>27.920756097560979</v>
      </c>
      <c r="W12" s="160">
        <v>26.856994560749992</v>
      </c>
      <c r="X12" s="95">
        <v>17.895043686436857</v>
      </c>
      <c r="Y12" s="95">
        <v>17.181845395252427</v>
      </c>
      <c r="Z12" s="95">
        <v>17.174158293021623</v>
      </c>
      <c r="AA12" s="95">
        <v>21.106369350437365</v>
      </c>
      <c r="AB12" s="95">
        <v>22.81039092643076</v>
      </c>
      <c r="AC12" s="212">
        <v>20.747389692931584</v>
      </c>
      <c r="AD12" s="156"/>
      <c r="AE12" s="157"/>
      <c r="AG12" s="211">
        <v>26.513102564102567</v>
      </c>
      <c r="AH12" s="211">
        <v>25.49977777777778</v>
      </c>
      <c r="AI12" s="211">
        <v>24.49970731707317</v>
      </c>
      <c r="AJ12" s="211">
        <v>22.249736842105264</v>
      </c>
      <c r="AK12" s="211">
        <v>23.980743589743593</v>
      </c>
      <c r="AL12" s="211">
        <v>26.499750000000002</v>
      </c>
      <c r="AM12" s="211">
        <v>31.26892307692308</v>
      </c>
      <c r="AN12" s="211">
        <v>32.999897435897438</v>
      </c>
      <c r="AO12" s="211">
        <v>29.240750000000002</v>
      </c>
      <c r="AP12" s="211">
        <v>26.499923076923078</v>
      </c>
      <c r="AQ12" s="211">
        <v>24.83526315789474</v>
      </c>
      <c r="AR12" s="211">
        <v>27.920756097560979</v>
      </c>
      <c r="AS12" s="211">
        <v>16.952025641025642</v>
      </c>
      <c r="AT12" s="211">
        <v>16.75022222222222</v>
      </c>
      <c r="AU12" s="211">
        <v>16.250170731707314</v>
      </c>
      <c r="AV12" s="211">
        <v>15.250263157894739</v>
      </c>
      <c r="AW12" s="211">
        <v>15.557435897435898</v>
      </c>
      <c r="AX12" s="211">
        <v>17.25</v>
      </c>
      <c r="AY12" s="211">
        <v>21.278615384615385</v>
      </c>
      <c r="AZ12" s="211">
        <v>23.75</v>
      </c>
      <c r="BA12" s="211">
        <v>21.85184210526316</v>
      </c>
      <c r="BB12" s="211">
        <v>15.999717948717947</v>
      </c>
      <c r="BC12" s="211">
        <v>15.440750000000001</v>
      </c>
      <c r="BD12" s="211">
        <v>18.275871794871797</v>
      </c>
      <c r="BE12" s="211">
        <v>15.818974358974359</v>
      </c>
      <c r="BF12" s="211">
        <v>16.602948717948717</v>
      </c>
      <c r="BG12" s="211">
        <v>15.488923076923079</v>
      </c>
      <c r="BH12" s="211">
        <v>16.605789473684212</v>
      </c>
      <c r="BI12" s="211">
        <v>14.906609756097559</v>
      </c>
      <c r="BJ12" s="211">
        <v>16.026315789473689</v>
      </c>
      <c r="BK12" s="211">
        <v>17.559025641025642</v>
      </c>
      <c r="BL12" s="211">
        <v>22.39517073170731</v>
      </c>
      <c r="BM12" s="211">
        <v>21.018157894736841</v>
      </c>
      <c r="BN12" s="211">
        <v>16.784560975609754</v>
      </c>
      <c r="BO12" s="211">
        <v>14.820105263157899</v>
      </c>
      <c r="BP12" s="211">
        <v>17.676333333333332</v>
      </c>
      <c r="BQ12" s="211">
        <v>17.011146341463416</v>
      </c>
      <c r="BR12" s="211">
        <v>17.936555555555557</v>
      </c>
      <c r="BS12" s="211">
        <v>16.845769230769232</v>
      </c>
      <c r="BT12" s="211">
        <v>17.27921052631579</v>
      </c>
      <c r="BU12" s="211">
        <v>15.483560975609755</v>
      </c>
      <c r="BV12" s="211">
        <v>14.392894736842109</v>
      </c>
      <c r="BW12" s="211">
        <v>17.233780487804875</v>
      </c>
      <c r="BX12" s="211">
        <v>21.612564102564104</v>
      </c>
      <c r="BY12" s="211">
        <v>20.217631578947369</v>
      </c>
      <c r="BZ12" s="211">
        <v>15.864536585365853</v>
      </c>
      <c r="CA12" s="211">
        <v>14.768789473684215</v>
      </c>
      <c r="CB12" s="211">
        <v>17.617615384615384</v>
      </c>
      <c r="CC12" s="211">
        <v>17.162853658536587</v>
      </c>
      <c r="CD12" s="211">
        <v>18.079222222222221</v>
      </c>
      <c r="CE12" s="211">
        <v>16.995615384615387</v>
      </c>
      <c r="CF12" s="211">
        <v>17.454500000000003</v>
      </c>
      <c r="CG12" s="211">
        <v>15.59474358974359</v>
      </c>
      <c r="CH12" s="211">
        <v>14.542894736842111</v>
      </c>
      <c r="CI12" s="211">
        <v>17.385365853658534</v>
      </c>
      <c r="CJ12" s="211">
        <v>21.76230769230769</v>
      </c>
      <c r="CK12" s="211">
        <v>20.349473684210526</v>
      </c>
      <c r="CL12" s="211">
        <v>15.924756097560973</v>
      </c>
      <c r="CM12" s="211">
        <v>14.82</v>
      </c>
      <c r="CN12" s="211">
        <v>17.630073170731706</v>
      </c>
      <c r="CO12" s="211">
        <v>20.009589743589743</v>
      </c>
      <c r="CP12" s="211">
        <v>21.03511111111111</v>
      </c>
      <c r="CQ12" s="211">
        <v>19.931512820512822</v>
      </c>
      <c r="CR12" s="211">
        <v>20.436000000000003</v>
      </c>
      <c r="CS12" s="211">
        <v>18.3614358974359</v>
      </c>
      <c r="CT12" s="211">
        <v>19.8</v>
      </c>
      <c r="CU12" s="211">
        <v>25.536390243902435</v>
      </c>
      <c r="CV12" s="211">
        <v>30.774333333333338</v>
      </c>
      <c r="CW12" s="211">
        <v>27.294750000000004</v>
      </c>
      <c r="CX12" s="211">
        <v>21.285564102564102</v>
      </c>
      <c r="CY12" s="211">
        <v>19.019105263157901</v>
      </c>
      <c r="CZ12" s="211">
        <v>21.87612195121951</v>
      </c>
      <c r="DA12" s="211">
        <v>20.206410256410258</v>
      </c>
      <c r="DB12" s="211">
        <v>21.232675675675672</v>
      </c>
      <c r="DC12" s="211">
        <v>20.114975609756097</v>
      </c>
      <c r="DD12" s="211">
        <v>20.635157894736846</v>
      </c>
      <c r="DE12" s="211">
        <v>18.558358974358974</v>
      </c>
      <c r="DF12" s="211">
        <v>19.750124999999997</v>
      </c>
      <c r="DG12" s="211">
        <v>25.704000000000001</v>
      </c>
      <c r="DH12" s="211">
        <v>31.404926829268291</v>
      </c>
      <c r="DI12" s="211">
        <v>27.953684210526319</v>
      </c>
      <c r="DJ12" s="211">
        <v>21.481589743589744</v>
      </c>
      <c r="DK12" s="211">
        <v>19.2315</v>
      </c>
      <c r="DL12" s="211">
        <v>22.115256410256411</v>
      </c>
      <c r="DM12" s="211">
        <v>20.394615384615385</v>
      </c>
      <c r="DN12" s="211">
        <v>21.433555555555557</v>
      </c>
      <c r="DO12" s="211">
        <v>20.312292682926827</v>
      </c>
      <c r="DP12" s="211">
        <v>20.840526315789479</v>
      </c>
      <c r="DQ12" s="211">
        <v>18.770560975609754</v>
      </c>
      <c r="DR12" s="211">
        <v>20.202631578947376</v>
      </c>
      <c r="DS12" s="211">
        <v>25.891948717948718</v>
      </c>
      <c r="DT12" s="211">
        <v>31.602317073170724</v>
      </c>
      <c r="DU12" s="211">
        <v>28.102105263157895</v>
      </c>
      <c r="DV12" s="211">
        <v>21.685538461538464</v>
      </c>
      <c r="DW12" s="211">
        <v>19.424750000000003</v>
      </c>
      <c r="DX12" s="211">
        <v>22.303461538461537</v>
      </c>
      <c r="DY12" s="211">
        <v>20.53912195121951</v>
      </c>
      <c r="DZ12" s="211">
        <v>21.68022222222222</v>
      </c>
      <c r="EA12" s="211">
        <v>20.576282051282053</v>
      </c>
      <c r="EB12" s="211">
        <v>21.085368421052635</v>
      </c>
      <c r="EC12" s="211">
        <v>19.006048780487802</v>
      </c>
      <c r="ED12" s="211">
        <v>20.494736842105269</v>
      </c>
      <c r="EE12" s="211">
        <v>26.1265641025641</v>
      </c>
      <c r="EF12" s="211">
        <v>31.853682926829265</v>
      </c>
      <c r="EG12" s="211">
        <v>28.258421052631583</v>
      </c>
      <c r="EH12" s="211">
        <v>21.934292682926824</v>
      </c>
      <c r="EI12" s="211">
        <v>19.634210526315794</v>
      </c>
      <c r="EJ12" s="211">
        <v>22.491666666666667</v>
      </c>
    </row>
    <row r="13" spans="1:140" ht="13.65" customHeight="1" x14ac:dyDescent="0.2">
      <c r="A13" s="256" t="s">
        <v>61</v>
      </c>
      <c r="B13" s="159" t="s">
        <v>8</v>
      </c>
      <c r="C13" s="211">
        <v>22.308</v>
      </c>
      <c r="D13" s="211">
        <v>21.315789473684212</v>
      </c>
      <c r="E13" s="211">
        <v>24.42378048780488</v>
      </c>
      <c r="F13" s="160">
        <v>22.87402836970475</v>
      </c>
      <c r="G13" s="95">
        <v>26.006440170940174</v>
      </c>
      <c r="H13" s="95">
        <v>26.513102564102567</v>
      </c>
      <c r="I13" s="95">
        <v>25.49977777777778</v>
      </c>
      <c r="J13" s="95">
        <v>24.499774711168165</v>
      </c>
      <c r="K13" s="95">
        <v>24.49970731707317</v>
      </c>
      <c r="L13" s="95">
        <v>24.499842105263163</v>
      </c>
      <c r="M13" s="95">
        <v>25.247025641025644</v>
      </c>
      <c r="N13" s="95">
        <v>26.75</v>
      </c>
      <c r="O13" s="95">
        <v>33.140846153846155</v>
      </c>
      <c r="P13" s="95">
        <v>32.282025641025641</v>
      </c>
      <c r="Q13" s="95">
        <v>33.99966666666667</v>
      </c>
      <c r="R13" s="95">
        <v>29.240625000000001</v>
      </c>
      <c r="S13" s="95">
        <v>26.418647444126265</v>
      </c>
      <c r="T13" s="95">
        <v>26.499923076923078</v>
      </c>
      <c r="U13" s="95">
        <v>24.83526315789474</v>
      </c>
      <c r="V13" s="95">
        <v>27.920756097560979</v>
      </c>
      <c r="W13" s="160">
        <v>27.331917966222999</v>
      </c>
      <c r="X13" s="95">
        <v>28.152521345778879</v>
      </c>
      <c r="Y13" s="95">
        <v>28.241395102969566</v>
      </c>
      <c r="Z13" s="95">
        <v>28.526998525165183</v>
      </c>
      <c r="AA13" s="95">
        <v>29.049784125770895</v>
      </c>
      <c r="AB13" s="95">
        <v>29.528083943056401</v>
      </c>
      <c r="AC13" s="212">
        <v>28.553562355255039</v>
      </c>
      <c r="AD13" s="156"/>
      <c r="AE13" s="157"/>
      <c r="AF13" s="157"/>
      <c r="AG13" s="211">
        <v>26.513102564102567</v>
      </c>
      <c r="AH13" s="211">
        <v>25.49977777777778</v>
      </c>
      <c r="AI13" s="211">
        <v>24.49970731707317</v>
      </c>
      <c r="AJ13" s="211">
        <v>24.499842105263163</v>
      </c>
      <c r="AK13" s="211">
        <v>25.247025641025644</v>
      </c>
      <c r="AL13" s="211">
        <v>26.75</v>
      </c>
      <c r="AM13" s="211">
        <v>32.282025641025641</v>
      </c>
      <c r="AN13" s="211">
        <v>33.99966666666667</v>
      </c>
      <c r="AO13" s="211">
        <v>29.240625000000001</v>
      </c>
      <c r="AP13" s="211">
        <v>26.499923076923078</v>
      </c>
      <c r="AQ13" s="211">
        <v>24.83526315789474</v>
      </c>
      <c r="AR13" s="211">
        <v>27.920756097560979</v>
      </c>
      <c r="AS13" s="211">
        <v>27.079871794871799</v>
      </c>
      <c r="AT13" s="211">
        <v>26.75</v>
      </c>
      <c r="AU13" s="211">
        <v>26.249829268292682</v>
      </c>
      <c r="AV13" s="211">
        <v>25.750368421052634</v>
      </c>
      <c r="AW13" s="211">
        <v>25.609051282051283</v>
      </c>
      <c r="AX13" s="211">
        <v>27.249750000000002</v>
      </c>
      <c r="AY13" s="211">
        <v>31.186205128205131</v>
      </c>
      <c r="AZ13" s="211">
        <v>35.750146341463406</v>
      </c>
      <c r="BA13" s="211">
        <v>31.983947368421056</v>
      </c>
      <c r="BB13" s="211">
        <v>26.000384615384618</v>
      </c>
      <c r="BC13" s="211">
        <v>25.565749999999998</v>
      </c>
      <c r="BD13" s="211">
        <v>28.403717948717947</v>
      </c>
      <c r="BE13" s="211">
        <v>27.533564102564107</v>
      </c>
      <c r="BF13" s="211">
        <v>27.200230769230767</v>
      </c>
      <c r="BG13" s="211">
        <v>26.790179487179486</v>
      </c>
      <c r="BH13" s="211">
        <v>26.380368421052633</v>
      </c>
      <c r="BI13" s="211">
        <v>26.250195121951222</v>
      </c>
      <c r="BJ13" s="211">
        <v>27.618947368421054</v>
      </c>
      <c r="BK13" s="211">
        <v>30.779282051282053</v>
      </c>
      <c r="BL13" s="211">
        <v>34.650243902439016</v>
      </c>
      <c r="BM13" s="211">
        <v>31.473947368421054</v>
      </c>
      <c r="BN13" s="211">
        <v>26.209707317073168</v>
      </c>
      <c r="BO13" s="211">
        <v>26.188315789473688</v>
      </c>
      <c r="BP13" s="211">
        <v>28.887410256410259</v>
      </c>
      <c r="BQ13" s="211">
        <v>27.856902439024392</v>
      </c>
      <c r="BR13" s="211">
        <v>27.510333333333335</v>
      </c>
      <c r="BS13" s="211">
        <v>27.140179487179491</v>
      </c>
      <c r="BT13" s="211">
        <v>26.770368421052634</v>
      </c>
      <c r="BU13" s="211">
        <v>26.649341463414636</v>
      </c>
      <c r="BV13" s="211">
        <v>27.8991052631579</v>
      </c>
      <c r="BW13" s="211">
        <v>30.71936585365853</v>
      </c>
      <c r="BX13" s="211">
        <v>34.270487179487176</v>
      </c>
      <c r="BY13" s="211">
        <v>31.354736842105268</v>
      </c>
      <c r="BZ13" s="211">
        <v>26.419512195121953</v>
      </c>
      <c r="CA13" s="211">
        <v>26.598947368421054</v>
      </c>
      <c r="CB13" s="211">
        <v>29.213461538461541</v>
      </c>
      <c r="CC13" s="211">
        <v>28.16141463414634</v>
      </c>
      <c r="CD13" s="211">
        <v>27.809777777777775</v>
      </c>
      <c r="CE13" s="211">
        <v>27.480051282051281</v>
      </c>
      <c r="CF13" s="211">
        <v>27.14</v>
      </c>
      <c r="CG13" s="211">
        <v>27.033512820512822</v>
      </c>
      <c r="CH13" s="211">
        <v>28.169210526315791</v>
      </c>
      <c r="CI13" s="211">
        <v>30.664121951219506</v>
      </c>
      <c r="CJ13" s="211">
        <v>33.950333333333333</v>
      </c>
      <c r="CK13" s="211">
        <v>31.257631578947372</v>
      </c>
      <c r="CL13" s="211">
        <v>26.619243902439024</v>
      </c>
      <c r="CM13" s="211">
        <v>26.987368421052636</v>
      </c>
      <c r="CN13" s="211">
        <v>29.553975609756097</v>
      </c>
      <c r="CO13" s="211">
        <v>28.44717948717949</v>
      </c>
      <c r="CP13" s="211">
        <v>28.099666666666668</v>
      </c>
      <c r="CQ13" s="211">
        <v>27.799846153846154</v>
      </c>
      <c r="CR13" s="211">
        <v>27.5</v>
      </c>
      <c r="CS13" s="211">
        <v>27.401794871794877</v>
      </c>
      <c r="CT13" s="211">
        <v>28.429052631578948</v>
      </c>
      <c r="CU13" s="211">
        <v>30.628853658536578</v>
      </c>
      <c r="CV13" s="211">
        <v>33.680307692307693</v>
      </c>
      <c r="CW13" s="211">
        <v>31.207875000000001</v>
      </c>
      <c r="CX13" s="211">
        <v>26.830153846153848</v>
      </c>
      <c r="CY13" s="211">
        <v>27.356157894736846</v>
      </c>
      <c r="CZ13" s="211">
        <v>29.868317073170733</v>
      </c>
      <c r="DA13" s="211">
        <v>28.709641025641027</v>
      </c>
      <c r="DB13" s="211">
        <v>28.370054054054055</v>
      </c>
      <c r="DC13" s="211">
        <v>28.089902439024389</v>
      </c>
      <c r="DD13" s="211">
        <v>27.810105263157897</v>
      </c>
      <c r="DE13" s="211">
        <v>27.716666666666669</v>
      </c>
      <c r="DF13" s="211">
        <v>28.67925</v>
      </c>
      <c r="DG13" s="211">
        <v>30.625974358974361</v>
      </c>
      <c r="DH13" s="211">
        <v>33.540195121951214</v>
      </c>
      <c r="DI13" s="211">
        <v>31.199210526315792</v>
      </c>
      <c r="DJ13" s="211">
        <v>27.029615384615383</v>
      </c>
      <c r="DK13" s="211">
        <v>27.717749999999999</v>
      </c>
      <c r="DL13" s="211">
        <v>30.116897435897442</v>
      </c>
      <c r="DM13" s="211">
        <v>28.97194871794872</v>
      </c>
      <c r="DN13" s="211">
        <v>28.629888888888889</v>
      </c>
      <c r="DO13" s="211">
        <v>28.369585365853656</v>
      </c>
      <c r="DP13" s="211">
        <v>28.110105263157894</v>
      </c>
      <c r="DQ13" s="211">
        <v>28.027097560975609</v>
      </c>
      <c r="DR13" s="211">
        <v>28.919315789473686</v>
      </c>
      <c r="DS13" s="211">
        <v>30.674102564102562</v>
      </c>
      <c r="DT13" s="211">
        <v>33.430268292682925</v>
      </c>
      <c r="DU13" s="211">
        <v>31.227631578947374</v>
      </c>
      <c r="DV13" s="211">
        <v>27.230230769230772</v>
      </c>
      <c r="DW13" s="211">
        <v>28.03275</v>
      </c>
      <c r="DX13" s="211">
        <v>30.389692307692307</v>
      </c>
      <c r="DY13" s="211">
        <v>29.231463414634145</v>
      </c>
      <c r="DZ13" s="211">
        <v>28.880333333333333</v>
      </c>
      <c r="EA13" s="211">
        <v>28.650179487179489</v>
      </c>
      <c r="EB13" s="211">
        <v>28.409894736842109</v>
      </c>
      <c r="EC13" s="211">
        <v>28.332487804878049</v>
      </c>
      <c r="ED13" s="211">
        <v>29.159105263157898</v>
      </c>
      <c r="EE13" s="211">
        <v>30.723025641025643</v>
      </c>
      <c r="EF13" s="211">
        <v>33.340317073170723</v>
      </c>
      <c r="EG13" s="211">
        <v>31.256052631578953</v>
      </c>
      <c r="EH13" s="211">
        <v>27.429682926829265</v>
      </c>
      <c r="EI13" s="211">
        <v>28.302526315789475</v>
      </c>
      <c r="EJ13" s="211">
        <v>30.652153846153848</v>
      </c>
    </row>
    <row r="14" spans="1:140" ht="13.65" customHeight="1" x14ac:dyDescent="0.2">
      <c r="A14" s="256" t="s">
        <v>59</v>
      </c>
      <c r="B14" s="135"/>
      <c r="C14" s="211">
        <v>21.38</v>
      </c>
      <c r="D14" s="211">
        <v>19.328126315789476</v>
      </c>
      <c r="E14" s="211">
        <v>22.390219512195124</v>
      </c>
      <c r="F14" s="160">
        <v>20.990318233166064</v>
      </c>
      <c r="G14" s="95">
        <v>22.825320512820515</v>
      </c>
      <c r="H14" s="95">
        <v>22.900641025641029</v>
      </c>
      <c r="I14" s="95">
        <v>22.75</v>
      </c>
      <c r="J14" s="95">
        <v>22.499951219512198</v>
      </c>
      <c r="K14" s="95">
        <v>22.499902439024392</v>
      </c>
      <c r="L14" s="95">
        <v>22.5</v>
      </c>
      <c r="M14" s="95">
        <v>22.288179487179491</v>
      </c>
      <c r="N14" s="95">
        <v>23.25</v>
      </c>
      <c r="O14" s="95">
        <v>32.820641025641024</v>
      </c>
      <c r="P14" s="95">
        <v>31.641076923076927</v>
      </c>
      <c r="Q14" s="95">
        <v>34.000205128205124</v>
      </c>
      <c r="R14" s="95">
        <v>28.574999999999999</v>
      </c>
      <c r="S14" s="95">
        <v>23.544456250068574</v>
      </c>
      <c r="T14" s="95">
        <v>24.999743589743591</v>
      </c>
      <c r="U14" s="95">
        <v>22.829210526315791</v>
      </c>
      <c r="V14" s="95">
        <v>22.80441463414634</v>
      </c>
      <c r="W14" s="160">
        <v>25.100901616428885</v>
      </c>
      <c r="X14" s="95">
        <v>26.274665930332635</v>
      </c>
      <c r="Y14" s="95">
        <v>26.303779668464607</v>
      </c>
      <c r="Z14" s="95">
        <v>26.657063953128606</v>
      </c>
      <c r="AA14" s="95">
        <v>27.167421251298716</v>
      </c>
      <c r="AB14" s="95">
        <v>27.665422134758263</v>
      </c>
      <c r="AC14" s="212">
        <v>26.639739817424545</v>
      </c>
      <c r="AD14" s="156"/>
      <c r="AE14" s="157"/>
      <c r="AG14" s="211">
        <v>22.900641025641029</v>
      </c>
      <c r="AH14" s="211">
        <v>22.75</v>
      </c>
      <c r="AI14" s="211">
        <v>22.499902439024392</v>
      </c>
      <c r="AJ14" s="211">
        <v>22.5</v>
      </c>
      <c r="AK14" s="211">
        <v>22.288179487179491</v>
      </c>
      <c r="AL14" s="211">
        <v>23.25</v>
      </c>
      <c r="AM14" s="211">
        <v>31.641076923076927</v>
      </c>
      <c r="AN14" s="211">
        <v>34.000205128205124</v>
      </c>
      <c r="AO14" s="211">
        <v>28.574999999999999</v>
      </c>
      <c r="AP14" s="211">
        <v>24.999743589743591</v>
      </c>
      <c r="AQ14" s="211">
        <v>22.829210526315791</v>
      </c>
      <c r="AR14" s="211">
        <v>22.80441463414634</v>
      </c>
      <c r="AS14" s="211">
        <v>24.37215384615385</v>
      </c>
      <c r="AT14" s="211">
        <v>24.50022222222222</v>
      </c>
      <c r="AU14" s="211">
        <v>23.999829268292686</v>
      </c>
      <c r="AV14" s="211">
        <v>23.500263157894736</v>
      </c>
      <c r="AW14" s="211">
        <v>23.320538461538465</v>
      </c>
      <c r="AX14" s="211">
        <v>24.999750000000002</v>
      </c>
      <c r="AY14" s="211">
        <v>30.550948717948717</v>
      </c>
      <c r="AZ14" s="211">
        <v>34.999804878048778</v>
      </c>
      <c r="BA14" s="211">
        <v>31.164473684210531</v>
      </c>
      <c r="BB14" s="211">
        <v>26.500102564102566</v>
      </c>
      <c r="BC14" s="211">
        <v>23.287500000000001</v>
      </c>
      <c r="BD14" s="211">
        <v>23.826692307692312</v>
      </c>
      <c r="BE14" s="211">
        <v>24.881256410256412</v>
      </c>
      <c r="BF14" s="211">
        <v>25.010179487179485</v>
      </c>
      <c r="BG14" s="211">
        <v>24.599846153846158</v>
      </c>
      <c r="BH14" s="211">
        <v>24.190263157894737</v>
      </c>
      <c r="BI14" s="211">
        <v>24.037121951219511</v>
      </c>
      <c r="BJ14" s="211">
        <v>25.4401052631579</v>
      </c>
      <c r="BK14" s="211">
        <v>29.940871794871796</v>
      </c>
      <c r="BL14" s="211">
        <v>33.710487804878042</v>
      </c>
      <c r="BM14" s="211">
        <v>30.463421052631581</v>
      </c>
      <c r="BN14" s="211">
        <v>26.689512195121949</v>
      </c>
      <c r="BO14" s="211">
        <v>23.999315789473687</v>
      </c>
      <c r="BP14" s="211">
        <v>24.463230769230769</v>
      </c>
      <c r="BQ14" s="211">
        <v>25.233951219512196</v>
      </c>
      <c r="BR14" s="211">
        <v>25.350333333333335</v>
      </c>
      <c r="BS14" s="211">
        <v>24.980051282051285</v>
      </c>
      <c r="BT14" s="211">
        <v>24.610368421052634</v>
      </c>
      <c r="BU14" s="211">
        <v>24.469219512195124</v>
      </c>
      <c r="BV14" s="211">
        <v>25.74</v>
      </c>
      <c r="BW14" s="211">
        <v>29.782390243902434</v>
      </c>
      <c r="BX14" s="211">
        <v>33.249461538461546</v>
      </c>
      <c r="BY14" s="211">
        <v>30.248684210526321</v>
      </c>
      <c r="BZ14" s="211">
        <v>26.890243902439025</v>
      </c>
      <c r="CA14" s="211">
        <v>24.440526315789477</v>
      </c>
      <c r="CB14" s="211">
        <v>24.864102564102566</v>
      </c>
      <c r="CC14" s="211">
        <v>25.560195121951217</v>
      </c>
      <c r="CD14" s="211">
        <v>25.680666666666667</v>
      </c>
      <c r="CE14" s="211">
        <v>25.34992307692308</v>
      </c>
      <c r="CF14" s="211">
        <v>25.010749999999998</v>
      </c>
      <c r="CG14" s="211">
        <v>24.870692307692309</v>
      </c>
      <c r="CH14" s="211">
        <v>26.040105263157901</v>
      </c>
      <c r="CI14" s="211">
        <v>29.642463414634143</v>
      </c>
      <c r="CJ14" s="211">
        <v>32.839589743589741</v>
      </c>
      <c r="CK14" s="211">
        <v>30.066315789473691</v>
      </c>
      <c r="CL14" s="211">
        <v>27.079829268292684</v>
      </c>
      <c r="CM14" s="211">
        <v>24.861421052631584</v>
      </c>
      <c r="CN14" s="211">
        <v>25.249097560975606</v>
      </c>
      <c r="CO14" s="211">
        <v>25.880435897435902</v>
      </c>
      <c r="CP14" s="211">
        <v>25.99</v>
      </c>
      <c r="CQ14" s="211">
        <v>25.689589743589742</v>
      </c>
      <c r="CR14" s="211">
        <v>25.390249999999998</v>
      </c>
      <c r="CS14" s="211">
        <v>25.260435897435901</v>
      </c>
      <c r="CT14" s="211">
        <v>26.32973684210527</v>
      </c>
      <c r="CU14" s="211">
        <v>29.534292682926825</v>
      </c>
      <c r="CV14" s="211">
        <v>32.499461538461539</v>
      </c>
      <c r="CW14" s="211">
        <v>29.946750000000002</v>
      </c>
      <c r="CX14" s="211">
        <v>27.28</v>
      </c>
      <c r="CY14" s="211">
        <v>25.26157894736842</v>
      </c>
      <c r="CZ14" s="211">
        <v>25.616926829268294</v>
      </c>
      <c r="DA14" s="211">
        <v>26.164307692307695</v>
      </c>
      <c r="DB14" s="211">
        <v>26.279810810810812</v>
      </c>
      <c r="DC14" s="211">
        <v>25.999439024390245</v>
      </c>
      <c r="DD14" s="211">
        <v>25.720263157894742</v>
      </c>
      <c r="DE14" s="211">
        <v>25.596769230769233</v>
      </c>
      <c r="DF14" s="211">
        <v>26.590249999999997</v>
      </c>
      <c r="DG14" s="211">
        <v>29.484076923076923</v>
      </c>
      <c r="DH14" s="211">
        <v>32.310292682926828</v>
      </c>
      <c r="DI14" s="211">
        <v>29.88</v>
      </c>
      <c r="DJ14" s="211">
        <v>27.470076923076924</v>
      </c>
      <c r="DK14" s="211">
        <v>25.606999999999999</v>
      </c>
      <c r="DL14" s="211">
        <v>25.925769230769234</v>
      </c>
      <c r="DM14" s="211">
        <v>26.438794871794872</v>
      </c>
      <c r="DN14" s="211">
        <v>26.550333333333331</v>
      </c>
      <c r="DO14" s="211">
        <v>26.30029268292683</v>
      </c>
      <c r="DP14" s="211">
        <v>26.04</v>
      </c>
      <c r="DQ14" s="211">
        <v>25.929902439024389</v>
      </c>
      <c r="DR14" s="211">
        <v>26.85</v>
      </c>
      <c r="DS14" s="211">
        <v>29.479743589743592</v>
      </c>
      <c r="DT14" s="211">
        <v>32.149902439024387</v>
      </c>
      <c r="DU14" s="211">
        <v>29.854736842105268</v>
      </c>
      <c r="DV14" s="211">
        <v>27.669743589743589</v>
      </c>
      <c r="DW14" s="211">
        <v>25.932750000000002</v>
      </c>
      <c r="DX14" s="211">
        <v>26.241589743589746</v>
      </c>
      <c r="DY14" s="211">
        <v>26.716926829268296</v>
      </c>
      <c r="DZ14" s="211">
        <v>26.82</v>
      </c>
      <c r="EA14" s="211">
        <v>26.59015384615385</v>
      </c>
      <c r="EB14" s="211">
        <v>26.350263157894737</v>
      </c>
      <c r="EC14" s="211">
        <v>26.245878048780483</v>
      </c>
      <c r="ED14" s="211">
        <v>27.100368421052636</v>
      </c>
      <c r="EE14" s="211">
        <v>29.486538461538458</v>
      </c>
      <c r="EF14" s="211">
        <v>32.020000000000003</v>
      </c>
      <c r="EG14" s="211">
        <v>29.84131578947369</v>
      </c>
      <c r="EH14" s="211">
        <v>27.870243902439022</v>
      </c>
      <c r="EI14" s="211">
        <v>26.250105263157895</v>
      </c>
      <c r="EJ14" s="211">
        <v>26.536794871794875</v>
      </c>
    </row>
    <row r="15" spans="1:140" ht="13.65" customHeight="1" thickBot="1" x14ac:dyDescent="0.25">
      <c r="A15" s="257" t="s">
        <v>63</v>
      </c>
      <c r="B15" s="164" t="s">
        <v>7</v>
      </c>
      <c r="C15" s="213">
        <v>21.98</v>
      </c>
      <c r="D15" s="213">
        <v>19.891284210526315</v>
      </c>
      <c r="E15" s="213">
        <v>23.146317073170728</v>
      </c>
      <c r="F15" s="165">
        <v>21.647284040144708</v>
      </c>
      <c r="G15" s="107">
        <v>23.368397435897435</v>
      </c>
      <c r="H15" s="107">
        <v>23.496794871794872</v>
      </c>
      <c r="I15" s="107">
        <v>23.24</v>
      </c>
      <c r="J15" s="107">
        <v>23.132858793324775</v>
      </c>
      <c r="K15" s="107">
        <v>22.976243902439023</v>
      </c>
      <c r="L15" s="107">
        <v>23.289473684210527</v>
      </c>
      <c r="M15" s="107">
        <v>23.480487179487177</v>
      </c>
      <c r="N15" s="107">
        <v>25.125</v>
      </c>
      <c r="O15" s="107">
        <v>36.198846153846155</v>
      </c>
      <c r="P15" s="107">
        <v>34.423128205128208</v>
      </c>
      <c r="Q15" s="107">
        <v>37.974564102564102</v>
      </c>
      <c r="R15" s="107">
        <v>31.2</v>
      </c>
      <c r="S15" s="107">
        <v>24.390843246327204</v>
      </c>
      <c r="T15" s="107">
        <v>25.993333333333336</v>
      </c>
      <c r="U15" s="107">
        <v>23.618684210526318</v>
      </c>
      <c r="V15" s="107">
        <v>23.560512195121952</v>
      </c>
      <c r="W15" s="165">
        <v>26.554861706645557</v>
      </c>
      <c r="X15" s="107">
        <v>27.574682937915927</v>
      </c>
      <c r="Y15" s="107">
        <v>27.543033878741809</v>
      </c>
      <c r="Z15" s="107">
        <v>27.933261041793379</v>
      </c>
      <c r="AA15" s="107">
        <v>28.397033284691958</v>
      </c>
      <c r="AB15" s="107">
        <v>28.825410149871121</v>
      </c>
      <c r="AC15" s="214">
        <v>27.894314774427539</v>
      </c>
      <c r="AD15" s="156"/>
      <c r="AE15" s="157"/>
      <c r="AG15" s="211">
        <v>23.496794871794872</v>
      </c>
      <c r="AH15" s="211">
        <v>23.24</v>
      </c>
      <c r="AI15" s="211">
        <v>22.976243902439023</v>
      </c>
      <c r="AJ15" s="211">
        <v>23.289473684210527</v>
      </c>
      <c r="AK15" s="211">
        <v>23.480487179487177</v>
      </c>
      <c r="AL15" s="211">
        <v>25.125</v>
      </c>
      <c r="AM15" s="211">
        <v>34.423128205128208</v>
      </c>
      <c r="AN15" s="211">
        <v>37.974564102564102</v>
      </c>
      <c r="AO15" s="211">
        <v>31.2</v>
      </c>
      <c r="AP15" s="211">
        <v>25.993333333333336</v>
      </c>
      <c r="AQ15" s="211">
        <v>23.618684210526318</v>
      </c>
      <c r="AR15" s="211">
        <v>23.560512195121952</v>
      </c>
      <c r="AS15" s="211">
        <v>25.167025641025646</v>
      </c>
      <c r="AT15" s="211">
        <v>25.277999999999999</v>
      </c>
      <c r="AU15" s="211">
        <v>24.75592682926829</v>
      </c>
      <c r="AV15" s="211">
        <v>24.289736842105263</v>
      </c>
      <c r="AW15" s="211">
        <v>24.115410256410261</v>
      </c>
      <c r="AX15" s="211">
        <v>26.687250000000002</v>
      </c>
      <c r="AY15" s="211">
        <v>32.935564102564108</v>
      </c>
      <c r="AZ15" s="211">
        <v>38.024195121951216</v>
      </c>
      <c r="BA15" s="211">
        <v>33.53289473684211</v>
      </c>
      <c r="BB15" s="211">
        <v>27.398307692307693</v>
      </c>
      <c r="BC15" s="211">
        <v>23.947500000000002</v>
      </c>
      <c r="BD15" s="211">
        <v>24.422846153846155</v>
      </c>
      <c r="BE15" s="211">
        <v>25.755615384615385</v>
      </c>
      <c r="BF15" s="211">
        <v>25.828128205128206</v>
      </c>
      <c r="BG15" s="211">
        <v>25.474205128205135</v>
      </c>
      <c r="BH15" s="211">
        <v>25.058684210526316</v>
      </c>
      <c r="BI15" s="211">
        <v>24.868829268292679</v>
      </c>
      <c r="BJ15" s="211">
        <v>27.145368421052634</v>
      </c>
      <c r="BK15" s="211">
        <v>32.166512820512821</v>
      </c>
      <c r="BL15" s="211">
        <v>36.470243902439023</v>
      </c>
      <c r="BM15" s="211">
        <v>32.673947368421054</v>
      </c>
      <c r="BN15" s="211">
        <v>27.596829268292684</v>
      </c>
      <c r="BO15" s="211">
        <v>24.780894736842107</v>
      </c>
      <c r="BP15" s="211">
        <v>25.170666666666669</v>
      </c>
      <c r="BQ15" s="211">
        <v>26.111024390243905</v>
      </c>
      <c r="BR15" s="211">
        <v>26.252555555555556</v>
      </c>
      <c r="BS15" s="211">
        <v>25.902102564102567</v>
      </c>
      <c r="BT15" s="211">
        <v>25.526157894736844</v>
      </c>
      <c r="BU15" s="211">
        <v>25.34629268292683</v>
      </c>
      <c r="BV15" s="211">
        <v>27.374210526315792</v>
      </c>
      <c r="BW15" s="211">
        <v>31.748243902439022</v>
      </c>
      <c r="BX15" s="211">
        <v>35.888435897435897</v>
      </c>
      <c r="BY15" s="211">
        <v>32.301315789473684</v>
      </c>
      <c r="BZ15" s="211">
        <v>27.835365853658537</v>
      </c>
      <c r="CA15" s="211">
        <v>25.28526315789474</v>
      </c>
      <c r="CB15" s="211">
        <v>25.643076923076926</v>
      </c>
      <c r="CC15" s="211">
        <v>26.475073170731712</v>
      </c>
      <c r="CD15" s="211">
        <v>26.621777777777776</v>
      </c>
      <c r="CE15" s="211">
        <v>26.311717948717952</v>
      </c>
      <c r="CF15" s="211">
        <v>25.91825</v>
      </c>
      <c r="CG15" s="211">
        <v>25.832487179487181</v>
      </c>
      <c r="CH15" s="211">
        <v>27.603263157894741</v>
      </c>
      <c r="CI15" s="211">
        <v>31.479780487804877</v>
      </c>
      <c r="CJ15" s="211">
        <v>35.256</v>
      </c>
      <c r="CK15" s="211">
        <v>31.984736842105267</v>
      </c>
      <c r="CL15" s="211">
        <v>28.047634146341466</v>
      </c>
      <c r="CM15" s="211">
        <v>25.753526315789475</v>
      </c>
      <c r="CN15" s="211">
        <v>26.042999999999996</v>
      </c>
      <c r="CO15" s="211">
        <v>26.85812820512821</v>
      </c>
      <c r="CP15" s="211">
        <v>26.946666666666669</v>
      </c>
      <c r="CQ15" s="211">
        <v>26.667282051282051</v>
      </c>
      <c r="CR15" s="211">
        <v>26.312750000000001</v>
      </c>
      <c r="CS15" s="211">
        <v>26.238128205128206</v>
      </c>
      <c r="CT15" s="211">
        <v>27.845526315789478</v>
      </c>
      <c r="CU15" s="211">
        <v>31.288439024390243</v>
      </c>
      <c r="CV15" s="211">
        <v>34.780743589743594</v>
      </c>
      <c r="CW15" s="211">
        <v>31.686750000000004</v>
      </c>
      <c r="CX15" s="211">
        <v>28.305384615384618</v>
      </c>
      <c r="CY15" s="211">
        <v>26.177368421052631</v>
      </c>
      <c r="CZ15" s="211">
        <v>26.433512195121949</v>
      </c>
      <c r="DA15" s="211">
        <v>27.142000000000003</v>
      </c>
      <c r="DB15" s="211">
        <v>27.243864864864868</v>
      </c>
      <c r="DC15" s="211">
        <v>26.929439024390245</v>
      </c>
      <c r="DD15" s="211">
        <v>26.691315789473684</v>
      </c>
      <c r="DE15" s="211">
        <v>26.574461538461541</v>
      </c>
      <c r="DF15" s="211">
        <v>27.992750000000001</v>
      </c>
      <c r="DG15" s="211">
        <v>31.256641025641027</v>
      </c>
      <c r="DH15" s="211">
        <v>34.381999999999998</v>
      </c>
      <c r="DI15" s="211">
        <v>31.648421052631583</v>
      </c>
      <c r="DJ15" s="211">
        <v>28.495461538461541</v>
      </c>
      <c r="DK15" s="211">
        <v>26.484500000000001</v>
      </c>
      <c r="DL15" s="211">
        <v>26.800128205128207</v>
      </c>
      <c r="DM15" s="211">
        <v>27.416487179487181</v>
      </c>
      <c r="DN15" s="211">
        <v>27.506999999999998</v>
      </c>
      <c r="DO15" s="211">
        <v>27.237853658536583</v>
      </c>
      <c r="DP15" s="211">
        <v>27.018947368421056</v>
      </c>
      <c r="DQ15" s="211">
        <v>26.867463414634145</v>
      </c>
      <c r="DR15" s="211">
        <v>28.286842105263162</v>
      </c>
      <c r="DS15" s="211">
        <v>31.188717948717947</v>
      </c>
      <c r="DT15" s="211">
        <v>34.130878048780488</v>
      </c>
      <c r="DU15" s="211">
        <v>31.56</v>
      </c>
      <c r="DV15" s="211">
        <v>28.695128205128206</v>
      </c>
      <c r="DW15" s="211">
        <v>26.81025</v>
      </c>
      <c r="DX15" s="211">
        <v>27.123897435897437</v>
      </c>
      <c r="DY15" s="211">
        <v>27.631804878048783</v>
      </c>
      <c r="DZ15" s="211">
        <v>27.761111111111113</v>
      </c>
      <c r="EA15" s="211">
        <v>27.551948717948719</v>
      </c>
      <c r="EB15" s="211">
        <v>27.305526315789475</v>
      </c>
      <c r="EC15" s="211">
        <v>27.160756097560977</v>
      </c>
      <c r="ED15" s="211">
        <v>28.481947368421057</v>
      </c>
      <c r="EE15" s="211">
        <v>31.116025641025644</v>
      </c>
      <c r="EF15" s="211">
        <v>33.887560975609752</v>
      </c>
      <c r="EG15" s="211">
        <v>31.459736842105269</v>
      </c>
      <c r="EH15" s="211">
        <v>28.82292682926829</v>
      </c>
      <c r="EI15" s="211">
        <v>27.158000000000001</v>
      </c>
      <c r="EJ15" s="211">
        <v>27.411153846153852</v>
      </c>
    </row>
    <row r="16" spans="1:140" ht="13.65" customHeight="1" x14ac:dyDescent="0.2">
      <c r="A16" s="167"/>
      <c r="B16" s="135"/>
      <c r="C16" s="211"/>
      <c r="D16" s="211"/>
      <c r="E16" s="211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6"/>
      <c r="AE16" s="157"/>
      <c r="AG16" s="211"/>
      <c r="AH16" s="211"/>
      <c r="AI16" s="211"/>
      <c r="AJ16" s="211"/>
      <c r="AK16" s="211"/>
      <c r="AL16" s="211"/>
      <c r="AM16" s="211"/>
      <c r="AN16" s="211"/>
      <c r="AO16" s="211"/>
      <c r="AP16" s="211"/>
      <c r="AQ16" s="211"/>
      <c r="AR16" s="211"/>
      <c r="AS16" s="211"/>
      <c r="AT16" s="211"/>
      <c r="AU16" s="211"/>
      <c r="AV16" s="211"/>
      <c r="AW16" s="211"/>
      <c r="AX16" s="211"/>
      <c r="AY16" s="211"/>
      <c r="AZ16" s="211"/>
      <c r="BA16" s="211"/>
      <c r="BB16" s="211"/>
      <c r="BC16" s="211"/>
      <c r="BD16" s="211"/>
      <c r="BE16" s="211"/>
      <c r="BF16" s="211"/>
      <c r="BG16" s="211"/>
      <c r="BH16" s="211"/>
      <c r="BI16" s="211"/>
      <c r="BJ16" s="211"/>
      <c r="BK16" s="211"/>
      <c r="BL16" s="211"/>
      <c r="BM16" s="211"/>
      <c r="BN16" s="211"/>
      <c r="BO16" s="211"/>
      <c r="BP16" s="211"/>
      <c r="BQ16" s="211"/>
      <c r="BR16" s="211"/>
      <c r="BS16" s="211"/>
      <c r="BT16" s="211"/>
      <c r="BU16" s="211"/>
      <c r="BV16" s="211"/>
      <c r="BW16" s="211"/>
      <c r="BX16" s="211"/>
      <c r="BY16" s="211"/>
      <c r="BZ16" s="211"/>
      <c r="CA16" s="211"/>
      <c r="CB16" s="211"/>
      <c r="CC16" s="211"/>
      <c r="CD16" s="211"/>
      <c r="CE16" s="211"/>
      <c r="CF16" s="211"/>
      <c r="CG16" s="211"/>
      <c r="CH16" s="211"/>
      <c r="CI16" s="211"/>
      <c r="CJ16" s="211"/>
      <c r="CK16" s="211"/>
      <c r="CL16" s="211"/>
      <c r="CM16" s="211"/>
      <c r="CN16" s="211"/>
      <c r="CO16" s="211"/>
      <c r="CP16" s="211"/>
      <c r="CQ16" s="211"/>
      <c r="CR16" s="211"/>
      <c r="CS16" s="211"/>
      <c r="CT16" s="211"/>
      <c r="CU16" s="211"/>
      <c r="CV16" s="211"/>
      <c r="CW16" s="211"/>
      <c r="CX16" s="211"/>
      <c r="CY16" s="211"/>
      <c r="CZ16" s="211"/>
      <c r="DA16" s="211"/>
      <c r="DB16" s="211"/>
      <c r="DC16" s="211"/>
      <c r="DD16" s="211"/>
      <c r="DE16" s="211"/>
      <c r="DF16" s="211"/>
      <c r="DG16" s="211"/>
      <c r="DH16" s="211"/>
      <c r="DI16" s="211"/>
      <c r="DJ16" s="211"/>
      <c r="DK16" s="211"/>
      <c r="DL16" s="211"/>
      <c r="DM16" s="211"/>
      <c r="DN16" s="211"/>
      <c r="DO16" s="211"/>
      <c r="DP16" s="211"/>
      <c r="DQ16" s="211"/>
      <c r="DR16" s="211"/>
      <c r="DS16" s="211"/>
      <c r="DT16" s="211"/>
      <c r="DU16" s="211"/>
      <c r="DV16" s="211"/>
      <c r="DW16" s="211"/>
      <c r="DX16" s="211"/>
      <c r="DY16" s="211"/>
      <c r="DZ16" s="211"/>
      <c r="EA16" s="211"/>
      <c r="EB16" s="211"/>
      <c r="EC16" s="211"/>
      <c r="ED16" s="211"/>
      <c r="EE16" s="211"/>
      <c r="EF16" s="211"/>
      <c r="EG16" s="211"/>
      <c r="EH16" s="211"/>
      <c r="EI16" s="211"/>
      <c r="EJ16" s="211"/>
    </row>
    <row r="17" spans="1:140" ht="16.2" thickBot="1" x14ac:dyDescent="0.35">
      <c r="A17" s="169" t="s">
        <v>97</v>
      </c>
      <c r="B17" s="135"/>
      <c r="C17" s="211"/>
      <c r="D17" s="211"/>
      <c r="E17" s="211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107"/>
      <c r="AD17" s="156"/>
      <c r="AE17" s="157"/>
      <c r="AG17" s="211"/>
      <c r="AH17" s="211"/>
      <c r="AI17" s="211"/>
      <c r="AJ17" s="211"/>
      <c r="AK17" s="211"/>
      <c r="AL17" s="211"/>
      <c r="AM17" s="211"/>
      <c r="AN17" s="211"/>
      <c r="AO17" s="211"/>
      <c r="AP17" s="211"/>
      <c r="AQ17" s="211"/>
      <c r="AR17" s="211"/>
      <c r="AS17" s="211"/>
      <c r="AT17" s="211"/>
      <c r="AU17" s="211"/>
      <c r="AV17" s="211"/>
      <c r="AW17" s="211"/>
      <c r="AX17" s="211"/>
      <c r="AY17" s="211"/>
      <c r="AZ17" s="211"/>
      <c r="BA17" s="211"/>
      <c r="BB17" s="211"/>
      <c r="BC17" s="211"/>
      <c r="BD17" s="211"/>
      <c r="BE17" s="211"/>
      <c r="BF17" s="211"/>
      <c r="BG17" s="211"/>
      <c r="BH17" s="211"/>
      <c r="BI17" s="211"/>
      <c r="BJ17" s="211"/>
      <c r="BK17" s="211"/>
      <c r="BL17" s="211"/>
      <c r="BM17" s="211"/>
      <c r="BN17" s="211"/>
      <c r="BO17" s="211"/>
      <c r="BP17" s="211"/>
      <c r="BQ17" s="211"/>
      <c r="BR17" s="211"/>
      <c r="BS17" s="211"/>
      <c r="BT17" s="211"/>
      <c r="BU17" s="211"/>
      <c r="BV17" s="211"/>
      <c r="BW17" s="211"/>
      <c r="BX17" s="211"/>
      <c r="BY17" s="211"/>
      <c r="BZ17" s="211"/>
      <c r="CA17" s="211"/>
      <c r="CB17" s="211"/>
      <c r="CC17" s="211"/>
      <c r="CD17" s="211"/>
      <c r="CE17" s="211"/>
      <c r="CF17" s="211"/>
      <c r="CG17" s="211"/>
      <c r="CH17" s="211"/>
      <c r="CI17" s="211"/>
      <c r="CJ17" s="211"/>
      <c r="CK17" s="211"/>
      <c r="CL17" s="211"/>
      <c r="CM17" s="211"/>
      <c r="CN17" s="211"/>
      <c r="CO17" s="211"/>
      <c r="CP17" s="211"/>
      <c r="CQ17" s="211"/>
      <c r="CR17" s="211"/>
      <c r="CS17" s="211"/>
      <c r="CT17" s="211"/>
      <c r="CU17" s="211"/>
      <c r="CV17" s="211"/>
      <c r="CW17" s="211"/>
      <c r="CX17" s="211"/>
      <c r="CY17" s="211"/>
      <c r="CZ17" s="211"/>
      <c r="DA17" s="211"/>
      <c r="DB17" s="211"/>
      <c r="DC17" s="211"/>
      <c r="DD17" s="211"/>
      <c r="DE17" s="211"/>
      <c r="DF17" s="211"/>
      <c r="DG17" s="211"/>
      <c r="DH17" s="211"/>
      <c r="DI17" s="211"/>
      <c r="DJ17" s="211"/>
      <c r="DK17" s="211"/>
      <c r="DL17" s="211"/>
      <c r="DM17" s="211"/>
      <c r="DN17" s="211"/>
      <c r="DO17" s="211"/>
      <c r="DP17" s="211"/>
      <c r="DQ17" s="211"/>
      <c r="DR17" s="211"/>
      <c r="DS17" s="211"/>
      <c r="DT17" s="211"/>
      <c r="DU17" s="211"/>
      <c r="DV17" s="211"/>
      <c r="DW17" s="211"/>
      <c r="DX17" s="211"/>
      <c r="DY17" s="211"/>
      <c r="DZ17" s="211"/>
      <c r="EA17" s="211"/>
      <c r="EB17" s="211"/>
      <c r="EC17" s="211"/>
      <c r="ED17" s="211"/>
      <c r="EE17" s="211"/>
      <c r="EF17" s="211"/>
      <c r="EG17" s="211"/>
      <c r="EH17" s="211"/>
      <c r="EI17" s="211"/>
      <c r="EJ17" s="211"/>
    </row>
    <row r="18" spans="1:140" ht="13.65" customHeight="1" thickBot="1" x14ac:dyDescent="0.25">
      <c r="A18" s="258" t="s">
        <v>56</v>
      </c>
      <c r="B18" s="171" t="s">
        <v>1</v>
      </c>
      <c r="C18" s="215">
        <v>32.166987578074171</v>
      </c>
      <c r="D18" s="215">
        <v>33.318657500741601</v>
      </c>
      <c r="E18" s="215">
        <v>35.069236292051556</v>
      </c>
      <c r="F18" s="173">
        <v>33.994183040397338</v>
      </c>
      <c r="G18" s="172">
        <v>32.844142339124986</v>
      </c>
      <c r="H18" s="172">
        <v>33.439013795837567</v>
      </c>
      <c r="I18" s="172">
        <v>32.249270882412411</v>
      </c>
      <c r="J18" s="172">
        <v>29.246422182328729</v>
      </c>
      <c r="K18" s="172">
        <v>31.405333199467929</v>
      </c>
      <c r="L18" s="172">
        <v>27.087511165189525</v>
      </c>
      <c r="M18" s="172">
        <v>28.06840725270629</v>
      </c>
      <c r="N18" s="172">
        <v>30.285539136432732</v>
      </c>
      <c r="O18" s="172">
        <v>36.279559533439716</v>
      </c>
      <c r="P18" s="172">
        <v>34.647818045147915</v>
      </c>
      <c r="Q18" s="172">
        <v>37.911301021731518</v>
      </c>
      <c r="R18" s="172">
        <v>34.533834124062153</v>
      </c>
      <c r="S18" s="172">
        <v>34.054574854969452</v>
      </c>
      <c r="T18" s="172">
        <v>33.698237661224468</v>
      </c>
      <c r="U18" s="172">
        <v>31.974759349410796</v>
      </c>
      <c r="V18" s="172">
        <v>36.4907275542731</v>
      </c>
      <c r="W18" s="173">
        <v>32.673940099217035</v>
      </c>
      <c r="X18" s="172">
        <v>34.705743361134182</v>
      </c>
      <c r="Y18" s="172">
        <v>33.869490764109841</v>
      </c>
      <c r="Z18" s="172">
        <v>33.822678869261331</v>
      </c>
      <c r="AA18" s="172">
        <v>34.426173520191618</v>
      </c>
      <c r="AB18" s="172">
        <v>37.014483260452877</v>
      </c>
      <c r="AC18" s="216">
        <v>34.404199686898743</v>
      </c>
      <c r="AD18" s="156"/>
      <c r="AE18" s="157"/>
      <c r="AG18" s="211">
        <v>33.439013795837567</v>
      </c>
      <c r="AH18" s="211">
        <v>32.249270882412411</v>
      </c>
      <c r="AI18" s="211">
        <v>31.405333199467929</v>
      </c>
      <c r="AJ18" s="211">
        <v>27.087511165189525</v>
      </c>
      <c r="AK18" s="211">
        <v>28.06840725270629</v>
      </c>
      <c r="AL18" s="211">
        <v>30.285539136432732</v>
      </c>
      <c r="AM18" s="211">
        <v>34.647818045147915</v>
      </c>
      <c r="AN18" s="211">
        <v>37.911301021731518</v>
      </c>
      <c r="AO18" s="211">
        <v>34.533834124062153</v>
      </c>
      <c r="AP18" s="211">
        <v>33.698237661224468</v>
      </c>
      <c r="AQ18" s="211">
        <v>31.974759349410796</v>
      </c>
      <c r="AR18" s="211">
        <v>36.4907275542731</v>
      </c>
      <c r="AS18" s="211">
        <v>34.548868867298893</v>
      </c>
      <c r="AT18" s="211">
        <v>34.561591049135259</v>
      </c>
      <c r="AU18" s="211">
        <v>33.916325479947183</v>
      </c>
      <c r="AV18" s="211">
        <v>31.293230383644165</v>
      </c>
      <c r="AW18" s="211">
        <v>25.745699648048713</v>
      </c>
      <c r="AX18" s="211">
        <v>28.624799112358367</v>
      </c>
      <c r="AY18" s="211">
        <v>39.74673386295872</v>
      </c>
      <c r="AZ18" s="211">
        <v>41.522962890796634</v>
      </c>
      <c r="BA18" s="211">
        <v>37.567230130979958</v>
      </c>
      <c r="BB18" s="211">
        <v>35.519087589502078</v>
      </c>
      <c r="BC18" s="211">
        <v>34.858074385244684</v>
      </c>
      <c r="BD18" s="211">
        <v>38.531324356356542</v>
      </c>
      <c r="BE18" s="211">
        <v>34.389569112139746</v>
      </c>
      <c r="BF18" s="211">
        <v>34.035528169823657</v>
      </c>
      <c r="BG18" s="211">
        <v>32.302225164752279</v>
      </c>
      <c r="BH18" s="211">
        <v>30.783991702772092</v>
      </c>
      <c r="BI18" s="211">
        <v>26.570930164960082</v>
      </c>
      <c r="BJ18" s="211">
        <v>28.397156231576382</v>
      </c>
      <c r="BK18" s="211">
        <v>38.095742866373875</v>
      </c>
      <c r="BL18" s="211">
        <v>39.248290523828658</v>
      </c>
      <c r="BM18" s="211">
        <v>36.1843755911068</v>
      </c>
      <c r="BN18" s="211">
        <v>35.139827927181194</v>
      </c>
      <c r="BO18" s="211">
        <v>33.166734035283632</v>
      </c>
      <c r="BP18" s="211">
        <v>37.180112022438493</v>
      </c>
      <c r="BQ18" s="211">
        <v>34.660468108030969</v>
      </c>
      <c r="BR18" s="211">
        <v>33.886062336187805</v>
      </c>
      <c r="BS18" s="211">
        <v>32.407109312938587</v>
      </c>
      <c r="BT18" s="211">
        <v>31.333852159831856</v>
      </c>
      <c r="BU18" s="211">
        <v>26.476717471132801</v>
      </c>
      <c r="BV18" s="211">
        <v>28.727586932097758</v>
      </c>
      <c r="BW18" s="211">
        <v>37.736611061958513</v>
      </c>
      <c r="BX18" s="211">
        <v>38.879971350544153</v>
      </c>
      <c r="BY18" s="211">
        <v>35.950513015140302</v>
      </c>
      <c r="BZ18" s="211">
        <v>34.95026214075834</v>
      </c>
      <c r="CA18" s="211">
        <v>33.206084973042813</v>
      </c>
      <c r="CB18" s="211">
        <v>37.301833528792223</v>
      </c>
      <c r="CC18" s="211">
        <v>33.323446604065836</v>
      </c>
      <c r="CD18" s="211">
        <v>33.10538694062619</v>
      </c>
      <c r="CE18" s="211">
        <v>31.818756812780638</v>
      </c>
      <c r="CF18" s="211">
        <v>30.948142805677339</v>
      </c>
      <c r="CG18" s="211">
        <v>26.127277742474249</v>
      </c>
      <c r="CH18" s="211">
        <v>28.477556784320313</v>
      </c>
      <c r="CI18" s="211">
        <v>36.582524210365889</v>
      </c>
      <c r="CJ18" s="211">
        <v>37.76280984493237</v>
      </c>
      <c r="CK18" s="211">
        <v>35.278917515176602</v>
      </c>
      <c r="CL18" s="211">
        <v>33.883219465861245</v>
      </c>
      <c r="CM18" s="211">
        <v>32.63147533687507</v>
      </c>
      <c r="CN18" s="211">
        <v>36.654589541500918</v>
      </c>
      <c r="CO18" s="211">
        <v>33.68324227833687</v>
      </c>
      <c r="CP18" s="211">
        <v>33.762164118086808</v>
      </c>
      <c r="CQ18" s="211">
        <v>32.912303516536994</v>
      </c>
      <c r="CR18" s="211">
        <v>31.42983990208365</v>
      </c>
      <c r="CS18" s="211">
        <v>27.295498018713957</v>
      </c>
      <c r="CT18" s="211">
        <v>29.948026037930234</v>
      </c>
      <c r="CU18" s="211">
        <v>36.862968991065365</v>
      </c>
      <c r="CV18" s="211">
        <v>38.079404782334208</v>
      </c>
      <c r="CW18" s="211">
        <v>35.933475977776197</v>
      </c>
      <c r="CX18" s="211">
        <v>34.44270330811149</v>
      </c>
      <c r="CY18" s="211">
        <v>33.539685969071641</v>
      </c>
      <c r="CZ18" s="211">
        <v>37.396095466909202</v>
      </c>
      <c r="DA18" s="211">
        <v>34.768900325748376</v>
      </c>
      <c r="DB18" s="211">
        <v>34.74658191951373</v>
      </c>
      <c r="DC18" s="211">
        <v>34.268792348958179</v>
      </c>
      <c r="DD18" s="211">
        <v>32.347377523675746</v>
      </c>
      <c r="DE18" s="211">
        <v>29.124041556869802</v>
      </c>
      <c r="DF18" s="211">
        <v>31.021619389073287</v>
      </c>
      <c r="DG18" s="211">
        <v>37.757502356743899</v>
      </c>
      <c r="DH18" s="211">
        <v>39.03339606079232</v>
      </c>
      <c r="DI18" s="211">
        <v>36.667009995231005</v>
      </c>
      <c r="DJ18" s="211">
        <v>35.483915599194589</v>
      </c>
      <c r="DK18" s="211">
        <v>35.303155454185607</v>
      </c>
      <c r="DL18" s="211">
        <v>37.727135228921426</v>
      </c>
      <c r="DM18" s="211">
        <v>36.373371317951253</v>
      </c>
      <c r="DN18" s="211">
        <v>35.989065592866091</v>
      </c>
      <c r="DO18" s="211">
        <v>35.084774633585582</v>
      </c>
      <c r="DP18" s="211">
        <v>33.401961879240304</v>
      </c>
      <c r="DQ18" s="211">
        <v>30.566510567969015</v>
      </c>
      <c r="DR18" s="211">
        <v>31.899418942116991</v>
      </c>
      <c r="DS18" s="211">
        <v>38.637774647652463</v>
      </c>
      <c r="DT18" s="211">
        <v>39.877605725090184</v>
      </c>
      <c r="DU18" s="211">
        <v>37.629038506089145</v>
      </c>
      <c r="DV18" s="211">
        <v>36.749111455364428</v>
      </c>
      <c r="DW18" s="211">
        <v>36.20652610258638</v>
      </c>
      <c r="DX18" s="211">
        <v>38.863155901976796</v>
      </c>
      <c r="DY18" s="211">
        <v>37.8648063132893</v>
      </c>
      <c r="DZ18" s="211">
        <v>37.215516737942949</v>
      </c>
      <c r="EA18" s="211">
        <v>36.024025451764167</v>
      </c>
      <c r="EB18" s="211">
        <v>34.512779819777293</v>
      </c>
      <c r="EC18" s="211">
        <v>31.850260389097819</v>
      </c>
      <c r="ED18" s="211">
        <v>33.108687604837662</v>
      </c>
      <c r="EE18" s="211">
        <v>39.700740289659556</v>
      </c>
      <c r="EF18" s="211">
        <v>40.630714430880637</v>
      </c>
      <c r="EG18" s="211">
        <v>38.607130694424157</v>
      </c>
      <c r="EH18" s="211">
        <v>37.954458128965157</v>
      </c>
      <c r="EI18" s="211">
        <v>36.886517434060522</v>
      </c>
      <c r="EJ18" s="211">
        <v>39.744778987001624</v>
      </c>
    </row>
    <row r="19" spans="1:140" ht="13.65" hidden="1" customHeight="1" x14ac:dyDescent="0.2">
      <c r="A19" s="158"/>
      <c r="B19" s="135"/>
      <c r="C19" s="211"/>
      <c r="D19" s="211"/>
      <c r="E19" s="211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161"/>
      <c r="AD19" s="156"/>
      <c r="AE19" s="157"/>
      <c r="AG19" s="211"/>
      <c r="AH19" s="211"/>
      <c r="AI19" s="211"/>
      <c r="AJ19" s="211"/>
      <c r="AK19" s="211"/>
      <c r="AL19" s="211"/>
      <c r="AM19" s="211"/>
      <c r="AN19" s="211"/>
      <c r="AO19" s="211"/>
      <c r="AP19" s="211"/>
      <c r="AQ19" s="211"/>
      <c r="AR19" s="211"/>
      <c r="AS19" s="211"/>
      <c r="AT19" s="211"/>
      <c r="AU19" s="211"/>
      <c r="AV19" s="211"/>
      <c r="AW19" s="211"/>
      <c r="AX19" s="211"/>
      <c r="AY19" s="211"/>
      <c r="AZ19" s="211"/>
      <c r="BA19" s="211"/>
      <c r="BB19" s="211"/>
      <c r="BC19" s="211"/>
      <c r="BD19" s="211"/>
      <c r="BE19" s="211"/>
      <c r="BF19" s="211"/>
      <c r="BG19" s="211"/>
      <c r="BH19" s="211"/>
      <c r="BI19" s="211"/>
      <c r="BJ19" s="211"/>
      <c r="BK19" s="211"/>
      <c r="BL19" s="211"/>
      <c r="BM19" s="211"/>
      <c r="BN19" s="211"/>
      <c r="BO19" s="211"/>
      <c r="BP19" s="211"/>
      <c r="BQ19" s="211"/>
      <c r="BR19" s="211"/>
      <c r="BS19" s="211"/>
      <c r="BT19" s="211"/>
      <c r="BU19" s="211"/>
      <c r="BV19" s="211"/>
      <c r="BW19" s="211"/>
      <c r="BX19" s="211"/>
      <c r="BY19" s="211"/>
      <c r="BZ19" s="211"/>
      <c r="CA19" s="211"/>
      <c r="CB19" s="211"/>
      <c r="CC19" s="211"/>
      <c r="CD19" s="211"/>
      <c r="CE19" s="211"/>
      <c r="CF19" s="211"/>
      <c r="CG19" s="211"/>
      <c r="CH19" s="211"/>
      <c r="CI19" s="211"/>
      <c r="CJ19" s="211"/>
      <c r="CK19" s="211"/>
      <c r="CL19" s="211"/>
      <c r="CM19" s="211"/>
      <c r="CN19" s="211"/>
      <c r="CO19" s="211"/>
      <c r="CP19" s="211"/>
      <c r="CQ19" s="211"/>
      <c r="CR19" s="211"/>
      <c r="CS19" s="211"/>
      <c r="CT19" s="211"/>
      <c r="CU19" s="211"/>
      <c r="CV19" s="211"/>
      <c r="CW19" s="211"/>
      <c r="CX19" s="211"/>
      <c r="CY19" s="211"/>
      <c r="CZ19" s="211"/>
      <c r="DA19" s="211"/>
      <c r="DB19" s="211"/>
      <c r="DC19" s="211"/>
      <c r="DD19" s="211"/>
      <c r="DE19" s="211"/>
      <c r="DF19" s="211"/>
      <c r="DG19" s="211"/>
      <c r="DH19" s="211"/>
      <c r="DI19" s="211"/>
      <c r="DJ19" s="211"/>
      <c r="DK19" s="211"/>
      <c r="DL19" s="211"/>
      <c r="DM19" s="211"/>
      <c r="DN19" s="211"/>
      <c r="DO19" s="211"/>
      <c r="DP19" s="211"/>
      <c r="DQ19" s="211"/>
      <c r="DR19" s="211"/>
      <c r="DS19" s="211"/>
      <c r="DT19" s="211"/>
      <c r="DU19" s="211"/>
      <c r="DV19" s="211"/>
      <c r="DW19" s="211"/>
      <c r="DX19" s="211"/>
      <c r="DY19" s="211"/>
      <c r="DZ19" s="211"/>
      <c r="EA19" s="211"/>
      <c r="EB19" s="211"/>
      <c r="EC19" s="211"/>
      <c r="ED19" s="211"/>
      <c r="EE19" s="211"/>
      <c r="EF19" s="211"/>
      <c r="EG19" s="211"/>
      <c r="EH19" s="211"/>
      <c r="EI19" s="211"/>
      <c r="EJ19" s="211"/>
    </row>
    <row r="20" spans="1:140" ht="13.65" hidden="1" customHeight="1" x14ac:dyDescent="0.2">
      <c r="A20" s="158"/>
      <c r="B20" s="135"/>
      <c r="C20" s="211"/>
      <c r="D20" s="211"/>
      <c r="E20" s="211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161"/>
      <c r="AD20" s="156"/>
      <c r="AE20" s="157"/>
      <c r="AG20" s="211"/>
      <c r="AH20" s="211"/>
      <c r="AI20" s="211"/>
      <c r="AJ20" s="211"/>
      <c r="AK20" s="211"/>
      <c r="AL20" s="211"/>
      <c r="AM20" s="211"/>
      <c r="AN20" s="211"/>
      <c r="AO20" s="211"/>
      <c r="AP20" s="211"/>
      <c r="AQ20" s="211"/>
      <c r="AR20" s="211"/>
      <c r="AS20" s="211"/>
      <c r="AT20" s="211"/>
      <c r="AU20" s="211"/>
      <c r="AV20" s="211"/>
      <c r="AW20" s="211"/>
      <c r="AX20" s="211"/>
      <c r="AY20" s="211"/>
      <c r="AZ20" s="211"/>
      <c r="BA20" s="211"/>
      <c r="BB20" s="211"/>
      <c r="BC20" s="211"/>
      <c r="BD20" s="211"/>
      <c r="BE20" s="211"/>
      <c r="BF20" s="211"/>
      <c r="BG20" s="211"/>
      <c r="BH20" s="211"/>
      <c r="BI20" s="211"/>
      <c r="BJ20" s="211"/>
      <c r="BK20" s="211"/>
      <c r="BL20" s="211"/>
      <c r="BM20" s="211"/>
      <c r="BN20" s="211"/>
      <c r="BO20" s="211"/>
      <c r="BP20" s="211"/>
      <c r="BQ20" s="211"/>
      <c r="BR20" s="211"/>
      <c r="BS20" s="211"/>
      <c r="BT20" s="211"/>
      <c r="BU20" s="211"/>
      <c r="BV20" s="211"/>
      <c r="BW20" s="211"/>
      <c r="BX20" s="211"/>
      <c r="BY20" s="211"/>
      <c r="BZ20" s="211"/>
      <c r="CA20" s="211"/>
      <c r="CB20" s="211"/>
      <c r="CC20" s="211"/>
      <c r="CD20" s="211"/>
      <c r="CE20" s="211"/>
      <c r="CF20" s="211"/>
      <c r="CG20" s="211"/>
      <c r="CH20" s="211"/>
      <c r="CI20" s="211"/>
      <c r="CJ20" s="211"/>
      <c r="CK20" s="211"/>
      <c r="CL20" s="211"/>
      <c r="CM20" s="211"/>
      <c r="CN20" s="211"/>
      <c r="CO20" s="211"/>
      <c r="CP20" s="211"/>
      <c r="CQ20" s="211"/>
      <c r="CR20" s="211"/>
      <c r="CS20" s="211"/>
      <c r="CT20" s="211"/>
      <c r="CU20" s="211"/>
      <c r="CV20" s="211"/>
      <c r="CW20" s="211"/>
      <c r="CX20" s="211"/>
      <c r="CY20" s="211"/>
      <c r="CZ20" s="211"/>
      <c r="DA20" s="211"/>
      <c r="DB20" s="211"/>
      <c r="DC20" s="211"/>
      <c r="DD20" s="211"/>
      <c r="DE20" s="211"/>
      <c r="DF20" s="211"/>
      <c r="DG20" s="211"/>
      <c r="DH20" s="211"/>
      <c r="DI20" s="211"/>
      <c r="DJ20" s="211"/>
      <c r="DK20" s="211"/>
      <c r="DL20" s="211"/>
      <c r="DM20" s="211"/>
      <c r="DN20" s="211"/>
      <c r="DO20" s="211"/>
      <c r="DP20" s="211"/>
      <c r="DQ20" s="211"/>
      <c r="DR20" s="211"/>
      <c r="DS20" s="211"/>
      <c r="DT20" s="211"/>
      <c r="DU20" s="211"/>
      <c r="DV20" s="211"/>
      <c r="DW20" s="211"/>
      <c r="DX20" s="211"/>
      <c r="DY20" s="211"/>
      <c r="DZ20" s="211"/>
      <c r="EA20" s="211"/>
      <c r="EB20" s="211"/>
      <c r="EC20" s="211"/>
      <c r="ED20" s="211"/>
      <c r="EE20" s="211"/>
      <c r="EF20" s="211"/>
      <c r="EG20" s="211"/>
      <c r="EH20" s="211"/>
      <c r="EI20" s="211"/>
      <c r="EJ20" s="211"/>
    </row>
    <row r="21" spans="1:140" ht="13.65" hidden="1" customHeight="1" x14ac:dyDescent="0.2">
      <c r="A21" s="158"/>
      <c r="B21" s="135"/>
      <c r="C21" s="211"/>
      <c r="D21" s="211"/>
      <c r="E21" s="211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161"/>
      <c r="AD21" s="156"/>
      <c r="AE21" s="157"/>
      <c r="AG21" s="211"/>
      <c r="AH21" s="211"/>
      <c r="AI21" s="211"/>
      <c r="AJ21" s="211"/>
      <c r="AK21" s="211"/>
      <c r="AL21" s="211"/>
      <c r="AM21" s="211"/>
      <c r="AN21" s="211"/>
      <c r="AO21" s="211"/>
      <c r="AP21" s="211"/>
      <c r="AQ21" s="211"/>
      <c r="AR21" s="211"/>
      <c r="AS21" s="211"/>
      <c r="AT21" s="211"/>
      <c r="AU21" s="211"/>
      <c r="AV21" s="211"/>
      <c r="AW21" s="211"/>
      <c r="AX21" s="211"/>
      <c r="AY21" s="211"/>
      <c r="AZ21" s="211"/>
      <c r="BA21" s="211"/>
      <c r="BB21" s="211"/>
      <c r="BC21" s="211"/>
      <c r="BD21" s="211"/>
      <c r="BE21" s="211"/>
      <c r="BF21" s="211"/>
      <c r="BG21" s="211"/>
      <c r="BH21" s="211"/>
      <c r="BI21" s="211"/>
      <c r="BJ21" s="211"/>
      <c r="BK21" s="211"/>
      <c r="BL21" s="211"/>
      <c r="BM21" s="211"/>
      <c r="BN21" s="211"/>
      <c r="BO21" s="211"/>
      <c r="BP21" s="211"/>
      <c r="BQ21" s="211"/>
      <c r="BR21" s="211"/>
      <c r="BS21" s="211"/>
      <c r="BT21" s="211"/>
      <c r="BU21" s="211"/>
      <c r="BV21" s="211"/>
      <c r="BW21" s="211"/>
      <c r="BX21" s="211"/>
      <c r="BY21" s="211"/>
      <c r="BZ21" s="211"/>
      <c r="CA21" s="211"/>
      <c r="CB21" s="211"/>
      <c r="CC21" s="211"/>
      <c r="CD21" s="211"/>
      <c r="CE21" s="211"/>
      <c r="CF21" s="211"/>
      <c r="CG21" s="211"/>
      <c r="CH21" s="211"/>
      <c r="CI21" s="211"/>
      <c r="CJ21" s="211"/>
      <c r="CK21" s="211"/>
      <c r="CL21" s="211"/>
      <c r="CM21" s="211"/>
      <c r="CN21" s="211"/>
      <c r="CO21" s="211"/>
      <c r="CP21" s="211"/>
      <c r="CQ21" s="211"/>
      <c r="CR21" s="211"/>
      <c r="CS21" s="211"/>
      <c r="CT21" s="211"/>
      <c r="CU21" s="211"/>
      <c r="CV21" s="211"/>
      <c r="CW21" s="211"/>
      <c r="CX21" s="211"/>
      <c r="CY21" s="211"/>
      <c r="CZ21" s="211"/>
      <c r="DA21" s="211"/>
      <c r="DB21" s="211"/>
      <c r="DC21" s="211"/>
      <c r="DD21" s="211"/>
      <c r="DE21" s="211"/>
      <c r="DF21" s="211"/>
      <c r="DG21" s="211"/>
      <c r="DH21" s="211"/>
      <c r="DI21" s="211"/>
      <c r="DJ21" s="211"/>
      <c r="DK21" s="211"/>
      <c r="DL21" s="211"/>
      <c r="DM21" s="211"/>
      <c r="DN21" s="211"/>
      <c r="DO21" s="211"/>
      <c r="DP21" s="211"/>
      <c r="DQ21" s="211"/>
      <c r="DR21" s="211"/>
      <c r="DS21" s="211"/>
      <c r="DT21" s="211"/>
      <c r="DU21" s="211"/>
      <c r="DV21" s="211"/>
      <c r="DW21" s="211"/>
      <c r="DX21" s="211"/>
      <c r="DY21" s="211"/>
      <c r="DZ21" s="211"/>
      <c r="EA21" s="211"/>
      <c r="EB21" s="211"/>
      <c r="EC21" s="211"/>
      <c r="ED21" s="211"/>
      <c r="EE21" s="211"/>
      <c r="EF21" s="211"/>
      <c r="EG21" s="211"/>
      <c r="EH21" s="211"/>
      <c r="EI21" s="211"/>
      <c r="EJ21" s="211"/>
    </row>
    <row r="22" spans="1:140" ht="13.65" hidden="1" customHeight="1" x14ac:dyDescent="0.2">
      <c r="A22" s="158"/>
      <c r="B22" s="135"/>
      <c r="C22" s="211"/>
      <c r="D22" s="211"/>
      <c r="E22" s="211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161"/>
      <c r="AD22" s="156"/>
      <c r="AE22" s="157"/>
      <c r="AG22" s="211"/>
      <c r="AH22" s="211"/>
      <c r="AI22" s="211"/>
      <c r="AJ22" s="211"/>
      <c r="AK22" s="211"/>
      <c r="AL22" s="211"/>
      <c r="AM22" s="211"/>
      <c r="AN22" s="211"/>
      <c r="AO22" s="211"/>
      <c r="AP22" s="211"/>
      <c r="AQ22" s="211"/>
      <c r="AR22" s="211"/>
      <c r="AS22" s="211"/>
      <c r="AT22" s="211"/>
      <c r="AU22" s="211"/>
      <c r="AV22" s="211"/>
      <c r="AW22" s="211"/>
      <c r="AX22" s="211"/>
      <c r="AY22" s="211"/>
      <c r="AZ22" s="211"/>
      <c r="BA22" s="211"/>
      <c r="BB22" s="211"/>
      <c r="BC22" s="211"/>
      <c r="BD22" s="211"/>
      <c r="BE22" s="211"/>
      <c r="BF22" s="211"/>
      <c r="BG22" s="211"/>
      <c r="BH22" s="211"/>
      <c r="BI22" s="211"/>
      <c r="BJ22" s="211"/>
      <c r="BK22" s="211"/>
      <c r="BL22" s="211"/>
      <c r="BM22" s="211"/>
      <c r="BN22" s="211"/>
      <c r="BO22" s="211"/>
      <c r="BP22" s="211"/>
      <c r="BQ22" s="211"/>
      <c r="BR22" s="211"/>
      <c r="BS22" s="211"/>
      <c r="BT22" s="211"/>
      <c r="BU22" s="211"/>
      <c r="BV22" s="211"/>
      <c r="BW22" s="211"/>
      <c r="BX22" s="211"/>
      <c r="BY22" s="211"/>
      <c r="BZ22" s="211"/>
      <c r="CA22" s="211"/>
      <c r="CB22" s="211"/>
      <c r="CC22" s="211"/>
      <c r="CD22" s="211"/>
      <c r="CE22" s="211"/>
      <c r="CF22" s="211"/>
      <c r="CG22" s="211"/>
      <c r="CH22" s="211"/>
      <c r="CI22" s="211"/>
      <c r="CJ22" s="211"/>
      <c r="CK22" s="211"/>
      <c r="CL22" s="211"/>
      <c r="CM22" s="211"/>
      <c r="CN22" s="211"/>
      <c r="CO22" s="211"/>
      <c r="CP22" s="211"/>
      <c r="CQ22" s="211"/>
      <c r="CR22" s="211"/>
      <c r="CS22" s="211"/>
      <c r="CT22" s="211"/>
      <c r="CU22" s="211"/>
      <c r="CV22" s="211"/>
      <c r="CW22" s="211"/>
      <c r="CX22" s="211"/>
      <c r="CY22" s="211"/>
      <c r="CZ22" s="211"/>
      <c r="DA22" s="211"/>
      <c r="DB22" s="211"/>
      <c r="DC22" s="211"/>
      <c r="DD22" s="211"/>
      <c r="DE22" s="211"/>
      <c r="DF22" s="211"/>
      <c r="DG22" s="211"/>
      <c r="DH22" s="211"/>
      <c r="DI22" s="211"/>
      <c r="DJ22" s="211"/>
      <c r="DK22" s="211"/>
      <c r="DL22" s="211"/>
      <c r="DM22" s="211"/>
      <c r="DN22" s="211"/>
      <c r="DO22" s="211"/>
      <c r="DP22" s="211"/>
      <c r="DQ22" s="211"/>
      <c r="DR22" s="211"/>
      <c r="DS22" s="211"/>
      <c r="DT22" s="211"/>
      <c r="DU22" s="211"/>
      <c r="DV22" s="211"/>
      <c r="DW22" s="211"/>
      <c r="DX22" s="211"/>
      <c r="DY22" s="211"/>
      <c r="DZ22" s="211"/>
      <c r="EA22" s="211"/>
      <c r="EB22" s="211"/>
      <c r="EC22" s="211"/>
      <c r="ED22" s="211"/>
      <c r="EE22" s="211"/>
      <c r="EF22" s="211"/>
      <c r="EG22" s="211"/>
      <c r="EH22" s="211"/>
      <c r="EI22" s="211"/>
      <c r="EJ22" s="211"/>
    </row>
    <row r="23" spans="1:140" ht="13.65" hidden="1" customHeight="1" x14ac:dyDescent="0.2">
      <c r="A23" s="158"/>
      <c r="B23" s="135"/>
      <c r="C23" s="211"/>
      <c r="D23" s="211"/>
      <c r="E23" s="211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161"/>
      <c r="AD23" s="156"/>
      <c r="AE23" s="157"/>
      <c r="AG23" s="211"/>
      <c r="AH23" s="211"/>
      <c r="AI23" s="211"/>
      <c r="AJ23" s="211"/>
      <c r="AK23" s="211"/>
      <c r="AL23" s="211"/>
      <c r="AM23" s="211"/>
      <c r="AN23" s="211"/>
      <c r="AO23" s="211"/>
      <c r="AP23" s="211"/>
      <c r="AQ23" s="211"/>
      <c r="AR23" s="211"/>
      <c r="AS23" s="211"/>
      <c r="AT23" s="211"/>
      <c r="AU23" s="211"/>
      <c r="AV23" s="211"/>
      <c r="AW23" s="211"/>
      <c r="AX23" s="211"/>
      <c r="AY23" s="211"/>
      <c r="AZ23" s="211"/>
      <c r="BA23" s="211"/>
      <c r="BB23" s="211"/>
      <c r="BC23" s="211"/>
      <c r="BD23" s="211"/>
      <c r="BE23" s="211"/>
      <c r="BF23" s="211"/>
      <c r="BG23" s="211"/>
      <c r="BH23" s="211"/>
      <c r="BI23" s="211"/>
      <c r="BJ23" s="211"/>
      <c r="BK23" s="211"/>
      <c r="BL23" s="211"/>
      <c r="BM23" s="211"/>
      <c r="BN23" s="211"/>
      <c r="BO23" s="211"/>
      <c r="BP23" s="211"/>
      <c r="BQ23" s="211"/>
      <c r="BR23" s="211"/>
      <c r="BS23" s="211"/>
      <c r="BT23" s="211"/>
      <c r="BU23" s="211"/>
      <c r="BV23" s="211"/>
      <c r="BW23" s="211"/>
      <c r="BX23" s="211"/>
      <c r="BY23" s="211"/>
      <c r="BZ23" s="211"/>
      <c r="CA23" s="211"/>
      <c r="CB23" s="211"/>
      <c r="CC23" s="211"/>
      <c r="CD23" s="211"/>
      <c r="CE23" s="211"/>
      <c r="CF23" s="211"/>
      <c r="CG23" s="211"/>
      <c r="CH23" s="211"/>
      <c r="CI23" s="211"/>
      <c r="CJ23" s="211"/>
      <c r="CK23" s="211"/>
      <c r="CL23" s="211"/>
      <c r="CM23" s="211"/>
      <c r="CN23" s="211"/>
      <c r="CO23" s="211"/>
      <c r="CP23" s="211"/>
      <c r="CQ23" s="211"/>
      <c r="CR23" s="211"/>
      <c r="CS23" s="211"/>
      <c r="CT23" s="211"/>
      <c r="CU23" s="211"/>
      <c r="CV23" s="211"/>
      <c r="CW23" s="211"/>
      <c r="CX23" s="211"/>
      <c r="CY23" s="211"/>
      <c r="CZ23" s="211"/>
      <c r="DA23" s="211"/>
      <c r="DB23" s="211"/>
      <c r="DC23" s="211"/>
      <c r="DD23" s="211"/>
      <c r="DE23" s="211"/>
      <c r="DF23" s="211"/>
      <c r="DG23" s="211"/>
      <c r="DH23" s="211"/>
      <c r="DI23" s="211"/>
      <c r="DJ23" s="211"/>
      <c r="DK23" s="211"/>
      <c r="DL23" s="211"/>
      <c r="DM23" s="211"/>
      <c r="DN23" s="211"/>
      <c r="DO23" s="211"/>
      <c r="DP23" s="211"/>
      <c r="DQ23" s="211"/>
      <c r="DR23" s="211"/>
      <c r="DS23" s="211"/>
      <c r="DT23" s="211"/>
      <c r="DU23" s="211"/>
      <c r="DV23" s="211"/>
      <c r="DW23" s="211"/>
      <c r="DX23" s="211"/>
      <c r="DY23" s="211"/>
      <c r="DZ23" s="211"/>
      <c r="EA23" s="211"/>
      <c r="EB23" s="211"/>
      <c r="EC23" s="211"/>
      <c r="ED23" s="211"/>
      <c r="EE23" s="211"/>
      <c r="EF23" s="211"/>
      <c r="EG23" s="211"/>
      <c r="EH23" s="211"/>
      <c r="EI23" s="211"/>
      <c r="EJ23" s="211"/>
    </row>
    <row r="24" spans="1:140" ht="13.65" hidden="1" customHeight="1" x14ac:dyDescent="0.2">
      <c r="A24" s="158"/>
      <c r="B24" s="135"/>
      <c r="C24" s="211"/>
      <c r="D24" s="211"/>
      <c r="E24" s="211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161"/>
      <c r="AD24" s="156"/>
      <c r="AE24" s="157"/>
      <c r="AG24" s="211"/>
      <c r="AH24" s="211"/>
      <c r="AI24" s="211"/>
      <c r="AJ24" s="211"/>
      <c r="AK24" s="211"/>
      <c r="AL24" s="211"/>
      <c r="AM24" s="211"/>
      <c r="AN24" s="211"/>
      <c r="AO24" s="211"/>
      <c r="AP24" s="211"/>
      <c r="AQ24" s="211"/>
      <c r="AR24" s="211"/>
      <c r="AS24" s="211"/>
      <c r="AT24" s="211"/>
      <c r="AU24" s="211"/>
      <c r="AV24" s="211"/>
      <c r="AW24" s="211"/>
      <c r="AX24" s="211"/>
      <c r="AY24" s="211"/>
      <c r="AZ24" s="211"/>
      <c r="BA24" s="211"/>
      <c r="BB24" s="211"/>
      <c r="BC24" s="211"/>
      <c r="BD24" s="211"/>
      <c r="BE24" s="211"/>
      <c r="BF24" s="211"/>
      <c r="BG24" s="211"/>
      <c r="BH24" s="211"/>
      <c r="BI24" s="211"/>
      <c r="BJ24" s="211"/>
      <c r="BK24" s="211"/>
      <c r="BL24" s="211"/>
      <c r="BM24" s="211"/>
      <c r="BN24" s="211"/>
      <c r="BO24" s="211"/>
      <c r="BP24" s="211"/>
      <c r="BQ24" s="211"/>
      <c r="BR24" s="211"/>
      <c r="BS24" s="211"/>
      <c r="BT24" s="211"/>
      <c r="BU24" s="211"/>
      <c r="BV24" s="211"/>
      <c r="BW24" s="211"/>
      <c r="BX24" s="211"/>
      <c r="BY24" s="211"/>
      <c r="BZ24" s="211"/>
      <c r="CA24" s="211"/>
      <c r="CB24" s="211"/>
      <c r="CC24" s="211"/>
      <c r="CD24" s="211"/>
      <c r="CE24" s="211"/>
      <c r="CF24" s="211"/>
      <c r="CG24" s="211"/>
      <c r="CH24" s="211"/>
      <c r="CI24" s="211"/>
      <c r="CJ24" s="211"/>
      <c r="CK24" s="211"/>
      <c r="CL24" s="211"/>
      <c r="CM24" s="211"/>
      <c r="CN24" s="211"/>
      <c r="CO24" s="211"/>
      <c r="CP24" s="211"/>
      <c r="CQ24" s="211"/>
      <c r="CR24" s="211"/>
      <c r="CS24" s="211"/>
      <c r="CT24" s="211"/>
      <c r="CU24" s="211"/>
      <c r="CV24" s="211"/>
      <c r="CW24" s="211"/>
      <c r="CX24" s="211"/>
      <c r="CY24" s="211"/>
      <c r="CZ24" s="211"/>
      <c r="DA24" s="211"/>
      <c r="DB24" s="211"/>
      <c r="DC24" s="211"/>
      <c r="DD24" s="211"/>
      <c r="DE24" s="211"/>
      <c r="DF24" s="211"/>
      <c r="DG24" s="211"/>
      <c r="DH24" s="211"/>
      <c r="DI24" s="211"/>
      <c r="DJ24" s="211"/>
      <c r="DK24" s="211"/>
      <c r="DL24" s="211"/>
      <c r="DM24" s="211"/>
      <c r="DN24" s="211"/>
      <c r="DO24" s="211"/>
      <c r="DP24" s="211"/>
      <c r="DQ24" s="211"/>
      <c r="DR24" s="211"/>
      <c r="DS24" s="211"/>
      <c r="DT24" s="211"/>
      <c r="DU24" s="211"/>
      <c r="DV24" s="211"/>
      <c r="DW24" s="211"/>
      <c r="DX24" s="211"/>
      <c r="DY24" s="211"/>
      <c r="DZ24" s="211"/>
      <c r="EA24" s="211"/>
      <c r="EB24" s="211"/>
      <c r="EC24" s="211"/>
      <c r="ED24" s="211"/>
      <c r="EE24" s="211"/>
      <c r="EF24" s="211"/>
      <c r="EG24" s="211"/>
      <c r="EH24" s="211"/>
      <c r="EI24" s="211"/>
      <c r="EJ24" s="211"/>
    </row>
    <row r="25" spans="1:140" ht="13.65" hidden="1" customHeight="1" thickBot="1" x14ac:dyDescent="0.25">
      <c r="A25" s="163"/>
      <c r="B25" s="176"/>
      <c r="C25" s="213"/>
      <c r="D25" s="213"/>
      <c r="E25" s="213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66"/>
      <c r="AD25" s="177"/>
      <c r="AE25" s="157"/>
      <c r="AG25" s="211"/>
      <c r="AH25" s="211"/>
      <c r="AI25" s="211"/>
      <c r="AJ25" s="211"/>
      <c r="AK25" s="211"/>
      <c r="AL25" s="211"/>
      <c r="AM25" s="211"/>
      <c r="AN25" s="211"/>
      <c r="AO25" s="211"/>
      <c r="AP25" s="211"/>
      <c r="AQ25" s="211"/>
      <c r="AR25" s="211"/>
      <c r="AS25" s="211"/>
      <c r="AT25" s="211"/>
      <c r="AU25" s="211"/>
      <c r="AV25" s="211"/>
      <c r="AW25" s="211"/>
      <c r="AX25" s="211"/>
      <c r="AY25" s="211"/>
      <c r="AZ25" s="211"/>
      <c r="BA25" s="211"/>
      <c r="BB25" s="211"/>
      <c r="BC25" s="211"/>
      <c r="BD25" s="211"/>
      <c r="BE25" s="211"/>
      <c r="BF25" s="211"/>
      <c r="BG25" s="211"/>
      <c r="BH25" s="211"/>
      <c r="BI25" s="211"/>
      <c r="BJ25" s="211"/>
      <c r="BK25" s="211"/>
      <c r="BL25" s="211"/>
      <c r="BM25" s="211"/>
      <c r="BN25" s="211"/>
      <c r="BO25" s="211"/>
      <c r="BP25" s="211"/>
      <c r="BQ25" s="211"/>
      <c r="BR25" s="211"/>
      <c r="BS25" s="211"/>
      <c r="BT25" s="211"/>
      <c r="BU25" s="211"/>
      <c r="BV25" s="211"/>
      <c r="BW25" s="211"/>
      <c r="BX25" s="211"/>
      <c r="BY25" s="211"/>
      <c r="BZ25" s="211"/>
      <c r="CA25" s="211"/>
      <c r="CB25" s="211"/>
      <c r="CC25" s="211"/>
      <c r="CD25" s="211"/>
      <c r="CE25" s="211"/>
      <c r="CF25" s="211"/>
      <c r="CG25" s="211"/>
      <c r="CH25" s="211"/>
      <c r="CI25" s="211"/>
      <c r="CJ25" s="211"/>
      <c r="CK25" s="211"/>
      <c r="CL25" s="211"/>
      <c r="CM25" s="211"/>
      <c r="CN25" s="211"/>
      <c r="CO25" s="211"/>
      <c r="CP25" s="211"/>
      <c r="CQ25" s="211"/>
      <c r="CR25" s="211"/>
      <c r="CS25" s="211"/>
      <c r="CT25" s="211"/>
      <c r="CU25" s="211"/>
      <c r="CV25" s="211"/>
      <c r="CW25" s="211"/>
      <c r="CX25" s="211"/>
      <c r="CY25" s="211"/>
      <c r="CZ25" s="211"/>
      <c r="DA25" s="211"/>
      <c r="DB25" s="211"/>
      <c r="DC25" s="211"/>
      <c r="DD25" s="211"/>
      <c r="DE25" s="211"/>
      <c r="DF25" s="211"/>
      <c r="DG25" s="211"/>
      <c r="DH25" s="211"/>
      <c r="DI25" s="211"/>
      <c r="DJ25" s="211"/>
      <c r="DK25" s="211"/>
      <c r="DL25" s="211"/>
      <c r="DM25" s="211"/>
      <c r="DN25" s="211"/>
      <c r="DO25" s="211"/>
      <c r="DP25" s="211"/>
      <c r="DQ25" s="211"/>
      <c r="DR25" s="211"/>
      <c r="DS25" s="211"/>
      <c r="DT25" s="211"/>
      <c r="DU25" s="211"/>
      <c r="DV25" s="211"/>
      <c r="DW25" s="211"/>
      <c r="DX25" s="211"/>
      <c r="DY25" s="211"/>
      <c r="DZ25" s="211"/>
      <c r="EA25" s="211"/>
      <c r="EB25" s="211"/>
      <c r="EC25" s="211"/>
      <c r="ED25" s="211"/>
      <c r="EE25" s="211"/>
      <c r="EF25" s="211"/>
      <c r="EG25" s="211"/>
      <c r="EH25" s="211"/>
      <c r="EI25" s="211"/>
      <c r="EJ25" s="211"/>
    </row>
    <row r="26" spans="1:140" ht="33.75" customHeight="1" x14ac:dyDescent="0.2">
      <c r="A26" s="135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95"/>
      <c r="AC26" s="156"/>
      <c r="AD26" s="156"/>
    </row>
    <row r="27" spans="1:140" s="135" customFormat="1" ht="16.2" thickBot="1" x14ac:dyDescent="0.35">
      <c r="A27" s="178" t="s">
        <v>31</v>
      </c>
      <c r="B27" s="179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217"/>
      <c r="AC27" s="180"/>
      <c r="AD27" s="180"/>
    </row>
    <row r="28" spans="1:140" ht="13.65" customHeight="1" x14ac:dyDescent="0.2">
      <c r="A28" s="255" t="s">
        <v>57</v>
      </c>
      <c r="B28" s="168"/>
      <c r="C28" s="99">
        <v>1.8181818181819409E-2</v>
      </c>
      <c r="D28" s="99">
        <v>-0.26313157894736605</v>
      </c>
      <c r="E28" s="99">
        <v>-8.5853658536514388E-3</v>
      </c>
      <c r="F28" s="154">
        <v>-0.11186856957955982</v>
      </c>
      <c r="G28" s="99">
        <v>-5.0726495726500787E-3</v>
      </c>
      <c r="H28" s="99">
        <v>-9.9230769230764793E-3</v>
      </c>
      <c r="I28" s="99">
        <v>-2.2222222222012533E-4</v>
      </c>
      <c r="J28" s="99">
        <v>2.4390243902772113E-4</v>
      </c>
      <c r="K28" s="99">
        <v>4.8780487805188955E-4</v>
      </c>
      <c r="L28" s="99">
        <v>0</v>
      </c>
      <c r="M28" s="99">
        <v>0</v>
      </c>
      <c r="N28" s="99">
        <v>0</v>
      </c>
      <c r="O28" s="99">
        <v>-9.3205128205120502E-3</v>
      </c>
      <c r="P28" s="99">
        <v>-1.9256410256417666E-2</v>
      </c>
      <c r="Q28" s="99">
        <v>6.1538461539356604E-4</v>
      </c>
      <c r="R28" s="99">
        <v>-1.8750000000000711E-2</v>
      </c>
      <c r="S28" s="99">
        <v>7.6923076925083933E-5</v>
      </c>
      <c r="T28" s="99">
        <v>2.3076923076814637E-4</v>
      </c>
      <c r="U28" s="99">
        <v>0</v>
      </c>
      <c r="V28" s="99">
        <v>0</v>
      </c>
      <c r="W28" s="154">
        <v>-3.8662052817315384E-3</v>
      </c>
      <c r="X28" s="99">
        <v>-1.6171078342459566E-3</v>
      </c>
      <c r="Y28" s="99">
        <v>-2.0796806811596014E-3</v>
      </c>
      <c r="Z28" s="99">
        <v>-1.4559614060836168E-3</v>
      </c>
      <c r="AA28" s="99">
        <v>-1.5327291232907214E-3</v>
      </c>
      <c r="AB28" s="95">
        <v>-1.4723773636262649E-3</v>
      </c>
      <c r="AC28" s="210">
        <v>-4.1038236682702234E-3</v>
      </c>
      <c r="AD28" s="156"/>
      <c r="AE28" s="157"/>
      <c r="AG28" s="95">
        <v>10521.955076923077</v>
      </c>
      <c r="AH28" s="95">
        <v>9063.9217777777776</v>
      </c>
      <c r="AI28" s="95">
        <v>9384.0597073170738</v>
      </c>
      <c r="AJ28" s="95">
        <v>7176</v>
      </c>
      <c r="AK28" s="95">
        <v>7493.3522051282062</v>
      </c>
      <c r="AL28" s="95">
        <v>8400</v>
      </c>
      <c r="AM28" s="95">
        <v>11243.797948717947</v>
      </c>
      <c r="AN28" s="95">
        <v>13328.140717948721</v>
      </c>
      <c r="AO28" s="95">
        <v>11289.6</v>
      </c>
      <c r="AP28" s="95">
        <v>10152.115692307692</v>
      </c>
      <c r="AQ28" s="95">
        <v>9162.9473684210534</v>
      </c>
      <c r="AR28" s="95">
        <v>11391.94068292683</v>
      </c>
      <c r="AS28" s="95">
        <v>11056.993435897435</v>
      </c>
      <c r="AT28" s="95">
        <v>10032.117333333334</v>
      </c>
      <c r="AU28" s="95">
        <v>10607.890536585364</v>
      </c>
      <c r="AV28" s="95">
        <v>8463.9031578947379</v>
      </c>
      <c r="AW28" s="95">
        <v>5545.7144615384623</v>
      </c>
      <c r="AX28" s="95">
        <v>6528.0960000000005</v>
      </c>
      <c r="AY28" s="95">
        <v>13536</v>
      </c>
      <c r="AZ28" s="95">
        <v>15911.920390243904</v>
      </c>
      <c r="BA28" s="95">
        <v>12111.461052631581</v>
      </c>
      <c r="BB28" s="95">
        <v>10904.134974358976</v>
      </c>
      <c r="BC28" s="95">
        <v>9960</v>
      </c>
      <c r="BD28" s="95">
        <v>11316.202051282053</v>
      </c>
      <c r="BE28" s="95">
        <v>11316.436923076924</v>
      </c>
      <c r="BF28" s="95">
        <v>10606.892512820512</v>
      </c>
      <c r="BG28" s="95">
        <v>9847.4689230769236</v>
      </c>
      <c r="BH28" s="95">
        <v>8747.4955789473697</v>
      </c>
      <c r="BI28" s="95">
        <v>6747.3248780487793</v>
      </c>
      <c r="BJ28" s="95">
        <v>6955.2387368421059</v>
      </c>
      <c r="BK28" s="95">
        <v>13510.390564102565</v>
      </c>
      <c r="BL28" s="95">
        <v>14511.916487804878</v>
      </c>
      <c r="BM28" s="95">
        <v>11778.769684210527</v>
      </c>
      <c r="BN28" s="95">
        <v>11774.740682926829</v>
      </c>
      <c r="BO28" s="95">
        <v>9376.9886315789481</v>
      </c>
      <c r="BP28" s="95">
        <v>11207.933333333334</v>
      </c>
      <c r="BQ28" s="95">
        <v>11878.581658536586</v>
      </c>
      <c r="BR28" s="95">
        <v>10035.363555555556</v>
      </c>
      <c r="BS28" s="95">
        <v>10028.064615384616</v>
      </c>
      <c r="BT28" s="95">
        <v>9388.8404210526332</v>
      </c>
      <c r="BU28" s="95">
        <v>6993.3660487804864</v>
      </c>
      <c r="BV28" s="95">
        <v>7363.6412631578951</v>
      </c>
      <c r="BW28" s="95">
        <v>13957.938731707316</v>
      </c>
      <c r="BX28" s="95">
        <v>13731.481435897438</v>
      </c>
      <c r="BY28" s="95">
        <v>11762.790736842106</v>
      </c>
      <c r="BZ28" s="95">
        <v>11868.849365853657</v>
      </c>
      <c r="CA28" s="95">
        <v>9567.6513684210549</v>
      </c>
      <c r="CB28" s="95">
        <v>11733.846564102567</v>
      </c>
      <c r="CC28" s="95">
        <v>11487.684292682927</v>
      </c>
      <c r="CD28" s="95">
        <v>10123.676444444445</v>
      </c>
      <c r="CE28" s="95">
        <v>10182.108923076923</v>
      </c>
      <c r="CF28" s="95">
        <v>10028.1</v>
      </c>
      <c r="CG28" s="95">
        <v>7152.5033846153865</v>
      </c>
      <c r="CH28" s="95">
        <v>7735.3018947368428</v>
      </c>
      <c r="CI28" s="95">
        <v>13845.091902439026</v>
      </c>
      <c r="CJ28" s="95">
        <v>13551.078564102565</v>
      </c>
      <c r="CK28" s="95">
        <v>12238.827789473686</v>
      </c>
      <c r="CL28" s="95">
        <v>11473.849560975608</v>
      </c>
      <c r="CM28" s="95">
        <v>9732.9608421052635</v>
      </c>
      <c r="CN28" s="95">
        <v>12251.095609756096</v>
      </c>
      <c r="CO28" s="95">
        <v>11064.523076923077</v>
      </c>
      <c r="CP28" s="95">
        <v>10190.282666666668</v>
      </c>
      <c r="CQ28" s="95">
        <v>10752.469538461539</v>
      </c>
      <c r="CR28" s="95">
        <v>9830.3040000000001</v>
      </c>
      <c r="CS28" s="95">
        <v>7560.2127179487179</v>
      </c>
      <c r="CT28" s="95">
        <v>8421.160421052633</v>
      </c>
      <c r="CU28" s="95">
        <v>13188.82087804878</v>
      </c>
      <c r="CV28" s="95">
        <v>13374.464615384617</v>
      </c>
      <c r="CW28" s="95">
        <v>12713.3</v>
      </c>
      <c r="CX28" s="95">
        <v>11065.622153846154</v>
      </c>
      <c r="CY28" s="95">
        <v>9882.8336842105273</v>
      </c>
      <c r="CZ28" s="95">
        <v>12281.88468292683</v>
      </c>
      <c r="DA28" s="95">
        <v>11125.917128205128</v>
      </c>
      <c r="DB28" s="95">
        <v>10497.512432432432</v>
      </c>
      <c r="DC28" s="95">
        <v>11321.900487804878</v>
      </c>
      <c r="DD28" s="95">
        <v>9586.4581052631584</v>
      </c>
      <c r="DE28" s="95">
        <v>8205.2736410256421</v>
      </c>
      <c r="DF28" s="95">
        <v>8697.6</v>
      </c>
      <c r="DG28" s="95">
        <v>12596.376000000002</v>
      </c>
      <c r="DH28" s="95">
        <v>14406.43024390244</v>
      </c>
      <c r="DI28" s="95">
        <v>11695.136842105263</v>
      </c>
      <c r="DJ28" s="95">
        <v>11133.475692307695</v>
      </c>
      <c r="DK28" s="95">
        <v>10886.1</v>
      </c>
      <c r="DL28" s="95">
        <v>11365.959384615384</v>
      </c>
      <c r="DM28" s="95">
        <v>11659.316307692308</v>
      </c>
      <c r="DN28" s="95">
        <v>10338.279111111113</v>
      </c>
      <c r="DO28" s="95">
        <v>10999.405268292683</v>
      </c>
      <c r="DP28" s="95">
        <v>9748.2812631578945</v>
      </c>
      <c r="DQ28" s="95">
        <v>8869.9896585365841</v>
      </c>
      <c r="DR28" s="95">
        <v>8589.1200000000008</v>
      </c>
      <c r="DS28" s="95">
        <v>12554.524307692307</v>
      </c>
      <c r="DT28" s="95">
        <v>14312.51063414634</v>
      </c>
      <c r="DU28" s="95">
        <v>11699.533473684211</v>
      </c>
      <c r="DV28" s="95">
        <v>11681.660307692307</v>
      </c>
      <c r="DW28" s="95">
        <v>10586.784</v>
      </c>
      <c r="DX28" s="95">
        <v>11416.902564102566</v>
      </c>
      <c r="DY28" s="95">
        <v>12208.90243902439</v>
      </c>
      <c r="DZ28" s="95">
        <v>10412.277333333333</v>
      </c>
      <c r="EA28" s="95">
        <v>10667.187487179488</v>
      </c>
      <c r="EB28" s="95">
        <v>9902.9187368421062</v>
      </c>
      <c r="EC28" s="95">
        <v>9177.6017560975615</v>
      </c>
      <c r="ED28" s="95">
        <v>8828.2618947368428</v>
      </c>
      <c r="EE28" s="95">
        <v>13057.238564102565</v>
      </c>
      <c r="EF28" s="95">
        <v>13677.004292682928</v>
      </c>
      <c r="EG28" s="95">
        <v>11711.44505263158</v>
      </c>
      <c r="EH28" s="95">
        <v>12239.95024390244</v>
      </c>
      <c r="EI28" s="95">
        <v>10269.85347368421</v>
      </c>
      <c r="EJ28" s="95">
        <v>11467.768615384615</v>
      </c>
    </row>
    <row r="29" spans="1:140" ht="13.65" customHeight="1" x14ac:dyDescent="0.2">
      <c r="A29" s="256" t="s">
        <v>58</v>
      </c>
      <c r="B29" s="159"/>
      <c r="C29" s="95">
        <v>0</v>
      </c>
      <c r="D29" s="95">
        <v>-0.21152631578947378</v>
      </c>
      <c r="E29" s="95">
        <v>-9.5853658536597663E-3</v>
      </c>
      <c r="F29" s="160">
        <v>-9.2900583498657596E-2</v>
      </c>
      <c r="G29" s="95">
        <v>-4.6752136752132856E-3</v>
      </c>
      <c r="H29" s="95">
        <v>-9.1282051282064458E-3</v>
      </c>
      <c r="I29" s="95">
        <v>-2.2222222222367805E-4</v>
      </c>
      <c r="J29" s="95">
        <v>-1.3414634146258209E-4</v>
      </c>
      <c r="K29" s="95">
        <v>-2.6829268292516417E-4</v>
      </c>
      <c r="L29" s="95">
        <v>0</v>
      </c>
      <c r="M29" s="95">
        <v>0</v>
      </c>
      <c r="N29" s="95">
        <v>0</v>
      </c>
      <c r="O29" s="95">
        <v>-9.7179487179488433E-3</v>
      </c>
      <c r="P29" s="95">
        <v>-1.9256410256407008E-2</v>
      </c>
      <c r="Q29" s="95">
        <v>-1.7948717948712556E-4</v>
      </c>
      <c r="R29" s="95">
        <v>-1.8750000000000711E-2</v>
      </c>
      <c r="S29" s="95">
        <v>7.6923076925083933E-5</v>
      </c>
      <c r="T29" s="95">
        <v>2.3076923077169909E-4</v>
      </c>
      <c r="U29" s="95">
        <v>0</v>
      </c>
      <c r="V29" s="95">
        <v>0</v>
      </c>
      <c r="W29" s="160">
        <v>-3.9362763449055649E-3</v>
      </c>
      <c r="X29" s="95">
        <v>-1.7149835062504337E-3</v>
      </c>
      <c r="Y29" s="95">
        <v>-1.8457167465975033E-3</v>
      </c>
      <c r="Z29" s="95">
        <v>-1.4448895548220264E-3</v>
      </c>
      <c r="AA29" s="95">
        <v>-1.524002481030351E-3</v>
      </c>
      <c r="AB29" s="95">
        <v>-1.4154259136631708E-3</v>
      </c>
      <c r="AC29" s="212">
        <v>-3.6878640671424989E-3</v>
      </c>
      <c r="AD29" s="156"/>
      <c r="AE29" s="157"/>
      <c r="AG29" s="95">
        <v>10324.400820512821</v>
      </c>
      <c r="AH29" s="95">
        <v>8888.0391111111112</v>
      </c>
      <c r="AI29" s="95">
        <v>9587.970146341464</v>
      </c>
      <c r="AJ29" s="95">
        <v>7544.0968421052639</v>
      </c>
      <c r="AK29" s="95">
        <v>8050.1117948717947</v>
      </c>
      <c r="AL29" s="95">
        <v>9000</v>
      </c>
      <c r="AM29" s="95">
        <v>11793.31712820513</v>
      </c>
      <c r="AN29" s="95">
        <v>13916.070358974359</v>
      </c>
      <c r="AO29" s="95">
        <v>11844</v>
      </c>
      <c r="AP29" s="95">
        <v>10716.086769230769</v>
      </c>
      <c r="AQ29" s="95">
        <v>8758.8378947368437</v>
      </c>
      <c r="AR29" s="95">
        <v>10980.847414634147</v>
      </c>
      <c r="AS29" s="95">
        <v>10658.076717948719</v>
      </c>
      <c r="AT29" s="95">
        <v>9944</v>
      </c>
      <c r="AU29" s="95">
        <v>10811.940292682926</v>
      </c>
      <c r="AV29" s="95">
        <v>9291.9031578947379</v>
      </c>
      <c r="AW29" s="95">
        <v>6729.2629743589732</v>
      </c>
      <c r="AX29" s="95">
        <v>7872.0480000000007</v>
      </c>
      <c r="AY29" s="95">
        <v>14261.352205128207</v>
      </c>
      <c r="AZ29" s="95">
        <v>16666.720390243903</v>
      </c>
      <c r="BA29" s="95">
        <v>12738.416842105264</v>
      </c>
      <c r="BB29" s="95">
        <v>11561.884307692309</v>
      </c>
      <c r="BC29" s="95">
        <v>10687.5</v>
      </c>
      <c r="BD29" s="95">
        <v>12004.320615384617</v>
      </c>
      <c r="BE29" s="95">
        <v>11095.218256410257</v>
      </c>
      <c r="BF29" s="95">
        <v>10637.14605128205</v>
      </c>
      <c r="BG29" s="95">
        <v>10110.533948717948</v>
      </c>
      <c r="BH29" s="95">
        <v>9527.52</v>
      </c>
      <c r="BI29" s="95">
        <v>7871.2653658536574</v>
      </c>
      <c r="BJ29" s="95">
        <v>8114.3612631578944</v>
      </c>
      <c r="BK29" s="95">
        <v>14243.732102564105</v>
      </c>
      <c r="BL29" s="95">
        <v>15213.558243902438</v>
      </c>
      <c r="BM29" s="95">
        <v>12397.62947368421</v>
      </c>
      <c r="BN29" s="95">
        <v>12476.530536585366</v>
      </c>
      <c r="BO29" s="95">
        <v>10033.287578947369</v>
      </c>
      <c r="BP29" s="95">
        <v>11876.779487179487</v>
      </c>
      <c r="BQ29" s="95">
        <v>11712.704780487806</v>
      </c>
      <c r="BR29" s="95">
        <v>10102.439111111111</v>
      </c>
      <c r="BS29" s="95">
        <v>10313.641435897436</v>
      </c>
      <c r="BT29" s="95">
        <v>10187.621052631579</v>
      </c>
      <c r="BU29" s="95">
        <v>8032.9118048780474</v>
      </c>
      <c r="BV29" s="95">
        <v>8474.9431578947369</v>
      </c>
      <c r="BW29" s="95">
        <v>14711.673951219511</v>
      </c>
      <c r="BX29" s="95">
        <v>14400.944615384615</v>
      </c>
      <c r="BY29" s="95">
        <v>12378.164210526316</v>
      </c>
      <c r="BZ29" s="95">
        <v>12570.589463414635</v>
      </c>
      <c r="CA29" s="95">
        <v>10223.040000000001</v>
      </c>
      <c r="CB29" s="95">
        <v>12434.169641025641</v>
      </c>
      <c r="CC29" s="95">
        <v>11387.456585365853</v>
      </c>
      <c r="CD29" s="95">
        <v>10236.277333333333</v>
      </c>
      <c r="CE29" s="95">
        <v>10501.641435897436</v>
      </c>
      <c r="CF29" s="95">
        <v>10848</v>
      </c>
      <c r="CG29" s="95">
        <v>8123.29682051282</v>
      </c>
      <c r="CH29" s="95">
        <v>8813.6968421052643</v>
      </c>
      <c r="CI29" s="95">
        <v>14608.101658536585</v>
      </c>
      <c r="CJ29" s="95">
        <v>14246.543589743589</v>
      </c>
      <c r="CK29" s="95">
        <v>12912.970105263157</v>
      </c>
      <c r="CL29" s="95">
        <v>12183.273951219511</v>
      </c>
      <c r="CM29" s="95">
        <v>10417.11157894737</v>
      </c>
      <c r="CN29" s="95">
        <v>13019.359609756099</v>
      </c>
      <c r="CO29" s="95">
        <v>11020.020102564104</v>
      </c>
      <c r="CP29" s="95">
        <v>10355.800888888891</v>
      </c>
      <c r="CQ29" s="95">
        <v>11136.770256410256</v>
      </c>
      <c r="CR29" s="95">
        <v>10644.384</v>
      </c>
      <c r="CS29" s="95">
        <v>8539.8276923076919</v>
      </c>
      <c r="CT29" s="95">
        <v>9565.5814736842112</v>
      </c>
      <c r="CU29" s="95">
        <v>14025.80780487805</v>
      </c>
      <c r="CV29" s="95">
        <v>14193.865025641026</v>
      </c>
      <c r="CW29" s="95">
        <v>13559.2</v>
      </c>
      <c r="CX29" s="95">
        <v>11885.388923076925</v>
      </c>
      <c r="CY29" s="95">
        <v>10708.218947368421</v>
      </c>
      <c r="CZ29" s="95">
        <v>13244.764682926829</v>
      </c>
      <c r="DA29" s="95">
        <v>11377.27794871795</v>
      </c>
      <c r="DB29" s="95">
        <v>10929.736216216217</v>
      </c>
      <c r="DC29" s="95">
        <v>12003.330146341463</v>
      </c>
      <c r="DD29" s="95">
        <v>10587.36</v>
      </c>
      <c r="DE29" s="95">
        <v>9426.3737435897456</v>
      </c>
      <c r="DF29" s="95">
        <v>10034.016000000001</v>
      </c>
      <c r="DG29" s="95">
        <v>13715.747282051283</v>
      </c>
      <c r="DH29" s="95">
        <v>15646.869658536585</v>
      </c>
      <c r="DI29" s="95">
        <v>12775.894736842107</v>
      </c>
      <c r="DJ29" s="95">
        <v>12235.117128205129</v>
      </c>
      <c r="DK29" s="95">
        <v>12076.4</v>
      </c>
      <c r="DL29" s="95">
        <v>12558.207179487181</v>
      </c>
      <c r="DM29" s="95">
        <v>12291.793230769232</v>
      </c>
      <c r="DN29" s="95">
        <v>11063.281777777778</v>
      </c>
      <c r="DO29" s="95">
        <v>11975.542634146341</v>
      </c>
      <c r="DP29" s="95">
        <v>11014.143157894738</v>
      </c>
      <c r="DQ29" s="95">
        <v>10390.237463414634</v>
      </c>
      <c r="DR29" s="95">
        <v>10094.375578947369</v>
      </c>
      <c r="DS29" s="95">
        <v>14023.209230769233</v>
      </c>
      <c r="DT29" s="95">
        <v>15932.250731707316</v>
      </c>
      <c r="DU29" s="95">
        <v>13110.290526315792</v>
      </c>
      <c r="DV29" s="95">
        <v>13147.730256410259</v>
      </c>
      <c r="DW29" s="95">
        <v>12031.296</v>
      </c>
      <c r="DX29" s="95">
        <v>12928.56717948718</v>
      </c>
      <c r="DY29" s="95">
        <v>13235.251317073171</v>
      </c>
      <c r="DZ29" s="95">
        <v>11443.637333333334</v>
      </c>
      <c r="EA29" s="95">
        <v>11907.977846153846</v>
      </c>
      <c r="EB29" s="95">
        <v>11441.216842105265</v>
      </c>
      <c r="EC29" s="95">
        <v>10961.636487804877</v>
      </c>
      <c r="ED29" s="95">
        <v>10572.543157894737</v>
      </c>
      <c r="EE29" s="95">
        <v>14940.275897435899</v>
      </c>
      <c r="EF29" s="95">
        <v>15589.84956097561</v>
      </c>
      <c r="EG29" s="95">
        <v>13444.686315789473</v>
      </c>
      <c r="EH29" s="95">
        <v>14092.339902439026</v>
      </c>
      <c r="EI29" s="95">
        <v>11946.732631578947</v>
      </c>
      <c r="EJ29" s="95">
        <v>13296.169846153845</v>
      </c>
    </row>
    <row r="30" spans="1:140" ht="13.65" customHeight="1" x14ac:dyDescent="0.2">
      <c r="A30" s="256" t="s">
        <v>60</v>
      </c>
      <c r="B30" s="135"/>
      <c r="C30" s="95">
        <v>7.7090909090912874E-2</v>
      </c>
      <c r="D30" s="95">
        <v>-0.23874210526315309</v>
      </c>
      <c r="E30" s="95">
        <v>-2.3121951219511772E-2</v>
      </c>
      <c r="F30" s="160">
        <v>-0.10144704123743864</v>
      </c>
      <c r="G30" s="95">
        <v>4.9059829059849847E-3</v>
      </c>
      <c r="H30" s="95">
        <v>9.9230769230764793E-3</v>
      </c>
      <c r="I30" s="95">
        <v>-1.1111111110650995E-4</v>
      </c>
      <c r="J30" s="95">
        <v>1.2195121951208421E-4</v>
      </c>
      <c r="K30" s="95">
        <v>2.439024390206157E-4</v>
      </c>
      <c r="L30" s="95">
        <v>0</v>
      </c>
      <c r="M30" s="95">
        <v>-1.9256410256407008E-2</v>
      </c>
      <c r="N30" s="95">
        <v>0</v>
      </c>
      <c r="O30" s="95">
        <v>-1.9307692307684476E-2</v>
      </c>
      <c r="P30" s="95">
        <v>-3.8512820512817569E-2</v>
      </c>
      <c r="Q30" s="95">
        <v>-1.0256410256204163E-4</v>
      </c>
      <c r="R30" s="95">
        <v>-4.7000000000000597E-2</v>
      </c>
      <c r="S30" s="95">
        <v>0</v>
      </c>
      <c r="T30" s="95">
        <v>0</v>
      </c>
      <c r="U30" s="95">
        <v>0</v>
      </c>
      <c r="V30" s="95">
        <v>0</v>
      </c>
      <c r="W30" s="160">
        <v>-7.8573206567078557E-3</v>
      </c>
      <c r="X30" s="95">
        <v>0.5092578564907484</v>
      </c>
      <c r="Y30" s="95">
        <v>0.52845595593002059</v>
      </c>
      <c r="Z30" s="95">
        <v>0.40139213110406402</v>
      </c>
      <c r="AA30" s="95">
        <v>0.22424127960128359</v>
      </c>
      <c r="AB30" s="95">
        <v>0.19791557500909462</v>
      </c>
      <c r="AC30" s="212">
        <v>0.27027513128195224</v>
      </c>
      <c r="AD30" s="156"/>
      <c r="AE30" s="157"/>
      <c r="AG30" s="95">
        <v>10822.166974358975</v>
      </c>
      <c r="AH30" s="95">
        <v>9855.9608888888906</v>
      </c>
      <c r="AI30" s="95">
        <v>10812.109463414634</v>
      </c>
      <c r="AJ30" s="95">
        <v>8187.941894736844</v>
      </c>
      <c r="AK30" s="95">
        <v>9016.7595897435913</v>
      </c>
      <c r="AL30" s="95">
        <v>10599.9</v>
      </c>
      <c r="AM30" s="95">
        <v>11757.115076923079</v>
      </c>
      <c r="AN30" s="95">
        <v>12935.959794871796</v>
      </c>
      <c r="AO30" s="95">
        <v>12024</v>
      </c>
      <c r="AP30" s="95">
        <v>10057.98071794872</v>
      </c>
      <c r="AQ30" s="95">
        <v>10633.263157894737</v>
      </c>
      <c r="AR30" s="95">
        <v>11547.18224390244</v>
      </c>
      <c r="AS30" s="95">
        <v>11035.233641025641</v>
      </c>
      <c r="AT30" s="95">
        <v>9767.9217777777776</v>
      </c>
      <c r="AU30" s="95">
        <v>10913.980097560976</v>
      </c>
      <c r="AV30" s="95">
        <v>9291.9031578947379</v>
      </c>
      <c r="AW30" s="95">
        <v>10171.766769230771</v>
      </c>
      <c r="AX30" s="95">
        <v>10848.096000000001</v>
      </c>
      <c r="AY30" s="95">
        <v>12006.682666666668</v>
      </c>
      <c r="AZ30" s="95">
        <v>13769.860682926826</v>
      </c>
      <c r="BA30" s="95">
        <v>11697.499789473688</v>
      </c>
      <c r="BB30" s="95">
        <v>10621.884307692309</v>
      </c>
      <c r="BC30" s="95">
        <v>11160</v>
      </c>
      <c r="BD30" s="95">
        <v>11236.55753846154</v>
      </c>
      <c r="BE30" s="95">
        <v>11419.412307692308</v>
      </c>
      <c r="BF30" s="95">
        <v>10509.286769230766</v>
      </c>
      <c r="BG30" s="95">
        <v>10208.563897435899</v>
      </c>
      <c r="BH30" s="95">
        <v>9516.5187368421048</v>
      </c>
      <c r="BI30" s="95">
        <v>10775.170536585365</v>
      </c>
      <c r="BJ30" s="95">
        <v>10454.879999999999</v>
      </c>
      <c r="BK30" s="95">
        <v>12140.018871794873</v>
      </c>
      <c r="BL30" s="95">
        <v>12994.828682926827</v>
      </c>
      <c r="BM30" s="95">
        <v>11528.665263157896</v>
      </c>
      <c r="BN30" s="95">
        <v>11611.510829268293</v>
      </c>
      <c r="BO30" s="95">
        <v>10395.360842105263</v>
      </c>
      <c r="BP30" s="95">
        <v>11205.426666666668</v>
      </c>
      <c r="BQ30" s="95">
        <v>11955.584195121952</v>
      </c>
      <c r="BR30" s="95">
        <v>9951.1964444444438</v>
      </c>
      <c r="BS30" s="95">
        <v>10358.934974358974</v>
      </c>
      <c r="BT30" s="95">
        <v>10110.96252631579</v>
      </c>
      <c r="BU30" s="95">
        <v>10506.42224390244</v>
      </c>
      <c r="BV30" s="95">
        <v>10550.753684210527</v>
      </c>
      <c r="BW30" s="95">
        <v>12565.335219512193</v>
      </c>
      <c r="BX30" s="95">
        <v>12438.118564102562</v>
      </c>
      <c r="BY30" s="95">
        <v>11531.570526315791</v>
      </c>
      <c r="BZ30" s="95">
        <v>11713.540682926829</v>
      </c>
      <c r="CA30" s="95">
        <v>10500.202105263157</v>
      </c>
      <c r="CB30" s="95">
        <v>11721.041230769233</v>
      </c>
      <c r="CC30" s="95">
        <v>11560.022634146342</v>
      </c>
      <c r="CD30" s="95">
        <v>10063.68</v>
      </c>
      <c r="CE30" s="95">
        <v>10505.70030769231</v>
      </c>
      <c r="CF30" s="95">
        <v>10712.1</v>
      </c>
      <c r="CG30" s="95">
        <v>10217.568615384616</v>
      </c>
      <c r="CH30" s="95">
        <v>10646.336842105264</v>
      </c>
      <c r="CI30" s="95">
        <v>12499.995512195123</v>
      </c>
      <c r="CJ30" s="95">
        <v>12419.337846153845</v>
      </c>
      <c r="CK30" s="95">
        <v>12028.133052631581</v>
      </c>
      <c r="CL30" s="95">
        <v>11340.493073170732</v>
      </c>
      <c r="CM30" s="95">
        <v>10596.69557894737</v>
      </c>
      <c r="CN30" s="95">
        <v>12238.358048780488</v>
      </c>
      <c r="CO30" s="95">
        <v>11111.407384615384</v>
      </c>
      <c r="CP30" s="95">
        <v>10133.923555555555</v>
      </c>
      <c r="CQ30" s="95">
        <v>11054.38994871795</v>
      </c>
      <c r="CR30" s="95">
        <v>10445.088</v>
      </c>
      <c r="CS30" s="95">
        <v>10356.515076923079</v>
      </c>
      <c r="CT30" s="95">
        <v>11189.861052631581</v>
      </c>
      <c r="CU30" s="95">
        <v>11934.181853658536</v>
      </c>
      <c r="CV30" s="95">
        <v>12389.306051282052</v>
      </c>
      <c r="CW30" s="95">
        <v>12526</v>
      </c>
      <c r="CX30" s="95">
        <v>10967.833230769233</v>
      </c>
      <c r="CY30" s="95">
        <v>10662.935578947368</v>
      </c>
      <c r="CZ30" s="95">
        <v>12286.651317073172</v>
      </c>
      <c r="DA30" s="95">
        <v>11197.762051282052</v>
      </c>
      <c r="DB30" s="95">
        <v>10483.073513513515</v>
      </c>
      <c r="DC30" s="95">
        <v>11652.340682926828</v>
      </c>
      <c r="DD30" s="95">
        <v>10160.538105263158</v>
      </c>
      <c r="DE30" s="95">
        <v>10943.916307692309</v>
      </c>
      <c r="DF30" s="95">
        <v>11297.52</v>
      </c>
      <c r="DG30" s="95">
        <v>11445.256820512823</v>
      </c>
      <c r="DH30" s="95">
        <v>13480.618536585365</v>
      </c>
      <c r="DI30" s="95">
        <v>11562.61810526316</v>
      </c>
      <c r="DJ30" s="95">
        <v>11073.219282051283</v>
      </c>
      <c r="DK30" s="95">
        <v>11716.3</v>
      </c>
      <c r="DL30" s="95">
        <v>11392.356512820514</v>
      </c>
      <c r="DM30" s="95">
        <v>11767.307282051281</v>
      </c>
      <c r="DN30" s="95">
        <v>10359.320888888889</v>
      </c>
      <c r="DO30" s="95">
        <v>11336.534829268292</v>
      </c>
      <c r="DP30" s="95">
        <v>10307.873684210528</v>
      </c>
      <c r="DQ30" s="95">
        <v>11541.832390243901</v>
      </c>
      <c r="DR30" s="95">
        <v>10933.376842105266</v>
      </c>
      <c r="DS30" s="95">
        <v>11456.517538461538</v>
      </c>
      <c r="DT30" s="95">
        <v>13521.289170731707</v>
      </c>
      <c r="DU30" s="95">
        <v>11610.632421052635</v>
      </c>
      <c r="DV30" s="95">
        <v>11654.190153846155</v>
      </c>
      <c r="DW30" s="95">
        <v>11365.44</v>
      </c>
      <c r="DX30" s="95">
        <v>11464.413538461538</v>
      </c>
      <c r="DY30" s="95">
        <v>12345.064975609755</v>
      </c>
      <c r="DZ30" s="95">
        <v>10468.362666666666</v>
      </c>
      <c r="EA30" s="95">
        <v>11005.452512820513</v>
      </c>
      <c r="EB30" s="95">
        <v>10451.393684210529</v>
      </c>
      <c r="EC30" s="95">
        <v>11685.97580487805</v>
      </c>
      <c r="ED30" s="95">
        <v>11036.223157894738</v>
      </c>
      <c r="EE30" s="95">
        <v>11959.467692307693</v>
      </c>
      <c r="EF30" s="95">
        <v>13034.34419512195</v>
      </c>
      <c r="EG30" s="95">
        <v>11662.055578947371</v>
      </c>
      <c r="EH30" s="95">
        <v>12240.119414634146</v>
      </c>
      <c r="EI30" s="95">
        <v>10998.125473684213</v>
      </c>
      <c r="EJ30" s="95">
        <v>11540.93435897436</v>
      </c>
    </row>
    <row r="31" spans="1:140" ht="13.65" customHeight="1" x14ac:dyDescent="0.2">
      <c r="A31" s="256" t="s">
        <v>62</v>
      </c>
      <c r="B31" s="135"/>
      <c r="C31" s="95">
        <v>0.39539545454545433</v>
      </c>
      <c r="D31" s="95">
        <v>0.43997365409449785</v>
      </c>
      <c r="E31" s="95">
        <v>0.26756097560975789</v>
      </c>
      <c r="F31" s="160">
        <v>0.35476853412304976</v>
      </c>
      <c r="G31" s="95">
        <v>4.7948717948713693E-3</v>
      </c>
      <c r="H31" s="95">
        <v>9.9230769230764793E-3</v>
      </c>
      <c r="I31" s="95">
        <v>-3.33333333330188E-4</v>
      </c>
      <c r="J31" s="95">
        <v>-2.965340179699183E-4</v>
      </c>
      <c r="K31" s="95">
        <v>-4.8780487804833683E-4</v>
      </c>
      <c r="L31" s="95">
        <v>-1.0526315789860519E-4</v>
      </c>
      <c r="M31" s="95">
        <v>-1.9256410256407008E-2</v>
      </c>
      <c r="N31" s="95">
        <v>-7.4999999999647571E-4</v>
      </c>
      <c r="O31" s="95">
        <v>-2.4371794871790087E-2</v>
      </c>
      <c r="P31" s="95">
        <v>-4.8641025641025237E-2</v>
      </c>
      <c r="Q31" s="95">
        <v>-1.0256410256204163E-4</v>
      </c>
      <c r="R31" s="95">
        <v>0.50625000000000142</v>
      </c>
      <c r="S31" s="95">
        <v>0</v>
      </c>
      <c r="T31" s="95">
        <v>0</v>
      </c>
      <c r="U31" s="95">
        <v>0</v>
      </c>
      <c r="V31" s="95">
        <v>0</v>
      </c>
      <c r="W31" s="160">
        <v>3.7501383362080531E-2</v>
      </c>
      <c r="X31" s="95">
        <v>0.30196834577441933</v>
      </c>
      <c r="Y31" s="95">
        <v>0.29547401987451849</v>
      </c>
      <c r="Z31" s="95">
        <v>0.30016288734998042</v>
      </c>
      <c r="AA31" s="95">
        <v>0.3017279225859113</v>
      </c>
      <c r="AB31" s="95">
        <v>0.30118522675536141</v>
      </c>
      <c r="AC31" s="212">
        <v>0.27385317452162994</v>
      </c>
      <c r="AD31" s="156"/>
      <c r="AE31" s="157"/>
      <c r="AG31" s="95">
        <v>9968.926564102565</v>
      </c>
      <c r="AH31" s="95">
        <v>8975.9217777777776</v>
      </c>
      <c r="AI31" s="95">
        <v>9995.8805853658541</v>
      </c>
      <c r="AJ31" s="95">
        <v>8187.903157894737</v>
      </c>
      <c r="AK31" s="95">
        <v>9016.7595897435913</v>
      </c>
      <c r="AL31" s="95">
        <v>10599.9</v>
      </c>
      <c r="AM31" s="95">
        <v>11757.115076923079</v>
      </c>
      <c r="AN31" s="95">
        <v>12935.959794871796</v>
      </c>
      <c r="AO31" s="95">
        <v>11228.448</v>
      </c>
      <c r="AP31" s="95">
        <v>9963.9710769230769</v>
      </c>
      <c r="AQ31" s="95">
        <v>9536.7410526315798</v>
      </c>
      <c r="AR31" s="95">
        <v>10944.936390243904</v>
      </c>
      <c r="AS31" s="95">
        <v>6373.9616410256413</v>
      </c>
      <c r="AT31" s="95">
        <v>5896.0782222222215</v>
      </c>
      <c r="AU31" s="95">
        <v>6630.069658536584</v>
      </c>
      <c r="AV31" s="95">
        <v>5612.0968421052639</v>
      </c>
      <c r="AW31" s="95">
        <v>6098.5148717948723</v>
      </c>
      <c r="AX31" s="95">
        <v>6624</v>
      </c>
      <c r="AY31" s="95">
        <v>8000.759384615385</v>
      </c>
      <c r="AZ31" s="95">
        <v>9690</v>
      </c>
      <c r="BA31" s="95">
        <v>8041.4778947368432</v>
      </c>
      <c r="BB31" s="95">
        <v>6015.8939487179478</v>
      </c>
      <c r="BC31" s="95">
        <v>6176.3</v>
      </c>
      <c r="BD31" s="95">
        <v>6871.7277948717956</v>
      </c>
      <c r="BE31" s="95">
        <v>6201.0379487179489</v>
      </c>
      <c r="BF31" s="95">
        <v>6242.708717948718</v>
      </c>
      <c r="BG31" s="95">
        <v>5823.8350769230774</v>
      </c>
      <c r="BH31" s="95">
        <v>6110.9305263157894</v>
      </c>
      <c r="BI31" s="95">
        <v>6081.8967804878039</v>
      </c>
      <c r="BJ31" s="95">
        <v>5897.6842105263177</v>
      </c>
      <c r="BK31" s="95">
        <v>6883.1380512820515</v>
      </c>
      <c r="BL31" s="95">
        <v>8778.906926829266</v>
      </c>
      <c r="BM31" s="95">
        <v>7734.6821052631576</v>
      </c>
      <c r="BN31" s="95">
        <v>6848.1008780487791</v>
      </c>
      <c r="BO31" s="95">
        <v>5453.7987368421072</v>
      </c>
      <c r="BP31" s="95">
        <v>6646.3013333333329</v>
      </c>
      <c r="BQ31" s="95">
        <v>6940.5477073170732</v>
      </c>
      <c r="BR31" s="95">
        <v>6313.6675555555557</v>
      </c>
      <c r="BS31" s="95">
        <v>6334.0092307692312</v>
      </c>
      <c r="BT31" s="95">
        <v>6635.2168421052629</v>
      </c>
      <c r="BU31" s="95">
        <v>6069.5559024390241</v>
      </c>
      <c r="BV31" s="95">
        <v>5296.5852631578964</v>
      </c>
      <c r="BW31" s="95">
        <v>7031.382439024389</v>
      </c>
      <c r="BX31" s="95">
        <v>8126.3241025641028</v>
      </c>
      <c r="BY31" s="95">
        <v>7440.0884210526319</v>
      </c>
      <c r="BZ31" s="95">
        <v>6472.7309268292684</v>
      </c>
      <c r="CA31" s="95">
        <v>5434.9145263157916</v>
      </c>
      <c r="CB31" s="95">
        <v>6906.1052307692307</v>
      </c>
      <c r="CC31" s="95">
        <v>6727.838634146342</v>
      </c>
      <c r="CD31" s="95">
        <v>6363.8862222222215</v>
      </c>
      <c r="CE31" s="95">
        <v>6390.3513846153855</v>
      </c>
      <c r="CF31" s="95">
        <v>6981.8</v>
      </c>
      <c r="CG31" s="95">
        <v>5863.6235897435899</v>
      </c>
      <c r="CH31" s="95">
        <v>5351.7852631578971</v>
      </c>
      <c r="CI31" s="95">
        <v>7093.2292682926818</v>
      </c>
      <c r="CJ31" s="95">
        <v>8182.6276923076912</v>
      </c>
      <c r="CK31" s="95">
        <v>7814.1978947368425</v>
      </c>
      <c r="CL31" s="95">
        <v>6242.5043902439011</v>
      </c>
      <c r="CM31" s="95">
        <v>5453.76</v>
      </c>
      <c r="CN31" s="95">
        <v>7193.069853658536</v>
      </c>
      <c r="CO31" s="95">
        <v>7523.6057435897437</v>
      </c>
      <c r="CP31" s="95">
        <v>7404.3591111111109</v>
      </c>
      <c r="CQ31" s="95">
        <v>7813.153025641026</v>
      </c>
      <c r="CR31" s="95">
        <v>7847.4240000000009</v>
      </c>
      <c r="CS31" s="95">
        <v>6903.8998974358983</v>
      </c>
      <c r="CT31" s="95">
        <v>7603.2</v>
      </c>
      <c r="CU31" s="95">
        <v>10010.264975609754</v>
      </c>
      <c r="CV31" s="95">
        <v>11571.149333333335</v>
      </c>
      <c r="CW31" s="95">
        <v>10917.9</v>
      </c>
      <c r="CX31" s="95">
        <v>8003.3721025641025</v>
      </c>
      <c r="CY31" s="95">
        <v>6999.0307368421072</v>
      </c>
      <c r="CZ31" s="95">
        <v>8925.4577560975595</v>
      </c>
      <c r="DA31" s="95">
        <v>7597.6102564102575</v>
      </c>
      <c r="DB31" s="95">
        <v>7643.763243243242</v>
      </c>
      <c r="DC31" s="95">
        <v>8206.9100487804881</v>
      </c>
      <c r="DD31" s="95">
        <v>7593.738105263159</v>
      </c>
      <c r="DE31" s="95">
        <v>7274.8767179487177</v>
      </c>
      <c r="DF31" s="95">
        <v>7584.0479999999989</v>
      </c>
      <c r="DG31" s="95">
        <v>9664.7039999999997</v>
      </c>
      <c r="DH31" s="95">
        <v>12813.210146341462</v>
      </c>
      <c r="DI31" s="95">
        <v>10286.955789473686</v>
      </c>
      <c r="DJ31" s="95">
        <v>8077.0777435897435</v>
      </c>
      <c r="DK31" s="95">
        <v>7692.6</v>
      </c>
      <c r="DL31" s="95">
        <v>8315.3364102564101</v>
      </c>
      <c r="DM31" s="95">
        <v>7994.6892307692306</v>
      </c>
      <c r="DN31" s="95">
        <v>7544.6115555555562</v>
      </c>
      <c r="DO31" s="95">
        <v>7962.4187317073165</v>
      </c>
      <c r="DP31" s="95">
        <v>7669.3136842105278</v>
      </c>
      <c r="DQ31" s="95">
        <v>7658.3888780487796</v>
      </c>
      <c r="DR31" s="95">
        <v>7434.5684210526342</v>
      </c>
      <c r="DS31" s="95">
        <v>9735.3727179487178</v>
      </c>
      <c r="DT31" s="95">
        <v>12893.745365853656</v>
      </c>
      <c r="DU31" s="95">
        <v>10341.574736842105</v>
      </c>
      <c r="DV31" s="95">
        <v>8500.7310769230771</v>
      </c>
      <c r="DW31" s="95">
        <v>7459.1040000000012</v>
      </c>
      <c r="DX31" s="95">
        <v>8386.1015384615384</v>
      </c>
      <c r="DY31" s="95">
        <v>8379.9617560975603</v>
      </c>
      <c r="DZ31" s="95">
        <v>7631.4382222222212</v>
      </c>
      <c r="EA31" s="95">
        <v>7736.6820512820523</v>
      </c>
      <c r="EB31" s="95">
        <v>7759.4155789473698</v>
      </c>
      <c r="EC31" s="95">
        <v>7754.4679024390234</v>
      </c>
      <c r="ED31" s="95">
        <v>7542.0631578947387</v>
      </c>
      <c r="EE31" s="95">
        <v>10241.613128205126</v>
      </c>
      <c r="EF31" s="95">
        <v>12486.643707317071</v>
      </c>
      <c r="EG31" s="95">
        <v>10399.098947368422</v>
      </c>
      <c r="EH31" s="95">
        <v>8949.1914146341442</v>
      </c>
      <c r="EI31" s="95">
        <v>7225.3894736842121</v>
      </c>
      <c r="EJ31" s="95">
        <v>8456.8666666666668</v>
      </c>
    </row>
    <row r="32" spans="1:140" ht="13.65" customHeight="1" x14ac:dyDescent="0.2">
      <c r="A32" s="256" t="s">
        <v>61</v>
      </c>
      <c r="B32" s="159"/>
      <c r="C32" s="95">
        <v>0.43345454545454487</v>
      </c>
      <c r="D32" s="95">
        <v>-0.20460526315789451</v>
      </c>
      <c r="E32" s="95">
        <v>0.26756097560975789</v>
      </c>
      <c r="F32" s="160">
        <v>8.9715243106759601E-2</v>
      </c>
      <c r="G32" s="95">
        <v>4.7948717948713693E-3</v>
      </c>
      <c r="H32" s="95">
        <v>9.9230769230764793E-3</v>
      </c>
      <c r="I32" s="95">
        <v>-3.33333333330188E-4</v>
      </c>
      <c r="J32" s="95">
        <v>-2.4390243902416842E-4</v>
      </c>
      <c r="K32" s="95">
        <v>-4.8780487804833683E-4</v>
      </c>
      <c r="L32" s="95">
        <v>0</v>
      </c>
      <c r="M32" s="95">
        <v>1.9256410256407008E-2</v>
      </c>
      <c r="N32" s="95">
        <v>0</v>
      </c>
      <c r="O32" s="95">
        <v>0.46946153846153749</v>
      </c>
      <c r="P32" s="95">
        <v>0.43905128205128108</v>
      </c>
      <c r="Q32" s="95">
        <v>0.4998717948717939</v>
      </c>
      <c r="R32" s="95">
        <v>0.52487499999999798</v>
      </c>
      <c r="S32" s="95">
        <v>5.2631578947348601E-3</v>
      </c>
      <c r="T32" s="95">
        <v>0</v>
      </c>
      <c r="U32" s="95">
        <v>1.5789473684211686E-2</v>
      </c>
      <c r="V32" s="95">
        <v>0</v>
      </c>
      <c r="W32" s="160">
        <v>0.12637506827916667</v>
      </c>
      <c r="X32" s="95">
        <v>0.28218399378120651</v>
      </c>
      <c r="Y32" s="95">
        <v>0.27760689840257413</v>
      </c>
      <c r="Z32" s="95">
        <v>0.28029606368205506</v>
      </c>
      <c r="AA32" s="95">
        <v>0.28098360801467948</v>
      </c>
      <c r="AB32" s="95">
        <v>0.28032020343767527</v>
      </c>
      <c r="AC32" s="212">
        <v>0.26009689809075098</v>
      </c>
      <c r="AD32" s="156"/>
      <c r="AE32" s="157"/>
      <c r="AF32" s="157"/>
      <c r="AG32" s="95">
        <v>9968.926564102565</v>
      </c>
      <c r="AH32" s="95">
        <v>8975.9217777777776</v>
      </c>
      <c r="AI32" s="95">
        <v>9995.8805853658541</v>
      </c>
      <c r="AJ32" s="95">
        <v>9015.9418947368431</v>
      </c>
      <c r="AK32" s="95">
        <v>9492.8816410256422</v>
      </c>
      <c r="AL32" s="95">
        <v>10700</v>
      </c>
      <c r="AM32" s="95">
        <v>12138.04164102564</v>
      </c>
      <c r="AN32" s="95">
        <v>13327.869333333334</v>
      </c>
      <c r="AO32" s="95">
        <v>11228.4</v>
      </c>
      <c r="AP32" s="95">
        <v>9963.9710769230769</v>
      </c>
      <c r="AQ32" s="95">
        <v>9536.7410526315798</v>
      </c>
      <c r="AR32" s="95">
        <v>10944.936390243904</v>
      </c>
      <c r="AS32" s="95">
        <v>10182.031794871797</v>
      </c>
      <c r="AT32" s="95">
        <v>9416</v>
      </c>
      <c r="AU32" s="95">
        <v>10709.930341463414</v>
      </c>
      <c r="AV32" s="95">
        <v>9476.1355789473691</v>
      </c>
      <c r="AW32" s="95">
        <v>10038.748102564103</v>
      </c>
      <c r="AX32" s="95">
        <v>10463.904</v>
      </c>
      <c r="AY32" s="95">
        <v>11726.01312820513</v>
      </c>
      <c r="AZ32" s="95">
        <v>14586.05970731707</v>
      </c>
      <c r="BA32" s="95">
        <v>11770.092631578949</v>
      </c>
      <c r="BB32" s="95">
        <v>9776.1446153846173</v>
      </c>
      <c r="BC32" s="95">
        <v>10226.299999999999</v>
      </c>
      <c r="BD32" s="95">
        <v>10679.797948717947</v>
      </c>
      <c r="BE32" s="95">
        <v>10793.15712820513</v>
      </c>
      <c r="BF32" s="95">
        <v>10227.286769230768</v>
      </c>
      <c r="BG32" s="95">
        <v>10073.107487179486</v>
      </c>
      <c r="BH32" s="95">
        <v>9707.9755789473693</v>
      </c>
      <c r="BI32" s="95">
        <v>10710.079609756098</v>
      </c>
      <c r="BJ32" s="95">
        <v>10163.772631578948</v>
      </c>
      <c r="BK32" s="95">
        <v>12065.478564102565</v>
      </c>
      <c r="BL32" s="95">
        <v>13582.895609756095</v>
      </c>
      <c r="BM32" s="95">
        <v>11582.412631578947</v>
      </c>
      <c r="BN32" s="95">
        <v>10693.560585365853</v>
      </c>
      <c r="BO32" s="95">
        <v>9637.3002105263167</v>
      </c>
      <c r="BP32" s="95">
        <v>10861.666256410257</v>
      </c>
      <c r="BQ32" s="95">
        <v>11365.616195121951</v>
      </c>
      <c r="BR32" s="95">
        <v>9683.637333333334</v>
      </c>
      <c r="BS32" s="95">
        <v>10204.707487179488</v>
      </c>
      <c r="BT32" s="95">
        <v>10279.821473684211</v>
      </c>
      <c r="BU32" s="95">
        <v>10446.541853658537</v>
      </c>
      <c r="BV32" s="95">
        <v>10266.870736842107</v>
      </c>
      <c r="BW32" s="95">
        <v>12533.501268292681</v>
      </c>
      <c r="BX32" s="95">
        <v>12885.703179487178</v>
      </c>
      <c r="BY32" s="95">
        <v>11538.543157894739</v>
      </c>
      <c r="BZ32" s="95">
        <v>10779.160975609757</v>
      </c>
      <c r="CA32" s="95">
        <v>9788.4126315789472</v>
      </c>
      <c r="CB32" s="95">
        <v>11451.676923076924</v>
      </c>
      <c r="CC32" s="95">
        <v>11039.274536585364</v>
      </c>
      <c r="CD32" s="95">
        <v>9789.0417777777766</v>
      </c>
      <c r="CE32" s="95">
        <v>10332.499282051282</v>
      </c>
      <c r="CF32" s="95">
        <v>10856</v>
      </c>
      <c r="CG32" s="95">
        <v>10164.600820512822</v>
      </c>
      <c r="CH32" s="95">
        <v>10366.269473684211</v>
      </c>
      <c r="CI32" s="95">
        <v>12510.961756097558</v>
      </c>
      <c r="CJ32" s="95">
        <v>12765.325333333334</v>
      </c>
      <c r="CK32" s="95">
        <v>12002.930526315791</v>
      </c>
      <c r="CL32" s="95">
        <v>10434.743609756097</v>
      </c>
      <c r="CM32" s="95">
        <v>9931.3515789473695</v>
      </c>
      <c r="CN32" s="95">
        <v>12058.022048780487</v>
      </c>
      <c r="CO32" s="95">
        <v>10696.139487179487</v>
      </c>
      <c r="CP32" s="95">
        <v>9891.0826666666671</v>
      </c>
      <c r="CQ32" s="95">
        <v>10897.539692307693</v>
      </c>
      <c r="CR32" s="95">
        <v>10560</v>
      </c>
      <c r="CS32" s="95">
        <v>10303.074871794874</v>
      </c>
      <c r="CT32" s="95">
        <v>10916.756210526317</v>
      </c>
      <c r="CU32" s="95">
        <v>12006.510634146338</v>
      </c>
      <c r="CV32" s="95">
        <v>12663.795692307693</v>
      </c>
      <c r="CW32" s="95">
        <v>12483.15</v>
      </c>
      <c r="CX32" s="95">
        <v>10088.137846153848</v>
      </c>
      <c r="CY32" s="95">
        <v>10067.066105263159</v>
      </c>
      <c r="CZ32" s="95">
        <v>12186.273365853658</v>
      </c>
      <c r="DA32" s="95">
        <v>10794.825025641027</v>
      </c>
      <c r="DB32" s="95">
        <v>10213.21945945946</v>
      </c>
      <c r="DC32" s="95">
        <v>11460.680195121951</v>
      </c>
      <c r="DD32" s="95">
        <v>10234.118736842107</v>
      </c>
      <c r="DE32" s="95">
        <v>10864.933333333334</v>
      </c>
      <c r="DF32" s="95">
        <v>11012.832</v>
      </c>
      <c r="DG32" s="95">
        <v>11515.366358974359</v>
      </c>
      <c r="DH32" s="95">
        <v>13684.399609756096</v>
      </c>
      <c r="DI32" s="95">
        <v>11481.309473684212</v>
      </c>
      <c r="DJ32" s="95">
        <v>10163.135384615383</v>
      </c>
      <c r="DK32" s="95">
        <v>11087.1</v>
      </c>
      <c r="DL32" s="95">
        <v>11323.953435897438</v>
      </c>
      <c r="DM32" s="95">
        <v>11357.003897435898</v>
      </c>
      <c r="DN32" s="95">
        <v>10077.720888888889</v>
      </c>
      <c r="DO32" s="95">
        <v>11120.877463414634</v>
      </c>
      <c r="DP32" s="95">
        <v>10344.518736842105</v>
      </c>
      <c r="DQ32" s="95">
        <v>11435.055804878048</v>
      </c>
      <c r="DR32" s="95">
        <v>10642.308210526317</v>
      </c>
      <c r="DS32" s="95">
        <v>11533.462564102563</v>
      </c>
      <c r="DT32" s="95">
        <v>13639.549463414633</v>
      </c>
      <c r="DU32" s="95">
        <v>11491.768421052633</v>
      </c>
      <c r="DV32" s="95">
        <v>10674.250461538462</v>
      </c>
      <c r="DW32" s="95">
        <v>10764.576000000001</v>
      </c>
      <c r="DX32" s="95">
        <v>11426.524307692307</v>
      </c>
      <c r="DY32" s="95">
        <v>11926.437073170731</v>
      </c>
      <c r="DZ32" s="95">
        <v>10165.877333333334</v>
      </c>
      <c r="EA32" s="95">
        <v>10772.467487179489</v>
      </c>
      <c r="EB32" s="95">
        <v>10454.841263157896</v>
      </c>
      <c r="EC32" s="95">
        <v>11559.655024390244</v>
      </c>
      <c r="ED32" s="95">
        <v>10730.550736842106</v>
      </c>
      <c r="EE32" s="95">
        <v>12043.426051282053</v>
      </c>
      <c r="EF32" s="95">
        <v>13069.404292682924</v>
      </c>
      <c r="EG32" s="95">
        <v>11502.227368421054</v>
      </c>
      <c r="EH32" s="95">
        <v>11191.310634146341</v>
      </c>
      <c r="EI32" s="95">
        <v>10415.329684210526</v>
      </c>
      <c r="EJ32" s="95">
        <v>11525.209846153846</v>
      </c>
    </row>
    <row r="33" spans="1:140" ht="13.65" customHeight="1" x14ac:dyDescent="0.2">
      <c r="A33" s="256" t="s">
        <v>59</v>
      </c>
      <c r="B33" s="135"/>
      <c r="C33" s="95">
        <v>-0.22909090909090679</v>
      </c>
      <c r="D33" s="95">
        <v>-0.36894736842105047</v>
      </c>
      <c r="E33" s="95">
        <v>-9.5853658536562136E-3</v>
      </c>
      <c r="F33" s="160">
        <v>-0.18580558567351702</v>
      </c>
      <c r="G33" s="95">
        <v>-1.6239316239463619E-4</v>
      </c>
      <c r="H33" s="95">
        <v>-1.0256410256204163E-4</v>
      </c>
      <c r="I33" s="95">
        <v>-2.2222222222367805E-4</v>
      </c>
      <c r="J33" s="95">
        <v>0</v>
      </c>
      <c r="K33" s="95">
        <v>0</v>
      </c>
      <c r="L33" s="95">
        <v>0</v>
      </c>
      <c r="M33" s="95">
        <v>-1.9256410256403456E-2</v>
      </c>
      <c r="N33" s="95">
        <v>0</v>
      </c>
      <c r="O33" s="95">
        <v>-2.8961538461544478E-2</v>
      </c>
      <c r="P33" s="95">
        <v>-5.776923076922813E-2</v>
      </c>
      <c r="Q33" s="95">
        <v>-1.5384615385016787E-4</v>
      </c>
      <c r="R33" s="95">
        <v>-0.11249999999999716</v>
      </c>
      <c r="S33" s="95">
        <v>-1.5909987601904874E-2</v>
      </c>
      <c r="T33" s="95">
        <v>-3.5897435897780383E-4</v>
      </c>
      <c r="U33" s="95">
        <v>-1.9736842105263719E-2</v>
      </c>
      <c r="V33" s="95">
        <v>-2.763414634146244E-2</v>
      </c>
      <c r="W33" s="160">
        <v>-1.9826623502616769E-2</v>
      </c>
      <c r="X33" s="95">
        <v>-1.2916826384419267E-2</v>
      </c>
      <c r="Y33" s="95">
        <v>-1.1109101014039169E-2</v>
      </c>
      <c r="Z33" s="95">
        <v>-1.2614415531437828E-2</v>
      </c>
      <c r="AA33" s="95">
        <v>-1.3025866471043201E-2</v>
      </c>
      <c r="AB33" s="95">
        <v>-1.263672830714313E-2</v>
      </c>
      <c r="AC33" s="212">
        <v>-1.7242100042558661E-2</v>
      </c>
      <c r="AD33" s="156"/>
      <c r="AE33" s="157"/>
      <c r="AG33" s="95">
        <v>8610.6410256410272</v>
      </c>
      <c r="AH33" s="95">
        <v>8008</v>
      </c>
      <c r="AI33" s="95">
        <v>9179.960195121952</v>
      </c>
      <c r="AJ33" s="95">
        <v>8280</v>
      </c>
      <c r="AK33" s="95">
        <v>8380.3554871794877</v>
      </c>
      <c r="AL33" s="95">
        <v>9300</v>
      </c>
      <c r="AM33" s="95">
        <v>11897.044923076925</v>
      </c>
      <c r="AN33" s="95">
        <v>13328.080410256409</v>
      </c>
      <c r="AO33" s="95">
        <v>10972.8</v>
      </c>
      <c r="AP33" s="95">
        <v>9399.9035897435897</v>
      </c>
      <c r="AQ33" s="95">
        <v>8766.4168421052636</v>
      </c>
      <c r="AR33" s="95">
        <v>8939.3305365853648</v>
      </c>
      <c r="AS33" s="95">
        <v>9163.9298461538474</v>
      </c>
      <c r="AT33" s="95">
        <v>8624.0782222222224</v>
      </c>
      <c r="AU33" s="95">
        <v>9791.930341463416</v>
      </c>
      <c r="AV33" s="95">
        <v>8648.0968421052621</v>
      </c>
      <c r="AW33" s="95">
        <v>9141.651076923079</v>
      </c>
      <c r="AX33" s="95">
        <v>9599.9040000000005</v>
      </c>
      <c r="AY33" s="95">
        <v>11487.156717948717</v>
      </c>
      <c r="AZ33" s="95">
        <v>14279.920390243902</v>
      </c>
      <c r="BA33" s="95">
        <v>11468.526315789475</v>
      </c>
      <c r="BB33" s="95">
        <v>9964.0385641025641</v>
      </c>
      <c r="BC33" s="95">
        <v>9315</v>
      </c>
      <c r="BD33" s="95">
        <v>8958.8363076923088</v>
      </c>
      <c r="BE33" s="95">
        <v>9753.4525128205132</v>
      </c>
      <c r="BF33" s="95">
        <v>9403.8274871794856</v>
      </c>
      <c r="BG33" s="95">
        <v>9249.542153846156</v>
      </c>
      <c r="BH33" s="95">
        <v>8902.016842105264</v>
      </c>
      <c r="BI33" s="95">
        <v>9807.1457560975614</v>
      </c>
      <c r="BJ33" s="95">
        <v>9361.9587368421071</v>
      </c>
      <c r="BK33" s="95">
        <v>11736.821743589744</v>
      </c>
      <c r="BL33" s="95">
        <v>13214.511219512193</v>
      </c>
      <c r="BM33" s="95">
        <v>11210.538947368423</v>
      </c>
      <c r="BN33" s="95">
        <v>10889.320975609755</v>
      </c>
      <c r="BO33" s="95">
        <v>8831.7482105263171</v>
      </c>
      <c r="BP33" s="95">
        <v>9198.174769230769</v>
      </c>
      <c r="BQ33" s="95">
        <v>10295.452097560976</v>
      </c>
      <c r="BR33" s="95">
        <v>8923.3173333333343</v>
      </c>
      <c r="BS33" s="95">
        <v>9392.4992820512834</v>
      </c>
      <c r="BT33" s="95">
        <v>9450.3814736842105</v>
      </c>
      <c r="BU33" s="95">
        <v>9591.9340487804893</v>
      </c>
      <c r="BV33" s="95">
        <v>9472.32</v>
      </c>
      <c r="BW33" s="95">
        <v>12151.215219512193</v>
      </c>
      <c r="BX33" s="95">
        <v>12501.797538461542</v>
      </c>
      <c r="BY33" s="95">
        <v>11131.515789473686</v>
      </c>
      <c r="BZ33" s="95">
        <v>10971.219512195123</v>
      </c>
      <c r="CA33" s="95">
        <v>8994.1136842105279</v>
      </c>
      <c r="CB33" s="95">
        <v>9746.7282051282054</v>
      </c>
      <c r="CC33" s="95">
        <v>10019.596487804878</v>
      </c>
      <c r="CD33" s="95">
        <v>9039.5946666666678</v>
      </c>
      <c r="CE33" s="95">
        <v>9531.5710769230773</v>
      </c>
      <c r="CF33" s="95">
        <v>10004.299999999999</v>
      </c>
      <c r="CG33" s="95">
        <v>9351.3803076923086</v>
      </c>
      <c r="CH33" s="95">
        <v>9582.7587368421082</v>
      </c>
      <c r="CI33" s="95">
        <v>12094.12507317073</v>
      </c>
      <c r="CJ33" s="95">
        <v>12347.685743589742</v>
      </c>
      <c r="CK33" s="95">
        <v>11545.465263157897</v>
      </c>
      <c r="CL33" s="95">
        <v>10615.293073170733</v>
      </c>
      <c r="CM33" s="95">
        <v>9149.0029473684226</v>
      </c>
      <c r="CN33" s="95">
        <v>10301.631804878047</v>
      </c>
      <c r="CO33" s="95">
        <v>9731.0438974358985</v>
      </c>
      <c r="CP33" s="95">
        <v>9148.48</v>
      </c>
      <c r="CQ33" s="95">
        <v>10070.319179487178</v>
      </c>
      <c r="CR33" s="95">
        <v>9749.8559999999998</v>
      </c>
      <c r="CS33" s="95">
        <v>9497.9238974358996</v>
      </c>
      <c r="CT33" s="95">
        <v>10110.618947368424</v>
      </c>
      <c r="CU33" s="95">
        <v>11577.442731707315</v>
      </c>
      <c r="CV33" s="95">
        <v>12219.797538461538</v>
      </c>
      <c r="CW33" s="95">
        <v>11978.7</v>
      </c>
      <c r="CX33" s="95">
        <v>10257.280000000001</v>
      </c>
      <c r="CY33" s="95">
        <v>9296.2610526315784</v>
      </c>
      <c r="CZ33" s="95">
        <v>10451.706146341465</v>
      </c>
      <c r="DA33" s="95">
        <v>9837.779692307693</v>
      </c>
      <c r="DB33" s="95">
        <v>9460.7318918918918</v>
      </c>
      <c r="DC33" s="95">
        <v>10607.77112195122</v>
      </c>
      <c r="DD33" s="95">
        <v>9465.0568421052649</v>
      </c>
      <c r="DE33" s="95">
        <v>10033.933538461539</v>
      </c>
      <c r="DF33" s="95">
        <v>10210.655999999999</v>
      </c>
      <c r="DG33" s="95">
        <v>11086.012923076923</v>
      </c>
      <c r="DH33" s="95">
        <v>13182.599414634145</v>
      </c>
      <c r="DI33" s="95">
        <v>10995.84</v>
      </c>
      <c r="DJ33" s="95">
        <v>10328.748923076924</v>
      </c>
      <c r="DK33" s="95">
        <v>10242.799999999999</v>
      </c>
      <c r="DL33" s="95">
        <v>9748.089230769232</v>
      </c>
      <c r="DM33" s="95">
        <v>10364.007589743591</v>
      </c>
      <c r="DN33" s="95">
        <v>9345.7173333333321</v>
      </c>
      <c r="DO33" s="95">
        <v>10309.714731707318</v>
      </c>
      <c r="DP33" s="95">
        <v>9582.7199999999993</v>
      </c>
      <c r="DQ33" s="95">
        <v>10579.400195121951</v>
      </c>
      <c r="DR33" s="95">
        <v>9880.7999999999993</v>
      </c>
      <c r="DS33" s="95">
        <v>11084.383589743591</v>
      </c>
      <c r="DT33" s="95">
        <v>13117.160195121951</v>
      </c>
      <c r="DU33" s="95">
        <v>10986.543157894739</v>
      </c>
      <c r="DV33" s="95">
        <v>10846.539487179487</v>
      </c>
      <c r="DW33" s="95">
        <v>9958.1760000000013</v>
      </c>
      <c r="DX33" s="95">
        <v>9866.8377435897437</v>
      </c>
      <c r="DY33" s="95">
        <v>10900.506146341464</v>
      </c>
      <c r="DZ33" s="95">
        <v>9440.64</v>
      </c>
      <c r="EA33" s="95">
        <v>9997.8978461538481</v>
      </c>
      <c r="EB33" s="95">
        <v>9696.8968421052632</v>
      </c>
      <c r="EC33" s="95">
        <v>10708.318243902437</v>
      </c>
      <c r="ED33" s="95">
        <v>9972.9355789473702</v>
      </c>
      <c r="EE33" s="95">
        <v>11558.723076923075</v>
      </c>
      <c r="EF33" s="95">
        <v>12551.84</v>
      </c>
      <c r="EG33" s="95">
        <v>10981.604210526319</v>
      </c>
      <c r="EH33" s="95">
        <v>11371.059512195121</v>
      </c>
      <c r="EI33" s="95">
        <v>9660.0387368421052</v>
      </c>
      <c r="EJ33" s="95">
        <v>9977.8348717948738</v>
      </c>
    </row>
    <row r="34" spans="1:140" ht="13.65" customHeight="1" thickBot="1" x14ac:dyDescent="0.25">
      <c r="A34" s="257" t="s">
        <v>63</v>
      </c>
      <c r="B34" s="164"/>
      <c r="C34" s="107">
        <v>-0.21999999999999886</v>
      </c>
      <c r="D34" s="107">
        <v>-0.38868421052631419</v>
      </c>
      <c r="E34" s="107">
        <v>-9.5853658536633191E-3</v>
      </c>
      <c r="F34" s="165">
        <v>-0.19298479402496937</v>
      </c>
      <c r="G34" s="107">
        <v>-1.6239316239463619E-4</v>
      </c>
      <c r="H34" s="107">
        <v>-1.0256410256559434E-4</v>
      </c>
      <c r="I34" s="107">
        <v>-2.2222222222012533E-4</v>
      </c>
      <c r="J34" s="107">
        <v>0</v>
      </c>
      <c r="K34" s="107">
        <v>0</v>
      </c>
      <c r="L34" s="107">
        <v>0</v>
      </c>
      <c r="M34" s="107">
        <v>-1.9256410256410561E-2</v>
      </c>
      <c r="N34" s="107">
        <v>0</v>
      </c>
      <c r="O34" s="107">
        <v>-2.8961538461537373E-2</v>
      </c>
      <c r="P34" s="107">
        <v>-5.7769230769224578E-2</v>
      </c>
      <c r="Q34" s="107">
        <v>-1.5384615385016787E-4</v>
      </c>
      <c r="R34" s="107">
        <v>-0.11249999999999716</v>
      </c>
      <c r="S34" s="107">
        <v>-1.5909987601901321E-2</v>
      </c>
      <c r="T34" s="107">
        <v>-3.5897435897425112E-4</v>
      </c>
      <c r="U34" s="107">
        <v>-1.9736842105263719E-2</v>
      </c>
      <c r="V34" s="107">
        <v>-2.763414634146244E-2</v>
      </c>
      <c r="W34" s="165">
        <v>-1.9826623502613216E-2</v>
      </c>
      <c r="X34" s="107">
        <v>-1.2916826384422819E-2</v>
      </c>
      <c r="Y34" s="107">
        <v>-1.1109101014032063E-2</v>
      </c>
      <c r="Z34" s="107">
        <v>-1.2614415531444934E-2</v>
      </c>
      <c r="AA34" s="107">
        <v>-1.3025866471046754E-2</v>
      </c>
      <c r="AB34" s="107">
        <v>-1.2636728307139578E-2</v>
      </c>
      <c r="AC34" s="214">
        <v>-1.7391865435790521E-2</v>
      </c>
      <c r="AD34" s="156"/>
      <c r="AE34" s="157"/>
      <c r="AG34" s="95">
        <v>8834.7948717948711</v>
      </c>
      <c r="AH34" s="95">
        <v>8180.48</v>
      </c>
      <c r="AI34" s="95">
        <v>9374.3075121951224</v>
      </c>
      <c r="AJ34" s="95">
        <v>8570.5263157894733</v>
      </c>
      <c r="AK34" s="95">
        <v>8828.6631794871791</v>
      </c>
      <c r="AL34" s="95">
        <v>10050</v>
      </c>
      <c r="AM34" s="95">
        <v>12943.096205128206</v>
      </c>
      <c r="AN34" s="95">
        <v>14886.029128205128</v>
      </c>
      <c r="AO34" s="95">
        <v>11980.8</v>
      </c>
      <c r="AP34" s="95">
        <v>9773.4933333333338</v>
      </c>
      <c r="AQ34" s="95">
        <v>9069.5747368421071</v>
      </c>
      <c r="AR34" s="95">
        <v>9235.7207804878053</v>
      </c>
      <c r="AS34" s="95">
        <v>9462.8016410256423</v>
      </c>
      <c r="AT34" s="95">
        <v>8897.8559999999998</v>
      </c>
      <c r="AU34" s="95">
        <v>10100.418146341462</v>
      </c>
      <c r="AV34" s="95">
        <v>8938.6231578947372</v>
      </c>
      <c r="AW34" s="95">
        <v>9453.2408205128231</v>
      </c>
      <c r="AX34" s="95">
        <v>10247.904</v>
      </c>
      <c r="AY34" s="95">
        <v>12383.772102564104</v>
      </c>
      <c r="AZ34" s="95">
        <v>15513.871609756095</v>
      </c>
      <c r="BA34" s="95">
        <v>12340.105263157897</v>
      </c>
      <c r="BB34" s="95">
        <v>10301.763692307693</v>
      </c>
      <c r="BC34" s="95">
        <v>9579</v>
      </c>
      <c r="BD34" s="95">
        <v>9182.9901538461545</v>
      </c>
      <c r="BE34" s="95">
        <v>10096.201230769231</v>
      </c>
      <c r="BF34" s="95">
        <v>9711.3762051282047</v>
      </c>
      <c r="BG34" s="95">
        <v>9578.3011282051302</v>
      </c>
      <c r="BH34" s="95">
        <v>9221.5957894736839</v>
      </c>
      <c r="BI34" s="95">
        <v>10146.482341463412</v>
      </c>
      <c r="BJ34" s="95">
        <v>9989.4955789473697</v>
      </c>
      <c r="BK34" s="95">
        <v>12609.273025641025</v>
      </c>
      <c r="BL34" s="95">
        <v>14296.335609756097</v>
      </c>
      <c r="BM34" s="95">
        <v>12024.012631578948</v>
      </c>
      <c r="BN34" s="95">
        <v>11259.506341463415</v>
      </c>
      <c r="BO34" s="95">
        <v>9119.3692631578961</v>
      </c>
      <c r="BP34" s="95">
        <v>9464.1706666666669</v>
      </c>
      <c r="BQ34" s="95">
        <v>10653.297951219512</v>
      </c>
      <c r="BR34" s="95">
        <v>9240.8995555555557</v>
      </c>
      <c r="BS34" s="95">
        <v>9739.1905641025642</v>
      </c>
      <c r="BT34" s="95">
        <v>9802.0446315789486</v>
      </c>
      <c r="BU34" s="95">
        <v>9935.7467317073169</v>
      </c>
      <c r="BV34" s="95">
        <v>10073.709473684212</v>
      </c>
      <c r="BW34" s="95">
        <v>12953.283512195121</v>
      </c>
      <c r="BX34" s="95">
        <v>13494.051897435897</v>
      </c>
      <c r="BY34" s="95">
        <v>11886.884210526316</v>
      </c>
      <c r="BZ34" s="95">
        <v>11356.829268292684</v>
      </c>
      <c r="CA34" s="95">
        <v>9304.976842105265</v>
      </c>
      <c r="CB34" s="95">
        <v>10052.086153846154</v>
      </c>
      <c r="CC34" s="95">
        <v>10378.228682926831</v>
      </c>
      <c r="CD34" s="95">
        <v>9370.8657777777771</v>
      </c>
      <c r="CE34" s="95">
        <v>9893.2059487179504</v>
      </c>
      <c r="CF34" s="95">
        <v>10367.299999999999</v>
      </c>
      <c r="CG34" s="95">
        <v>9713.0151794871799</v>
      </c>
      <c r="CH34" s="95">
        <v>10158.000842105264</v>
      </c>
      <c r="CI34" s="95">
        <v>12843.75043902439</v>
      </c>
      <c r="CJ34" s="95">
        <v>13256.255999999999</v>
      </c>
      <c r="CK34" s="95">
        <v>12282.138947368423</v>
      </c>
      <c r="CL34" s="95">
        <v>10994.672585365854</v>
      </c>
      <c r="CM34" s="95">
        <v>9477.2976842105272</v>
      </c>
      <c r="CN34" s="95">
        <v>10625.543999999998</v>
      </c>
      <c r="CO34" s="95">
        <v>10098.656205128207</v>
      </c>
      <c r="CP34" s="95">
        <v>9485.2266666666674</v>
      </c>
      <c r="CQ34" s="95">
        <v>10453.574564102564</v>
      </c>
      <c r="CR34" s="95">
        <v>10104.096000000001</v>
      </c>
      <c r="CS34" s="95">
        <v>9865.5362051282045</v>
      </c>
      <c r="CT34" s="95">
        <v>10692.68210526316</v>
      </c>
      <c r="CU34" s="95">
        <v>12265.068097560976</v>
      </c>
      <c r="CV34" s="95">
        <v>13077.559589743591</v>
      </c>
      <c r="CW34" s="95">
        <v>12674.7</v>
      </c>
      <c r="CX34" s="95">
        <v>10642.824615384616</v>
      </c>
      <c r="CY34" s="95">
        <v>9633.2715789473677</v>
      </c>
      <c r="CZ34" s="95">
        <v>10784.872975609755</v>
      </c>
      <c r="DA34" s="95">
        <v>10205.392000000002</v>
      </c>
      <c r="DB34" s="95">
        <v>9807.7913513513522</v>
      </c>
      <c r="DC34" s="95">
        <v>10987.211121951221</v>
      </c>
      <c r="DD34" s="95">
        <v>9822.4042105263161</v>
      </c>
      <c r="DE34" s="95">
        <v>10417.188923076925</v>
      </c>
      <c r="DF34" s="95">
        <v>10749.216</v>
      </c>
      <c r="DG34" s="95">
        <v>11752.497025641027</v>
      </c>
      <c r="DH34" s="95">
        <v>14027.856</v>
      </c>
      <c r="DI34" s="95">
        <v>11646.618947368423</v>
      </c>
      <c r="DJ34" s="95">
        <v>10714.293538461539</v>
      </c>
      <c r="DK34" s="95">
        <v>10593.8</v>
      </c>
      <c r="DL34" s="95">
        <v>10076.848205128206</v>
      </c>
      <c r="DM34" s="95">
        <v>10747.262974358975</v>
      </c>
      <c r="DN34" s="95">
        <v>9682.4639999999999</v>
      </c>
      <c r="DO34" s="95">
        <v>10677.238634146341</v>
      </c>
      <c r="DP34" s="95">
        <v>9942.9726315789485</v>
      </c>
      <c r="DQ34" s="95">
        <v>10961.925073170731</v>
      </c>
      <c r="DR34" s="95">
        <v>10409.557894736843</v>
      </c>
      <c r="DS34" s="95">
        <v>11726.957948717949</v>
      </c>
      <c r="DT34" s="95">
        <v>13925.398243902438</v>
      </c>
      <c r="DU34" s="95">
        <v>11614.08</v>
      </c>
      <c r="DV34" s="95">
        <v>11248.490256410258</v>
      </c>
      <c r="DW34" s="95">
        <v>10295.136</v>
      </c>
      <c r="DX34" s="95">
        <v>10198.585435897436</v>
      </c>
      <c r="DY34" s="95">
        <v>11273.776390243904</v>
      </c>
      <c r="DZ34" s="95">
        <v>9771.9111111111124</v>
      </c>
      <c r="EA34" s="95">
        <v>10359.532717948718</v>
      </c>
      <c r="EB34" s="95">
        <v>10048.433684210528</v>
      </c>
      <c r="EC34" s="95">
        <v>11081.588487804878</v>
      </c>
      <c r="ED34" s="95">
        <v>10481.356631578949</v>
      </c>
      <c r="EE34" s="95">
        <v>12197.482051282052</v>
      </c>
      <c r="EF34" s="95">
        <v>13283.923902439023</v>
      </c>
      <c r="EG34" s="95">
        <v>11577.183157894739</v>
      </c>
      <c r="EH34" s="95">
        <v>11759.754146341462</v>
      </c>
      <c r="EI34" s="95">
        <v>9994.1440000000002</v>
      </c>
      <c r="EJ34" s="95">
        <v>10306.593846153848</v>
      </c>
    </row>
    <row r="35" spans="1:140" ht="13.65" customHeight="1" x14ac:dyDescent="0.2">
      <c r="A35" s="167"/>
      <c r="B35" s="13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6"/>
      <c r="AE35" s="157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95"/>
      <c r="BY35" s="95"/>
      <c r="BZ35" s="95"/>
      <c r="CA35" s="95"/>
      <c r="CB35" s="95"/>
      <c r="CC35" s="95"/>
      <c r="CD35" s="95"/>
      <c r="CE35" s="95"/>
      <c r="CF35" s="95"/>
      <c r="CG35" s="95"/>
      <c r="CH35" s="95"/>
      <c r="CI35" s="95"/>
      <c r="CJ35" s="95"/>
      <c r="CK35" s="95"/>
      <c r="CL35" s="95"/>
      <c r="CM35" s="95"/>
      <c r="CN35" s="95"/>
      <c r="CO35" s="95"/>
      <c r="CP35" s="95"/>
      <c r="CQ35" s="95"/>
      <c r="CR35" s="95"/>
      <c r="CS35" s="95"/>
      <c r="CT35" s="95"/>
      <c r="CU35" s="95"/>
      <c r="CV35" s="95"/>
      <c r="CW35" s="95"/>
      <c r="CX35" s="95"/>
      <c r="CY35" s="95"/>
      <c r="CZ35" s="95"/>
      <c r="DA35" s="95"/>
      <c r="DB35" s="95"/>
      <c r="DC35" s="95"/>
      <c r="DD35" s="95"/>
      <c r="DE35" s="95"/>
      <c r="DF35" s="95"/>
      <c r="DG35" s="95"/>
      <c r="DH35" s="95"/>
      <c r="DI35" s="95"/>
      <c r="DJ35" s="95"/>
      <c r="DK35" s="95"/>
      <c r="DL35" s="95"/>
      <c r="DM35" s="95"/>
      <c r="DN35" s="95"/>
      <c r="DO35" s="95"/>
      <c r="DP35" s="95"/>
      <c r="DQ35" s="95"/>
      <c r="DR35" s="95"/>
      <c r="DS35" s="95"/>
      <c r="DT35" s="95"/>
      <c r="DU35" s="95"/>
      <c r="DV35" s="95"/>
      <c r="DW35" s="95"/>
      <c r="DX35" s="95"/>
      <c r="DY35" s="95"/>
      <c r="DZ35" s="95"/>
      <c r="EA35" s="95"/>
      <c r="EB35" s="95"/>
      <c r="EC35" s="95"/>
      <c r="ED35" s="95"/>
      <c r="EE35" s="95"/>
      <c r="EF35" s="95"/>
      <c r="EG35" s="95"/>
      <c r="EH35" s="95"/>
      <c r="EI35" s="95"/>
      <c r="EJ35" s="95"/>
    </row>
    <row r="36" spans="1:140" ht="13.65" customHeight="1" thickBot="1" x14ac:dyDescent="0.35">
      <c r="A36" s="169"/>
      <c r="B36" s="13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107"/>
      <c r="AD36" s="156"/>
      <c r="AE36" s="157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5"/>
      <c r="CE36" s="95"/>
      <c r="CF36" s="95"/>
      <c r="CG36" s="95"/>
      <c r="CH36" s="95"/>
      <c r="CI36" s="95"/>
      <c r="CJ36" s="95"/>
      <c r="CK36" s="95"/>
      <c r="CL36" s="95"/>
      <c r="CM36" s="95"/>
      <c r="CN36" s="95"/>
      <c r="CO36" s="95"/>
      <c r="CP36" s="95"/>
      <c r="CQ36" s="95"/>
      <c r="CR36" s="95"/>
      <c r="CS36" s="95"/>
      <c r="CT36" s="95"/>
      <c r="CU36" s="95"/>
      <c r="CV36" s="95"/>
      <c r="CW36" s="95"/>
      <c r="CX36" s="95"/>
      <c r="CY36" s="95"/>
      <c r="CZ36" s="95"/>
      <c r="DA36" s="95"/>
      <c r="DB36" s="95"/>
      <c r="DC36" s="95"/>
      <c r="DD36" s="95"/>
      <c r="DE36" s="95"/>
      <c r="DF36" s="95"/>
      <c r="DG36" s="95"/>
      <c r="DH36" s="95"/>
      <c r="DI36" s="95"/>
      <c r="DJ36" s="95"/>
      <c r="DK36" s="95"/>
      <c r="DL36" s="95"/>
      <c r="DM36" s="95"/>
      <c r="DN36" s="95"/>
      <c r="DO36" s="95"/>
      <c r="DP36" s="95"/>
      <c r="DQ36" s="95"/>
      <c r="DR36" s="95"/>
      <c r="DS36" s="95"/>
      <c r="DT36" s="95"/>
      <c r="DU36" s="95"/>
      <c r="DV36" s="95"/>
      <c r="DW36" s="95"/>
      <c r="DX36" s="95"/>
      <c r="DY36" s="95"/>
      <c r="DZ36" s="95"/>
      <c r="EA36" s="95"/>
      <c r="EB36" s="95"/>
      <c r="EC36" s="95"/>
      <c r="ED36" s="95"/>
      <c r="EE36" s="95"/>
      <c r="EF36" s="95"/>
      <c r="EG36" s="95"/>
      <c r="EH36" s="95"/>
      <c r="EI36" s="95"/>
      <c r="EJ36" s="95"/>
    </row>
    <row r="37" spans="1:140" ht="20.25" customHeight="1" thickBot="1" x14ac:dyDescent="0.25">
      <c r="A37" s="258" t="s">
        <v>56</v>
      </c>
      <c r="B37" s="171"/>
      <c r="C37" s="172">
        <v>0.47438365985189179</v>
      </c>
      <c r="D37" s="172">
        <v>-0.65915881851977787</v>
      </c>
      <c r="E37" s="172">
        <v>-0.77787444629047542</v>
      </c>
      <c r="F37" s="173">
        <v>-0.58023558940590192</v>
      </c>
      <c r="G37" s="172">
        <v>-0.88760821588176952</v>
      </c>
      <c r="H37" s="172">
        <v>-0.92600909912440699</v>
      </c>
      <c r="I37" s="172">
        <v>-0.84920733263911785</v>
      </c>
      <c r="J37" s="172">
        <v>-0.83247318517838309</v>
      </c>
      <c r="K37" s="172">
        <v>-0.90454878736928279</v>
      </c>
      <c r="L37" s="172">
        <v>-0.76039758298748694</v>
      </c>
      <c r="M37" s="172">
        <v>-0.650475690935302</v>
      </c>
      <c r="N37" s="172">
        <v>-0.76950407539783328</v>
      </c>
      <c r="O37" s="172">
        <v>-0.74072670083968006</v>
      </c>
      <c r="P37" s="172">
        <v>-0.72375466419998702</v>
      </c>
      <c r="Q37" s="172">
        <v>-0.757698737479366</v>
      </c>
      <c r="R37" s="172">
        <v>-0.78936500433381696</v>
      </c>
      <c r="S37" s="172">
        <v>-0.64363605177561567</v>
      </c>
      <c r="T37" s="172">
        <v>-0.718511124255933</v>
      </c>
      <c r="U37" s="172">
        <v>-0.61555538398155107</v>
      </c>
      <c r="V37" s="172">
        <v>-0.59684164708936294</v>
      </c>
      <c r="W37" s="173">
        <v>-0.75504456902706352</v>
      </c>
      <c r="X37" s="172">
        <v>-0.45442781103916019</v>
      </c>
      <c r="Y37" s="172">
        <v>-0.36291239508403095</v>
      </c>
      <c r="Z37" s="172">
        <v>-0.36503236453425814</v>
      </c>
      <c r="AA37" s="172">
        <v>-0.27457634856103397</v>
      </c>
      <c r="AB37" s="172">
        <v>-0.23250731864622765</v>
      </c>
      <c r="AC37" s="216">
        <v>-0.36757412858226957</v>
      </c>
      <c r="AD37" s="156"/>
      <c r="AE37" s="157"/>
      <c r="AG37" s="95">
        <v>12573.069187234925</v>
      </c>
      <c r="AH37" s="95">
        <v>11351.743350609169</v>
      </c>
      <c r="AI37" s="95">
        <v>12813.375945382915</v>
      </c>
      <c r="AJ37" s="95">
        <v>9968.2041087897451</v>
      </c>
      <c r="AK37" s="95">
        <v>10553.721127017565</v>
      </c>
      <c r="AL37" s="95">
        <v>12114.215654573092</v>
      </c>
      <c r="AM37" s="95">
        <v>13027.579584975616</v>
      </c>
      <c r="AN37" s="95">
        <v>14861.230000518755</v>
      </c>
      <c r="AO37" s="95">
        <v>13260.992303639867</v>
      </c>
      <c r="AP37" s="95">
        <v>12670.537360620399</v>
      </c>
      <c r="AQ37" s="95">
        <v>12278.307590173747</v>
      </c>
      <c r="AR37" s="95">
        <v>14304.365201275055</v>
      </c>
      <c r="AS37" s="95">
        <v>12990.374694104383</v>
      </c>
      <c r="AT37" s="95">
        <v>12165.680049295612</v>
      </c>
      <c r="AU37" s="95">
        <v>13837.860795818451</v>
      </c>
      <c r="AV37" s="95">
        <v>11515.908781181053</v>
      </c>
      <c r="AW37" s="95">
        <v>10092.314262035095</v>
      </c>
      <c r="AX37" s="95">
        <v>10991.922859145612</v>
      </c>
      <c r="AY37" s="95">
        <v>14944.771932472479</v>
      </c>
      <c r="AZ37" s="95">
        <v>16941.368859445029</v>
      </c>
      <c r="BA37" s="95">
        <v>13824.740688200625</v>
      </c>
      <c r="BB37" s="95">
        <v>13355.176933652781</v>
      </c>
      <c r="BC37" s="95">
        <v>13943.229754097874</v>
      </c>
      <c r="BD37" s="95">
        <v>14487.77795799006</v>
      </c>
      <c r="BE37" s="95">
        <v>13480.711091958781</v>
      </c>
      <c r="BF37" s="95">
        <v>12797.358591853696</v>
      </c>
      <c r="BG37" s="95">
        <v>12145.636661946857</v>
      </c>
      <c r="BH37" s="95">
        <v>11328.50894662013</v>
      </c>
      <c r="BI37" s="95">
        <v>10840.939507303714</v>
      </c>
      <c r="BJ37" s="95">
        <v>10450.153493220108</v>
      </c>
      <c r="BK37" s="95">
        <v>14933.531203618559</v>
      </c>
      <c r="BL37" s="95">
        <v>15385.329885340834</v>
      </c>
      <c r="BM37" s="95">
        <v>13315.850217527302</v>
      </c>
      <c r="BN37" s="95">
        <v>14337.049794289927</v>
      </c>
      <c r="BO37" s="95">
        <v>12205.358124984377</v>
      </c>
      <c r="BP37" s="95">
        <v>13979.722120436873</v>
      </c>
      <c r="BQ37" s="95">
        <v>14141.470988076635</v>
      </c>
      <c r="BR37" s="95">
        <v>11927.893942338107</v>
      </c>
      <c r="BS37" s="95">
        <v>12185.073101664908</v>
      </c>
      <c r="BT37" s="95">
        <v>12032.199229375434</v>
      </c>
      <c r="BU37" s="95">
        <v>10378.873248684058</v>
      </c>
      <c r="BV37" s="95">
        <v>10571.751991011975</v>
      </c>
      <c r="BW37" s="95">
        <v>15396.537313279074</v>
      </c>
      <c r="BX37" s="95">
        <v>14618.869227804602</v>
      </c>
      <c r="BY37" s="95">
        <v>13229.78878957163</v>
      </c>
      <c r="BZ37" s="95">
        <v>14259.706953429402</v>
      </c>
      <c r="CA37" s="95">
        <v>12219.839270079756</v>
      </c>
      <c r="CB37" s="95">
        <v>14622.318743286551</v>
      </c>
      <c r="CC37" s="95">
        <v>13062.791068793807</v>
      </c>
      <c r="CD37" s="95">
        <v>11653.096203100418</v>
      </c>
      <c r="CE37" s="95">
        <v>11963.852561605519</v>
      </c>
      <c r="CF37" s="95">
        <v>12379.257122270936</v>
      </c>
      <c r="CG37" s="95">
        <v>9823.8564311703176</v>
      </c>
      <c r="CH37" s="95">
        <v>10479.740896629875</v>
      </c>
      <c r="CI37" s="95">
        <v>14925.669877829283</v>
      </c>
      <c r="CJ37" s="95">
        <v>14198.816501694571</v>
      </c>
      <c r="CK37" s="95">
        <v>13547.104325827815</v>
      </c>
      <c r="CL37" s="95">
        <v>13282.222030617608</v>
      </c>
      <c r="CM37" s="95">
        <v>12008.382923970026</v>
      </c>
      <c r="CN37" s="95">
        <v>14955.072532932374</v>
      </c>
      <c r="CO37" s="95">
        <v>12664.899096654663</v>
      </c>
      <c r="CP37" s="95">
        <v>11884.281769566556</v>
      </c>
      <c r="CQ37" s="95">
        <v>12901.622978482501</v>
      </c>
      <c r="CR37" s="95">
        <v>12069.058522400122</v>
      </c>
      <c r="CS37" s="95">
        <v>10263.107255036448</v>
      </c>
      <c r="CT37" s="95">
        <v>11500.04199856521</v>
      </c>
      <c r="CU37" s="95">
        <v>14450.283844497622</v>
      </c>
      <c r="CV37" s="95">
        <v>14317.856198157662</v>
      </c>
      <c r="CW37" s="95">
        <v>14373.390391110479</v>
      </c>
      <c r="CX37" s="95">
        <v>12950.45644384992</v>
      </c>
      <c r="CY37" s="95">
        <v>12342.604436618363</v>
      </c>
      <c r="CZ37" s="95">
        <v>15257.606950498954</v>
      </c>
      <c r="DA37" s="95">
        <v>13073.10652248139</v>
      </c>
      <c r="DB37" s="95">
        <v>12508.769491024943</v>
      </c>
      <c r="DC37" s="95">
        <v>13981.667278374936</v>
      </c>
      <c r="DD37" s="95">
        <v>11903.834928712675</v>
      </c>
      <c r="DE37" s="95">
        <v>11416.624290292963</v>
      </c>
      <c r="DF37" s="95">
        <v>11912.301845404141</v>
      </c>
      <c r="DG37" s="95">
        <v>14196.820886135705</v>
      </c>
      <c r="DH37" s="95">
        <v>15925.625592803266</v>
      </c>
      <c r="DI37" s="95">
        <v>13493.45967824501</v>
      </c>
      <c r="DJ37" s="95">
        <v>13341.952265297165</v>
      </c>
      <c r="DK37" s="95">
        <v>14121.262181674243</v>
      </c>
      <c r="DL37" s="95">
        <v>14185.402846074456</v>
      </c>
      <c r="DM37" s="95">
        <v>14258.361556636892</v>
      </c>
      <c r="DN37" s="95">
        <v>12668.151088688865</v>
      </c>
      <c r="DO37" s="95">
        <v>13753.231656365548</v>
      </c>
      <c r="DP37" s="95">
        <v>12291.921971560432</v>
      </c>
      <c r="DQ37" s="95">
        <v>12471.136311731358</v>
      </c>
      <c r="DR37" s="95">
        <v>11738.986170699052</v>
      </c>
      <c r="DS37" s="95">
        <v>14527.803267517327</v>
      </c>
      <c r="DT37" s="95">
        <v>16270.063135836795</v>
      </c>
      <c r="DU37" s="95">
        <v>13847.486170240805</v>
      </c>
      <c r="DV37" s="95">
        <v>14405.651690502857</v>
      </c>
      <c r="DW37" s="95">
        <v>13903.30602339317</v>
      </c>
      <c r="DX37" s="95">
        <v>14612.546619143275</v>
      </c>
      <c r="DY37" s="95">
        <v>15448.840975822035</v>
      </c>
      <c r="DZ37" s="95">
        <v>13099.861891755918</v>
      </c>
      <c r="EA37" s="95">
        <v>13545.033569863326</v>
      </c>
      <c r="EB37" s="95">
        <v>12700.702973678044</v>
      </c>
      <c r="EC37" s="95">
        <v>12994.90623875191</v>
      </c>
      <c r="ED37" s="95">
        <v>12183.997038580259</v>
      </c>
      <c r="EE37" s="95">
        <v>15562.690193546547</v>
      </c>
      <c r="EF37" s="95">
        <v>15927.24005690521</v>
      </c>
      <c r="EG37" s="95">
        <v>14207.424095548089</v>
      </c>
      <c r="EH37" s="95">
        <v>15485.418916617784</v>
      </c>
      <c r="EI37" s="95">
        <v>13574.238415734271</v>
      </c>
      <c r="EJ37" s="95">
        <v>14944.036899112611</v>
      </c>
    </row>
    <row r="38" spans="1:140" ht="13.65" customHeight="1" x14ac:dyDescent="0.2">
      <c r="A38" s="167"/>
      <c r="B38" s="16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156"/>
      <c r="AE38" s="157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79"/>
      <c r="B39" s="13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156"/>
      <c r="AE39" s="157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79"/>
      <c r="B40" s="13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156"/>
      <c r="AE40" s="157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79"/>
      <c r="B41" s="13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156"/>
      <c r="AE41" s="157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79"/>
      <c r="B42" s="13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156"/>
      <c r="AE42" s="157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79"/>
      <c r="B43" s="13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156"/>
      <c r="AE43" s="157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ht="12" hidden="1" customHeight="1" thickBot="1" x14ac:dyDescent="0.25">
      <c r="A44" s="176"/>
      <c r="B44" s="176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77"/>
      <c r="AE44" s="15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  <c r="BC44" s="107"/>
      <c r="BD44" s="107"/>
      <c r="BE44" s="107"/>
      <c r="BF44" s="107"/>
      <c r="BG44" s="107"/>
      <c r="BH44" s="107"/>
      <c r="BI44" s="107"/>
      <c r="BJ44" s="107"/>
      <c r="BK44" s="107"/>
      <c r="BL44" s="107"/>
      <c r="BM44" s="107"/>
      <c r="BN44" s="107"/>
      <c r="BO44" s="107"/>
      <c r="BP44" s="107"/>
      <c r="BQ44" s="107"/>
      <c r="BR44" s="107"/>
      <c r="BS44" s="107"/>
      <c r="BT44" s="107"/>
      <c r="BU44" s="107"/>
      <c r="BV44" s="107"/>
      <c r="BW44" s="107"/>
      <c r="BX44" s="107"/>
      <c r="BY44" s="107"/>
      <c r="BZ44" s="107"/>
      <c r="CA44" s="107"/>
      <c r="CB44" s="107"/>
      <c r="CC44" s="107"/>
      <c r="CD44" s="107"/>
      <c r="CE44" s="107"/>
      <c r="CF44" s="107"/>
      <c r="CG44" s="107"/>
      <c r="CH44" s="107"/>
      <c r="CI44" s="107"/>
      <c r="CJ44" s="107"/>
      <c r="CK44" s="107"/>
      <c r="CL44" s="107"/>
      <c r="CM44" s="107"/>
      <c r="CN44" s="107"/>
      <c r="CO44" s="107"/>
      <c r="CP44" s="107"/>
      <c r="CQ44" s="107"/>
      <c r="CR44" s="107"/>
      <c r="CS44" s="107"/>
      <c r="CT44" s="107"/>
      <c r="CU44" s="107"/>
      <c r="CV44" s="107"/>
      <c r="CW44" s="107"/>
      <c r="CX44" s="107"/>
      <c r="CY44" s="107"/>
      <c r="CZ44" s="107"/>
      <c r="DA44" s="107"/>
      <c r="DB44" s="107"/>
      <c r="DC44" s="107"/>
      <c r="DD44" s="107"/>
      <c r="DE44" s="107"/>
      <c r="DF44" s="107"/>
      <c r="DG44" s="107"/>
      <c r="DH44" s="107"/>
      <c r="DI44" s="107"/>
      <c r="DJ44" s="107"/>
      <c r="DK44" s="107"/>
      <c r="DL44" s="107"/>
      <c r="DM44" s="107"/>
      <c r="DN44" s="107"/>
      <c r="DO44" s="107"/>
      <c r="DP44" s="107"/>
      <c r="DQ44" s="107"/>
      <c r="DR44" s="107"/>
      <c r="DS44" s="107"/>
      <c r="DT44" s="107"/>
      <c r="DU44" s="107"/>
      <c r="DV44" s="107"/>
      <c r="DW44" s="107"/>
      <c r="DX44" s="107"/>
      <c r="DY44" s="107"/>
      <c r="DZ44" s="107"/>
      <c r="EA44" s="107"/>
      <c r="EB44" s="107"/>
      <c r="EC44" s="107"/>
      <c r="ED44" s="107"/>
      <c r="EE44" s="107"/>
      <c r="EF44" s="107"/>
      <c r="EG44" s="107"/>
      <c r="EH44" s="107"/>
      <c r="EI44" s="107"/>
      <c r="EJ44" s="107"/>
    </row>
    <row r="45" spans="1:140" ht="11.25" hidden="1" customHeight="1" x14ac:dyDescent="0.2">
      <c r="A45" s="179"/>
      <c r="B45" s="179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177"/>
      <c r="AE45" s="157"/>
      <c r="AG45" s="95">
        <v>1.690000057220459</v>
      </c>
      <c r="AH45" s="95">
        <v>1.690000057220459</v>
      </c>
      <c r="AI45" s="95">
        <v>1.690000057220459</v>
      </c>
      <c r="AJ45" s="95">
        <v>1.690000057220459</v>
      </c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95"/>
      <c r="BG45" s="95"/>
      <c r="BH45" s="95"/>
      <c r="BI45" s="95"/>
      <c r="BJ45" s="95"/>
      <c r="BK45" s="95"/>
      <c r="BL45" s="95"/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5"/>
      <c r="BY45" s="95"/>
      <c r="BZ45" s="95"/>
      <c r="CA45" s="95"/>
      <c r="CB45" s="95"/>
      <c r="CC45" s="95"/>
      <c r="CD45" s="95"/>
      <c r="CE45" s="95"/>
      <c r="CF45" s="95"/>
      <c r="CG45" s="95"/>
      <c r="CH45" s="95"/>
      <c r="CI45" s="95"/>
      <c r="CJ45" s="95"/>
      <c r="CK45" s="95"/>
      <c r="CL45" s="95"/>
      <c r="CM45" s="95"/>
      <c r="CN45" s="95"/>
      <c r="CO45" s="95"/>
      <c r="CP45" s="95"/>
      <c r="CQ45" s="95"/>
      <c r="CR45" s="95"/>
      <c r="CS45" s="95"/>
      <c r="CT45" s="95"/>
      <c r="CU45" s="95"/>
      <c r="CV45" s="95"/>
      <c r="CW45" s="95"/>
      <c r="CX45" s="95"/>
      <c r="CY45" s="95"/>
      <c r="CZ45" s="95"/>
      <c r="DA45" s="95"/>
      <c r="DB45" s="95"/>
      <c r="DC45" s="95"/>
      <c r="DD45" s="95"/>
      <c r="DE45" s="95"/>
      <c r="DF45" s="95"/>
      <c r="DG45" s="95"/>
      <c r="DH45" s="95"/>
      <c r="DI45" s="95"/>
      <c r="DJ45" s="95"/>
      <c r="DK45" s="95"/>
      <c r="DL45" s="95"/>
      <c r="DM45" s="95"/>
      <c r="DN45" s="95"/>
      <c r="DO45" s="95"/>
      <c r="DP45" s="95"/>
      <c r="DQ45" s="95"/>
      <c r="DR45" s="95"/>
      <c r="DS45" s="95"/>
      <c r="DT45" s="95"/>
      <c r="DU45" s="95"/>
      <c r="DV45" s="95"/>
      <c r="DW45" s="95"/>
      <c r="DX45" s="95"/>
      <c r="DY45" s="95"/>
      <c r="DZ45" s="95"/>
      <c r="EA45" s="95"/>
      <c r="EB45" s="95"/>
      <c r="EC45" s="95"/>
      <c r="ED45" s="95"/>
      <c r="EE45" s="95"/>
      <c r="EF45" s="95"/>
      <c r="EG45" s="95"/>
      <c r="EH45" s="95"/>
      <c r="EI45" s="95"/>
      <c r="EJ45" s="95"/>
    </row>
    <row r="46" spans="1:140" s="135" customFormat="1" ht="12" hidden="1" customHeight="1" thickBot="1" x14ac:dyDescent="0.25">
      <c r="A46" s="202">
        <v>37186</v>
      </c>
      <c r="C46" s="164"/>
      <c r="D46" s="164"/>
      <c r="E46" s="164"/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  <c r="AA46" s="164"/>
      <c r="AB46" s="107"/>
      <c r="AC46" s="164"/>
      <c r="AG46" s="135">
        <v>5.130000114440918</v>
      </c>
      <c r="AH46" s="135">
        <v>5.130000114440918</v>
      </c>
      <c r="AI46" s="135">
        <v>5.130000114440918</v>
      </c>
      <c r="AJ46" s="135">
        <v>5.130000114440918</v>
      </c>
    </row>
    <row r="47" spans="1:140" s="135" customFormat="1" ht="11.25" hidden="1" customHeight="1" x14ac:dyDescent="0.2">
      <c r="A47" s="167" t="s">
        <v>57</v>
      </c>
      <c r="B47" s="135">
        <v>1.7965385730449972</v>
      </c>
      <c r="C47" s="209">
        <v>23.931818181818183</v>
      </c>
      <c r="D47" s="209">
        <v>25.066605263157893</v>
      </c>
      <c r="E47" s="209">
        <v>29.304512195121948</v>
      </c>
      <c r="F47" s="99">
        <v>26.897341822001081</v>
      </c>
      <c r="G47" s="99">
        <v>26.871923076923078</v>
      </c>
      <c r="H47" s="99">
        <v>27.993846153846157</v>
      </c>
      <c r="I47" s="99">
        <v>25.75</v>
      </c>
      <c r="J47" s="99">
        <v>21.249829268292682</v>
      </c>
      <c r="K47" s="99">
        <v>22.999658536585365</v>
      </c>
      <c r="L47" s="99">
        <v>19.5</v>
      </c>
      <c r="M47" s="99">
        <v>19.929128205128208</v>
      </c>
      <c r="N47" s="99">
        <v>21</v>
      </c>
      <c r="O47" s="99">
        <v>31.961358974358976</v>
      </c>
      <c r="P47" s="99">
        <v>29.922974358974365</v>
      </c>
      <c r="Q47" s="99">
        <v>33.999743589743588</v>
      </c>
      <c r="R47" s="99">
        <v>29.418749999999999</v>
      </c>
      <c r="S47" s="99">
        <v>26.640997399690594</v>
      </c>
      <c r="T47" s="99">
        <v>27.000076923076925</v>
      </c>
      <c r="U47" s="99">
        <v>23.861842105263158</v>
      </c>
      <c r="V47" s="99">
        <v>29.06107317073171</v>
      </c>
      <c r="W47" s="99">
        <v>25.878174926369947</v>
      </c>
      <c r="X47" s="99">
        <v>27.482950745217721</v>
      </c>
      <c r="Y47" s="99">
        <v>27.710514312755489</v>
      </c>
      <c r="Z47" s="99">
        <v>27.89502460603476</v>
      </c>
      <c r="AA47" s="99">
        <v>28.54742622028062</v>
      </c>
      <c r="AB47" s="95">
        <v>29.150776454501944</v>
      </c>
      <c r="AC47" s="97">
        <v>27.990271757545514</v>
      </c>
      <c r="AD47" s="156"/>
      <c r="AG47" s="135">
        <v>27.993846153846157</v>
      </c>
      <c r="AH47" s="135">
        <v>25.75</v>
      </c>
      <c r="AI47" s="135">
        <v>0.70588354970894596</v>
      </c>
      <c r="AJ47" s="135">
        <v>0.62608801800271785</v>
      </c>
      <c r="AK47" s="135">
        <v>3.1800000667572021</v>
      </c>
      <c r="AL47" s="135">
        <v>14.369000434875488</v>
      </c>
      <c r="AM47" s="135">
        <v>14.370000839233398</v>
      </c>
      <c r="AN47" s="135">
        <v>14.369999885559082</v>
      </c>
      <c r="AO47" s="135">
        <v>3.1800000667572021</v>
      </c>
      <c r="AP47" s="135">
        <v>3.1800000667572021</v>
      </c>
      <c r="AQ47" s="135">
        <v>3.1800000667572021</v>
      </c>
      <c r="AR47" s="135">
        <v>3.1800000667572021</v>
      </c>
      <c r="AS47" s="135">
        <v>3.1800000667572021</v>
      </c>
      <c r="AT47" s="135">
        <v>3.1800003051757813</v>
      </c>
      <c r="AU47" s="135">
        <v>3.1800000667572021</v>
      </c>
      <c r="AV47" s="135">
        <v>3.1800000667572021</v>
      </c>
      <c r="AW47" s="135">
        <v>3.1800000667572021</v>
      </c>
      <c r="AX47" s="135">
        <v>14.369000434875488</v>
      </c>
      <c r="AY47" s="135">
        <v>14.370000839233398</v>
      </c>
      <c r="AZ47" s="135">
        <v>14.369999885559082</v>
      </c>
      <c r="BA47" s="135">
        <v>3.1800000667572021</v>
      </c>
      <c r="BB47" s="135">
        <v>3.1800000667572021</v>
      </c>
      <c r="BC47" s="135">
        <v>3.1800000667572021</v>
      </c>
      <c r="BD47" s="135">
        <v>3.1800000667572021</v>
      </c>
      <c r="BE47" s="135">
        <v>3.1800000667572021</v>
      </c>
      <c r="BF47" s="135">
        <v>3.1800003051757813</v>
      </c>
      <c r="BG47" s="135">
        <v>3.1800000667572021</v>
      </c>
      <c r="BH47" s="135">
        <v>3.1800000667572021</v>
      </c>
      <c r="BI47" s="135">
        <v>3.1800000667572021</v>
      </c>
      <c r="BJ47" s="135">
        <v>14.369000434875488</v>
      </c>
      <c r="BK47" s="135">
        <v>14.370000839233398</v>
      </c>
      <c r="BL47" s="135">
        <v>14.369999885559082</v>
      </c>
      <c r="BM47" s="135">
        <v>3.1800000667572021</v>
      </c>
      <c r="BN47" s="135">
        <v>3.1800000667572021</v>
      </c>
      <c r="BO47" s="135">
        <v>3.1800000667572021</v>
      </c>
      <c r="BP47" s="135">
        <v>3.1800000667572021</v>
      </c>
      <c r="BQ47" s="135">
        <v>3.1800000667572021</v>
      </c>
      <c r="BR47" s="135">
        <v>3.1800003051757813</v>
      </c>
      <c r="BS47" s="135">
        <v>3.1800000667572021</v>
      </c>
      <c r="BT47" s="135">
        <v>3.1800000667572021</v>
      </c>
      <c r="BU47" s="135">
        <v>3.1800000667572021</v>
      </c>
      <c r="BV47" s="135">
        <v>14.369000434875488</v>
      </c>
      <c r="BW47" s="135">
        <v>14.370000839233398</v>
      </c>
      <c r="BX47" s="135">
        <v>14.369999885559082</v>
      </c>
      <c r="BY47" s="135">
        <v>3.1800000667572021</v>
      </c>
      <c r="BZ47" s="135">
        <v>3.1800000667572021</v>
      </c>
      <c r="CA47" s="135">
        <v>3.1800000667572021</v>
      </c>
      <c r="CB47" s="135">
        <v>3.1800000667572021</v>
      </c>
      <c r="CC47" s="135">
        <v>3.1800000667572021</v>
      </c>
      <c r="CD47" s="135">
        <v>3.1800003051757813</v>
      </c>
      <c r="CE47" s="135">
        <v>3.1800000667572021</v>
      </c>
      <c r="CF47" s="135">
        <v>3.1800000667572021</v>
      </c>
      <c r="CG47" s="135">
        <v>3.1800000667572021</v>
      </c>
      <c r="CH47" s="135">
        <v>14.369000434875488</v>
      </c>
      <c r="CI47" s="135">
        <v>14.370000839233398</v>
      </c>
      <c r="CJ47" s="135">
        <v>14.369999885559082</v>
      </c>
      <c r="CK47" s="135">
        <v>3.1800000667572021</v>
      </c>
      <c r="CL47" s="135">
        <v>3.1800000667572021</v>
      </c>
      <c r="CM47" s="135">
        <v>3.1800000667572021</v>
      </c>
      <c r="CN47" s="135">
        <v>3.1800000667572021</v>
      </c>
      <c r="CO47" s="135">
        <v>3.1800000667572021</v>
      </c>
      <c r="CP47" s="135">
        <v>3.1800003051757813</v>
      </c>
      <c r="CQ47" s="135">
        <v>3.1800000667572021</v>
      </c>
      <c r="CR47" s="135">
        <v>3.1800000667572021</v>
      </c>
      <c r="CS47" s="135">
        <v>3.1800000667572021</v>
      </c>
      <c r="CT47" s="135">
        <v>14.369000434875488</v>
      </c>
      <c r="CU47" s="135">
        <v>14.370000839233398</v>
      </c>
      <c r="CV47" s="135">
        <v>14.369999885559082</v>
      </c>
      <c r="CW47" s="135">
        <v>3.1800000667572021</v>
      </c>
      <c r="CX47" s="135">
        <v>3.1800000667572021</v>
      </c>
      <c r="CY47" s="135">
        <v>3.1800000667572021</v>
      </c>
      <c r="CZ47" s="135">
        <v>3.1800000667572021</v>
      </c>
      <c r="DA47" s="135">
        <v>3.1800000667572021</v>
      </c>
      <c r="DB47" s="135">
        <v>3.1800003051757813</v>
      </c>
      <c r="DC47" s="135">
        <v>3.1800000667572021</v>
      </c>
      <c r="DD47" s="135">
        <v>3.1800000667572021</v>
      </c>
      <c r="DE47" s="135">
        <v>3.1800000667572021</v>
      </c>
      <c r="DF47" s="135">
        <v>14.369000434875488</v>
      </c>
      <c r="DG47" s="135">
        <v>14.370000839233398</v>
      </c>
      <c r="DH47" s="135">
        <v>14.369999885559082</v>
      </c>
      <c r="DI47" s="135">
        <v>3.1800000667572021</v>
      </c>
      <c r="DJ47" s="135">
        <v>3.1800000667572021</v>
      </c>
      <c r="DK47" s="135">
        <v>3.1800000667572021</v>
      </c>
      <c r="DL47" s="135">
        <v>3.1800000667572021</v>
      </c>
      <c r="DM47" s="135">
        <v>3.1800000667572021</v>
      </c>
      <c r="DN47" s="135">
        <v>3.1800003051757813</v>
      </c>
      <c r="DO47" s="135">
        <v>3.1800000667572021</v>
      </c>
      <c r="DP47" s="135">
        <v>3.1800000667572021</v>
      </c>
      <c r="DQ47" s="135">
        <v>3.1800000667572021</v>
      </c>
      <c r="DR47" s="135">
        <v>14.369000434875488</v>
      </c>
      <c r="DS47" s="135">
        <v>14.370000839233398</v>
      </c>
      <c r="DT47" s="135">
        <v>14.369999885559082</v>
      </c>
      <c r="DU47" s="135">
        <v>3.1800000667572021</v>
      </c>
      <c r="DV47" s="135">
        <v>3.1800000667572021</v>
      </c>
      <c r="DW47" s="135">
        <v>3.1800000667572021</v>
      </c>
      <c r="DX47" s="135">
        <v>3.1800000667572021</v>
      </c>
      <c r="DY47" s="135">
        <v>3.1800000667572021</v>
      </c>
      <c r="DZ47" s="135">
        <v>3.1800003051757813</v>
      </c>
      <c r="EA47" s="135">
        <v>3.1800000667572021</v>
      </c>
      <c r="EB47" s="135">
        <v>3.1800000667572021</v>
      </c>
      <c r="EC47" s="135">
        <v>3.1800000667572021</v>
      </c>
      <c r="ED47" s="135">
        <v>14.369000434875488</v>
      </c>
      <c r="EE47" s="135">
        <v>14.370000839233398</v>
      </c>
      <c r="EF47" s="135">
        <v>14.369999885559082</v>
      </c>
      <c r="EG47" s="135">
        <v>3.1800000667572021</v>
      </c>
      <c r="EH47" s="135">
        <v>3.1800000667572021</v>
      </c>
      <c r="EI47" s="135">
        <v>3.1800000667572021</v>
      </c>
      <c r="EJ47" s="135">
        <v>3.1800000667572021</v>
      </c>
    </row>
    <row r="48" spans="1:140" s="135" customFormat="1" ht="11.25" hidden="1" customHeight="1" x14ac:dyDescent="0.2">
      <c r="A48" s="179" t="s">
        <v>58</v>
      </c>
      <c r="B48" s="159">
        <v>1.1153845053452711</v>
      </c>
      <c r="C48" s="211">
        <v>24</v>
      </c>
      <c r="D48" s="211">
        <v>24.809842105263158</v>
      </c>
      <c r="E48" s="211">
        <v>28.50958536585366</v>
      </c>
      <c r="F48" s="95">
        <v>26.42946900455129</v>
      </c>
      <c r="G48" s="95">
        <v>26.35898717948718</v>
      </c>
      <c r="H48" s="95">
        <v>27.467641025641029</v>
      </c>
      <c r="I48" s="95">
        <v>25.250333333333334</v>
      </c>
      <c r="J48" s="95">
        <v>22.000229139922979</v>
      </c>
      <c r="K48" s="95">
        <v>23.500195121951219</v>
      </c>
      <c r="L48" s="95">
        <v>20.500263157894739</v>
      </c>
      <c r="M48" s="95">
        <v>21.409871794871794</v>
      </c>
      <c r="N48" s="95">
        <v>22.5</v>
      </c>
      <c r="O48" s="95">
        <v>33.442410256410255</v>
      </c>
      <c r="P48" s="95">
        <v>31.38446153846154</v>
      </c>
      <c r="Q48" s="95">
        <v>35.500358974358974</v>
      </c>
      <c r="R48" s="95">
        <v>30.862500000000001</v>
      </c>
      <c r="S48" s="95">
        <v>26.440613179289688</v>
      </c>
      <c r="T48" s="95">
        <v>28.5</v>
      </c>
      <c r="U48" s="95">
        <v>22.809473684210531</v>
      </c>
      <c r="V48" s="95">
        <v>28.012365853658537</v>
      </c>
      <c r="W48" s="95">
        <v>26.488181101982715</v>
      </c>
      <c r="X48" s="95">
        <v>29.06528948251141</v>
      </c>
      <c r="Y48" s="95">
        <v>29.040094259325762</v>
      </c>
      <c r="Z48" s="95">
        <v>29.467280373135569</v>
      </c>
      <c r="AA48" s="95">
        <v>30.913637679826071</v>
      </c>
      <c r="AB48" s="95">
        <v>33.350524749373093</v>
      </c>
      <c r="AC48" s="94">
        <v>30.04746071117123</v>
      </c>
      <c r="AD48" s="156"/>
      <c r="AG48" s="135">
        <v>27.467641025641029</v>
      </c>
      <c r="AH48" s="135">
        <v>25.250333333333334</v>
      </c>
      <c r="AI48" s="135">
        <v>2.3999998569488525</v>
      </c>
      <c r="AJ48" s="135">
        <v>2.3999998569488525</v>
      </c>
      <c r="AK48" s="135">
        <v>2.119999885559082</v>
      </c>
      <c r="AL48" s="135">
        <v>9.5900001525878906</v>
      </c>
      <c r="AM48" s="135">
        <v>9.5900001525878906</v>
      </c>
      <c r="AN48" s="135">
        <v>9.5900001525878906</v>
      </c>
      <c r="AO48" s="135">
        <v>2.1200001239776611</v>
      </c>
      <c r="AP48" s="135">
        <v>2.119999885559082</v>
      </c>
      <c r="AQ48" s="135">
        <v>2.119999885559082</v>
      </c>
      <c r="AR48" s="135">
        <v>2.119999885559082</v>
      </c>
      <c r="AS48" s="135">
        <v>2.119999885559082</v>
      </c>
      <c r="AT48" s="135">
        <v>2.119999885559082</v>
      </c>
      <c r="AU48" s="135">
        <v>2.119999885559082</v>
      </c>
      <c r="AV48" s="135">
        <v>2.119999885559082</v>
      </c>
      <c r="AW48" s="135">
        <v>2.119999885559082</v>
      </c>
      <c r="AX48" s="135">
        <v>9.5900001525878906</v>
      </c>
      <c r="AY48" s="135">
        <v>9.5900001525878906</v>
      </c>
      <c r="AZ48" s="135">
        <v>9.5900001525878906</v>
      </c>
      <c r="BA48" s="135">
        <v>2.1200001239776611</v>
      </c>
      <c r="BB48" s="135">
        <v>2.119999885559082</v>
      </c>
      <c r="BC48" s="135">
        <v>2.119999885559082</v>
      </c>
      <c r="BD48" s="135">
        <v>2.119999885559082</v>
      </c>
      <c r="BE48" s="135">
        <v>2.119999885559082</v>
      </c>
      <c r="BF48" s="135">
        <v>2.119999885559082</v>
      </c>
      <c r="BG48" s="135">
        <v>2.119999885559082</v>
      </c>
      <c r="BH48" s="135">
        <v>2.119999885559082</v>
      </c>
      <c r="BI48" s="135">
        <v>2.119999885559082</v>
      </c>
      <c r="BJ48" s="135">
        <v>9.5900001525878906</v>
      </c>
      <c r="BK48" s="135">
        <v>9.5900001525878906</v>
      </c>
      <c r="BL48" s="135">
        <v>9.5900001525878906</v>
      </c>
      <c r="BM48" s="135">
        <v>2.1200001239776611</v>
      </c>
      <c r="BN48" s="135">
        <v>2.119999885559082</v>
      </c>
      <c r="BO48" s="135">
        <v>2.119999885559082</v>
      </c>
      <c r="BP48" s="135">
        <v>2.119999885559082</v>
      </c>
      <c r="BQ48" s="135">
        <v>2.119999885559082</v>
      </c>
      <c r="BR48" s="135">
        <v>2.119999885559082</v>
      </c>
      <c r="BS48" s="135">
        <v>2.119999885559082</v>
      </c>
      <c r="BT48" s="135">
        <v>2.119999885559082</v>
      </c>
      <c r="BU48" s="135">
        <v>2.119999885559082</v>
      </c>
      <c r="BV48" s="135">
        <v>9.5900001525878906</v>
      </c>
      <c r="BW48" s="135">
        <v>9.5900001525878906</v>
      </c>
      <c r="BX48" s="135">
        <v>9.5900001525878906</v>
      </c>
      <c r="BY48" s="135">
        <v>2.1200001239776611</v>
      </c>
      <c r="BZ48" s="135">
        <v>2.119999885559082</v>
      </c>
      <c r="CA48" s="135">
        <v>2.119999885559082</v>
      </c>
      <c r="CB48" s="135">
        <v>2.119999885559082</v>
      </c>
      <c r="CC48" s="135">
        <v>2.119999885559082</v>
      </c>
      <c r="CD48" s="135">
        <v>2.119999885559082</v>
      </c>
      <c r="CE48" s="135">
        <v>2.119999885559082</v>
      </c>
      <c r="CF48" s="135">
        <v>2.119999885559082</v>
      </c>
      <c r="CG48" s="135">
        <v>2.119999885559082</v>
      </c>
      <c r="CH48" s="135">
        <v>9.5900001525878906</v>
      </c>
      <c r="CI48" s="135">
        <v>9.5900001525878906</v>
      </c>
      <c r="CJ48" s="135">
        <v>9.5900001525878906</v>
      </c>
      <c r="CK48" s="135">
        <v>2.1200001239776611</v>
      </c>
      <c r="CL48" s="135">
        <v>2.119999885559082</v>
      </c>
      <c r="CM48" s="135">
        <v>2.119999885559082</v>
      </c>
      <c r="CN48" s="135">
        <v>2.119999885559082</v>
      </c>
      <c r="CO48" s="135">
        <v>2.119999885559082</v>
      </c>
      <c r="CP48" s="135">
        <v>2.119999885559082</v>
      </c>
      <c r="CQ48" s="135">
        <v>2.119999885559082</v>
      </c>
      <c r="CR48" s="135">
        <v>2.119999885559082</v>
      </c>
      <c r="CS48" s="135">
        <v>2.119999885559082</v>
      </c>
      <c r="CT48" s="135">
        <v>9.5900001525878906</v>
      </c>
      <c r="CU48" s="135">
        <v>9.5900001525878906</v>
      </c>
      <c r="CV48" s="135">
        <v>9.5900001525878906</v>
      </c>
      <c r="CW48" s="135">
        <v>2.1200001239776611</v>
      </c>
      <c r="CX48" s="135">
        <v>2.119999885559082</v>
      </c>
      <c r="CY48" s="135">
        <v>2.119999885559082</v>
      </c>
      <c r="CZ48" s="135">
        <v>2.119999885559082</v>
      </c>
      <c r="DA48" s="135">
        <v>2.119999885559082</v>
      </c>
      <c r="DB48" s="135">
        <v>2.119999885559082</v>
      </c>
      <c r="DC48" s="135">
        <v>2.119999885559082</v>
      </c>
      <c r="DD48" s="135">
        <v>2.119999885559082</v>
      </c>
      <c r="DE48" s="135">
        <v>2.119999885559082</v>
      </c>
      <c r="DF48" s="135">
        <v>9.5900001525878906</v>
      </c>
      <c r="DG48" s="135">
        <v>9.5900001525878906</v>
      </c>
      <c r="DH48" s="135">
        <v>9.5900001525878906</v>
      </c>
      <c r="DI48" s="135">
        <v>2.1200001239776611</v>
      </c>
      <c r="DJ48" s="135">
        <v>2.119999885559082</v>
      </c>
      <c r="DK48" s="135">
        <v>2.119999885559082</v>
      </c>
      <c r="DL48" s="135">
        <v>2.119999885559082</v>
      </c>
      <c r="DM48" s="135">
        <v>2.119999885559082</v>
      </c>
      <c r="DN48" s="135">
        <v>2.119999885559082</v>
      </c>
      <c r="DO48" s="135">
        <v>2.119999885559082</v>
      </c>
      <c r="DP48" s="135">
        <v>2.119999885559082</v>
      </c>
      <c r="DQ48" s="135">
        <v>2.119999885559082</v>
      </c>
      <c r="DR48" s="135">
        <v>9.5900001525878906</v>
      </c>
      <c r="DS48" s="135">
        <v>9.5900001525878906</v>
      </c>
      <c r="DT48" s="135">
        <v>9.5900001525878906</v>
      </c>
      <c r="DU48" s="135">
        <v>2.1200001239776611</v>
      </c>
      <c r="DV48" s="135">
        <v>2.119999885559082</v>
      </c>
      <c r="DW48" s="135">
        <v>2.119999885559082</v>
      </c>
      <c r="DX48" s="135">
        <v>2.119999885559082</v>
      </c>
      <c r="DY48" s="135">
        <v>2.119999885559082</v>
      </c>
      <c r="DZ48" s="135">
        <v>2.119999885559082</v>
      </c>
      <c r="EA48" s="135">
        <v>2.119999885559082</v>
      </c>
      <c r="EB48" s="135">
        <v>2.119999885559082</v>
      </c>
      <c r="EC48" s="135">
        <v>2.119999885559082</v>
      </c>
      <c r="ED48" s="135">
        <v>9.5900001525878906</v>
      </c>
      <c r="EE48" s="135">
        <v>9.5900001525878906</v>
      </c>
      <c r="EF48" s="135">
        <v>9.5900001525878906</v>
      </c>
      <c r="EG48" s="135">
        <v>2.1200001239776611</v>
      </c>
      <c r="EH48" s="135">
        <v>2.119999885559082</v>
      </c>
      <c r="EI48" s="135">
        <v>2.119999885559082</v>
      </c>
      <c r="EJ48" s="135">
        <v>2.119999885559082</v>
      </c>
    </row>
    <row r="49" spans="1:140" s="135" customFormat="1" ht="11.25" hidden="1" customHeight="1" x14ac:dyDescent="0.2">
      <c r="A49" s="179" t="s">
        <v>60</v>
      </c>
      <c r="B49" s="135">
        <v>0.70192313194274902</v>
      </c>
      <c r="C49" s="211">
        <v>23.710909090909087</v>
      </c>
      <c r="D49" s="211">
        <v>24.827342105263156</v>
      </c>
      <c r="E49" s="211">
        <v>29.047853658536585</v>
      </c>
      <c r="F49" s="95">
        <v>26.652182650993538</v>
      </c>
      <c r="G49" s="95">
        <v>28.386217948717952</v>
      </c>
      <c r="H49" s="95">
        <v>28.772435897435901</v>
      </c>
      <c r="I49" s="95">
        <v>28</v>
      </c>
      <c r="J49" s="95">
        <v>24.374933247753532</v>
      </c>
      <c r="K49" s="95">
        <v>26.500024390243905</v>
      </c>
      <c r="L49" s="95">
        <v>22.249842105263163</v>
      </c>
      <c r="M49" s="95">
        <v>24</v>
      </c>
      <c r="N49" s="95">
        <v>26.499750000000002</v>
      </c>
      <c r="O49" s="95">
        <v>32.153717948717947</v>
      </c>
      <c r="P49" s="95">
        <v>31.307435897435898</v>
      </c>
      <c r="Q49" s="95">
        <v>33</v>
      </c>
      <c r="R49" s="95">
        <v>31.359500000000001</v>
      </c>
      <c r="S49" s="95">
        <v>27.965945250869513</v>
      </c>
      <c r="T49" s="95">
        <v>26.749948717948723</v>
      </c>
      <c r="U49" s="95">
        <v>27.690789473684212</v>
      </c>
      <c r="V49" s="95">
        <v>29.457097560975612</v>
      </c>
      <c r="W49" s="95">
        <v>27.985680139741287</v>
      </c>
      <c r="X49" s="95">
        <v>28.40029415675335</v>
      </c>
      <c r="Y49" s="95">
        <v>28.370352721811507</v>
      </c>
      <c r="Z49" s="95">
        <v>28.708099694383741</v>
      </c>
      <c r="AA49" s="95">
        <v>29.384188089604287</v>
      </c>
      <c r="AB49" s="95">
        <v>30.000059886541944</v>
      </c>
      <c r="AC49" s="94">
        <v>28.954975250457448</v>
      </c>
      <c r="AD49" s="156"/>
      <c r="AG49" s="135">
        <v>28.772435897435901</v>
      </c>
      <c r="AH49" s="135">
        <v>28</v>
      </c>
      <c r="AI49" s="135">
        <v>33.223529441683901</v>
      </c>
      <c r="AJ49" s="135">
        <v>31.526088217030402</v>
      </c>
      <c r="AK49" s="135">
        <v>1.690000057220459</v>
      </c>
      <c r="AL49" s="135">
        <v>7.4600000381469727</v>
      </c>
      <c r="AM49" s="135">
        <v>7.4600000381469727</v>
      </c>
      <c r="AN49" s="135">
        <v>7.4600000381469727</v>
      </c>
      <c r="AO49" s="135">
        <v>1.690000057220459</v>
      </c>
      <c r="AP49" s="135">
        <v>1.690000057220459</v>
      </c>
      <c r="AQ49" s="135">
        <v>1.690000057220459</v>
      </c>
      <c r="AR49" s="135">
        <v>1.690000057220459</v>
      </c>
      <c r="AS49" s="135">
        <v>1.690000057220459</v>
      </c>
      <c r="AT49" s="135">
        <v>1.690000057220459</v>
      </c>
      <c r="AU49" s="135">
        <v>1.690000057220459</v>
      </c>
      <c r="AV49" s="135">
        <v>1.690000057220459</v>
      </c>
      <c r="AW49" s="135">
        <v>1.690000057220459</v>
      </c>
      <c r="AX49" s="135">
        <v>7.4600000381469727</v>
      </c>
      <c r="AY49" s="135">
        <v>7.4600000381469727</v>
      </c>
      <c r="AZ49" s="135">
        <v>7.4600000381469727</v>
      </c>
      <c r="BA49" s="135">
        <v>1.690000057220459</v>
      </c>
      <c r="BB49" s="135">
        <v>1.690000057220459</v>
      </c>
      <c r="BC49" s="135">
        <v>1.690000057220459</v>
      </c>
      <c r="BD49" s="135">
        <v>1.690000057220459</v>
      </c>
      <c r="BE49" s="135">
        <v>1.690000057220459</v>
      </c>
      <c r="BF49" s="135">
        <v>1.690000057220459</v>
      </c>
      <c r="BG49" s="135">
        <v>1.690000057220459</v>
      </c>
      <c r="BH49" s="135">
        <v>1.690000057220459</v>
      </c>
      <c r="BI49" s="135">
        <v>1.690000057220459</v>
      </c>
      <c r="BJ49" s="135">
        <v>7.4600000381469727</v>
      </c>
      <c r="BK49" s="135">
        <v>7.4600000381469727</v>
      </c>
      <c r="BL49" s="135">
        <v>7.4600000381469727</v>
      </c>
      <c r="BM49" s="135">
        <v>1.690000057220459</v>
      </c>
      <c r="BN49" s="135">
        <v>1.690000057220459</v>
      </c>
      <c r="BO49" s="135">
        <v>1.690000057220459</v>
      </c>
      <c r="BP49" s="135">
        <v>1.690000057220459</v>
      </c>
      <c r="BQ49" s="135">
        <v>1.690000057220459</v>
      </c>
      <c r="BR49" s="135">
        <v>1.690000057220459</v>
      </c>
      <c r="BS49" s="135">
        <v>1.690000057220459</v>
      </c>
      <c r="BT49" s="135">
        <v>1.690000057220459</v>
      </c>
      <c r="BU49" s="135">
        <v>1.690000057220459</v>
      </c>
      <c r="BV49" s="135">
        <v>7.4600000381469727</v>
      </c>
      <c r="BW49" s="135">
        <v>7.4600000381469727</v>
      </c>
      <c r="BX49" s="135">
        <v>7.4600000381469727</v>
      </c>
      <c r="BY49" s="135">
        <v>1.690000057220459</v>
      </c>
      <c r="BZ49" s="135">
        <v>1.690000057220459</v>
      </c>
      <c r="CA49" s="135">
        <v>1.690000057220459</v>
      </c>
      <c r="CB49" s="135">
        <v>1.690000057220459</v>
      </c>
      <c r="CC49" s="135">
        <v>1.690000057220459</v>
      </c>
      <c r="CD49" s="135">
        <v>1.690000057220459</v>
      </c>
      <c r="CE49" s="135">
        <v>1.690000057220459</v>
      </c>
      <c r="CF49" s="135">
        <v>1.690000057220459</v>
      </c>
      <c r="CG49" s="135">
        <v>1.690000057220459</v>
      </c>
      <c r="CH49" s="135">
        <v>7.4600000381469727</v>
      </c>
      <c r="CI49" s="135">
        <v>7.4600000381469727</v>
      </c>
      <c r="CJ49" s="135">
        <v>7.4600000381469727</v>
      </c>
      <c r="CK49" s="135">
        <v>1.690000057220459</v>
      </c>
      <c r="CL49" s="135">
        <v>1.690000057220459</v>
      </c>
      <c r="CM49" s="135">
        <v>1.690000057220459</v>
      </c>
      <c r="CN49" s="135">
        <v>1.690000057220459</v>
      </c>
      <c r="CO49" s="135">
        <v>1.690000057220459</v>
      </c>
      <c r="CP49" s="135">
        <v>1.690000057220459</v>
      </c>
      <c r="CQ49" s="135">
        <v>1.690000057220459</v>
      </c>
      <c r="CR49" s="135">
        <v>1.690000057220459</v>
      </c>
      <c r="CS49" s="135">
        <v>1.690000057220459</v>
      </c>
      <c r="CT49" s="135">
        <v>7.4600000381469727</v>
      </c>
      <c r="CU49" s="135">
        <v>7.4600000381469727</v>
      </c>
      <c r="CV49" s="135">
        <v>7.4600000381469727</v>
      </c>
      <c r="CW49" s="135">
        <v>1.690000057220459</v>
      </c>
      <c r="CX49" s="135">
        <v>1.690000057220459</v>
      </c>
      <c r="CY49" s="135">
        <v>1.690000057220459</v>
      </c>
      <c r="CZ49" s="135">
        <v>1.690000057220459</v>
      </c>
      <c r="DA49" s="135">
        <v>1.690000057220459</v>
      </c>
      <c r="DB49" s="135">
        <v>1.690000057220459</v>
      </c>
      <c r="DC49" s="135">
        <v>1.690000057220459</v>
      </c>
      <c r="DD49" s="135">
        <v>1.690000057220459</v>
      </c>
      <c r="DE49" s="135">
        <v>1.690000057220459</v>
      </c>
      <c r="DF49" s="135">
        <v>7.4600000381469727</v>
      </c>
      <c r="DG49" s="135">
        <v>7.4600000381469727</v>
      </c>
      <c r="DH49" s="135">
        <v>7.4600000381469727</v>
      </c>
      <c r="DI49" s="135">
        <v>1.690000057220459</v>
      </c>
      <c r="DJ49" s="135">
        <v>1.690000057220459</v>
      </c>
      <c r="DK49" s="135">
        <v>1.690000057220459</v>
      </c>
      <c r="DL49" s="135">
        <v>1.690000057220459</v>
      </c>
      <c r="DM49" s="135">
        <v>1.690000057220459</v>
      </c>
      <c r="DN49" s="135">
        <v>1.690000057220459</v>
      </c>
      <c r="DO49" s="135">
        <v>1.690000057220459</v>
      </c>
      <c r="DP49" s="135">
        <v>1.690000057220459</v>
      </c>
      <c r="DQ49" s="135">
        <v>1.690000057220459</v>
      </c>
      <c r="DR49" s="135">
        <v>7.4600000381469727</v>
      </c>
      <c r="DS49" s="135">
        <v>7.4600000381469727</v>
      </c>
      <c r="DT49" s="135">
        <v>7.4600000381469727</v>
      </c>
      <c r="DU49" s="135">
        <v>1.690000057220459</v>
      </c>
      <c r="DV49" s="135">
        <v>1.690000057220459</v>
      </c>
      <c r="DW49" s="135">
        <v>1.690000057220459</v>
      </c>
      <c r="DX49" s="135">
        <v>1.690000057220459</v>
      </c>
      <c r="DY49" s="135">
        <v>1.690000057220459</v>
      </c>
      <c r="DZ49" s="135">
        <v>1.690000057220459</v>
      </c>
      <c r="EA49" s="135">
        <v>1.690000057220459</v>
      </c>
      <c r="EB49" s="135">
        <v>1.690000057220459</v>
      </c>
      <c r="EC49" s="135">
        <v>1.690000057220459</v>
      </c>
      <c r="ED49" s="135">
        <v>7.4600000381469727</v>
      </c>
      <c r="EE49" s="135">
        <v>7.4600000381469727</v>
      </c>
      <c r="EF49" s="135">
        <v>7.4600000381469727</v>
      </c>
      <c r="EG49" s="135">
        <v>1.690000057220459</v>
      </c>
      <c r="EH49" s="135">
        <v>1.690000057220459</v>
      </c>
      <c r="EI49" s="135">
        <v>1.690000057220459</v>
      </c>
      <c r="EJ49" s="135">
        <v>1.690000057220459</v>
      </c>
    </row>
    <row r="50" spans="1:140" s="135" customFormat="1" ht="11.25" hidden="1" customHeight="1" x14ac:dyDescent="0.2">
      <c r="A50" s="179" t="s">
        <v>62</v>
      </c>
      <c r="B50" s="135">
        <v>4.9326924177316522</v>
      </c>
      <c r="C50" s="211">
        <v>25.493954545454546</v>
      </c>
      <c r="D50" s="211">
        <v>20.286183740716197</v>
      </c>
      <c r="E50" s="211">
        <v>24.156219512195122</v>
      </c>
      <c r="F50" s="95">
        <v>22.695936875325504</v>
      </c>
      <c r="G50" s="95">
        <v>26.001645299145302</v>
      </c>
      <c r="H50" s="95">
        <v>26.503179487179491</v>
      </c>
      <c r="I50" s="95">
        <v>25.50011111111111</v>
      </c>
      <c r="J50" s="95">
        <v>23.375018613607189</v>
      </c>
      <c r="K50" s="95">
        <v>24.500195121951219</v>
      </c>
      <c r="L50" s="95">
        <v>22.249842105263163</v>
      </c>
      <c r="M50" s="95">
        <v>24</v>
      </c>
      <c r="N50" s="95">
        <v>26.500499999999999</v>
      </c>
      <c r="O50" s="95">
        <v>32.158782051282053</v>
      </c>
      <c r="P50" s="95">
        <v>31.317564102564106</v>
      </c>
      <c r="Q50" s="95">
        <v>33</v>
      </c>
      <c r="R50" s="95">
        <v>28.734500000000001</v>
      </c>
      <c r="S50" s="95">
        <v>26.418647444126265</v>
      </c>
      <c r="T50" s="95">
        <v>26.499923076923078</v>
      </c>
      <c r="U50" s="95">
        <v>24.83526315789474</v>
      </c>
      <c r="V50" s="95">
        <v>27.920756097560979</v>
      </c>
      <c r="W50" s="95">
        <v>26.819493177387912</v>
      </c>
      <c r="X50" s="95">
        <v>17.593075340662438</v>
      </c>
      <c r="Y50" s="95">
        <v>16.886371375377909</v>
      </c>
      <c r="Z50" s="95">
        <v>16.873995405671643</v>
      </c>
      <c r="AA50" s="95">
        <v>20.804641427851454</v>
      </c>
      <c r="AB50" s="95">
        <v>22.509205699675398</v>
      </c>
      <c r="AC50" s="94">
        <v>20.473536518409954</v>
      </c>
      <c r="AD50" s="156"/>
      <c r="AG50" s="135">
        <v>26.503179487179491</v>
      </c>
      <c r="AH50" s="135">
        <v>25.50011111111111</v>
      </c>
      <c r="AI50" s="135">
        <v>26.103333491905062</v>
      </c>
      <c r="AJ50" s="135">
        <v>23.836608886718754</v>
      </c>
      <c r="AK50" s="135">
        <v>5.130000114440918</v>
      </c>
      <c r="AL50" s="135">
        <v>4.559999942779541</v>
      </c>
      <c r="AM50" s="135">
        <v>4.559999942779541</v>
      </c>
      <c r="AN50" s="135">
        <v>4.559999942779541</v>
      </c>
      <c r="AO50" s="135">
        <v>5.130000114440918</v>
      </c>
      <c r="AP50" s="135">
        <v>5.130000114440918</v>
      </c>
      <c r="AQ50" s="135">
        <v>5.130000114440918</v>
      </c>
      <c r="AR50" s="135">
        <v>5.130000114440918</v>
      </c>
      <c r="AS50" s="135">
        <v>5.130000114440918</v>
      </c>
      <c r="AT50" s="135">
        <v>5.130000114440918</v>
      </c>
      <c r="AU50" s="135">
        <v>5.130000114440918</v>
      </c>
      <c r="AV50" s="135">
        <v>5.130000114440918</v>
      </c>
      <c r="AW50" s="135">
        <v>5.130000114440918</v>
      </c>
      <c r="AX50" s="135">
        <v>4.559999942779541</v>
      </c>
      <c r="AY50" s="135">
        <v>4.559999942779541</v>
      </c>
      <c r="AZ50" s="135">
        <v>4.559999942779541</v>
      </c>
      <c r="BA50" s="135">
        <v>5.130000114440918</v>
      </c>
      <c r="BB50" s="135">
        <v>5.130000114440918</v>
      </c>
      <c r="BC50" s="135">
        <v>5.130000114440918</v>
      </c>
      <c r="BD50" s="135">
        <v>5.130000114440918</v>
      </c>
      <c r="BE50" s="135">
        <v>5.130000114440918</v>
      </c>
      <c r="BF50" s="135">
        <v>5.130000114440918</v>
      </c>
      <c r="BG50" s="135">
        <v>5.130000114440918</v>
      </c>
      <c r="BH50" s="135">
        <v>5.130000114440918</v>
      </c>
      <c r="BI50" s="135">
        <v>5.130000114440918</v>
      </c>
      <c r="BJ50" s="135">
        <v>4.559999942779541</v>
      </c>
      <c r="BK50" s="135">
        <v>4.559999942779541</v>
      </c>
      <c r="BL50" s="135">
        <v>4.559999942779541</v>
      </c>
      <c r="BM50" s="135">
        <v>5.130000114440918</v>
      </c>
      <c r="BN50" s="135">
        <v>5.130000114440918</v>
      </c>
      <c r="BO50" s="135">
        <v>5.130000114440918</v>
      </c>
      <c r="BP50" s="135">
        <v>5.130000114440918</v>
      </c>
      <c r="BQ50" s="135">
        <v>5.130000114440918</v>
      </c>
      <c r="BR50" s="135">
        <v>5.130000114440918</v>
      </c>
      <c r="BS50" s="135">
        <v>5.130000114440918</v>
      </c>
      <c r="BT50" s="135">
        <v>5.130000114440918</v>
      </c>
      <c r="BU50" s="135">
        <v>5.130000114440918</v>
      </c>
      <c r="BV50" s="135">
        <v>4.559999942779541</v>
      </c>
      <c r="BW50" s="135">
        <v>4.559999942779541</v>
      </c>
      <c r="BX50" s="135">
        <v>4.559999942779541</v>
      </c>
      <c r="BY50" s="135">
        <v>5.130000114440918</v>
      </c>
      <c r="BZ50" s="135">
        <v>5.130000114440918</v>
      </c>
      <c r="CA50" s="135">
        <v>5.130000114440918</v>
      </c>
      <c r="CB50" s="135">
        <v>5.130000114440918</v>
      </c>
      <c r="CC50" s="135">
        <v>5.130000114440918</v>
      </c>
      <c r="CD50" s="135">
        <v>5.130000114440918</v>
      </c>
      <c r="CE50" s="135">
        <v>5.130000114440918</v>
      </c>
      <c r="CF50" s="135">
        <v>5.130000114440918</v>
      </c>
      <c r="CG50" s="135">
        <v>5.130000114440918</v>
      </c>
      <c r="CH50" s="135">
        <v>4.559999942779541</v>
      </c>
      <c r="CI50" s="135">
        <v>4.559999942779541</v>
      </c>
      <c r="CJ50" s="135">
        <v>4.559999942779541</v>
      </c>
      <c r="CK50" s="135">
        <v>5.130000114440918</v>
      </c>
      <c r="CL50" s="135">
        <v>5.130000114440918</v>
      </c>
      <c r="CM50" s="135">
        <v>5.130000114440918</v>
      </c>
      <c r="CN50" s="135">
        <v>5.130000114440918</v>
      </c>
      <c r="CO50" s="135">
        <v>5.130000114440918</v>
      </c>
      <c r="CP50" s="135">
        <v>5.130000114440918</v>
      </c>
      <c r="CQ50" s="135">
        <v>5.130000114440918</v>
      </c>
      <c r="CR50" s="135">
        <v>5.130000114440918</v>
      </c>
      <c r="CS50" s="135">
        <v>5.130000114440918</v>
      </c>
      <c r="CT50" s="135">
        <v>4.559999942779541</v>
      </c>
      <c r="CU50" s="135">
        <v>4.559999942779541</v>
      </c>
      <c r="CV50" s="135">
        <v>4.559999942779541</v>
      </c>
      <c r="CW50" s="135">
        <v>5.130000114440918</v>
      </c>
      <c r="CX50" s="135">
        <v>5.130000114440918</v>
      </c>
      <c r="CY50" s="135">
        <v>5.130000114440918</v>
      </c>
      <c r="CZ50" s="135">
        <v>5.130000114440918</v>
      </c>
      <c r="DA50" s="135">
        <v>5.130000114440918</v>
      </c>
      <c r="DB50" s="135">
        <v>5.130000114440918</v>
      </c>
      <c r="DC50" s="135">
        <v>5.130000114440918</v>
      </c>
      <c r="DD50" s="135">
        <v>5.130000114440918</v>
      </c>
      <c r="DE50" s="135">
        <v>5.130000114440918</v>
      </c>
      <c r="DF50" s="135">
        <v>4.559999942779541</v>
      </c>
      <c r="DG50" s="135">
        <v>4.559999942779541</v>
      </c>
      <c r="DH50" s="135">
        <v>4.559999942779541</v>
      </c>
      <c r="DI50" s="135">
        <v>5.130000114440918</v>
      </c>
      <c r="DJ50" s="135">
        <v>5.130000114440918</v>
      </c>
      <c r="DK50" s="135">
        <v>5.130000114440918</v>
      </c>
      <c r="DL50" s="135">
        <v>5.130000114440918</v>
      </c>
      <c r="DM50" s="135">
        <v>5.130000114440918</v>
      </c>
      <c r="DN50" s="135">
        <v>5.130000114440918</v>
      </c>
      <c r="DO50" s="135">
        <v>5.130000114440918</v>
      </c>
      <c r="DP50" s="135">
        <v>5.130000114440918</v>
      </c>
      <c r="DQ50" s="135">
        <v>5.130000114440918</v>
      </c>
      <c r="DR50" s="135">
        <v>4.559999942779541</v>
      </c>
      <c r="DS50" s="135">
        <v>4.559999942779541</v>
      </c>
      <c r="DT50" s="135">
        <v>4.559999942779541</v>
      </c>
      <c r="DU50" s="135">
        <v>5.130000114440918</v>
      </c>
      <c r="DV50" s="135">
        <v>5.130000114440918</v>
      </c>
      <c r="DW50" s="135">
        <v>5.130000114440918</v>
      </c>
      <c r="DX50" s="135">
        <v>5.130000114440918</v>
      </c>
      <c r="DY50" s="135">
        <v>5.130000114440918</v>
      </c>
      <c r="DZ50" s="135">
        <v>5.130000114440918</v>
      </c>
      <c r="EA50" s="135">
        <v>5.130000114440918</v>
      </c>
      <c r="EB50" s="135">
        <v>5.130000114440918</v>
      </c>
      <c r="EC50" s="135">
        <v>5.130000114440918</v>
      </c>
      <c r="ED50" s="135">
        <v>4.559999942779541</v>
      </c>
      <c r="EE50" s="135">
        <v>4.559999942779541</v>
      </c>
      <c r="EF50" s="135">
        <v>4.559999942779541</v>
      </c>
      <c r="EG50" s="135">
        <v>5.130000114440918</v>
      </c>
      <c r="EH50" s="135">
        <v>5.130000114440918</v>
      </c>
      <c r="EI50" s="135">
        <v>5.130000114440918</v>
      </c>
      <c r="EJ50" s="135">
        <v>5.130000114440918</v>
      </c>
    </row>
    <row r="51" spans="1:140" s="135" customFormat="1" ht="11.25" hidden="1" customHeight="1" x14ac:dyDescent="0.2">
      <c r="A51" s="179" t="s">
        <v>61</v>
      </c>
      <c r="B51" s="159">
        <v>1.0661546090932996</v>
      </c>
      <c r="C51" s="211">
        <v>21.874545454545455</v>
      </c>
      <c r="D51" s="211">
        <v>21.520394736842107</v>
      </c>
      <c r="E51" s="211">
        <v>24.156219512195122</v>
      </c>
      <c r="F51" s="95">
        <v>22.78431312659799</v>
      </c>
      <c r="G51" s="95">
        <v>26.001645299145302</v>
      </c>
      <c r="H51" s="95">
        <v>26.503179487179491</v>
      </c>
      <c r="I51" s="95">
        <v>25.50011111111111</v>
      </c>
      <c r="J51" s="95">
        <v>24.500018613607189</v>
      </c>
      <c r="K51" s="95">
        <v>24.500195121951219</v>
      </c>
      <c r="L51" s="95">
        <v>24.499842105263159</v>
      </c>
      <c r="M51" s="95">
        <v>25.227769230769237</v>
      </c>
      <c r="N51" s="95">
        <v>26.75</v>
      </c>
      <c r="O51" s="95">
        <v>32.671384615384618</v>
      </c>
      <c r="P51" s="95">
        <v>31.842974358974359</v>
      </c>
      <c r="Q51" s="95">
        <v>33.499794871794876</v>
      </c>
      <c r="R51" s="95">
        <v>28.715750000000003</v>
      </c>
      <c r="S51" s="95">
        <v>26.41338428623153</v>
      </c>
      <c r="T51" s="95">
        <v>26.499923076923078</v>
      </c>
      <c r="U51" s="95">
        <v>24.819473684210529</v>
      </c>
      <c r="V51" s="95">
        <v>27.920756097560979</v>
      </c>
      <c r="W51" s="95">
        <v>27.205542897943833</v>
      </c>
      <c r="X51" s="95">
        <v>27.870337351997673</v>
      </c>
      <c r="Y51" s="95">
        <v>27.963788204566992</v>
      </c>
      <c r="Z51" s="95">
        <v>28.246702461483128</v>
      </c>
      <c r="AA51" s="95">
        <v>28.768800517756215</v>
      </c>
      <c r="AB51" s="95">
        <v>29.247763739618726</v>
      </c>
      <c r="AC51" s="94">
        <v>28.293465457164288</v>
      </c>
      <c r="AD51" s="156"/>
      <c r="AG51" s="135">
        <v>26.503179487179491</v>
      </c>
      <c r="AH51" s="135">
        <v>25.50011111111111</v>
      </c>
      <c r="AI51" s="135">
        <v>40.162354188806866</v>
      </c>
      <c r="AJ51" s="135">
        <v>39.456521241561227</v>
      </c>
      <c r="AK51" s="135">
        <v>0</v>
      </c>
      <c r="AL51" s="135">
        <v>0</v>
      </c>
      <c r="AM51" s="135">
        <v>0</v>
      </c>
      <c r="AN51" s="135">
        <v>0</v>
      </c>
      <c r="AO51" s="135">
        <v>0</v>
      </c>
      <c r="AP51" s="135">
        <v>0</v>
      </c>
      <c r="AQ51" s="135">
        <v>0</v>
      </c>
      <c r="AR51" s="135">
        <v>0</v>
      </c>
      <c r="AS51" s="135">
        <v>0</v>
      </c>
      <c r="AT51" s="135">
        <v>0</v>
      </c>
      <c r="AU51" s="135">
        <v>0</v>
      </c>
      <c r="AV51" s="135">
        <v>0</v>
      </c>
      <c r="AW51" s="135">
        <v>0</v>
      </c>
      <c r="AX51" s="135">
        <v>0</v>
      </c>
      <c r="AY51" s="135">
        <v>0</v>
      </c>
      <c r="AZ51" s="135">
        <v>0</v>
      </c>
      <c r="BA51" s="135">
        <v>0</v>
      </c>
      <c r="BB51" s="135">
        <v>0</v>
      </c>
      <c r="BC51" s="135">
        <v>0</v>
      </c>
      <c r="BD51" s="135">
        <v>0</v>
      </c>
      <c r="BE51" s="135">
        <v>0</v>
      </c>
      <c r="BF51" s="135">
        <v>0</v>
      </c>
      <c r="BG51" s="135">
        <v>0</v>
      </c>
      <c r="BH51" s="135">
        <v>0</v>
      </c>
      <c r="BI51" s="135">
        <v>0</v>
      </c>
      <c r="BJ51" s="135">
        <v>0</v>
      </c>
      <c r="BK51" s="135">
        <v>0</v>
      </c>
      <c r="BL51" s="135">
        <v>0</v>
      </c>
      <c r="BM51" s="135">
        <v>0</v>
      </c>
      <c r="BN51" s="135">
        <v>0</v>
      </c>
      <c r="BO51" s="135">
        <v>0</v>
      </c>
      <c r="BP51" s="135">
        <v>0</v>
      </c>
      <c r="BQ51" s="135">
        <v>0</v>
      </c>
      <c r="BR51" s="135">
        <v>0</v>
      </c>
      <c r="BS51" s="135">
        <v>0</v>
      </c>
      <c r="BT51" s="135">
        <v>0</v>
      </c>
      <c r="BU51" s="135">
        <v>0</v>
      </c>
      <c r="BV51" s="135">
        <v>0</v>
      </c>
      <c r="BW51" s="135">
        <v>0</v>
      </c>
      <c r="BX51" s="135">
        <v>0</v>
      </c>
      <c r="BY51" s="135">
        <v>0</v>
      </c>
      <c r="BZ51" s="135">
        <v>0</v>
      </c>
      <c r="CA51" s="135">
        <v>0</v>
      </c>
      <c r="CB51" s="135">
        <v>0</v>
      </c>
      <c r="CC51" s="135">
        <v>0</v>
      </c>
      <c r="CD51" s="135">
        <v>0</v>
      </c>
      <c r="CE51" s="135">
        <v>0</v>
      </c>
      <c r="CF51" s="135">
        <v>0</v>
      </c>
      <c r="CG51" s="135">
        <v>0</v>
      </c>
      <c r="CH51" s="135">
        <v>0</v>
      </c>
      <c r="CI51" s="135">
        <v>0</v>
      </c>
      <c r="CJ51" s="135">
        <v>0</v>
      </c>
      <c r="CK51" s="135">
        <v>0</v>
      </c>
      <c r="CL51" s="135">
        <v>0</v>
      </c>
      <c r="CM51" s="135">
        <v>0</v>
      </c>
      <c r="CN51" s="135">
        <v>0</v>
      </c>
      <c r="CO51" s="135">
        <v>0</v>
      </c>
      <c r="CP51" s="135">
        <v>0</v>
      </c>
      <c r="CQ51" s="135">
        <v>0</v>
      </c>
      <c r="CR51" s="135">
        <v>0</v>
      </c>
      <c r="CS51" s="135">
        <v>0</v>
      </c>
      <c r="CT51" s="135">
        <v>0</v>
      </c>
      <c r="CU51" s="135">
        <v>0</v>
      </c>
      <c r="CV51" s="135">
        <v>0</v>
      </c>
      <c r="CW51" s="135">
        <v>0</v>
      </c>
      <c r="CX51" s="135">
        <v>0</v>
      </c>
      <c r="CY51" s="135">
        <v>0</v>
      </c>
      <c r="CZ51" s="135">
        <v>0</v>
      </c>
      <c r="DA51" s="135">
        <v>0</v>
      </c>
      <c r="DB51" s="135">
        <v>0</v>
      </c>
      <c r="DC51" s="135">
        <v>0</v>
      </c>
      <c r="DD51" s="135">
        <v>0</v>
      </c>
      <c r="DE51" s="135">
        <v>0</v>
      </c>
      <c r="DF51" s="135">
        <v>0</v>
      </c>
      <c r="DG51" s="135">
        <v>0</v>
      </c>
      <c r="DH51" s="135">
        <v>0</v>
      </c>
      <c r="DI51" s="135">
        <v>0</v>
      </c>
      <c r="DJ51" s="135">
        <v>0</v>
      </c>
      <c r="DK51" s="135">
        <v>0</v>
      </c>
      <c r="DL51" s="135">
        <v>0</v>
      </c>
      <c r="DM51" s="135">
        <v>0</v>
      </c>
      <c r="DN51" s="135">
        <v>0</v>
      </c>
      <c r="DO51" s="135">
        <v>0</v>
      </c>
      <c r="DP51" s="135">
        <v>0</v>
      </c>
      <c r="DQ51" s="135">
        <v>0</v>
      </c>
      <c r="DR51" s="135">
        <v>0</v>
      </c>
      <c r="DS51" s="135">
        <v>0</v>
      </c>
      <c r="DT51" s="135">
        <v>0</v>
      </c>
      <c r="DU51" s="135">
        <v>0</v>
      </c>
      <c r="DV51" s="135">
        <v>0</v>
      </c>
      <c r="DW51" s="135">
        <v>0</v>
      </c>
      <c r="DX51" s="135">
        <v>0</v>
      </c>
      <c r="DY51" s="135">
        <v>0</v>
      </c>
      <c r="DZ51" s="135">
        <v>0</v>
      </c>
      <c r="EA51" s="135">
        <v>0</v>
      </c>
      <c r="EB51" s="135">
        <v>0</v>
      </c>
      <c r="EC51" s="135">
        <v>0</v>
      </c>
      <c r="ED51" s="135">
        <v>0</v>
      </c>
      <c r="EE51" s="135">
        <v>0</v>
      </c>
      <c r="EF51" s="135">
        <v>0</v>
      </c>
      <c r="EG51" s="135">
        <v>0</v>
      </c>
      <c r="EH51" s="135">
        <v>0</v>
      </c>
      <c r="EI51" s="135">
        <v>0</v>
      </c>
      <c r="EJ51" s="135">
        <v>0</v>
      </c>
    </row>
    <row r="52" spans="1:140" s="135" customFormat="1" ht="11.25" hidden="1" customHeight="1" x14ac:dyDescent="0.2">
      <c r="A52" s="236" t="s">
        <v>59</v>
      </c>
      <c r="B52" s="135">
        <v>2.4999985694885254</v>
      </c>
      <c r="C52" s="218">
        <v>21.609090909090909</v>
      </c>
      <c r="D52" s="218">
        <v>19.697073684210526</v>
      </c>
      <c r="E52" s="218">
        <v>22.39980487804878</v>
      </c>
      <c r="F52" s="162">
        <v>21.176123818839582</v>
      </c>
      <c r="G52" s="162">
        <v>22.825482905982909</v>
      </c>
      <c r="H52" s="162">
        <v>22.900743589743591</v>
      </c>
      <c r="I52" s="162">
        <v>22.750222222222224</v>
      </c>
      <c r="J52" s="162">
        <v>22.499951219512198</v>
      </c>
      <c r="K52" s="162">
        <v>22.499902439024392</v>
      </c>
      <c r="L52" s="162">
        <v>22.5</v>
      </c>
      <c r="M52" s="162">
        <v>22.307435897435894</v>
      </c>
      <c r="N52" s="162">
        <v>23.25</v>
      </c>
      <c r="O52" s="162">
        <v>32.849602564102568</v>
      </c>
      <c r="P52" s="162">
        <v>31.698846153846155</v>
      </c>
      <c r="Q52" s="162">
        <v>34.000358974358974</v>
      </c>
      <c r="R52" s="162">
        <v>28.6875</v>
      </c>
      <c r="S52" s="162">
        <v>23.560366237670479</v>
      </c>
      <c r="T52" s="162">
        <v>25.000102564102569</v>
      </c>
      <c r="U52" s="162">
        <v>22.848947368421054</v>
      </c>
      <c r="V52" s="162">
        <v>22.832048780487803</v>
      </c>
      <c r="W52" s="162">
        <v>25.120728239931502</v>
      </c>
      <c r="X52" s="162">
        <v>26.287582756717054</v>
      </c>
      <c r="Y52" s="162">
        <v>26.314888769478646</v>
      </c>
      <c r="Z52" s="162">
        <v>26.669678368660044</v>
      </c>
      <c r="AA52" s="162">
        <v>27.180447117769759</v>
      </c>
      <c r="AB52" s="162">
        <v>27.678058863065406</v>
      </c>
      <c r="AC52" s="231">
        <v>26.656981917467103</v>
      </c>
      <c r="AD52" s="156"/>
      <c r="AG52" s="135">
        <v>22.900743589743591</v>
      </c>
      <c r="AH52" s="135">
        <v>22.750222222222224</v>
      </c>
      <c r="AI52" s="135">
        <v>23.926470588235293</v>
      </c>
      <c r="AJ52" s="135">
        <v>22.488261015518855</v>
      </c>
    </row>
    <row r="53" spans="1:140" s="135" customFormat="1" ht="11.25" hidden="1" customHeight="1" x14ac:dyDescent="0.2">
      <c r="A53" s="179" t="s">
        <v>63</v>
      </c>
      <c r="B53" s="211">
        <v>55</v>
      </c>
      <c r="C53" s="95">
        <v>22.2</v>
      </c>
      <c r="D53" s="95">
        <v>20.279968421052629</v>
      </c>
      <c r="E53" s="95">
        <v>23.155902439024391</v>
      </c>
      <c r="F53" s="95">
        <v>21.840268834169677</v>
      </c>
      <c r="G53" s="95">
        <v>23.36855982905983</v>
      </c>
      <c r="H53" s="95">
        <v>23.496897435897438</v>
      </c>
      <c r="I53" s="95">
        <v>23.240222222222222</v>
      </c>
      <c r="J53" s="95">
        <v>23.132858793324775</v>
      </c>
      <c r="K53" s="95">
        <v>22.976243902439023</v>
      </c>
      <c r="L53" s="95">
        <v>23.289473684210527</v>
      </c>
      <c r="M53" s="95">
        <v>23.499743589743588</v>
      </c>
      <c r="N53" s="95">
        <v>25.125</v>
      </c>
      <c r="O53" s="95">
        <v>36.227807692307692</v>
      </c>
      <c r="P53" s="95">
        <v>34.480897435897433</v>
      </c>
      <c r="Q53" s="95">
        <v>37.974717948717952</v>
      </c>
      <c r="R53" s="95">
        <v>31.3125</v>
      </c>
      <c r="S53" s="95">
        <v>24.406753233929106</v>
      </c>
      <c r="T53" s="95">
        <v>25.99369230769231</v>
      </c>
      <c r="U53" s="95">
        <v>23.638421052631582</v>
      </c>
      <c r="V53" s="95">
        <v>23.588146341463414</v>
      </c>
      <c r="W53" s="95">
        <v>26.57468833014817</v>
      </c>
      <c r="X53" s="95">
        <v>27.58759976430035</v>
      </c>
      <c r="Y53" s="95">
        <v>27.554142979755841</v>
      </c>
      <c r="Z53" s="95">
        <v>27.945875457324824</v>
      </c>
      <c r="AA53" s="95">
        <v>28.410059151163004</v>
      </c>
      <c r="AB53" s="95">
        <v>28.838046878178261</v>
      </c>
      <c r="AC53" s="95">
        <v>27.911706639863329</v>
      </c>
      <c r="AD53" s="156"/>
      <c r="AG53" s="135">
        <v>23.496897435897438</v>
      </c>
      <c r="AH53" s="135">
        <v>23.240222222222222</v>
      </c>
      <c r="AK53" s="135">
        <v>56.928571428571431</v>
      </c>
      <c r="AL53" s="135">
        <v>25.024999618530273</v>
      </c>
      <c r="AM53" s="135">
        <v>28.75</v>
      </c>
      <c r="AN53" s="135">
        <v>40.900001525878906</v>
      </c>
      <c r="AO53" s="135">
        <v>29.399999618530273</v>
      </c>
      <c r="AP53" s="135">
        <v>27.399999618530273</v>
      </c>
      <c r="AQ53" s="135">
        <v>28.149999618530273</v>
      </c>
      <c r="AR53" s="135">
        <v>28.049999237060547</v>
      </c>
      <c r="AS53" s="135">
        <v>26.850000381469727</v>
      </c>
      <c r="AT53" s="135">
        <v>23.5</v>
      </c>
      <c r="AU53" s="135">
        <v>23.899999618530273</v>
      </c>
      <c r="AV53" s="135">
        <v>21.649999618530273</v>
      </c>
      <c r="AW53" s="135">
        <v>22.649999618530273</v>
      </c>
      <c r="AX53" s="135">
        <v>23.024999618530273</v>
      </c>
      <c r="AY53" s="135">
        <v>26.75</v>
      </c>
      <c r="AZ53" s="135">
        <v>38.900001525878906</v>
      </c>
      <c r="BA53" s="135">
        <v>27.399999618530273</v>
      </c>
      <c r="BB53" s="135">
        <v>25.399999618530273</v>
      </c>
      <c r="BC53" s="135">
        <v>26.149999618530273</v>
      </c>
      <c r="BD53" s="135">
        <v>26.049999237060547</v>
      </c>
      <c r="BE53" s="135">
        <v>26.350000381469727</v>
      </c>
      <c r="BF53" s="135">
        <v>23</v>
      </c>
      <c r="BG53" s="135">
        <v>23.399999618530273</v>
      </c>
      <c r="BH53" s="135">
        <v>21.149999618530273</v>
      </c>
      <c r="BI53" s="135">
        <v>22.149999618530273</v>
      </c>
      <c r="BJ53" s="135">
        <v>22.524999618530273</v>
      </c>
      <c r="BK53" s="135">
        <v>26.25</v>
      </c>
      <c r="BL53" s="135">
        <v>38.400001525878906</v>
      </c>
      <c r="BM53" s="135">
        <v>26.899999618530273</v>
      </c>
      <c r="BN53" s="135">
        <v>24.899999618530273</v>
      </c>
      <c r="BO53" s="135">
        <v>25.649999618530273</v>
      </c>
      <c r="BP53" s="135">
        <v>25.549999237060547</v>
      </c>
      <c r="BQ53" s="135">
        <v>26.350000381469727</v>
      </c>
      <c r="BR53" s="135">
        <v>23</v>
      </c>
      <c r="BS53" s="135">
        <v>23.399999618530273</v>
      </c>
      <c r="BT53" s="135">
        <v>21.149999618530273</v>
      </c>
      <c r="BU53" s="135">
        <v>22.149999618530273</v>
      </c>
      <c r="BV53" s="135">
        <v>22.524999618530273</v>
      </c>
      <c r="BW53" s="135">
        <v>26.25</v>
      </c>
      <c r="BX53" s="135">
        <v>38.400001525878906</v>
      </c>
      <c r="BY53" s="135">
        <v>26.899999618530273</v>
      </c>
      <c r="BZ53" s="135">
        <v>24.899999618530273</v>
      </c>
      <c r="CA53" s="135">
        <v>25.649999618530273</v>
      </c>
      <c r="CB53" s="135">
        <v>25.549999237060547</v>
      </c>
      <c r="CC53" s="135">
        <v>26.350000381469727</v>
      </c>
      <c r="CD53" s="135">
        <v>23</v>
      </c>
      <c r="CE53" s="135">
        <v>23.399999618530273</v>
      </c>
      <c r="CF53" s="135">
        <v>21.149999618530273</v>
      </c>
      <c r="CG53" s="135">
        <v>22.149999618530273</v>
      </c>
      <c r="CH53" s="135">
        <v>22.524999618530273</v>
      </c>
      <c r="CI53" s="135">
        <v>26.25</v>
      </c>
      <c r="CJ53" s="135">
        <v>38.400001525878906</v>
      </c>
      <c r="CK53" s="135">
        <v>26.899999618530273</v>
      </c>
      <c r="CL53" s="135">
        <v>24.899999618530273</v>
      </c>
      <c r="CM53" s="135">
        <v>25.649999618530273</v>
      </c>
      <c r="CN53" s="135">
        <v>25.549999237060547</v>
      </c>
      <c r="CO53" s="135">
        <v>26.850000381469727</v>
      </c>
      <c r="CP53" s="135">
        <v>23.5</v>
      </c>
      <c r="CQ53" s="135">
        <v>23.899999618530273</v>
      </c>
      <c r="CR53" s="135">
        <v>21.649999618530273</v>
      </c>
      <c r="CS53" s="135">
        <v>22.649999618530273</v>
      </c>
      <c r="CT53" s="135">
        <v>23.024999618530273</v>
      </c>
      <c r="CU53" s="135">
        <v>26.75</v>
      </c>
      <c r="CV53" s="135">
        <v>38.900001525878906</v>
      </c>
      <c r="CW53" s="135">
        <v>27.399999618530273</v>
      </c>
      <c r="CX53" s="135">
        <v>25.399999618530273</v>
      </c>
      <c r="CY53" s="135">
        <v>26.149999618530273</v>
      </c>
      <c r="CZ53" s="135">
        <v>26.049999237060547</v>
      </c>
      <c r="DA53" s="135">
        <v>27.350000381469727</v>
      </c>
      <c r="DB53" s="135">
        <v>24</v>
      </c>
      <c r="DC53" s="135">
        <v>24.399999618530273</v>
      </c>
      <c r="DD53" s="135">
        <v>22.149999618530273</v>
      </c>
      <c r="DE53" s="135">
        <v>23.149999618530273</v>
      </c>
      <c r="DF53" s="135">
        <v>23.524999618530273</v>
      </c>
      <c r="DG53" s="135">
        <v>27.25</v>
      </c>
      <c r="DH53" s="135">
        <v>39.400001525878906</v>
      </c>
      <c r="DI53" s="135">
        <v>27.899999618530273</v>
      </c>
      <c r="DJ53" s="135">
        <v>25.899999618530273</v>
      </c>
      <c r="DK53" s="135">
        <v>26.649999618530273</v>
      </c>
      <c r="DL53" s="135">
        <v>26.549999237060547</v>
      </c>
      <c r="DM53" s="135">
        <v>27.850000381469727</v>
      </c>
      <c r="DN53" s="135">
        <v>24.5</v>
      </c>
      <c r="DO53" s="135">
        <v>24.899999618530273</v>
      </c>
      <c r="DP53" s="135">
        <v>22.649999618530273</v>
      </c>
      <c r="DQ53" s="135">
        <v>23.649999618530273</v>
      </c>
      <c r="DR53" s="135">
        <v>24.024999618530273</v>
      </c>
      <c r="DS53" s="135">
        <v>27.75</v>
      </c>
      <c r="DT53" s="135">
        <v>39.900001525878906</v>
      </c>
      <c r="DU53" s="135">
        <v>28.399999618530273</v>
      </c>
      <c r="DV53" s="135">
        <v>26.399999618530273</v>
      </c>
      <c r="DW53" s="135">
        <v>27.149999618530273</v>
      </c>
      <c r="DX53" s="135">
        <v>27.049999237060547</v>
      </c>
      <c r="DY53" s="135">
        <v>28.350000381469727</v>
      </c>
      <c r="DZ53" s="135">
        <v>25</v>
      </c>
      <c r="EA53" s="135">
        <v>25.399999618530273</v>
      </c>
      <c r="EB53" s="135">
        <v>23.149999618530273</v>
      </c>
      <c r="EC53" s="135">
        <v>24.149999618530273</v>
      </c>
      <c r="ED53" s="135">
        <v>24.524999618530273</v>
      </c>
      <c r="EE53" s="135">
        <v>28.25</v>
      </c>
      <c r="EF53" s="135">
        <v>40.400001525878906</v>
      </c>
      <c r="EG53" s="135">
        <v>28.899999618530273</v>
      </c>
      <c r="EH53" s="135">
        <v>26.899999618530273</v>
      </c>
      <c r="EI53" s="135">
        <v>27.649999618530273</v>
      </c>
      <c r="EJ53" s="135">
        <v>27.549999237060547</v>
      </c>
    </row>
    <row r="54" spans="1:140" s="135" customFormat="1" ht="11.25" hidden="1" customHeight="1" x14ac:dyDescent="0.2">
      <c r="A54" s="179"/>
      <c r="B54" s="211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156"/>
    </row>
    <row r="55" spans="1:140" s="135" customFormat="1" ht="11.25" hidden="1" customHeight="1" x14ac:dyDescent="0.2">
      <c r="A55" s="179" t="s">
        <v>56</v>
      </c>
      <c r="B55" s="211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156"/>
    </row>
    <row r="56" spans="1:140" s="135" customFormat="1" ht="11.25" hidden="1" customHeight="1" x14ac:dyDescent="0.2">
      <c r="A56" s="179" t="s">
        <v>56</v>
      </c>
      <c r="B56" s="211">
        <v>44.875</v>
      </c>
      <c r="C56" s="95">
        <v>31.692603918222279</v>
      </c>
      <c r="D56" s="95">
        <v>33.977816319261379</v>
      </c>
      <c r="E56" s="95">
        <v>35.847110738342032</v>
      </c>
      <c r="F56" s="95">
        <v>34.57441862980324</v>
      </c>
      <c r="G56" s="95">
        <v>33.731750555006755</v>
      </c>
      <c r="H56" s="95">
        <v>34.365022894961974</v>
      </c>
      <c r="I56" s="95">
        <v>33.098478215051529</v>
      </c>
      <c r="J56" s="95">
        <v>30.078895367507112</v>
      </c>
      <c r="K56" s="95">
        <v>32.309881986837212</v>
      </c>
      <c r="L56" s="95">
        <v>27.847908748177012</v>
      </c>
      <c r="M56" s="95">
        <v>28.718882943641592</v>
      </c>
      <c r="N56" s="95">
        <v>31.055043211830565</v>
      </c>
      <c r="O56" s="95">
        <v>37.020286234279396</v>
      </c>
      <c r="P56" s="95">
        <v>35.371572709347902</v>
      </c>
      <c r="Q56" s="95">
        <v>38.668999759210884</v>
      </c>
      <c r="R56" s="95">
        <v>35.32319912839597</v>
      </c>
      <c r="S56" s="95">
        <v>34.698210906745068</v>
      </c>
      <c r="T56" s="95">
        <v>34.416748785480401</v>
      </c>
      <c r="U56" s="95">
        <v>32.590314733392347</v>
      </c>
      <c r="V56" s="95">
        <v>37.087569201362463</v>
      </c>
      <c r="W56" s="95">
        <v>33.428984668244098</v>
      </c>
      <c r="X56" s="95">
        <v>35.160171172173342</v>
      </c>
      <c r="Y56" s="95">
        <v>34.232403159193872</v>
      </c>
      <c r="Z56" s="95">
        <v>34.187711233795589</v>
      </c>
      <c r="AA56" s="95">
        <v>34.700749868752652</v>
      </c>
      <c r="AB56" s="95">
        <v>37.246990579099105</v>
      </c>
      <c r="AC56" s="95">
        <v>34.771773815481012</v>
      </c>
      <c r="AD56" s="156"/>
      <c r="AG56" s="135">
        <v>34.365022894961974</v>
      </c>
      <c r="AH56" s="135">
        <v>33.098478215051529</v>
      </c>
      <c r="AK56" s="135">
        <v>46.900357142857146</v>
      </c>
      <c r="AL56" s="135">
        <v>19.554998397827148</v>
      </c>
      <c r="AM56" s="135">
        <v>24.049997329711914</v>
      </c>
      <c r="AN56" s="135">
        <v>29.399997711181641</v>
      </c>
      <c r="AO56" s="135">
        <v>19.949998092651366</v>
      </c>
      <c r="AP56" s="135">
        <v>19.64999885559082</v>
      </c>
      <c r="AQ56" s="135">
        <v>19.574998092651366</v>
      </c>
      <c r="AR56" s="135">
        <v>20.999999237060546</v>
      </c>
      <c r="AS56" s="135">
        <v>20.790000915527344</v>
      </c>
      <c r="AT56" s="135">
        <v>20.599998474121094</v>
      </c>
      <c r="AU56" s="135">
        <v>19.600000381469727</v>
      </c>
      <c r="AV56" s="135">
        <v>19.599998474121094</v>
      </c>
      <c r="AW56" s="135">
        <v>19.599998474121094</v>
      </c>
      <c r="AX56" s="135">
        <v>19.554998397827148</v>
      </c>
      <c r="AY56" s="135">
        <v>24.049997329711914</v>
      </c>
      <c r="AZ56" s="135">
        <v>29.399997711181641</v>
      </c>
      <c r="BA56" s="135">
        <v>19.949998092651366</v>
      </c>
      <c r="BB56" s="135">
        <v>19.64999885559082</v>
      </c>
      <c r="BC56" s="135">
        <v>19.574998092651366</v>
      </c>
      <c r="BD56" s="135">
        <v>20.999999237060546</v>
      </c>
      <c r="BE56" s="135">
        <v>20.790000915527344</v>
      </c>
      <c r="BF56" s="135">
        <v>20.599998474121094</v>
      </c>
      <c r="BG56" s="135">
        <v>19.600000381469727</v>
      </c>
      <c r="BH56" s="135">
        <v>19.599998474121094</v>
      </c>
      <c r="BI56" s="135">
        <v>19.599998474121094</v>
      </c>
      <c r="BJ56" s="135">
        <v>19.554998397827148</v>
      </c>
      <c r="BK56" s="135">
        <v>24.049997329711914</v>
      </c>
      <c r="BL56" s="135">
        <v>29.399997711181641</v>
      </c>
      <c r="BM56" s="135">
        <v>19.949998092651366</v>
      </c>
      <c r="BN56" s="135">
        <v>19.64999885559082</v>
      </c>
      <c r="BO56" s="135">
        <v>19.574998092651366</v>
      </c>
      <c r="BP56" s="135">
        <v>20.999999237060546</v>
      </c>
      <c r="BQ56" s="135">
        <v>20.790000915527344</v>
      </c>
      <c r="BR56" s="135">
        <v>20.599998474121094</v>
      </c>
      <c r="BS56" s="135">
        <v>19.600000381469727</v>
      </c>
      <c r="BT56" s="135">
        <v>19.599998474121094</v>
      </c>
      <c r="BU56" s="135">
        <v>19.599998474121094</v>
      </c>
      <c r="BV56" s="135">
        <v>19.554998397827148</v>
      </c>
      <c r="BW56" s="135">
        <v>24.049997329711914</v>
      </c>
      <c r="BX56" s="135">
        <v>29.399997711181641</v>
      </c>
      <c r="BY56" s="135">
        <v>19.949998092651366</v>
      </c>
      <c r="BZ56" s="135">
        <v>19.64999885559082</v>
      </c>
      <c r="CA56" s="135">
        <v>19.574998092651366</v>
      </c>
      <c r="CB56" s="135">
        <v>20.999999237060546</v>
      </c>
      <c r="CC56" s="135">
        <v>20.790000915527344</v>
      </c>
      <c r="CD56" s="135">
        <v>20.599998474121094</v>
      </c>
      <c r="CE56" s="135">
        <v>19.600000381469727</v>
      </c>
      <c r="CF56" s="135">
        <v>19.599998474121094</v>
      </c>
      <c r="CG56" s="135">
        <v>19.599998474121094</v>
      </c>
      <c r="CH56" s="135">
        <v>19.554998397827148</v>
      </c>
      <c r="CI56" s="135">
        <v>24.049997329711914</v>
      </c>
      <c r="CJ56" s="135">
        <v>29.399997711181641</v>
      </c>
      <c r="CK56" s="135">
        <v>19.949998092651366</v>
      </c>
      <c r="CL56" s="135">
        <v>19.64999885559082</v>
      </c>
      <c r="CM56" s="135">
        <v>19.574998092651366</v>
      </c>
      <c r="CN56" s="135">
        <v>20.999999237060546</v>
      </c>
      <c r="CO56" s="135">
        <v>20.790000915527344</v>
      </c>
      <c r="CP56" s="135">
        <v>20.599998474121094</v>
      </c>
      <c r="CQ56" s="135">
        <v>19.600000381469727</v>
      </c>
      <c r="CR56" s="135">
        <v>19.599998474121094</v>
      </c>
      <c r="CS56" s="135">
        <v>19.599998474121094</v>
      </c>
      <c r="CT56" s="135">
        <v>19.554998397827148</v>
      </c>
      <c r="CU56" s="135">
        <v>24.049997329711914</v>
      </c>
      <c r="CV56" s="135">
        <v>29.399997711181641</v>
      </c>
      <c r="CW56" s="135">
        <v>19.949998092651366</v>
      </c>
      <c r="CX56" s="135">
        <v>19.64999885559082</v>
      </c>
      <c r="CY56" s="135">
        <v>19.574998092651366</v>
      </c>
      <c r="CZ56" s="135">
        <v>20.999999237060546</v>
      </c>
      <c r="DA56" s="135">
        <v>20.790000915527344</v>
      </c>
      <c r="DB56" s="135">
        <v>20.599998474121094</v>
      </c>
      <c r="DC56" s="135">
        <v>19.600000381469727</v>
      </c>
      <c r="DD56" s="135">
        <v>19.599998474121094</v>
      </c>
      <c r="DE56" s="135">
        <v>19.599998474121094</v>
      </c>
      <c r="DF56" s="135">
        <v>19.554998397827148</v>
      </c>
      <c r="DG56" s="135">
        <v>24.049997329711914</v>
      </c>
      <c r="DH56" s="135">
        <v>29.399997711181641</v>
      </c>
      <c r="DI56" s="135">
        <v>19.949998092651366</v>
      </c>
      <c r="DJ56" s="135">
        <v>19.64999885559082</v>
      </c>
      <c r="DK56" s="135">
        <v>19.574998092651366</v>
      </c>
      <c r="DL56" s="135">
        <v>20.999999237060546</v>
      </c>
      <c r="DM56" s="135">
        <v>20.990000915527343</v>
      </c>
      <c r="DN56" s="135">
        <v>20.799998474121093</v>
      </c>
      <c r="DO56" s="135">
        <v>19.800000381469726</v>
      </c>
      <c r="DP56" s="135">
        <v>19.799998474121093</v>
      </c>
      <c r="DQ56" s="135">
        <v>19.799998474121093</v>
      </c>
      <c r="DR56" s="135">
        <v>19.754998397827148</v>
      </c>
      <c r="DS56" s="135">
        <v>24.249997329711913</v>
      </c>
      <c r="DT56" s="135">
        <v>29.59999771118164</v>
      </c>
      <c r="DU56" s="135">
        <v>20.149998092651366</v>
      </c>
      <c r="DV56" s="135">
        <v>19.849998855590819</v>
      </c>
      <c r="DW56" s="135">
        <v>19.774998092651366</v>
      </c>
      <c r="DX56" s="135">
        <v>21.199999237060545</v>
      </c>
      <c r="DY56" s="135">
        <v>21.190000915527342</v>
      </c>
      <c r="DZ56" s="135">
        <v>20.999998474121092</v>
      </c>
      <c r="EA56" s="135">
        <v>20.000000381469725</v>
      </c>
      <c r="EB56" s="135">
        <v>19.999998474121092</v>
      </c>
      <c r="EC56" s="135">
        <v>19.999998474121092</v>
      </c>
      <c r="ED56" s="135">
        <v>19.954998397827147</v>
      </c>
      <c r="EE56" s="135">
        <v>24.449997329711913</v>
      </c>
      <c r="EF56" s="135">
        <v>29.799997711181639</v>
      </c>
      <c r="EG56" s="135">
        <v>20.349998092651365</v>
      </c>
      <c r="EH56" s="135">
        <v>20.049998855590818</v>
      </c>
      <c r="EI56" s="135">
        <v>19.974998092651365</v>
      </c>
      <c r="EJ56" s="135">
        <v>21.399999237060545</v>
      </c>
    </row>
    <row r="57" spans="1:140" s="135" customFormat="1" ht="11.25" hidden="1" customHeight="1" x14ac:dyDescent="0.2">
      <c r="A57" s="179"/>
      <c r="B57" s="211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156"/>
    </row>
    <row r="58" spans="1:140" s="135" customFormat="1" ht="11.25" hidden="1" customHeight="1" x14ac:dyDescent="0.2">
      <c r="A58" s="179"/>
      <c r="B58" s="211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156"/>
    </row>
    <row r="59" spans="1:140" s="135" customFormat="1" ht="11.25" hidden="1" customHeight="1" x14ac:dyDescent="0.2">
      <c r="A59" s="179"/>
      <c r="B59" s="211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156"/>
    </row>
    <row r="60" spans="1:140" s="135" customFormat="1" ht="11.25" hidden="1" customHeight="1" x14ac:dyDescent="0.2">
      <c r="A60" s="179"/>
      <c r="B60" s="211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156"/>
    </row>
    <row r="61" spans="1:140" ht="11.25" hidden="1" customHeight="1" x14ac:dyDescent="0.2">
      <c r="A61" s="179"/>
      <c r="B61" s="211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156"/>
    </row>
    <row r="62" spans="1:140" ht="11.25" hidden="1" customHeight="1" x14ac:dyDescent="0.2">
      <c r="A62" s="179"/>
      <c r="B62" s="211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156"/>
    </row>
    <row r="63" spans="1:140" ht="14.1" customHeight="1" x14ac:dyDescent="0.2">
      <c r="A63" s="179"/>
      <c r="B63" s="211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177"/>
    </row>
    <row r="64" spans="1:140" ht="10.5" customHeight="1" x14ac:dyDescent="0.2"/>
    <row r="65" spans="1:30" ht="18.75" customHeight="1" x14ac:dyDescent="0.3">
      <c r="A65" s="188" t="s">
        <v>100</v>
      </c>
    </row>
    <row r="66" spans="1:30" s="151" customFormat="1" ht="13.5" customHeight="1" thickBot="1" x14ac:dyDescent="0.25">
      <c r="A66" s="189" t="s">
        <v>33</v>
      </c>
      <c r="B66" s="190"/>
      <c r="C66" s="191" t="s">
        <v>43</v>
      </c>
      <c r="D66" s="191" t="s">
        <v>44</v>
      </c>
      <c r="E66" s="191" t="s">
        <v>45</v>
      </c>
      <c r="F66" s="191" t="s">
        <v>9</v>
      </c>
      <c r="G66" s="191" t="s">
        <v>39</v>
      </c>
      <c r="H66" s="191">
        <v>37257</v>
      </c>
      <c r="I66" s="191">
        <v>37288</v>
      </c>
      <c r="J66" s="191" t="s">
        <v>40</v>
      </c>
      <c r="K66" s="191">
        <v>37316</v>
      </c>
      <c r="L66" s="191">
        <v>37347</v>
      </c>
      <c r="M66" s="191">
        <v>37377</v>
      </c>
      <c r="N66" s="191">
        <v>37408</v>
      </c>
      <c r="O66" s="191" t="s">
        <v>41</v>
      </c>
      <c r="P66" s="191">
        <v>37438</v>
      </c>
      <c r="Q66" s="191">
        <v>37469</v>
      </c>
      <c r="R66" s="191">
        <v>37500</v>
      </c>
      <c r="S66" s="191" t="s">
        <v>42</v>
      </c>
      <c r="T66" s="191">
        <v>37530</v>
      </c>
      <c r="U66" s="191">
        <v>37561</v>
      </c>
      <c r="V66" s="191">
        <v>37591</v>
      </c>
      <c r="W66" s="191" t="s">
        <v>17</v>
      </c>
      <c r="X66" s="191" t="s">
        <v>18</v>
      </c>
      <c r="Y66" s="191" t="s">
        <v>34</v>
      </c>
      <c r="Z66" s="191" t="s">
        <v>35</v>
      </c>
      <c r="AA66" s="191" t="s">
        <v>104</v>
      </c>
      <c r="AB66" s="191" t="s">
        <v>105</v>
      </c>
      <c r="AC66" s="192" t="s">
        <v>94</v>
      </c>
      <c r="AD66" s="193"/>
    </row>
    <row r="67" spans="1:30" ht="13.65" customHeight="1" x14ac:dyDescent="0.2">
      <c r="A67" s="255" t="s">
        <v>57</v>
      </c>
      <c r="B67" s="73" t="s">
        <v>1</v>
      </c>
      <c r="C67" s="194">
        <v>4448.3655274888561</v>
      </c>
      <c r="D67" s="194">
        <v>5071.2479419772089</v>
      </c>
      <c r="E67" s="194">
        <v>7837.3265995902348</v>
      </c>
      <c r="F67" s="232">
        <v>5785.6466896854326</v>
      </c>
      <c r="G67" s="194">
        <v>8462.5488133888721</v>
      </c>
      <c r="H67" s="194">
        <v>8794.4447130493663</v>
      </c>
      <c r="I67" s="194">
        <v>8130.6529137283796</v>
      </c>
      <c r="J67" s="194">
        <v>10338.793981318147</v>
      </c>
      <c r="K67" s="194">
        <v>10021.850257718264</v>
      </c>
      <c r="L67" s="194">
        <v>10655.737704918032</v>
      </c>
      <c r="M67" s="194">
        <v>7433.4681854264109</v>
      </c>
      <c r="N67" s="194">
        <v>7155.0255536626919</v>
      </c>
      <c r="O67" s="194">
        <v>10261.691422332375</v>
      </c>
      <c r="P67" s="194">
        <v>9615.3433918707233</v>
      </c>
      <c r="Q67" s="194">
        <v>10908.039452794026</v>
      </c>
      <c r="R67" s="194">
        <v>9564.0858815875072</v>
      </c>
      <c r="S67" s="194">
        <v>8820.6130348640672</v>
      </c>
      <c r="T67" s="194">
        <v>9054.4291389361806</v>
      </c>
      <c r="U67" s="194">
        <v>7919.6289761908911</v>
      </c>
      <c r="V67" s="194">
        <v>9487.7809894651346</v>
      </c>
      <c r="W67" s="232">
        <v>9013.0832434340191</v>
      </c>
      <c r="X67" s="194">
        <v>8137.5941677631508</v>
      </c>
      <c r="Y67" s="194">
        <v>7744.29289821572</v>
      </c>
      <c r="Z67" s="194">
        <v>7589.9145991143987</v>
      </c>
      <c r="AA67" s="194">
        <v>7255.3553939845169</v>
      </c>
      <c r="AB67" s="219">
        <v>6929.8607046053521</v>
      </c>
      <c r="AC67" s="220">
        <v>7456.7464062039862</v>
      </c>
    </row>
    <row r="68" spans="1:30" ht="13.65" customHeight="1" x14ac:dyDescent="0.2">
      <c r="A68" s="256" t="s">
        <v>58</v>
      </c>
      <c r="B68" s="73" t="s">
        <v>1</v>
      </c>
      <c r="C68" s="194">
        <v>4457.6523031203569</v>
      </c>
      <c r="D68" s="194">
        <v>5029.3019401908987</v>
      </c>
      <c r="E68" s="194">
        <v>7624.3980738362761</v>
      </c>
      <c r="F68" s="233">
        <v>5703.7841057158439</v>
      </c>
      <c r="G68" s="194">
        <v>8301.1026292174174</v>
      </c>
      <c r="H68" s="194">
        <v>8629.3252107205608</v>
      </c>
      <c r="I68" s="194">
        <v>7972.880047714274</v>
      </c>
      <c r="J68" s="194">
        <v>10720.974563964119</v>
      </c>
      <c r="K68" s="194">
        <v>10239.619533450235</v>
      </c>
      <c r="L68" s="194">
        <v>11202.329594478</v>
      </c>
      <c r="M68" s="194">
        <v>7985.7783643684415</v>
      </c>
      <c r="N68" s="194">
        <v>7666.0988074957413</v>
      </c>
      <c r="O68" s="194">
        <v>10737.244392061355</v>
      </c>
      <c r="P68" s="194">
        <v>10085.274960837663</v>
      </c>
      <c r="Q68" s="194">
        <v>11389.213823285045</v>
      </c>
      <c r="R68" s="194">
        <v>10033.750813272607</v>
      </c>
      <c r="S68" s="194">
        <v>8757.7254430595949</v>
      </c>
      <c r="T68" s="194">
        <v>9557.421451787648</v>
      </c>
      <c r="U68" s="194">
        <v>7570.3530315999105</v>
      </c>
      <c r="V68" s="194">
        <v>9145.401845791228</v>
      </c>
      <c r="W68" s="233">
        <v>9225.5490118045127</v>
      </c>
      <c r="X68" s="194">
        <v>8606.1170632464382</v>
      </c>
      <c r="Y68" s="194">
        <v>8115.9655877710484</v>
      </c>
      <c r="Z68" s="194">
        <v>8017.7326093052079</v>
      </c>
      <c r="AA68" s="194">
        <v>7856.7647839736619</v>
      </c>
      <c r="AB68" s="219">
        <v>7928.3087384403098</v>
      </c>
      <c r="AC68" s="221">
        <v>8004.9828806774776</v>
      </c>
    </row>
    <row r="69" spans="1:30" ht="13.65" customHeight="1" x14ac:dyDescent="0.2">
      <c r="A69" s="256" t="s">
        <v>60</v>
      </c>
      <c r="B69" s="73" t="s">
        <v>1</v>
      </c>
      <c r="C69" s="194">
        <v>4418.276374442793</v>
      </c>
      <c r="D69" s="194">
        <v>5027.3154774074837</v>
      </c>
      <c r="E69" s="194">
        <v>7764.7757376450172</v>
      </c>
      <c r="F69" s="233">
        <v>5736.789196498431</v>
      </c>
      <c r="G69" s="194">
        <v>8943.253450060567</v>
      </c>
      <c r="H69" s="194">
        <v>9045.3673709487666</v>
      </c>
      <c r="I69" s="194">
        <v>8841.1395291723675</v>
      </c>
      <c r="J69" s="194">
        <v>11852.670762906855</v>
      </c>
      <c r="K69" s="194">
        <v>11546.95786173548</v>
      </c>
      <c r="L69" s="194">
        <v>12158.383664078232</v>
      </c>
      <c r="M69" s="194">
        <v>8944.7010778603471</v>
      </c>
      <c r="N69" s="194">
        <v>9028.8756388415677</v>
      </c>
      <c r="O69" s="194">
        <v>10320.693090396831</v>
      </c>
      <c r="P69" s="194">
        <v>10054.316101904527</v>
      </c>
      <c r="Q69" s="194">
        <v>10587.070078889135</v>
      </c>
      <c r="R69" s="194">
        <v>10186.239427456081</v>
      </c>
      <c r="S69" s="194">
        <v>9259.3281003294051</v>
      </c>
      <c r="T69" s="194">
        <v>8970.4724070921256</v>
      </c>
      <c r="U69" s="194">
        <v>9190.437926878265</v>
      </c>
      <c r="V69" s="194">
        <v>9617.0739670178282</v>
      </c>
      <c r="W69" s="233">
        <v>9745.823502250134</v>
      </c>
      <c r="X69" s="194">
        <v>8560.5089243412513</v>
      </c>
      <c r="Y69" s="194">
        <v>8076.9932254081368</v>
      </c>
      <c r="Z69" s="194">
        <v>7920.7705472858579</v>
      </c>
      <c r="AA69" s="194">
        <v>7525.4143927153646</v>
      </c>
      <c r="AB69" s="219">
        <v>7179.1684273439332</v>
      </c>
      <c r="AC69" s="221">
        <v>7786.8924845065503</v>
      </c>
    </row>
    <row r="70" spans="1:30" ht="13.65" customHeight="1" x14ac:dyDescent="0.2">
      <c r="A70" s="256" t="s">
        <v>62</v>
      </c>
      <c r="B70" s="73" t="s">
        <v>1</v>
      </c>
      <c r="C70" s="194">
        <v>4808.5716939078748</v>
      </c>
      <c r="D70" s="194">
        <v>4237.6114076488848</v>
      </c>
      <c r="E70" s="194">
        <v>6533.916663404194</v>
      </c>
      <c r="F70" s="233">
        <v>5193.3665883203175</v>
      </c>
      <c r="G70" s="194">
        <v>8191.9635527499331</v>
      </c>
      <c r="H70" s="194">
        <v>8332.213250817902</v>
      </c>
      <c r="I70" s="194">
        <v>8051.7138546819642</v>
      </c>
      <c r="J70" s="194">
        <v>11416.789938078204</v>
      </c>
      <c r="K70" s="194">
        <v>10675.253732929486</v>
      </c>
      <c r="L70" s="194">
        <v>12158.326143226919</v>
      </c>
      <c r="M70" s="194">
        <v>8944.7010778603471</v>
      </c>
      <c r="N70" s="194">
        <v>9028.8756388415677</v>
      </c>
      <c r="O70" s="194">
        <v>10320.693090396831</v>
      </c>
      <c r="P70" s="194">
        <v>10054.316101904527</v>
      </c>
      <c r="Q70" s="194">
        <v>10587.070078889135</v>
      </c>
      <c r="R70" s="194">
        <v>9512.280416395577</v>
      </c>
      <c r="S70" s="194">
        <v>8748.27449016418</v>
      </c>
      <c r="T70" s="194">
        <v>8886.6274570499918</v>
      </c>
      <c r="U70" s="194">
        <v>8242.7026743759507</v>
      </c>
      <c r="V70" s="194">
        <v>9115.4933390665938</v>
      </c>
      <c r="W70" s="233">
        <v>9355.3930369241443</v>
      </c>
      <c r="X70" s="194">
        <v>5298.9642007956145</v>
      </c>
      <c r="Y70" s="194">
        <v>4802.1927272162366</v>
      </c>
      <c r="Z70" s="194">
        <v>4673.134385076517</v>
      </c>
      <c r="AA70" s="194">
        <v>5364.4917704734535</v>
      </c>
      <c r="AB70" s="219">
        <v>5422.8681178613415</v>
      </c>
      <c r="AC70" s="221">
        <v>5528.0174083286056</v>
      </c>
    </row>
    <row r="71" spans="1:30" ht="13.65" customHeight="1" x14ac:dyDescent="0.2">
      <c r="A71" s="256" t="s">
        <v>61</v>
      </c>
      <c r="B71" s="73" t="s">
        <v>1</v>
      </c>
      <c r="C71" s="194">
        <v>4143.3878157503714</v>
      </c>
      <c r="D71" s="194">
        <v>4358.165911609939</v>
      </c>
      <c r="E71" s="194">
        <v>6533.916663404194</v>
      </c>
      <c r="F71" s="233">
        <v>5011.8234635881681</v>
      </c>
      <c r="G71" s="194">
        <v>8191.9635527499331</v>
      </c>
      <c r="H71" s="194">
        <v>8332.213250817902</v>
      </c>
      <c r="I71" s="194">
        <v>8051.7138546819642</v>
      </c>
      <c r="J71" s="194">
        <v>12031.572796864515</v>
      </c>
      <c r="K71" s="194">
        <v>10675.253732929486</v>
      </c>
      <c r="L71" s="194">
        <v>13387.891860799542</v>
      </c>
      <c r="M71" s="194">
        <v>9417.0181428667074</v>
      </c>
      <c r="N71" s="194">
        <v>9114.1396933560482</v>
      </c>
      <c r="O71" s="194">
        <v>10643.944949561437</v>
      </c>
      <c r="P71" s="194">
        <v>10380.072553384451</v>
      </c>
      <c r="Q71" s="194">
        <v>10907.817345738424</v>
      </c>
      <c r="R71" s="194">
        <v>9512.2397527651265</v>
      </c>
      <c r="S71" s="194">
        <v>8748.27449016418</v>
      </c>
      <c r="T71" s="194">
        <v>8886.6274570499918</v>
      </c>
      <c r="U71" s="194">
        <v>8242.7026743759507</v>
      </c>
      <c r="V71" s="194">
        <v>9115.4933390665938</v>
      </c>
      <c r="W71" s="233">
        <v>9520.8283431935888</v>
      </c>
      <c r="X71" s="194">
        <v>8336.3419160850481</v>
      </c>
      <c r="Y71" s="194">
        <v>7893.2512224440379</v>
      </c>
      <c r="Z71" s="194">
        <v>7762.2725630253781</v>
      </c>
      <c r="AA71" s="194">
        <v>7383.4265519237242</v>
      </c>
      <c r="AB71" s="219">
        <v>7019.9105974458507</v>
      </c>
      <c r="AC71" s="221">
        <v>7607.9252429245198</v>
      </c>
    </row>
    <row r="72" spans="1:30" ht="13.65" customHeight="1" x14ac:dyDescent="0.2">
      <c r="A72" s="256" t="s">
        <v>59</v>
      </c>
      <c r="B72" s="73" t="s">
        <v>1</v>
      </c>
      <c r="C72" s="194">
        <v>3971.0252600297176</v>
      </c>
      <c r="D72" s="194">
        <v>3951.7739349395779</v>
      </c>
      <c r="E72" s="194">
        <v>5989.8928604053299</v>
      </c>
      <c r="F72" s="233">
        <v>4637.564018458208</v>
      </c>
      <c r="G72" s="194">
        <v>7190.1937211249824</v>
      </c>
      <c r="H72" s="194">
        <v>7196.933069026094</v>
      </c>
      <c r="I72" s="194">
        <v>7183.4543732238708</v>
      </c>
      <c r="J72" s="194">
        <v>11049.480512805771</v>
      </c>
      <c r="K72" s="194">
        <v>9803.8790583984282</v>
      </c>
      <c r="L72" s="194">
        <v>12295.081967213115</v>
      </c>
      <c r="M72" s="194">
        <v>8313.3828747405769</v>
      </c>
      <c r="N72" s="194">
        <v>7921.6354344122656</v>
      </c>
      <c r="O72" s="194">
        <v>10540.984906850861</v>
      </c>
      <c r="P72" s="194">
        <v>10173.979718031167</v>
      </c>
      <c r="Q72" s="194">
        <v>10907.990095670555</v>
      </c>
      <c r="R72" s="194">
        <v>9295.705920624594</v>
      </c>
      <c r="S72" s="194">
        <v>7801.8588977777499</v>
      </c>
      <c r="T72" s="194">
        <v>8383.5491581970455</v>
      </c>
      <c r="U72" s="194">
        <v>7576.9035932013903</v>
      </c>
      <c r="V72" s="194">
        <v>7445.1239419348149</v>
      </c>
      <c r="W72" s="233">
        <v>8743.6738191862332</v>
      </c>
      <c r="X72" s="194">
        <v>7780.2835574087994</v>
      </c>
      <c r="Y72" s="194">
        <v>7351.7027139064921</v>
      </c>
      <c r="Z72" s="194">
        <v>7253.4583668747473</v>
      </c>
      <c r="AA72" s="194">
        <v>6904.9965585178943</v>
      </c>
      <c r="AB72" s="219">
        <v>6577.0874399140012</v>
      </c>
      <c r="AC72" s="221">
        <v>7097.9987190503871</v>
      </c>
    </row>
    <row r="73" spans="1:30" ht="13.65" customHeight="1" thickBot="1" x14ac:dyDescent="0.25">
      <c r="A73" s="257" t="s">
        <v>63</v>
      </c>
      <c r="B73" s="164" t="s">
        <v>1</v>
      </c>
      <c r="C73" s="196">
        <v>4082.4665676077261</v>
      </c>
      <c r="D73" s="196">
        <v>4066.9156022339639</v>
      </c>
      <c r="E73" s="196">
        <v>6192.166151196021</v>
      </c>
      <c r="F73" s="234">
        <v>4780.5161070125705</v>
      </c>
      <c r="G73" s="196">
        <v>7361.2299647594591</v>
      </c>
      <c r="H73" s="196">
        <v>7384.2850005640712</v>
      </c>
      <c r="I73" s="196">
        <v>7338.174928954847</v>
      </c>
      <c r="J73" s="196">
        <v>11368.961801817513</v>
      </c>
      <c r="K73" s="196">
        <v>10011.435251607418</v>
      </c>
      <c r="L73" s="196">
        <v>12726.488352027611</v>
      </c>
      <c r="M73" s="196">
        <v>8758.1078625465052</v>
      </c>
      <c r="N73" s="196">
        <v>8560.4770017035771</v>
      </c>
      <c r="O73" s="196">
        <v>11625.78954402932</v>
      </c>
      <c r="P73" s="196">
        <v>11068.529969494602</v>
      </c>
      <c r="Q73" s="196">
        <v>12183.049118564037</v>
      </c>
      <c r="R73" s="196">
        <v>10149.64216005205</v>
      </c>
      <c r="S73" s="196">
        <v>8082.5478702658393</v>
      </c>
      <c r="T73" s="196">
        <v>8716.7449139280125</v>
      </c>
      <c r="U73" s="196">
        <v>7838.9260572606427</v>
      </c>
      <c r="V73" s="196">
        <v>7691.9726396088645</v>
      </c>
      <c r="W73" s="234">
        <v>9250.1477685780901</v>
      </c>
      <c r="X73" s="196">
        <v>8165.2361568165616</v>
      </c>
      <c r="Y73" s="196">
        <v>7698.0646685664769</v>
      </c>
      <c r="Z73" s="196">
        <v>7600.7150064969173</v>
      </c>
      <c r="AA73" s="196">
        <v>7217.5204002309401</v>
      </c>
      <c r="AB73" s="222">
        <v>6852.8592162305531</v>
      </c>
      <c r="AC73" s="223">
        <v>7432.2726833905108</v>
      </c>
    </row>
    <row r="74" spans="1:30" ht="13.65" customHeight="1" x14ac:dyDescent="0.2">
      <c r="A74" s="167"/>
      <c r="B74" s="168"/>
      <c r="C74" s="200"/>
      <c r="D74" s="200"/>
      <c r="E74" s="200"/>
      <c r="F74" s="200"/>
      <c r="G74" s="200"/>
      <c r="H74" s="200"/>
      <c r="I74" s="200"/>
      <c r="J74" s="200"/>
      <c r="K74" s="200"/>
      <c r="L74" s="200"/>
      <c r="M74" s="200"/>
      <c r="N74" s="200"/>
      <c r="O74" s="200"/>
      <c r="P74" s="200"/>
      <c r="Q74" s="200"/>
      <c r="R74" s="200"/>
      <c r="S74" s="200"/>
      <c r="T74" s="200"/>
      <c r="U74" s="200"/>
      <c r="V74" s="200"/>
      <c r="W74" s="200"/>
      <c r="X74" s="200"/>
      <c r="Y74" s="200"/>
      <c r="Z74" s="200"/>
      <c r="AA74" s="200"/>
      <c r="AB74" s="200"/>
      <c r="AC74" s="200"/>
    </row>
    <row r="75" spans="1:30" ht="13.65" hidden="1" customHeight="1" x14ac:dyDescent="0.2">
      <c r="A75" s="179"/>
      <c r="B75" s="135"/>
      <c r="C75" s="194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4"/>
      <c r="O75" s="194"/>
      <c r="P75" s="194"/>
      <c r="Q75" s="194"/>
      <c r="R75" s="194"/>
      <c r="S75" s="194"/>
      <c r="T75" s="194"/>
      <c r="U75" s="194"/>
      <c r="V75" s="194"/>
      <c r="W75" s="194"/>
      <c r="X75" s="194"/>
      <c r="Y75" s="194"/>
      <c r="Z75" s="194"/>
      <c r="AA75" s="194"/>
      <c r="AB75" s="219"/>
      <c r="AC75" s="194"/>
    </row>
    <row r="76" spans="1:30" ht="13.65" hidden="1" customHeight="1" x14ac:dyDescent="0.2">
      <c r="A76" s="179"/>
      <c r="B76" s="135"/>
      <c r="C76" s="194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4"/>
      <c r="O76" s="194"/>
      <c r="P76" s="194"/>
      <c r="Q76" s="194"/>
      <c r="R76" s="194"/>
      <c r="S76" s="194"/>
      <c r="T76" s="194"/>
      <c r="U76" s="194"/>
      <c r="V76" s="194"/>
      <c r="W76" s="194"/>
      <c r="X76" s="194"/>
      <c r="Y76" s="194"/>
      <c r="Z76" s="194"/>
      <c r="AA76" s="194"/>
      <c r="AB76" s="219"/>
      <c r="AC76" s="194"/>
    </row>
    <row r="77" spans="1:30" ht="13.65" hidden="1" customHeight="1" x14ac:dyDescent="0.2">
      <c r="A77" s="179"/>
      <c r="B77" s="135"/>
      <c r="C77" s="194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4"/>
      <c r="O77" s="194"/>
      <c r="P77" s="194"/>
      <c r="Q77" s="194"/>
      <c r="R77" s="194"/>
      <c r="S77" s="194"/>
      <c r="T77" s="194"/>
      <c r="U77" s="194"/>
      <c r="V77" s="194"/>
      <c r="W77" s="194"/>
      <c r="X77" s="194"/>
      <c r="Y77" s="194"/>
      <c r="Z77" s="194"/>
      <c r="AA77" s="194"/>
      <c r="AB77" s="219"/>
      <c r="AC77" s="194"/>
    </row>
    <row r="78" spans="1:30" ht="13.65" hidden="1" customHeight="1" x14ac:dyDescent="0.2">
      <c r="A78" s="179"/>
      <c r="B78" s="135"/>
      <c r="C78" s="194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4"/>
      <c r="O78" s="194"/>
      <c r="P78" s="194"/>
      <c r="Q78" s="194"/>
      <c r="R78" s="194"/>
      <c r="S78" s="194"/>
      <c r="T78" s="194"/>
      <c r="U78" s="194"/>
      <c r="V78" s="194"/>
      <c r="W78" s="194"/>
      <c r="X78" s="194"/>
      <c r="Y78" s="194"/>
      <c r="Z78" s="194"/>
      <c r="AA78" s="194"/>
      <c r="AB78" s="194"/>
      <c r="AC78" s="194"/>
    </row>
    <row r="79" spans="1:30" ht="13.65" hidden="1" customHeight="1" x14ac:dyDescent="0.2">
      <c r="A79" s="179"/>
      <c r="B79" s="135"/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/>
      <c r="Q79" s="194"/>
      <c r="R79" s="194"/>
      <c r="S79" s="194"/>
      <c r="T79" s="194"/>
      <c r="U79" s="194"/>
      <c r="V79" s="194"/>
      <c r="W79" s="194"/>
      <c r="X79" s="194"/>
      <c r="Y79" s="194"/>
      <c r="Z79" s="194"/>
      <c r="AA79" s="194"/>
      <c r="AB79" s="194"/>
      <c r="AC79" s="194"/>
    </row>
    <row r="80" spans="1:30" ht="13.65" hidden="1" customHeight="1" x14ac:dyDescent="0.2">
      <c r="A80" s="179"/>
      <c r="B80" s="135"/>
      <c r="C80" s="194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4"/>
      <c r="O80" s="194"/>
      <c r="P80" s="194"/>
      <c r="Q80" s="194"/>
      <c r="R80" s="194"/>
      <c r="S80" s="194"/>
      <c r="T80" s="194"/>
      <c r="U80" s="194"/>
      <c r="V80" s="194"/>
      <c r="W80" s="194"/>
      <c r="X80" s="194"/>
      <c r="Y80" s="194"/>
      <c r="Z80" s="194"/>
      <c r="AA80" s="194"/>
      <c r="AB80" s="194"/>
      <c r="AC80" s="194"/>
    </row>
    <row r="81" spans="1:29" ht="13.65" hidden="1" customHeight="1" x14ac:dyDescent="0.2">
      <c r="A81" s="179"/>
      <c r="B81" s="135"/>
      <c r="C81" s="194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4"/>
      <c r="O81" s="194"/>
      <c r="P81" s="194"/>
      <c r="Q81" s="194"/>
      <c r="R81" s="194"/>
      <c r="S81" s="194"/>
      <c r="T81" s="194"/>
      <c r="U81" s="194"/>
      <c r="V81" s="194"/>
      <c r="W81" s="194"/>
      <c r="X81" s="194"/>
      <c r="Y81" s="194"/>
      <c r="Z81" s="194"/>
      <c r="AA81" s="194"/>
      <c r="AB81" s="194"/>
      <c r="AC81" s="194"/>
    </row>
    <row r="82" spans="1:29" ht="13.65" hidden="1" customHeight="1" x14ac:dyDescent="0.2">
      <c r="A82" s="179"/>
      <c r="B82" s="135"/>
      <c r="C82" s="194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4"/>
      <c r="O82" s="194"/>
      <c r="P82" s="194"/>
      <c r="Q82" s="194"/>
      <c r="R82" s="194"/>
      <c r="S82" s="194"/>
      <c r="T82" s="194"/>
      <c r="U82" s="194"/>
      <c r="V82" s="194"/>
      <c r="W82" s="194"/>
      <c r="X82" s="194"/>
      <c r="Y82" s="194"/>
      <c r="Z82" s="194"/>
      <c r="AA82" s="194"/>
      <c r="AB82" s="194"/>
      <c r="AC82" s="194"/>
    </row>
    <row r="83" spans="1:29" ht="13.65" hidden="1" customHeight="1" x14ac:dyDescent="0.2">
      <c r="A83" s="179"/>
      <c r="B83" s="179"/>
      <c r="C83" s="194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4"/>
      <c r="Z83" s="194"/>
      <c r="AA83" s="194"/>
      <c r="AB83" s="194"/>
      <c r="AC83" s="194"/>
    </row>
    <row r="84" spans="1:29" x14ac:dyDescent="0.2">
      <c r="C84" s="198"/>
      <c r="D84" s="198"/>
      <c r="E84" s="198"/>
      <c r="F84" s="198"/>
      <c r="G84" s="198"/>
      <c r="H84" s="194"/>
      <c r="I84" s="194"/>
      <c r="J84" s="198"/>
      <c r="K84" s="194"/>
      <c r="L84" s="194"/>
      <c r="M84" s="194"/>
      <c r="N84" s="194"/>
      <c r="O84" s="198"/>
      <c r="P84" s="194"/>
      <c r="Q84" s="194"/>
      <c r="R84" s="194"/>
      <c r="S84" s="198"/>
      <c r="T84" s="194"/>
      <c r="U84" s="194"/>
      <c r="V84" s="194"/>
      <c r="W84" s="198"/>
      <c r="X84" s="198"/>
      <c r="Y84" s="198"/>
      <c r="Z84" s="198"/>
      <c r="AA84" s="198"/>
      <c r="AC84" s="198"/>
    </row>
    <row r="85" spans="1:29" ht="3" customHeight="1" x14ac:dyDescent="0.2">
      <c r="C85" s="198"/>
      <c r="D85" s="198"/>
      <c r="E85" s="198"/>
      <c r="F85" s="198"/>
      <c r="G85" s="198"/>
      <c r="H85" s="198"/>
      <c r="I85" s="198"/>
      <c r="J85" s="198"/>
      <c r="K85" s="198"/>
      <c r="L85" s="198"/>
      <c r="M85" s="198"/>
      <c r="N85" s="198"/>
      <c r="O85" s="198"/>
      <c r="P85" s="198"/>
      <c r="Q85" s="198"/>
      <c r="R85" s="198"/>
      <c r="S85" s="198"/>
      <c r="T85" s="198"/>
      <c r="U85" s="198"/>
      <c r="V85" s="198"/>
      <c r="W85" s="198"/>
      <c r="X85" s="198"/>
      <c r="Y85" s="198"/>
      <c r="Z85" s="198"/>
      <c r="AA85" s="198"/>
      <c r="AC85" s="198"/>
    </row>
    <row r="86" spans="1:29" ht="16.2" thickBot="1" x14ac:dyDescent="0.35">
      <c r="A86" s="169" t="s">
        <v>31</v>
      </c>
      <c r="B86" s="176"/>
      <c r="C86" s="199"/>
      <c r="D86" s="199"/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99"/>
      <c r="AA86" s="199"/>
      <c r="AB86" s="217"/>
      <c r="AC86" s="199"/>
    </row>
    <row r="87" spans="1:29" x14ac:dyDescent="0.2">
      <c r="A87" s="255" t="s">
        <v>57</v>
      </c>
      <c r="B87" s="135"/>
      <c r="C87" s="194">
        <v>3.377009320545767</v>
      </c>
      <c r="D87" s="194">
        <v>-53.799136975540023</v>
      </c>
      <c r="E87" s="194">
        <v>-2.2967805922016851</v>
      </c>
      <c r="F87" s="232">
        <v>-17.572969415731677</v>
      </c>
      <c r="G87" s="194">
        <v>-1.5943355854942638</v>
      </c>
      <c r="H87" s="194">
        <v>-3.1185031185013941</v>
      </c>
      <c r="I87" s="194">
        <v>-7.0168052484405052E-2</v>
      </c>
      <c r="J87" s="194">
        <v>0.10627557255975262</v>
      </c>
      <c r="K87" s="194">
        <v>0.21255114512132423</v>
      </c>
      <c r="L87" s="194">
        <v>0</v>
      </c>
      <c r="M87" s="194">
        <v>333.67188862263174</v>
      </c>
      <c r="N87" s="194">
        <v>352.30446522731836</v>
      </c>
      <c r="O87" s="194">
        <v>448.56309124272957</v>
      </c>
      <c r="P87" s="194">
        <v>428.06234828019115</v>
      </c>
      <c r="Q87" s="194">
        <v>469.06383420526799</v>
      </c>
      <c r="R87" s="194">
        <v>390.79308458095875</v>
      </c>
      <c r="S87" s="194">
        <v>334.62272495770776</v>
      </c>
      <c r="T87" s="194">
        <v>358.75219108531928</v>
      </c>
      <c r="U87" s="194">
        <v>296.03724926975428</v>
      </c>
      <c r="V87" s="194">
        <v>349.07873451805608</v>
      </c>
      <c r="W87" s="232">
        <v>266.51668427337972</v>
      </c>
      <c r="X87" s="194">
        <v>221.23773611138404</v>
      </c>
      <c r="Y87" s="194">
        <v>125.06022051102991</v>
      </c>
      <c r="Z87" s="200">
        <v>103.15976758709894</v>
      </c>
      <c r="AA87" s="200">
        <v>58.298456405233992</v>
      </c>
      <c r="AB87" s="95">
        <v>21.548091957763063</v>
      </c>
      <c r="AC87" s="220">
        <v>90.175761839520419</v>
      </c>
    </row>
    <row r="88" spans="1:29" x14ac:dyDescent="0.2">
      <c r="A88" s="256" t="s">
        <v>58</v>
      </c>
      <c r="B88" s="159"/>
      <c r="C88" s="194">
        <v>0</v>
      </c>
      <c r="D88" s="194">
        <v>-43.248071108050681</v>
      </c>
      <c r="E88" s="194">
        <v>-2.5643033316373476</v>
      </c>
      <c r="F88" s="233">
        <v>-15.270791479895706</v>
      </c>
      <c r="G88" s="194">
        <v>-1.469434297803673</v>
      </c>
      <c r="H88" s="194">
        <v>-2.8687005431202124</v>
      </c>
      <c r="I88" s="194">
        <v>-7.0168052487133536E-2</v>
      </c>
      <c r="J88" s="194">
        <v>-5.8451564907954889E-2</v>
      </c>
      <c r="K88" s="194">
        <v>-0.11690312981772877</v>
      </c>
      <c r="L88" s="194">
        <v>0</v>
      </c>
      <c r="M88" s="194">
        <v>358.46386672975495</v>
      </c>
      <c r="N88" s="194">
        <v>377.46906988641149</v>
      </c>
      <c r="O88" s="194">
        <v>469.38738978617585</v>
      </c>
      <c r="P88" s="194">
        <v>449.2720322341811</v>
      </c>
      <c r="Q88" s="194">
        <v>489.50274733816877</v>
      </c>
      <c r="R88" s="194">
        <v>410.2709255270529</v>
      </c>
      <c r="S88" s="194">
        <v>332.71350132215593</v>
      </c>
      <c r="T88" s="194">
        <v>378.67749043498952</v>
      </c>
      <c r="U88" s="194">
        <v>282.98124750708939</v>
      </c>
      <c r="V88" s="194">
        <v>336.48176602439344</v>
      </c>
      <c r="W88" s="233">
        <v>272.8064131172523</v>
      </c>
      <c r="X88" s="194">
        <v>233.97414941694115</v>
      </c>
      <c r="Y88" s="194">
        <v>131.15402321524107</v>
      </c>
      <c r="Z88" s="194">
        <v>108.99953517072663</v>
      </c>
      <c r="AA88" s="194">
        <v>63.165150415610697</v>
      </c>
      <c r="AB88" s="95">
        <v>24.716491965921705</v>
      </c>
      <c r="AC88" s="221">
        <v>96.994564953504778</v>
      </c>
    </row>
    <row r="89" spans="1:29" x14ac:dyDescent="0.2">
      <c r="A89" s="256" t="s">
        <v>60</v>
      </c>
      <c r="B89" s="135"/>
      <c r="C89" s="194">
        <v>14.318519519114489</v>
      </c>
      <c r="D89" s="194">
        <v>-48.812534300379411</v>
      </c>
      <c r="E89" s="194">
        <v>-6.1856477312758216</v>
      </c>
      <c r="F89" s="233">
        <v>-13.559887504179642</v>
      </c>
      <c r="G89" s="194">
        <v>1.5417095461289136</v>
      </c>
      <c r="H89" s="194">
        <v>3.1185031185013941</v>
      </c>
      <c r="I89" s="194">
        <v>-3.5084026243566768E-2</v>
      </c>
      <c r="J89" s="194">
        <v>5.3137786278966814E-2</v>
      </c>
      <c r="K89" s="194">
        <v>0.10627557255975262</v>
      </c>
      <c r="L89" s="194">
        <v>0</v>
      </c>
      <c r="M89" s="194">
        <v>394.64764002636184</v>
      </c>
      <c r="N89" s="194">
        <v>444.5704882098853</v>
      </c>
      <c r="O89" s="194">
        <v>448.50458910179077</v>
      </c>
      <c r="P89" s="194">
        <v>441.96243367121679</v>
      </c>
      <c r="Q89" s="194">
        <v>455.04674453236476</v>
      </c>
      <c r="R89" s="194">
        <v>407.78604423188517</v>
      </c>
      <c r="S89" s="194">
        <v>350.90937293072056</v>
      </c>
      <c r="T89" s="194">
        <v>355.35204704422722</v>
      </c>
      <c r="U89" s="194">
        <v>343.54033145199901</v>
      </c>
      <c r="V89" s="194">
        <v>353.83574029593728</v>
      </c>
      <c r="W89" s="233">
        <v>286.94107556876406</v>
      </c>
      <c r="X89" s="194">
        <v>379.91531221834794</v>
      </c>
      <c r="Y89" s="194">
        <v>276.33257738352768</v>
      </c>
      <c r="Z89" s="194">
        <v>215.79422529339809</v>
      </c>
      <c r="AA89" s="194">
        <v>117.4024369761828</v>
      </c>
      <c r="AB89" s="95">
        <v>69.587918644523597</v>
      </c>
      <c r="AC89" s="221">
        <v>166.42804114796945</v>
      </c>
    </row>
    <row r="90" spans="1:29" x14ac:dyDescent="0.2">
      <c r="A90" s="256" t="s">
        <v>62</v>
      </c>
      <c r="B90" s="135"/>
      <c r="C90" s="194">
        <v>73.438977441577663</v>
      </c>
      <c r="D90" s="194">
        <v>89.955766529237735</v>
      </c>
      <c r="E90" s="194">
        <v>71.578645160448104</v>
      </c>
      <c r="F90" s="233">
        <v>78.324463043753894</v>
      </c>
      <c r="G90" s="194">
        <v>1.5066255198871659</v>
      </c>
      <c r="H90" s="194">
        <v>3.1185031185013941</v>
      </c>
      <c r="I90" s="194">
        <v>-0.10525207872706233</v>
      </c>
      <c r="J90" s="194">
        <v>-0.13503599821524404</v>
      </c>
      <c r="K90" s="194">
        <v>-0.21255114511950524</v>
      </c>
      <c r="L90" s="194">
        <v>-5.7520851312801824E-2</v>
      </c>
      <c r="M90" s="194">
        <v>394.64764002636184</v>
      </c>
      <c r="N90" s="194">
        <v>444.3275338853</v>
      </c>
      <c r="O90" s="194">
        <v>446.94975257612168</v>
      </c>
      <c r="P90" s="194">
        <v>438.85276061987679</v>
      </c>
      <c r="Q90" s="194">
        <v>455.04674453236476</v>
      </c>
      <c r="R90" s="194">
        <v>552.34901633321351</v>
      </c>
      <c r="S90" s="194">
        <v>331.84193920948383</v>
      </c>
      <c r="T90" s="194">
        <v>352.03065288796824</v>
      </c>
      <c r="U90" s="194">
        <v>308.11380603897214</v>
      </c>
      <c r="V90" s="194">
        <v>335.38135870150654</v>
      </c>
      <c r="W90" s="233">
        <v>290.67024150236466</v>
      </c>
      <c r="X90" s="194">
        <v>231.34768404215174</v>
      </c>
      <c r="Y90" s="194">
        <v>159.14672889955636</v>
      </c>
      <c r="Z90" s="194">
        <v>144.31720657324695</v>
      </c>
      <c r="AA90" s="194">
        <v>119.45889897083271</v>
      </c>
      <c r="AB90" s="95">
        <v>88.511762775932766</v>
      </c>
      <c r="AC90" s="221">
        <v>139.7255614591586</v>
      </c>
    </row>
    <row r="91" spans="1:29" x14ac:dyDescent="0.2">
      <c r="A91" s="256" t="s">
        <v>61</v>
      </c>
      <c r="B91" s="159"/>
      <c r="C91" s="194">
        <v>80.507902201810339</v>
      </c>
      <c r="D91" s="194">
        <v>-41.833012299713118</v>
      </c>
      <c r="E91" s="194">
        <v>71.578645160448104</v>
      </c>
      <c r="F91" s="233">
        <v>36.75117835418223</v>
      </c>
      <c r="G91" s="194">
        <v>1.5066255198871659</v>
      </c>
      <c r="H91" s="194">
        <v>3.1185031185013941</v>
      </c>
      <c r="I91" s="194">
        <v>-0.10525207872706233</v>
      </c>
      <c r="J91" s="194">
        <v>-0.10627557255793363</v>
      </c>
      <c r="K91" s="194">
        <v>-0.21255114511950524</v>
      </c>
      <c r="L91" s="194">
        <v>0</v>
      </c>
      <c r="M91" s="194">
        <v>429.56918284916537</v>
      </c>
      <c r="N91" s="194">
        <v>448.76878308717824</v>
      </c>
      <c r="O91" s="194">
        <v>612.81672868805072</v>
      </c>
      <c r="P91" s="194">
        <v>603.291970340435</v>
      </c>
      <c r="Q91" s="194">
        <v>622.34148703566825</v>
      </c>
      <c r="R91" s="194">
        <v>558.15493829677689</v>
      </c>
      <c r="S91" s="194">
        <v>333.52345930364936</v>
      </c>
      <c r="T91" s="194">
        <v>352.03065288796824</v>
      </c>
      <c r="U91" s="194">
        <v>313.15836632146875</v>
      </c>
      <c r="V91" s="194">
        <v>335.38135870150654</v>
      </c>
      <c r="W91" s="233">
        <v>325.62456966593163</v>
      </c>
      <c r="X91" s="194">
        <v>308.4002880492344</v>
      </c>
      <c r="Y91" s="194">
        <v>204.378815533335</v>
      </c>
      <c r="Z91" s="194">
        <v>181.1307961716393</v>
      </c>
      <c r="AA91" s="194">
        <v>130.55920919076743</v>
      </c>
      <c r="AB91" s="95">
        <v>88.61340028523955</v>
      </c>
      <c r="AC91" s="221">
        <v>161.55909580414209</v>
      </c>
    </row>
    <row r="92" spans="1:29" x14ac:dyDescent="0.2">
      <c r="A92" s="256" t="s">
        <v>59</v>
      </c>
      <c r="B92" s="135"/>
      <c r="C92" s="194">
        <v>-42.550317438875481</v>
      </c>
      <c r="D92" s="194">
        <v>-75.433933433050697</v>
      </c>
      <c r="E92" s="194">
        <v>-2.5643033316364381</v>
      </c>
      <c r="F92" s="233">
        <v>-40.18285140118769</v>
      </c>
      <c r="G92" s="194">
        <v>-5.1200321428041207E-2</v>
      </c>
      <c r="H92" s="194">
        <v>-3.2232590370767866E-2</v>
      </c>
      <c r="I92" s="194">
        <v>-7.0168052485314547E-2</v>
      </c>
      <c r="J92" s="194">
        <v>0</v>
      </c>
      <c r="K92" s="194">
        <v>0</v>
      </c>
      <c r="L92" s="194">
        <v>0</v>
      </c>
      <c r="M92" s="194">
        <v>366.30916706836706</v>
      </c>
      <c r="N92" s="194">
        <v>390.05137221595942</v>
      </c>
      <c r="O92" s="194">
        <v>455.13824915894656</v>
      </c>
      <c r="P92" s="194">
        <v>441.45096339617885</v>
      </c>
      <c r="Q92" s="194">
        <v>468.82553492171428</v>
      </c>
      <c r="R92" s="194">
        <v>350.42996178455724</v>
      </c>
      <c r="S92" s="194">
        <v>291.38037744811936</v>
      </c>
      <c r="T92" s="194">
        <v>331.98633561972838</v>
      </c>
      <c r="U92" s="194">
        <v>276.9204084023313</v>
      </c>
      <c r="V92" s="194">
        <v>265.2343883222984</v>
      </c>
      <c r="W92" s="233">
        <v>253.11673043065639</v>
      </c>
      <c r="X92" s="194">
        <v>208.24819781675433</v>
      </c>
      <c r="Y92" s="194">
        <v>116.20870034776181</v>
      </c>
      <c r="Z92" s="194">
        <v>95.574615137579713</v>
      </c>
      <c r="AA92" s="194">
        <v>52.567061511956126</v>
      </c>
      <c r="AB92" s="95">
        <v>17.787606657328979</v>
      </c>
      <c r="AC92" s="221">
        <v>82.32762583812746</v>
      </c>
    </row>
    <row r="93" spans="1:29" ht="13.65" customHeight="1" thickBot="1" x14ac:dyDescent="0.25">
      <c r="A93" s="257" t="s">
        <v>63</v>
      </c>
      <c r="B93" s="164"/>
      <c r="C93" s="196">
        <v>-40.861812778603507</v>
      </c>
      <c r="D93" s="196">
        <v>-79.469272240096871</v>
      </c>
      <c r="E93" s="196">
        <v>-2.5643033316391666</v>
      </c>
      <c r="F93" s="234">
        <v>-40.965129450113636</v>
      </c>
      <c r="G93" s="196">
        <v>-5.1200321428041207E-2</v>
      </c>
      <c r="H93" s="196">
        <v>-3.2232590372586856E-2</v>
      </c>
      <c r="I93" s="196">
        <v>-7.0168052484405052E-2</v>
      </c>
      <c r="J93" s="196">
        <v>0</v>
      </c>
      <c r="K93" s="196">
        <v>0</v>
      </c>
      <c r="L93" s="196">
        <v>0</v>
      </c>
      <c r="M93" s="196">
        <v>386.27188472549096</v>
      </c>
      <c r="N93" s="196">
        <v>421.50712803982697</v>
      </c>
      <c r="O93" s="196">
        <v>502.72915339140491</v>
      </c>
      <c r="P93" s="196">
        <v>481.82519949232119</v>
      </c>
      <c r="Q93" s="196">
        <v>523.63310729048681</v>
      </c>
      <c r="R93" s="196">
        <v>385.84421805017882</v>
      </c>
      <c r="S93" s="196">
        <v>302.07227008896189</v>
      </c>
      <c r="T93" s="196">
        <v>345.18539454240454</v>
      </c>
      <c r="U93" s="196">
        <v>286.71485833681436</v>
      </c>
      <c r="V93" s="196">
        <v>274.31655738766585</v>
      </c>
      <c r="W93" s="234">
        <v>268.16658443607957</v>
      </c>
      <c r="X93" s="196">
        <v>218.73598467051761</v>
      </c>
      <c r="Y93" s="196">
        <v>121.82756852591956</v>
      </c>
      <c r="Z93" s="196">
        <v>100.31229826185518</v>
      </c>
      <c r="AA93" s="196">
        <v>55.094907537764811</v>
      </c>
      <c r="AB93" s="107">
        <v>18.658992315963587</v>
      </c>
      <c r="AC93" s="223">
        <v>86.379061907488904</v>
      </c>
    </row>
    <row r="94" spans="1:29" ht="13.65" customHeight="1" x14ac:dyDescent="0.2">
      <c r="A94" s="167"/>
      <c r="C94" s="194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4"/>
      <c r="O94" s="194"/>
      <c r="P94" s="194"/>
      <c r="Q94" s="194"/>
      <c r="R94" s="194"/>
      <c r="S94" s="194"/>
      <c r="T94" s="194"/>
      <c r="U94" s="194"/>
      <c r="V94" s="194"/>
      <c r="W94" s="194"/>
      <c r="X94" s="200"/>
      <c r="Y94" s="200"/>
      <c r="Z94" s="200"/>
      <c r="AA94" s="200"/>
      <c r="AB94" s="99"/>
      <c r="AC94" s="200"/>
    </row>
    <row r="95" spans="1:29" ht="13.65" customHeight="1" x14ac:dyDescent="0.2">
      <c r="A95" s="179"/>
      <c r="C95" s="194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4"/>
      <c r="O95" s="194"/>
      <c r="P95" s="194"/>
      <c r="Q95" s="194"/>
      <c r="R95" s="194"/>
      <c r="S95" s="194"/>
      <c r="T95" s="194"/>
      <c r="U95" s="194"/>
      <c r="V95" s="194"/>
      <c r="W95" s="194"/>
      <c r="X95" s="194"/>
      <c r="Y95" s="194"/>
      <c r="Z95" s="194"/>
      <c r="AA95" s="194"/>
      <c r="AB95" s="194"/>
      <c r="AC95" s="194"/>
    </row>
    <row r="96" spans="1:29" ht="13.65" customHeight="1" x14ac:dyDescent="0.2">
      <c r="A96" s="179"/>
      <c r="C96" s="194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4"/>
      <c r="O96" s="194"/>
      <c r="P96" s="194"/>
      <c r="Q96" s="194"/>
      <c r="R96" s="194"/>
      <c r="S96" s="194"/>
      <c r="T96" s="194"/>
      <c r="U96" s="194"/>
      <c r="V96" s="194"/>
      <c r="W96" s="194"/>
      <c r="X96" s="194"/>
      <c r="Y96" s="194"/>
      <c r="Z96" s="194"/>
      <c r="AA96" s="194"/>
      <c r="AB96" s="194"/>
      <c r="AC96" s="194"/>
    </row>
    <row r="97" spans="1:29" ht="13.65" customHeight="1" x14ac:dyDescent="0.2">
      <c r="A97" s="179"/>
      <c r="C97" s="194"/>
      <c r="D97" s="194"/>
      <c r="E97" s="194"/>
      <c r="F97" s="194"/>
      <c r="G97" s="194"/>
      <c r="H97" s="194"/>
      <c r="I97" s="194"/>
      <c r="J97" s="194"/>
      <c r="K97" s="194"/>
      <c r="L97" s="194"/>
      <c r="M97" s="194"/>
      <c r="N97" s="194"/>
      <c r="O97" s="194"/>
      <c r="P97" s="194"/>
      <c r="Q97" s="194"/>
      <c r="R97" s="194"/>
      <c r="S97" s="194"/>
      <c r="T97" s="194"/>
      <c r="U97" s="194"/>
      <c r="V97" s="194"/>
      <c r="W97" s="194"/>
      <c r="X97" s="194"/>
      <c r="Y97" s="194"/>
      <c r="Z97" s="194"/>
      <c r="AA97" s="194"/>
      <c r="AB97" s="194"/>
      <c r="AC97" s="194"/>
    </row>
    <row r="98" spans="1:29" ht="13.65" customHeight="1" x14ac:dyDescent="0.2">
      <c r="A98" s="179"/>
      <c r="C98" s="194"/>
      <c r="D98" s="194"/>
      <c r="E98" s="194"/>
      <c r="F98" s="194"/>
      <c r="G98" s="194"/>
      <c r="H98" s="194"/>
      <c r="I98" s="194"/>
      <c r="J98" s="194"/>
      <c r="K98" s="194"/>
      <c r="L98" s="194"/>
      <c r="M98" s="194"/>
      <c r="N98" s="194"/>
      <c r="O98" s="194"/>
      <c r="P98" s="194"/>
      <c r="Q98" s="194"/>
      <c r="R98" s="194"/>
      <c r="S98" s="194"/>
      <c r="T98" s="194"/>
      <c r="U98" s="194"/>
      <c r="V98" s="194"/>
      <c r="W98" s="194"/>
      <c r="X98" s="194"/>
      <c r="Y98" s="194"/>
      <c r="Z98" s="194"/>
      <c r="AA98" s="194"/>
      <c r="AB98" s="194"/>
      <c r="AC98" s="194"/>
    </row>
    <row r="99" spans="1:29" ht="13.65" customHeight="1" x14ac:dyDescent="0.2">
      <c r="A99" s="179"/>
      <c r="C99" s="194"/>
      <c r="D99" s="194"/>
      <c r="E99" s="194"/>
      <c r="F99" s="194"/>
      <c r="G99" s="194"/>
      <c r="H99" s="194"/>
      <c r="I99" s="194"/>
      <c r="J99" s="194"/>
      <c r="K99" s="194"/>
      <c r="L99" s="194"/>
      <c r="M99" s="194"/>
      <c r="N99" s="194"/>
      <c r="O99" s="194"/>
      <c r="P99" s="194"/>
      <c r="Q99" s="194"/>
      <c r="R99" s="194"/>
      <c r="S99" s="194"/>
      <c r="T99" s="194"/>
      <c r="U99" s="194"/>
      <c r="V99" s="194"/>
      <c r="W99" s="194"/>
      <c r="X99" s="194"/>
      <c r="Y99" s="194"/>
      <c r="Z99" s="194"/>
      <c r="AA99" s="194"/>
      <c r="AB99" s="194"/>
      <c r="AC99" s="194"/>
    </row>
    <row r="100" spans="1:29" ht="13.65" customHeight="1" x14ac:dyDescent="0.2">
      <c r="A100" s="179"/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4"/>
      <c r="AA100" s="194"/>
      <c r="AB100" s="194"/>
      <c r="AC100" s="194"/>
    </row>
    <row r="101" spans="1:29" ht="13.65" customHeight="1" x14ac:dyDescent="0.2">
      <c r="A101" s="179"/>
      <c r="C101" s="194"/>
      <c r="D101" s="194"/>
      <c r="E101" s="194"/>
      <c r="F101" s="194"/>
      <c r="G101" s="194"/>
      <c r="H101" s="194"/>
      <c r="I101" s="194"/>
      <c r="J101" s="194"/>
      <c r="K101" s="194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4"/>
      <c r="AA101" s="194"/>
      <c r="AB101" s="194"/>
      <c r="AC101" s="194"/>
    </row>
    <row r="102" spans="1:29" ht="13.65" hidden="1" customHeight="1" x14ac:dyDescent="0.2">
      <c r="A102" s="158"/>
      <c r="C102" s="194"/>
      <c r="D102" s="194"/>
      <c r="E102" s="194"/>
      <c r="F102" s="194"/>
      <c r="G102" s="194"/>
      <c r="H102" s="194"/>
      <c r="I102" s="194"/>
      <c r="J102" s="194"/>
      <c r="K102" s="194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4"/>
      <c r="AA102" s="194"/>
      <c r="AB102" s="95"/>
      <c r="AC102" s="224"/>
    </row>
    <row r="103" spans="1:29" ht="13.65" hidden="1" customHeight="1" thickBot="1" x14ac:dyDescent="0.25">
      <c r="A103" s="163"/>
      <c r="B103" s="135"/>
      <c r="C103" s="196"/>
      <c r="D103" s="196"/>
      <c r="E103" s="196"/>
      <c r="F103" s="196"/>
      <c r="G103" s="196"/>
      <c r="H103" s="196"/>
      <c r="I103" s="196"/>
      <c r="J103" s="196"/>
      <c r="K103" s="196"/>
      <c r="L103" s="196"/>
      <c r="M103" s="196"/>
      <c r="N103" s="196"/>
      <c r="O103" s="196"/>
      <c r="P103" s="196"/>
      <c r="Q103" s="196"/>
      <c r="R103" s="196"/>
      <c r="S103" s="196"/>
      <c r="T103" s="196"/>
      <c r="U103" s="196"/>
      <c r="V103" s="196"/>
      <c r="W103" s="196"/>
      <c r="X103" s="196"/>
      <c r="Y103" s="196"/>
      <c r="Z103" s="196"/>
      <c r="AA103" s="196"/>
      <c r="AB103" s="196"/>
      <c r="AC103" s="225"/>
    </row>
    <row r="104" spans="1:29" ht="14.25" hidden="1" customHeight="1" x14ac:dyDescent="0.2">
      <c r="C104" s="198"/>
      <c r="D104" s="198"/>
      <c r="E104" s="198"/>
      <c r="F104" s="198"/>
      <c r="G104" s="198"/>
      <c r="H104" s="198"/>
      <c r="I104" s="198"/>
      <c r="J104" s="198"/>
      <c r="K104" s="198"/>
      <c r="L104" s="198"/>
      <c r="M104" s="198"/>
      <c r="N104" s="198"/>
      <c r="O104" s="198"/>
      <c r="P104" s="198"/>
      <c r="Q104" s="198"/>
      <c r="R104" s="198"/>
      <c r="S104" s="198"/>
      <c r="T104" s="198"/>
      <c r="U104" s="198"/>
      <c r="V104" s="198"/>
      <c r="W104" s="198"/>
      <c r="X104" s="198"/>
      <c r="Y104" s="198"/>
      <c r="Z104" s="198"/>
      <c r="AA104" s="198"/>
      <c r="AC104" s="198"/>
    </row>
    <row r="105" spans="1:29" hidden="1" x14ac:dyDescent="0.2"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  <c r="P105" s="198"/>
      <c r="Q105" s="198"/>
      <c r="R105" s="198"/>
      <c r="S105" s="198"/>
      <c r="T105" s="198"/>
      <c r="U105" s="198"/>
      <c r="V105" s="198"/>
      <c r="W105" s="198"/>
      <c r="X105" s="198"/>
      <c r="Y105" s="198"/>
      <c r="Z105" s="198"/>
      <c r="AA105" s="198"/>
      <c r="AC105" s="198"/>
    </row>
    <row r="106" spans="1:29" ht="10.8" hidden="1" thickBot="1" x14ac:dyDescent="0.25">
      <c r="A106" s="202">
        <v>37186</v>
      </c>
      <c r="B106" s="179"/>
      <c r="C106" s="180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0"/>
      <c r="P106" s="180"/>
      <c r="Q106" s="180"/>
      <c r="R106" s="180"/>
      <c r="S106" s="180"/>
      <c r="T106" s="180"/>
      <c r="U106" s="180"/>
      <c r="V106" s="180"/>
      <c r="W106" s="180"/>
      <c r="X106" s="180"/>
      <c r="Y106" s="180"/>
      <c r="Z106" s="180"/>
      <c r="AA106" s="180"/>
      <c r="AB106" s="226"/>
      <c r="AC106" s="180"/>
    </row>
    <row r="107" spans="1:29" hidden="1" x14ac:dyDescent="0.2">
      <c r="A107" s="153" t="s">
        <v>57</v>
      </c>
      <c r="B107" s="135"/>
      <c r="C107" s="194">
        <v>4444.9885181683103</v>
      </c>
      <c r="D107" s="194">
        <v>5125.047078952749</v>
      </c>
      <c r="E107" s="194">
        <v>7839.6233801824364</v>
      </c>
      <c r="F107" s="232">
        <v>5803.2196591011643</v>
      </c>
      <c r="G107" s="200">
        <v>8464.1431489743663</v>
      </c>
      <c r="H107" s="200">
        <v>8797.5632161678677</v>
      </c>
      <c r="I107" s="200">
        <v>8130.723081780864</v>
      </c>
      <c r="J107" s="200">
        <v>10338.687705745588</v>
      </c>
      <c r="K107" s="200">
        <v>10021.637706573143</v>
      </c>
      <c r="L107" s="200">
        <v>10655.737704918032</v>
      </c>
      <c r="M107" s="200">
        <v>7099.7962968037791</v>
      </c>
      <c r="N107" s="200">
        <v>6802.7210884353735</v>
      </c>
      <c r="O107" s="200">
        <v>9813.1283310896451</v>
      </c>
      <c r="P107" s="200">
        <v>9187.2810435905321</v>
      </c>
      <c r="Q107" s="200">
        <v>10438.975618588758</v>
      </c>
      <c r="R107" s="200">
        <v>9173.2927970065484</v>
      </c>
      <c r="S107" s="200">
        <v>8485.9903099063595</v>
      </c>
      <c r="T107" s="200">
        <v>8695.6769478508613</v>
      </c>
      <c r="U107" s="200">
        <v>7623.5917269211368</v>
      </c>
      <c r="V107" s="200">
        <v>9138.7022549470785</v>
      </c>
      <c r="W107" s="200">
        <v>8746.5665591606394</v>
      </c>
      <c r="X107" s="200">
        <v>7916.3564316517668</v>
      </c>
      <c r="Y107" s="200">
        <v>7619.2326777046901</v>
      </c>
      <c r="Z107" s="200">
        <v>7486.7548315272998</v>
      </c>
      <c r="AA107" s="200">
        <v>7197.0569375792829</v>
      </c>
      <c r="AB107" s="99">
        <v>6908.312612647589</v>
      </c>
      <c r="AC107" s="201">
        <v>7366.5706443644658</v>
      </c>
    </row>
    <row r="108" spans="1:29" hidden="1" x14ac:dyDescent="0.2">
      <c r="A108" s="158" t="s">
        <v>58</v>
      </c>
      <c r="B108" s="159"/>
      <c r="C108" s="194">
        <v>4457.6523031203569</v>
      </c>
      <c r="D108" s="194">
        <v>5072.5500112989494</v>
      </c>
      <c r="E108" s="194">
        <v>7626.9623771679135</v>
      </c>
      <c r="F108" s="233">
        <v>5719.0548971957396</v>
      </c>
      <c r="G108" s="194">
        <v>8302.5720635152211</v>
      </c>
      <c r="H108" s="194">
        <v>8632.193911263681</v>
      </c>
      <c r="I108" s="194">
        <v>7972.9502157667612</v>
      </c>
      <c r="J108" s="194">
        <v>10721.033015529027</v>
      </c>
      <c r="K108" s="194">
        <v>10239.736436580053</v>
      </c>
      <c r="L108" s="194">
        <v>11202.329594478</v>
      </c>
      <c r="M108" s="194">
        <v>7627.3144976386866</v>
      </c>
      <c r="N108" s="194">
        <v>7288.6297376093298</v>
      </c>
      <c r="O108" s="194">
        <v>10267.857002275179</v>
      </c>
      <c r="P108" s="194">
        <v>9636.0029286034824</v>
      </c>
      <c r="Q108" s="194">
        <v>10899.711075946876</v>
      </c>
      <c r="R108" s="194">
        <v>9623.4798877455542</v>
      </c>
      <c r="S108" s="194">
        <v>8425.011941737439</v>
      </c>
      <c r="T108" s="194">
        <v>9178.7439613526585</v>
      </c>
      <c r="U108" s="194">
        <v>7287.3717840928211</v>
      </c>
      <c r="V108" s="194">
        <v>8808.9200797668345</v>
      </c>
      <c r="W108" s="194">
        <v>8952.7425986872604</v>
      </c>
      <c r="X108" s="194">
        <v>8372.142913829497</v>
      </c>
      <c r="Y108" s="194">
        <v>7984.8115645558073</v>
      </c>
      <c r="Z108" s="194">
        <v>7908.7330741344813</v>
      </c>
      <c r="AA108" s="194">
        <v>7793.5996335580512</v>
      </c>
      <c r="AB108" s="95">
        <v>7903.592246474388</v>
      </c>
      <c r="AC108" s="195">
        <v>7907.9883157239728</v>
      </c>
    </row>
    <row r="109" spans="1:29" hidden="1" x14ac:dyDescent="0.2">
      <c r="A109" s="158" t="s">
        <v>60</v>
      </c>
      <c r="B109" s="135"/>
      <c r="C109" s="194">
        <v>4403.9578549236785</v>
      </c>
      <c r="D109" s="194">
        <v>5076.1280117078632</v>
      </c>
      <c r="E109" s="194">
        <v>7770.961385376293</v>
      </c>
      <c r="F109" s="233">
        <v>5750.3490840026107</v>
      </c>
      <c r="G109" s="194">
        <v>8941.7117405144381</v>
      </c>
      <c r="H109" s="194">
        <v>9042.2488678302652</v>
      </c>
      <c r="I109" s="194">
        <v>8841.174613198611</v>
      </c>
      <c r="J109" s="194">
        <v>11852.617625120576</v>
      </c>
      <c r="K109" s="194">
        <v>11546.85158616292</v>
      </c>
      <c r="L109" s="194">
        <v>12158.383664078232</v>
      </c>
      <c r="M109" s="194">
        <v>8550.0534378339853</v>
      </c>
      <c r="N109" s="194">
        <v>8584.3051506316824</v>
      </c>
      <c r="O109" s="194">
        <v>9872.1885012950406</v>
      </c>
      <c r="P109" s="194">
        <v>9612.3536682333106</v>
      </c>
      <c r="Q109" s="194">
        <v>10132.023334356771</v>
      </c>
      <c r="R109" s="194">
        <v>9778.4533832241959</v>
      </c>
      <c r="S109" s="194">
        <v>8908.4187273986845</v>
      </c>
      <c r="T109" s="194">
        <v>8615.1203600478984</v>
      </c>
      <c r="U109" s="194">
        <v>8846.897595426266</v>
      </c>
      <c r="V109" s="194">
        <v>9263.2382267218909</v>
      </c>
      <c r="W109" s="194">
        <v>9458.8824266813699</v>
      </c>
      <c r="X109" s="194">
        <v>8180.5936121229033</v>
      </c>
      <c r="Y109" s="194">
        <v>7800.6606480246091</v>
      </c>
      <c r="Z109" s="194">
        <v>7704.9763219924598</v>
      </c>
      <c r="AA109" s="194">
        <v>7408.0119557391818</v>
      </c>
      <c r="AB109" s="95">
        <v>7109.5805086994096</v>
      </c>
      <c r="AC109" s="195">
        <v>7620.4644433585809</v>
      </c>
    </row>
    <row r="110" spans="1:29" hidden="1" x14ac:dyDescent="0.2">
      <c r="A110" s="158" t="s">
        <v>62</v>
      </c>
      <c r="B110" s="135"/>
      <c r="C110" s="194">
        <v>4735.1327164662971</v>
      </c>
      <c r="D110" s="194">
        <v>4147.655641119647</v>
      </c>
      <c r="E110" s="194">
        <v>6462.3380182437459</v>
      </c>
      <c r="F110" s="233">
        <v>5115.0421252765636</v>
      </c>
      <c r="G110" s="194">
        <v>8190.4569272300459</v>
      </c>
      <c r="H110" s="194">
        <v>8329.0947476994006</v>
      </c>
      <c r="I110" s="194">
        <v>8051.8191067606913</v>
      </c>
      <c r="J110" s="194">
        <v>11416.924974076419</v>
      </c>
      <c r="K110" s="194">
        <v>10675.466284074606</v>
      </c>
      <c r="L110" s="194">
        <v>12158.383664078232</v>
      </c>
      <c r="M110" s="194">
        <v>8550.0534378339853</v>
      </c>
      <c r="N110" s="194">
        <v>8584.5481049562677</v>
      </c>
      <c r="O110" s="194">
        <v>9873.7433378207097</v>
      </c>
      <c r="P110" s="194">
        <v>9615.4633412846506</v>
      </c>
      <c r="Q110" s="194">
        <v>10132.023334356771</v>
      </c>
      <c r="R110" s="194">
        <v>8959.9314000623635</v>
      </c>
      <c r="S110" s="194">
        <v>8416.4325509546961</v>
      </c>
      <c r="T110" s="194">
        <v>8534.5968041620235</v>
      </c>
      <c r="U110" s="194">
        <v>7934.5888683369785</v>
      </c>
      <c r="V110" s="194">
        <v>8780.1119803650872</v>
      </c>
      <c r="W110" s="194">
        <v>9064.7227954217797</v>
      </c>
      <c r="X110" s="194">
        <v>5067.6165167534627</v>
      </c>
      <c r="Y110" s="194">
        <v>4643.0459983166802</v>
      </c>
      <c r="Z110" s="194">
        <v>4528.81717850327</v>
      </c>
      <c r="AA110" s="194">
        <v>5245.0328715026208</v>
      </c>
      <c r="AB110" s="95">
        <v>5334.3563550854087</v>
      </c>
      <c r="AC110" s="195">
        <v>5388.291846869447</v>
      </c>
    </row>
    <row r="111" spans="1:29" hidden="1" x14ac:dyDescent="0.2">
      <c r="A111" s="158" t="s">
        <v>61</v>
      </c>
      <c r="B111" s="159"/>
      <c r="C111" s="194">
        <v>4062.879913548561</v>
      </c>
      <c r="D111" s="194">
        <v>4399.9989239096521</v>
      </c>
      <c r="E111" s="194">
        <v>6462.3380182437459</v>
      </c>
      <c r="F111" s="233">
        <v>4975.0722852339859</v>
      </c>
      <c r="G111" s="194">
        <v>8190.4569272300459</v>
      </c>
      <c r="H111" s="194">
        <v>8329.0947476994006</v>
      </c>
      <c r="I111" s="194">
        <v>8051.8191067606913</v>
      </c>
      <c r="J111" s="194">
        <v>12031.679072437073</v>
      </c>
      <c r="K111" s="194">
        <v>10675.466284074606</v>
      </c>
      <c r="L111" s="194">
        <v>13387.89186079954</v>
      </c>
      <c r="M111" s="194">
        <v>8987.448960017542</v>
      </c>
      <c r="N111" s="194">
        <v>8665.3709102688699</v>
      </c>
      <c r="O111" s="194">
        <v>10031.128220873386</v>
      </c>
      <c r="P111" s="194">
        <v>9776.7805830440157</v>
      </c>
      <c r="Q111" s="194">
        <v>10285.475858702755</v>
      </c>
      <c r="R111" s="194">
        <v>8954.0848144683496</v>
      </c>
      <c r="S111" s="194">
        <v>8414.7510308605306</v>
      </c>
      <c r="T111" s="194">
        <v>8534.5968041620235</v>
      </c>
      <c r="U111" s="194">
        <v>7929.5443080544819</v>
      </c>
      <c r="V111" s="194">
        <v>8780.1119803650872</v>
      </c>
      <c r="W111" s="194">
        <v>9195.2037735276572</v>
      </c>
      <c r="X111" s="194">
        <v>8027.9416280358137</v>
      </c>
      <c r="Y111" s="194">
        <v>7688.8724069107029</v>
      </c>
      <c r="Z111" s="194">
        <v>7581.1417668537388</v>
      </c>
      <c r="AA111" s="194">
        <v>7252.8673427329568</v>
      </c>
      <c r="AB111" s="95">
        <v>6931.2971971606112</v>
      </c>
      <c r="AC111" s="195">
        <v>7446.3661471203777</v>
      </c>
    </row>
    <row r="112" spans="1:29" hidden="1" x14ac:dyDescent="0.2">
      <c r="A112" s="186" t="s">
        <v>59</v>
      </c>
      <c r="B112" s="135"/>
      <c r="C112" s="194">
        <v>4013.5755774685931</v>
      </c>
      <c r="D112" s="194">
        <v>4027.2078683726286</v>
      </c>
      <c r="E112" s="194">
        <v>5992.4571637369663</v>
      </c>
      <c r="F112" s="233">
        <v>4677.7468698593957</v>
      </c>
      <c r="G112" s="194">
        <v>7190.2449214464104</v>
      </c>
      <c r="H112" s="194">
        <v>7196.9653016164648</v>
      </c>
      <c r="I112" s="194">
        <v>7183.5245412763561</v>
      </c>
      <c r="J112" s="194">
        <v>11049.480512805771</v>
      </c>
      <c r="K112" s="194">
        <v>9803.8790583984282</v>
      </c>
      <c r="L112" s="194">
        <v>12295.081967213115</v>
      </c>
      <c r="M112" s="194">
        <v>7947.0737076722098</v>
      </c>
      <c r="N112" s="194">
        <v>7531.5840621963061</v>
      </c>
      <c r="O112" s="194">
        <v>10085.846657691915</v>
      </c>
      <c r="P112" s="194">
        <v>9732.5287546349882</v>
      </c>
      <c r="Q112" s="194">
        <v>10439.164560748841</v>
      </c>
      <c r="R112" s="194">
        <v>8945.2759588400368</v>
      </c>
      <c r="S112" s="194">
        <v>7510.4785203296306</v>
      </c>
      <c r="T112" s="194">
        <v>8051.5628225773171</v>
      </c>
      <c r="U112" s="194">
        <v>7299.983184799059</v>
      </c>
      <c r="V112" s="194">
        <v>7179.8895536125165</v>
      </c>
      <c r="W112" s="194">
        <v>8490.5570887555768</v>
      </c>
      <c r="X112" s="194">
        <v>7572.0353595920451</v>
      </c>
      <c r="Y112" s="194">
        <v>7235.4940135587303</v>
      </c>
      <c r="Z112" s="194">
        <v>7157.8837517371676</v>
      </c>
      <c r="AA112" s="194">
        <v>6852.4294970059382</v>
      </c>
      <c r="AB112" s="95">
        <v>6559.2998332566722</v>
      </c>
      <c r="AC112" s="195">
        <v>7015.6710932122596</v>
      </c>
    </row>
    <row r="113" spans="1:29" ht="10.8" hidden="1" thickBot="1" x14ac:dyDescent="0.25">
      <c r="A113" s="158" t="s">
        <v>63</v>
      </c>
      <c r="C113" s="196">
        <v>4123.3283803863296</v>
      </c>
      <c r="D113" s="196">
        <v>4146.3848744740608</v>
      </c>
      <c r="E113" s="196">
        <v>6194.7304545276602</v>
      </c>
      <c r="F113" s="234">
        <v>4821.4812364626841</v>
      </c>
      <c r="G113" s="194">
        <v>7361.2811650808871</v>
      </c>
      <c r="H113" s="194">
        <v>7384.3172331544438</v>
      </c>
      <c r="I113" s="194">
        <v>7338.2450970073314</v>
      </c>
      <c r="J113" s="194">
        <v>11368.961801817513</v>
      </c>
      <c r="K113" s="194">
        <v>10011.435251607418</v>
      </c>
      <c r="L113" s="194">
        <v>12726.488352027611</v>
      </c>
      <c r="M113" s="194">
        <v>8371.8359778210142</v>
      </c>
      <c r="N113" s="194">
        <v>8138.9698736637501</v>
      </c>
      <c r="O113" s="194">
        <v>11123.060390637915</v>
      </c>
      <c r="P113" s="194">
        <v>10586.704770002281</v>
      </c>
      <c r="Q113" s="194">
        <v>11659.41601127355</v>
      </c>
      <c r="R113" s="194">
        <v>9763.797942001871</v>
      </c>
      <c r="S113" s="194">
        <v>7780.4756001768774</v>
      </c>
      <c r="T113" s="194">
        <v>8371.5595193856079</v>
      </c>
      <c r="U113" s="194">
        <v>7552.2111989238283</v>
      </c>
      <c r="V113" s="194">
        <v>7417.6560822211986</v>
      </c>
      <c r="W113" s="194">
        <v>8981.9811841420105</v>
      </c>
      <c r="X113" s="194">
        <v>7946.500172146044</v>
      </c>
      <c r="Y113" s="194">
        <v>7576.2371000405574</v>
      </c>
      <c r="Z113" s="194">
        <v>7500.4027082350622</v>
      </c>
      <c r="AA113" s="194">
        <v>7162.4254926931753</v>
      </c>
      <c r="AB113" s="224">
        <v>6834.2002239145895</v>
      </c>
      <c r="AC113" s="195">
        <v>7345.8936214830219</v>
      </c>
    </row>
    <row r="114" spans="1:29" hidden="1" x14ac:dyDescent="0.2">
      <c r="A114" s="158"/>
      <c r="C114" s="194"/>
      <c r="D114" s="194"/>
      <c r="E114" s="194"/>
      <c r="F114" s="194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/>
      <c r="Q114" s="194"/>
      <c r="R114" s="194"/>
      <c r="S114" s="194"/>
      <c r="T114" s="194"/>
      <c r="U114" s="194"/>
      <c r="V114" s="194"/>
      <c r="W114" s="194"/>
      <c r="X114" s="194"/>
      <c r="Y114" s="194"/>
      <c r="Z114" s="194"/>
      <c r="AA114" s="194"/>
      <c r="AB114" s="224"/>
      <c r="AC114" s="195"/>
    </row>
    <row r="115" spans="1:29" hidden="1" x14ac:dyDescent="0.2">
      <c r="A115" s="158"/>
      <c r="C115" s="194"/>
      <c r="D115" s="194"/>
      <c r="E115" s="194"/>
      <c r="F115" s="194"/>
      <c r="G115" s="194"/>
      <c r="H115" s="194"/>
      <c r="I115" s="194"/>
      <c r="J115" s="194"/>
      <c r="K115" s="194"/>
      <c r="L115" s="194"/>
      <c r="M115" s="194"/>
      <c r="N115" s="194"/>
      <c r="O115" s="194"/>
      <c r="P115" s="194"/>
      <c r="Q115" s="194"/>
      <c r="R115" s="194"/>
      <c r="S115" s="194"/>
      <c r="T115" s="194"/>
      <c r="U115" s="194"/>
      <c r="V115" s="194"/>
      <c r="W115" s="194"/>
      <c r="X115" s="194"/>
      <c r="Y115" s="194"/>
      <c r="Z115" s="194"/>
      <c r="AA115" s="194"/>
      <c r="AB115" s="224"/>
      <c r="AC115" s="195"/>
    </row>
    <row r="116" spans="1:29" x14ac:dyDescent="0.2">
      <c r="A116" s="158"/>
      <c r="C116" s="194"/>
      <c r="D116" s="194"/>
      <c r="E116" s="194"/>
      <c r="F116" s="194"/>
      <c r="G116" s="194"/>
      <c r="H116" s="194"/>
      <c r="I116" s="194"/>
      <c r="J116" s="194"/>
      <c r="K116" s="194"/>
      <c r="L116" s="194"/>
      <c r="M116" s="194"/>
      <c r="N116" s="194"/>
      <c r="O116" s="194"/>
      <c r="P116" s="194"/>
      <c r="Q116" s="194"/>
      <c r="R116" s="194"/>
      <c r="S116" s="194"/>
      <c r="T116" s="194"/>
      <c r="U116" s="194"/>
      <c r="V116" s="194"/>
      <c r="W116" s="194"/>
      <c r="X116" s="194"/>
      <c r="Y116" s="194"/>
      <c r="Z116" s="194"/>
      <c r="AA116" s="194"/>
      <c r="AB116" s="224"/>
      <c r="AC116" s="195"/>
    </row>
    <row r="117" spans="1:29" x14ac:dyDescent="0.2">
      <c r="A117" s="158"/>
      <c r="C117" s="194"/>
      <c r="D117" s="194"/>
      <c r="E117" s="194"/>
      <c r="F117" s="194"/>
      <c r="G117" s="194"/>
      <c r="H117" s="194"/>
      <c r="I117" s="194"/>
      <c r="J117" s="194"/>
      <c r="K117" s="194"/>
      <c r="L117" s="194"/>
      <c r="M117" s="194"/>
      <c r="N117" s="194"/>
      <c r="O117" s="194"/>
      <c r="P117" s="194"/>
      <c r="Q117" s="194"/>
      <c r="R117" s="194"/>
      <c r="S117" s="194"/>
      <c r="T117" s="194"/>
      <c r="U117" s="194"/>
      <c r="V117" s="194"/>
      <c r="W117" s="194"/>
      <c r="X117" s="194"/>
      <c r="Y117" s="194"/>
      <c r="Z117" s="194"/>
      <c r="AA117" s="194"/>
      <c r="AB117" s="224"/>
      <c r="AC117" s="195"/>
    </row>
    <row r="118" spans="1:29" x14ac:dyDescent="0.2">
      <c r="A118" s="158"/>
      <c r="C118" s="194"/>
      <c r="D118" s="194"/>
      <c r="E118" s="194"/>
      <c r="F118" s="194"/>
      <c r="G118" s="194"/>
      <c r="H118" s="194"/>
      <c r="I118" s="194"/>
      <c r="J118" s="194"/>
      <c r="K118" s="194"/>
      <c r="L118" s="194"/>
      <c r="M118" s="194"/>
      <c r="N118" s="194"/>
      <c r="O118" s="194"/>
      <c r="P118" s="194"/>
      <c r="Q118" s="194"/>
      <c r="R118" s="194"/>
      <c r="S118" s="194"/>
      <c r="T118" s="194"/>
      <c r="U118" s="194"/>
      <c r="V118" s="194"/>
      <c r="W118" s="194"/>
      <c r="X118" s="194"/>
      <c r="Y118" s="194"/>
      <c r="Z118" s="194"/>
      <c r="AA118" s="194"/>
      <c r="AB118" s="224"/>
      <c r="AC118" s="195"/>
    </row>
    <row r="119" spans="1:29" x14ac:dyDescent="0.2">
      <c r="A119" s="158"/>
      <c r="C119" s="194"/>
      <c r="D119" s="194"/>
      <c r="E119" s="194"/>
      <c r="F119" s="194"/>
      <c r="G119" s="194"/>
      <c r="H119" s="194"/>
      <c r="I119" s="194"/>
      <c r="J119" s="194"/>
      <c r="K119" s="194"/>
      <c r="L119" s="194"/>
      <c r="M119" s="194"/>
      <c r="N119" s="194"/>
      <c r="O119" s="194"/>
      <c r="P119" s="194"/>
      <c r="Q119" s="194"/>
      <c r="R119" s="194"/>
      <c r="S119" s="194"/>
      <c r="T119" s="194"/>
      <c r="U119" s="194"/>
      <c r="V119" s="194"/>
      <c r="W119" s="194"/>
      <c r="X119" s="194"/>
      <c r="Y119" s="194"/>
      <c r="Z119" s="194"/>
      <c r="AA119" s="194"/>
      <c r="AB119" s="224"/>
      <c r="AC119" s="195"/>
    </row>
    <row r="120" spans="1:29" x14ac:dyDescent="0.2">
      <c r="A120" s="158"/>
      <c r="C120" s="194"/>
      <c r="D120" s="194"/>
      <c r="E120" s="194"/>
      <c r="F120" s="194"/>
      <c r="G120" s="194"/>
      <c r="H120" s="194"/>
      <c r="I120" s="194"/>
      <c r="J120" s="194"/>
      <c r="K120" s="194"/>
      <c r="L120" s="194"/>
      <c r="M120" s="194"/>
      <c r="N120" s="194"/>
      <c r="O120" s="194"/>
      <c r="P120" s="194"/>
      <c r="Q120" s="194"/>
      <c r="R120" s="194"/>
      <c r="S120" s="194"/>
      <c r="T120" s="194"/>
      <c r="U120" s="194"/>
      <c r="V120" s="194"/>
      <c r="W120" s="194"/>
      <c r="X120" s="194"/>
      <c r="Y120" s="194"/>
      <c r="Z120" s="194"/>
      <c r="AA120" s="194"/>
      <c r="AB120" s="224"/>
      <c r="AC120" s="195"/>
    </row>
    <row r="121" spans="1:29" x14ac:dyDescent="0.2">
      <c r="A121" s="158"/>
      <c r="C121" s="194"/>
      <c r="D121" s="194"/>
      <c r="E121" s="194"/>
      <c r="F121" s="194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/>
      <c r="Q121" s="194"/>
      <c r="R121" s="194"/>
      <c r="S121" s="194"/>
      <c r="T121" s="194"/>
      <c r="U121" s="194"/>
      <c r="V121" s="194"/>
      <c r="W121" s="194"/>
      <c r="X121" s="194"/>
      <c r="Y121" s="194"/>
      <c r="Z121" s="194"/>
      <c r="AA121" s="194"/>
      <c r="AB121" s="224"/>
      <c r="AC121" s="195"/>
    </row>
    <row r="122" spans="1:29" x14ac:dyDescent="0.2">
      <c r="A122" s="158"/>
      <c r="C122" s="194"/>
      <c r="D122" s="194"/>
      <c r="E122" s="194"/>
      <c r="F122" s="194"/>
      <c r="G122" s="194"/>
      <c r="H122" s="194"/>
      <c r="I122" s="194"/>
      <c r="J122" s="194"/>
      <c r="K122" s="194"/>
      <c r="L122" s="194"/>
      <c r="M122" s="194"/>
      <c r="N122" s="194"/>
      <c r="O122" s="194"/>
      <c r="P122" s="194"/>
      <c r="Q122" s="194"/>
      <c r="R122" s="194"/>
      <c r="S122" s="194"/>
      <c r="T122" s="194"/>
      <c r="U122" s="194"/>
      <c r="V122" s="194"/>
      <c r="W122" s="194"/>
      <c r="X122" s="194"/>
      <c r="Y122" s="194"/>
      <c r="Z122" s="194"/>
      <c r="AA122" s="194"/>
      <c r="AB122" s="224"/>
      <c r="AC122" s="195"/>
    </row>
    <row r="123" spans="1:29" ht="10.8" hidden="1" thickBot="1" x14ac:dyDescent="0.25">
      <c r="A123" s="163"/>
      <c r="B123" s="135"/>
      <c r="C123" s="196"/>
      <c r="D123" s="196"/>
      <c r="E123" s="196"/>
      <c r="F123" s="194"/>
      <c r="G123" s="194"/>
      <c r="H123" s="194"/>
      <c r="I123" s="194"/>
      <c r="J123" s="194"/>
      <c r="K123" s="194"/>
      <c r="L123" s="194"/>
      <c r="M123" s="194"/>
      <c r="N123" s="194"/>
      <c r="O123" s="194"/>
      <c r="P123" s="194"/>
      <c r="Q123" s="194"/>
      <c r="R123" s="194"/>
      <c r="S123" s="194"/>
      <c r="T123" s="194"/>
      <c r="U123" s="194"/>
      <c r="V123" s="194"/>
      <c r="W123" s="196"/>
      <c r="X123" s="196"/>
      <c r="Y123" s="196"/>
      <c r="Z123" s="196"/>
      <c r="AA123" s="196"/>
      <c r="AB123" s="225"/>
      <c r="AC123" s="197"/>
    </row>
    <row r="124" spans="1:29" hidden="1" x14ac:dyDescent="0.2"/>
  </sheetData>
  <pageMargins left="0.25" right="0.25" top="1" bottom="0.25" header="0.5" footer="0.5"/>
  <pageSetup scale="69" orientation="landscape" r:id="rId1"/>
  <headerFooter alignWithMargins="0">
    <oddHeader xml:space="preserve">&amp;C&amp;"Times New Roman,Bold"&amp;12WEST POWER DESK PRICE REPORT
Off-Peak Prices 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W52"/>
  <sheetViews>
    <sheetView showGridLines="0" zoomScaleNormal="100" workbookViewId="0">
      <selection activeCell="A3" sqref="A3"/>
    </sheetView>
  </sheetViews>
  <sheetFormatPr defaultColWidth="9.125" defaultRowHeight="10.199999999999999" x14ac:dyDescent="0.2"/>
  <cols>
    <col min="1" max="1" width="35" style="249" customWidth="1"/>
    <col min="2" max="8" width="9.125" style="228"/>
    <col min="9" max="28" width="0" style="228" hidden="1" customWidth="1"/>
    <col min="29" max="29" width="16.875" style="228" hidden="1" customWidth="1"/>
    <col min="30" max="32" width="0" style="228" hidden="1" customWidth="1"/>
    <col min="33" max="33" width="23.375" style="228" customWidth="1"/>
    <col min="34" max="75" width="9.125" style="228"/>
    <col min="76" max="16384" width="9.125" style="125"/>
  </cols>
  <sheetData>
    <row r="1" spans="1:60" ht="13.2" x14ac:dyDescent="0.25">
      <c r="A1" s="227">
        <v>37187</v>
      </c>
    </row>
    <row r="3" spans="1:60" ht="14.4" thickBot="1" x14ac:dyDescent="0.3">
      <c r="A3" s="237" t="s">
        <v>101</v>
      </c>
      <c r="B3" s="238">
        <v>37188</v>
      </c>
      <c r="C3" s="238">
        <v>37189</v>
      </c>
      <c r="D3" s="238">
        <v>37190</v>
      </c>
      <c r="E3" s="238">
        <v>37191</v>
      </c>
      <c r="F3" s="238">
        <v>37193</v>
      </c>
      <c r="G3" s="238">
        <v>37194</v>
      </c>
      <c r="H3" s="238">
        <v>37195</v>
      </c>
      <c r="I3" s="238">
        <v>37196</v>
      </c>
      <c r="J3" s="238">
        <v>37197</v>
      </c>
      <c r="K3" s="238">
        <v>37198</v>
      </c>
      <c r="L3" s="238">
        <v>37200</v>
      </c>
      <c r="M3" s="238">
        <v>37201</v>
      </c>
      <c r="N3" s="238">
        <v>37202</v>
      </c>
      <c r="O3" s="238">
        <v>37203</v>
      </c>
      <c r="P3" s="238">
        <v>37204</v>
      </c>
      <c r="Q3" s="238">
        <v>37205</v>
      </c>
      <c r="R3" s="238">
        <v>37207</v>
      </c>
      <c r="S3" s="238">
        <v>37208</v>
      </c>
      <c r="T3" s="238">
        <v>37209</v>
      </c>
      <c r="U3" s="238">
        <v>37210</v>
      </c>
      <c r="V3" s="238">
        <v>37211</v>
      </c>
      <c r="W3" s="238">
        <v>37212</v>
      </c>
      <c r="X3" s="238">
        <v>37214</v>
      </c>
      <c r="Y3" s="238">
        <v>37215</v>
      </c>
      <c r="Z3" s="238">
        <v>37216</v>
      </c>
      <c r="AA3" s="238">
        <v>37218</v>
      </c>
      <c r="AB3" s="238">
        <v>37219</v>
      </c>
      <c r="AC3" s="238"/>
      <c r="AD3" s="238">
        <v>0</v>
      </c>
      <c r="AE3" s="238">
        <v>0</v>
      </c>
      <c r="AF3" s="238">
        <v>0</v>
      </c>
      <c r="AG3" s="238" t="s">
        <v>93</v>
      </c>
      <c r="AH3" s="239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9"/>
      <c r="AZ3" s="239"/>
      <c r="BA3" s="239"/>
      <c r="BB3" s="239"/>
      <c r="BC3" s="239"/>
      <c r="BD3" s="239"/>
      <c r="BE3" s="239"/>
      <c r="BF3" s="239"/>
      <c r="BG3" s="239"/>
      <c r="BH3" s="239"/>
    </row>
    <row r="4" spans="1:60" ht="12.75" customHeight="1" x14ac:dyDescent="0.2">
      <c r="A4" s="259" t="s">
        <v>57</v>
      </c>
      <c r="B4" s="240">
        <v>28.3</v>
      </c>
      <c r="C4" s="241">
        <v>28.3</v>
      </c>
      <c r="D4" s="241">
        <v>28</v>
      </c>
      <c r="E4" s="241">
        <v>28</v>
      </c>
      <c r="F4" s="241">
        <v>28</v>
      </c>
      <c r="G4" s="241">
        <v>28</v>
      </c>
      <c r="H4" s="241">
        <v>28</v>
      </c>
      <c r="I4" s="241">
        <v>29</v>
      </c>
      <c r="J4" s="241">
        <v>29</v>
      </c>
      <c r="K4" s="241">
        <v>29</v>
      </c>
      <c r="L4" s="241">
        <v>29</v>
      </c>
      <c r="M4" s="241">
        <v>29</v>
      </c>
      <c r="N4" s="241">
        <v>29</v>
      </c>
      <c r="O4" s="241">
        <v>29</v>
      </c>
      <c r="P4" s="241">
        <v>29</v>
      </c>
      <c r="Q4" s="241">
        <v>29</v>
      </c>
      <c r="R4" s="241">
        <v>29</v>
      </c>
      <c r="S4" s="241">
        <v>29</v>
      </c>
      <c r="T4" s="241">
        <v>29</v>
      </c>
      <c r="U4" s="241">
        <v>29</v>
      </c>
      <c r="V4" s="241">
        <v>29</v>
      </c>
      <c r="W4" s="241">
        <v>29</v>
      </c>
      <c r="X4" s="241">
        <v>29</v>
      </c>
      <c r="Y4" s="241">
        <v>29</v>
      </c>
      <c r="Z4" s="241">
        <v>29</v>
      </c>
      <c r="AA4" s="241">
        <v>29</v>
      </c>
      <c r="AB4" s="241">
        <v>29</v>
      </c>
      <c r="AC4" s="241"/>
      <c r="AD4" s="241">
        <v>0</v>
      </c>
      <c r="AE4" s="241">
        <v>0</v>
      </c>
      <c r="AF4" s="241">
        <v>0</v>
      </c>
      <c r="AG4" s="242">
        <v>28.085714285714285</v>
      </c>
    </row>
    <row r="5" spans="1:60" x14ac:dyDescent="0.2">
      <c r="A5" s="260" t="s">
        <v>58</v>
      </c>
      <c r="B5" s="243">
        <v>28.25</v>
      </c>
      <c r="C5" s="244">
        <v>28.25</v>
      </c>
      <c r="D5" s="244">
        <v>28</v>
      </c>
      <c r="E5" s="244">
        <v>28</v>
      </c>
      <c r="F5" s="244">
        <v>28</v>
      </c>
      <c r="G5" s="244">
        <v>28</v>
      </c>
      <c r="H5" s="244">
        <v>28</v>
      </c>
      <c r="I5" s="244">
        <v>29.75</v>
      </c>
      <c r="J5" s="244">
        <v>29.75</v>
      </c>
      <c r="K5" s="244">
        <v>29.75</v>
      </c>
      <c r="L5" s="244">
        <v>29.75</v>
      </c>
      <c r="M5" s="244">
        <v>29.75</v>
      </c>
      <c r="N5" s="244">
        <v>29.75</v>
      </c>
      <c r="O5" s="244">
        <v>29.75</v>
      </c>
      <c r="P5" s="244">
        <v>29.75</v>
      </c>
      <c r="Q5" s="244">
        <v>29.75</v>
      </c>
      <c r="R5" s="244">
        <v>29.75</v>
      </c>
      <c r="S5" s="244">
        <v>29.75</v>
      </c>
      <c r="T5" s="244">
        <v>29.75</v>
      </c>
      <c r="U5" s="244">
        <v>29.75</v>
      </c>
      <c r="V5" s="244">
        <v>29.75</v>
      </c>
      <c r="W5" s="244">
        <v>29.75</v>
      </c>
      <c r="X5" s="244">
        <v>29.75</v>
      </c>
      <c r="Y5" s="244">
        <v>29.75</v>
      </c>
      <c r="Z5" s="244">
        <v>29.75</v>
      </c>
      <c r="AA5" s="244">
        <v>24.5</v>
      </c>
      <c r="AB5" s="244">
        <v>24.5</v>
      </c>
      <c r="AC5" s="244"/>
      <c r="AD5" s="244">
        <v>0</v>
      </c>
      <c r="AE5" s="244">
        <v>0</v>
      </c>
      <c r="AF5" s="244">
        <v>0</v>
      </c>
      <c r="AG5" s="245">
        <v>28.071428571428573</v>
      </c>
    </row>
    <row r="6" spans="1:60" x14ac:dyDescent="0.2">
      <c r="A6" s="260" t="s">
        <v>60</v>
      </c>
      <c r="B6" s="243">
        <v>27.35</v>
      </c>
      <c r="C6" s="244">
        <v>27.35</v>
      </c>
      <c r="D6" s="244">
        <v>28</v>
      </c>
      <c r="E6" s="244">
        <v>28</v>
      </c>
      <c r="F6" s="244">
        <v>28</v>
      </c>
      <c r="G6" s="244">
        <v>28</v>
      </c>
      <c r="H6" s="244">
        <v>28</v>
      </c>
      <c r="I6" s="244">
        <v>30</v>
      </c>
      <c r="J6" s="244">
        <v>30</v>
      </c>
      <c r="K6" s="244">
        <v>30</v>
      </c>
      <c r="L6" s="244">
        <v>30</v>
      </c>
      <c r="M6" s="244">
        <v>30</v>
      </c>
      <c r="N6" s="244">
        <v>30</v>
      </c>
      <c r="O6" s="244">
        <v>30</v>
      </c>
      <c r="P6" s="244">
        <v>30</v>
      </c>
      <c r="Q6" s="244">
        <v>30</v>
      </c>
      <c r="R6" s="244">
        <v>30</v>
      </c>
      <c r="S6" s="244">
        <v>30</v>
      </c>
      <c r="T6" s="244">
        <v>30</v>
      </c>
      <c r="U6" s="244">
        <v>30</v>
      </c>
      <c r="V6" s="244">
        <v>30</v>
      </c>
      <c r="W6" s="244">
        <v>30</v>
      </c>
      <c r="X6" s="244">
        <v>30</v>
      </c>
      <c r="Y6" s="244">
        <v>30</v>
      </c>
      <c r="Z6" s="244">
        <v>30</v>
      </c>
      <c r="AA6" s="244">
        <v>30</v>
      </c>
      <c r="AB6" s="244">
        <v>30</v>
      </c>
      <c r="AC6" s="244"/>
      <c r="AD6" s="244">
        <v>0</v>
      </c>
      <c r="AE6" s="244">
        <v>0</v>
      </c>
      <c r="AF6" s="244">
        <v>0</v>
      </c>
      <c r="AG6" s="245">
        <v>27.814285714285713</v>
      </c>
    </row>
    <row r="7" spans="1:60" x14ac:dyDescent="0.2">
      <c r="A7" s="260" t="s">
        <v>62</v>
      </c>
      <c r="B7" s="243">
        <v>27.35</v>
      </c>
      <c r="C7" s="244">
        <v>27.35</v>
      </c>
      <c r="D7" s="244">
        <v>27.188000000000002</v>
      </c>
      <c r="E7" s="244">
        <v>25.5</v>
      </c>
      <c r="F7" s="244">
        <v>27.1875</v>
      </c>
      <c r="G7" s="244">
        <v>27.1875</v>
      </c>
      <c r="H7" s="244">
        <v>27.1875</v>
      </c>
      <c r="I7" s="244">
        <v>24.9</v>
      </c>
      <c r="J7" s="244">
        <v>24.9</v>
      </c>
      <c r="K7" s="244">
        <v>24.899999618530298</v>
      </c>
      <c r="L7" s="244">
        <v>20.174999237060501</v>
      </c>
      <c r="M7" s="244">
        <v>20.174999237060501</v>
      </c>
      <c r="N7" s="244">
        <v>20.174999237060501</v>
      </c>
      <c r="O7" s="244">
        <v>20.174999237060501</v>
      </c>
      <c r="P7" s="244">
        <v>20.174999237060501</v>
      </c>
      <c r="Q7" s="244">
        <v>26</v>
      </c>
      <c r="R7" s="244">
        <v>20.174999237060501</v>
      </c>
      <c r="S7" s="244">
        <v>20.174999237060501</v>
      </c>
      <c r="T7" s="244">
        <v>20.174999237060501</v>
      </c>
      <c r="U7" s="244">
        <v>20.174999237060501</v>
      </c>
      <c r="V7" s="244">
        <v>20.174999237060501</v>
      </c>
      <c r="W7" s="244">
        <v>26</v>
      </c>
      <c r="X7" s="244">
        <v>20.174999237060501</v>
      </c>
      <c r="Y7" s="244">
        <v>20.174999237060501</v>
      </c>
      <c r="Z7" s="244">
        <v>20.174999237060501</v>
      </c>
      <c r="AA7" s="244">
        <v>20.174999237060501</v>
      </c>
      <c r="AB7" s="244">
        <v>20.174999237060501</v>
      </c>
      <c r="AC7" s="244"/>
      <c r="AD7" s="244">
        <v>0</v>
      </c>
      <c r="AE7" s="244">
        <v>0</v>
      </c>
      <c r="AF7" s="244">
        <v>0</v>
      </c>
      <c r="AG7" s="245">
        <v>26.992928571428571</v>
      </c>
    </row>
    <row r="8" spans="1:60" x14ac:dyDescent="0.2">
      <c r="A8" s="260" t="s">
        <v>61</v>
      </c>
      <c r="B8" s="243">
        <v>27.41</v>
      </c>
      <c r="C8" s="244">
        <v>27.41</v>
      </c>
      <c r="D8" s="244">
        <v>28</v>
      </c>
      <c r="E8" s="244">
        <v>28</v>
      </c>
      <c r="F8" s="244">
        <v>28</v>
      </c>
      <c r="G8" s="244">
        <v>28</v>
      </c>
      <c r="H8" s="244">
        <v>28</v>
      </c>
      <c r="I8" s="244">
        <v>29</v>
      </c>
      <c r="J8" s="244">
        <v>29</v>
      </c>
      <c r="K8" s="244">
        <v>29</v>
      </c>
      <c r="L8" s="244">
        <v>29</v>
      </c>
      <c r="M8" s="244">
        <v>29</v>
      </c>
      <c r="N8" s="244">
        <v>29</v>
      </c>
      <c r="O8" s="244">
        <v>29</v>
      </c>
      <c r="P8" s="244">
        <v>29</v>
      </c>
      <c r="Q8" s="244">
        <v>29</v>
      </c>
      <c r="R8" s="244">
        <v>29</v>
      </c>
      <c r="S8" s="244">
        <v>29</v>
      </c>
      <c r="T8" s="244">
        <v>29</v>
      </c>
      <c r="U8" s="244">
        <v>29</v>
      </c>
      <c r="V8" s="244">
        <v>29</v>
      </c>
      <c r="W8" s="244">
        <v>29</v>
      </c>
      <c r="X8" s="244">
        <v>29</v>
      </c>
      <c r="Y8" s="244">
        <v>29</v>
      </c>
      <c r="Z8" s="244">
        <v>29</v>
      </c>
      <c r="AA8" s="244">
        <v>29</v>
      </c>
      <c r="AB8" s="244">
        <v>29</v>
      </c>
      <c r="AC8" s="244"/>
      <c r="AD8" s="244">
        <v>0</v>
      </c>
      <c r="AE8" s="244">
        <v>0</v>
      </c>
      <c r="AF8" s="244">
        <v>0</v>
      </c>
      <c r="AG8" s="245">
        <v>27.831428571428571</v>
      </c>
    </row>
    <row r="9" spans="1:60" x14ac:dyDescent="0.2">
      <c r="A9" s="260" t="s">
        <v>59</v>
      </c>
      <c r="B9" s="243">
        <v>27</v>
      </c>
      <c r="C9" s="244">
        <v>27</v>
      </c>
      <c r="D9" s="244">
        <v>28.25</v>
      </c>
      <c r="E9" s="244">
        <v>28.25</v>
      </c>
      <c r="F9" s="244">
        <v>28.25</v>
      </c>
      <c r="G9" s="244">
        <v>28.25</v>
      </c>
      <c r="H9" s="244">
        <v>28.25</v>
      </c>
      <c r="I9" s="244">
        <v>28</v>
      </c>
      <c r="J9" s="244">
        <v>28</v>
      </c>
      <c r="K9" s="244">
        <v>28</v>
      </c>
      <c r="L9" s="244">
        <v>28</v>
      </c>
      <c r="M9" s="244">
        <v>28</v>
      </c>
      <c r="N9" s="244">
        <v>28</v>
      </c>
      <c r="O9" s="244">
        <v>28</v>
      </c>
      <c r="P9" s="244">
        <v>28</v>
      </c>
      <c r="Q9" s="244">
        <v>28</v>
      </c>
      <c r="R9" s="244">
        <v>28</v>
      </c>
      <c r="S9" s="244">
        <v>28</v>
      </c>
      <c r="T9" s="244">
        <v>28</v>
      </c>
      <c r="U9" s="244">
        <v>28</v>
      </c>
      <c r="V9" s="244">
        <v>28</v>
      </c>
      <c r="W9" s="244">
        <v>28</v>
      </c>
      <c r="X9" s="244">
        <v>28</v>
      </c>
      <c r="Y9" s="244">
        <v>28</v>
      </c>
      <c r="Z9" s="244">
        <v>28</v>
      </c>
      <c r="AA9" s="244">
        <v>28</v>
      </c>
      <c r="AB9" s="244">
        <v>28</v>
      </c>
      <c r="AC9" s="244"/>
      <c r="AD9" s="244">
        <v>0</v>
      </c>
      <c r="AE9" s="244">
        <v>0</v>
      </c>
      <c r="AF9" s="244">
        <v>0</v>
      </c>
      <c r="AG9" s="245">
        <v>27.892857142857142</v>
      </c>
    </row>
    <row r="10" spans="1:60" ht="10.8" thickBot="1" x14ac:dyDescent="0.25">
      <c r="A10" s="261" t="s">
        <v>63</v>
      </c>
      <c r="B10" s="246">
        <v>28</v>
      </c>
      <c r="C10" s="247">
        <v>28</v>
      </c>
      <c r="D10" s="247">
        <v>29.25</v>
      </c>
      <c r="E10" s="247">
        <v>29.25</v>
      </c>
      <c r="F10" s="247">
        <v>29.25</v>
      </c>
      <c r="G10" s="247">
        <v>29.25</v>
      </c>
      <c r="H10" s="247">
        <v>29.25</v>
      </c>
      <c r="I10" s="247">
        <v>29</v>
      </c>
      <c r="J10" s="247">
        <v>29</v>
      </c>
      <c r="K10" s="247">
        <v>29</v>
      </c>
      <c r="L10" s="247">
        <v>29</v>
      </c>
      <c r="M10" s="247">
        <v>29</v>
      </c>
      <c r="N10" s="247">
        <v>29</v>
      </c>
      <c r="O10" s="247">
        <v>29</v>
      </c>
      <c r="P10" s="247">
        <v>29</v>
      </c>
      <c r="Q10" s="247">
        <v>29</v>
      </c>
      <c r="R10" s="247">
        <v>29</v>
      </c>
      <c r="S10" s="247">
        <v>29</v>
      </c>
      <c r="T10" s="247">
        <v>29</v>
      </c>
      <c r="U10" s="247">
        <v>29</v>
      </c>
      <c r="V10" s="247">
        <v>29</v>
      </c>
      <c r="W10" s="247">
        <v>29</v>
      </c>
      <c r="X10" s="247">
        <v>29</v>
      </c>
      <c r="Y10" s="247">
        <v>29</v>
      </c>
      <c r="Z10" s="247">
        <v>29</v>
      </c>
      <c r="AA10" s="247">
        <v>29</v>
      </c>
      <c r="AB10" s="247">
        <v>29</v>
      </c>
      <c r="AC10" s="247"/>
      <c r="AD10" s="247">
        <v>0</v>
      </c>
      <c r="AE10" s="247">
        <v>0</v>
      </c>
      <c r="AF10" s="247">
        <v>0</v>
      </c>
      <c r="AG10" s="248">
        <v>28.892857142857142</v>
      </c>
    </row>
    <row r="11" spans="1:60" x14ac:dyDescent="0.2">
      <c r="B11" s="250"/>
      <c r="C11" s="250"/>
      <c r="D11" s="250"/>
      <c r="E11" s="250"/>
      <c r="F11" s="250"/>
      <c r="G11" s="250"/>
      <c r="H11" s="250"/>
      <c r="I11" s="250"/>
      <c r="J11" s="250"/>
      <c r="K11" s="250"/>
      <c r="L11" s="250"/>
      <c r="M11" s="250"/>
      <c r="N11" s="250"/>
      <c r="O11" s="250"/>
      <c r="P11" s="250"/>
      <c r="Q11" s="250"/>
      <c r="R11" s="250"/>
      <c r="S11" s="250"/>
      <c r="T11" s="250"/>
      <c r="U11" s="250"/>
      <c r="V11" s="250"/>
      <c r="W11" s="250"/>
      <c r="X11" s="250"/>
      <c r="Y11" s="250"/>
      <c r="Z11" s="250"/>
      <c r="AA11" s="250"/>
      <c r="AB11" s="250"/>
      <c r="AC11" s="250"/>
      <c r="AD11" s="250"/>
      <c r="AE11" s="250"/>
      <c r="AF11" s="250"/>
      <c r="AG11" s="250"/>
    </row>
    <row r="12" spans="1:60" ht="14.4" thickBot="1" x14ac:dyDescent="0.3">
      <c r="A12" s="237" t="s">
        <v>102</v>
      </c>
      <c r="B12" s="250"/>
      <c r="C12" s="250"/>
      <c r="D12" s="250"/>
      <c r="E12" s="250"/>
      <c r="F12" s="250"/>
      <c r="G12" s="250"/>
      <c r="H12" s="250"/>
      <c r="I12" s="250"/>
      <c r="J12" s="250"/>
      <c r="K12" s="250"/>
      <c r="L12" s="250"/>
      <c r="M12" s="250"/>
      <c r="N12" s="250"/>
      <c r="O12" s="250"/>
      <c r="P12" s="250"/>
      <c r="Q12" s="250"/>
      <c r="R12" s="250"/>
      <c r="S12" s="250"/>
      <c r="T12" s="250"/>
      <c r="U12" s="250"/>
      <c r="V12" s="250"/>
      <c r="W12" s="250"/>
      <c r="X12" s="250"/>
      <c r="Y12" s="250"/>
      <c r="Z12" s="250"/>
      <c r="AA12" s="250"/>
      <c r="AB12" s="250"/>
      <c r="AC12" s="250"/>
      <c r="AD12" s="250"/>
      <c r="AE12" s="250"/>
      <c r="AF12" s="250"/>
      <c r="AG12" s="250"/>
    </row>
    <row r="13" spans="1:60" ht="15.75" customHeight="1" thickBot="1" x14ac:dyDescent="0.25">
      <c r="A13" s="262" t="s">
        <v>56</v>
      </c>
      <c r="B13" s="251">
        <v>58</v>
      </c>
      <c r="C13" s="252">
        <v>58</v>
      </c>
      <c r="D13" s="252">
        <v>58</v>
      </c>
      <c r="E13" s="252">
        <v>0</v>
      </c>
      <c r="F13" s="252">
        <v>58</v>
      </c>
      <c r="G13" s="252">
        <v>58</v>
      </c>
      <c r="H13" s="252">
        <v>58</v>
      </c>
      <c r="I13" s="252">
        <v>52.999996185302734</v>
      </c>
      <c r="J13" s="252">
        <v>52.999996185302734</v>
      </c>
      <c r="K13" s="252">
        <v>0</v>
      </c>
      <c r="L13" s="252">
        <v>52.999996185302734</v>
      </c>
      <c r="M13" s="252">
        <v>52.999996185302734</v>
      </c>
      <c r="N13" s="252">
        <v>52.999996185302734</v>
      </c>
      <c r="O13" s="252">
        <v>52.999996185302734</v>
      </c>
      <c r="P13" s="252">
        <v>52.999996185302734</v>
      </c>
      <c r="Q13" s="252">
        <v>0</v>
      </c>
      <c r="R13" s="252">
        <v>52.999996185302734</v>
      </c>
      <c r="S13" s="252">
        <v>52.999996185302734</v>
      </c>
      <c r="T13" s="252">
        <v>52.999996185302734</v>
      </c>
      <c r="U13" s="252">
        <v>52.999996185302734</v>
      </c>
      <c r="V13" s="252">
        <v>52.999996185302734</v>
      </c>
      <c r="W13" s="252">
        <v>0</v>
      </c>
      <c r="X13" s="252">
        <v>52.999996185302734</v>
      </c>
      <c r="Y13" s="252">
        <v>52.999996185302734</v>
      </c>
      <c r="Z13" s="252">
        <v>52.999996185302734</v>
      </c>
      <c r="AA13" s="252">
        <v>52.999994354248045</v>
      </c>
      <c r="AB13" s="252">
        <v>0</v>
      </c>
      <c r="AC13" s="252"/>
      <c r="AD13" s="252">
        <v>0</v>
      </c>
      <c r="AE13" s="252">
        <v>0</v>
      </c>
      <c r="AF13" s="252">
        <v>0</v>
      </c>
      <c r="AG13" s="253">
        <v>49.714285714285715</v>
      </c>
    </row>
    <row r="16" spans="1:60" ht="14.4" thickBot="1" x14ac:dyDescent="0.3">
      <c r="A16" s="237" t="s">
        <v>31</v>
      </c>
    </row>
    <row r="17" spans="1:64" ht="14.25" customHeight="1" x14ac:dyDescent="0.2">
      <c r="A17" s="259" t="s">
        <v>57</v>
      </c>
      <c r="B17" s="240">
        <v>0</v>
      </c>
      <c r="C17" s="241">
        <v>0</v>
      </c>
      <c r="D17" s="241">
        <v>0.5</v>
      </c>
      <c r="E17" s="241">
        <v>0.5</v>
      </c>
      <c r="F17" s="241">
        <v>0.5</v>
      </c>
      <c r="G17" s="241">
        <v>0.5</v>
      </c>
      <c r="H17" s="241">
        <v>0.5</v>
      </c>
      <c r="I17" s="241">
        <v>0</v>
      </c>
      <c r="J17" s="241">
        <v>0</v>
      </c>
      <c r="K17" s="241">
        <v>0</v>
      </c>
      <c r="L17" s="241">
        <v>0</v>
      </c>
      <c r="M17" s="241">
        <v>0</v>
      </c>
      <c r="N17" s="241">
        <v>0</v>
      </c>
      <c r="O17" s="241">
        <v>0</v>
      </c>
      <c r="P17" s="241">
        <v>0</v>
      </c>
      <c r="Q17" s="241">
        <v>0</v>
      </c>
      <c r="R17" s="241">
        <v>0</v>
      </c>
      <c r="S17" s="241">
        <v>0</v>
      </c>
      <c r="T17" s="241">
        <v>0</v>
      </c>
      <c r="U17" s="241">
        <v>0</v>
      </c>
      <c r="V17" s="241">
        <v>0</v>
      </c>
      <c r="W17" s="241">
        <v>0</v>
      </c>
      <c r="X17" s="241">
        <v>0</v>
      </c>
      <c r="Y17" s="241">
        <v>0</v>
      </c>
      <c r="Z17" s="241">
        <v>0</v>
      </c>
      <c r="AA17" s="241">
        <v>0</v>
      </c>
      <c r="AB17" s="241">
        <v>0</v>
      </c>
      <c r="AC17" s="241"/>
      <c r="AD17" s="241">
        <v>0</v>
      </c>
      <c r="AE17" s="241">
        <v>0</v>
      </c>
      <c r="AF17" s="241">
        <v>0</v>
      </c>
      <c r="AG17" s="242">
        <v>0.2857142857142847</v>
      </c>
    </row>
    <row r="18" spans="1:64" x14ac:dyDescent="0.2">
      <c r="A18" s="260" t="s">
        <v>58</v>
      </c>
      <c r="B18" s="243">
        <v>0</v>
      </c>
      <c r="C18" s="244">
        <v>0</v>
      </c>
      <c r="D18" s="244">
        <v>0</v>
      </c>
      <c r="E18" s="244">
        <v>0</v>
      </c>
      <c r="F18" s="244">
        <v>0</v>
      </c>
      <c r="G18" s="244">
        <v>0</v>
      </c>
      <c r="H18" s="244">
        <v>0</v>
      </c>
      <c r="I18" s="244">
        <v>0</v>
      </c>
      <c r="J18" s="244">
        <v>0</v>
      </c>
      <c r="K18" s="244">
        <v>0</v>
      </c>
      <c r="L18" s="244">
        <v>0</v>
      </c>
      <c r="M18" s="244">
        <v>0</v>
      </c>
      <c r="N18" s="244">
        <v>0</v>
      </c>
      <c r="O18" s="244">
        <v>0</v>
      </c>
      <c r="P18" s="244">
        <v>0</v>
      </c>
      <c r="Q18" s="244">
        <v>0</v>
      </c>
      <c r="R18" s="244">
        <v>0</v>
      </c>
      <c r="S18" s="244">
        <v>0</v>
      </c>
      <c r="T18" s="244">
        <v>0</v>
      </c>
      <c r="U18" s="244">
        <v>0</v>
      </c>
      <c r="V18" s="244">
        <v>0</v>
      </c>
      <c r="W18" s="244">
        <v>0</v>
      </c>
      <c r="X18" s="244">
        <v>0</v>
      </c>
      <c r="Y18" s="244">
        <v>0</v>
      </c>
      <c r="Z18" s="244">
        <v>0</v>
      </c>
      <c r="AA18" s="244">
        <v>-5.25</v>
      </c>
      <c r="AB18" s="244">
        <v>-5.25</v>
      </c>
      <c r="AC18" s="244"/>
      <c r="AD18" s="244">
        <v>0</v>
      </c>
      <c r="AE18" s="244">
        <v>0</v>
      </c>
      <c r="AF18" s="244">
        <v>0</v>
      </c>
      <c r="AG18" s="245">
        <v>-2.2321428571427049E-2</v>
      </c>
    </row>
    <row r="19" spans="1:64" x14ac:dyDescent="0.2">
      <c r="A19" s="260" t="s">
        <v>60</v>
      </c>
      <c r="B19" s="243">
        <v>0</v>
      </c>
      <c r="C19" s="244">
        <v>0</v>
      </c>
      <c r="D19" s="244">
        <v>0.25</v>
      </c>
      <c r="E19" s="244">
        <v>0.25</v>
      </c>
      <c r="F19" s="244">
        <v>0.25</v>
      </c>
      <c r="G19" s="244">
        <v>0.25</v>
      </c>
      <c r="H19" s="244">
        <v>0.25</v>
      </c>
      <c r="I19" s="244">
        <v>0.25</v>
      </c>
      <c r="J19" s="244">
        <v>0.25</v>
      </c>
      <c r="K19" s="244">
        <v>0.25</v>
      </c>
      <c r="L19" s="244">
        <v>0.25</v>
      </c>
      <c r="M19" s="244">
        <v>0.25</v>
      </c>
      <c r="N19" s="244">
        <v>0.25</v>
      </c>
      <c r="O19" s="244">
        <v>0.25</v>
      </c>
      <c r="P19" s="244">
        <v>0.25</v>
      </c>
      <c r="Q19" s="244">
        <v>0.25</v>
      </c>
      <c r="R19" s="244">
        <v>0.25</v>
      </c>
      <c r="S19" s="244">
        <v>0.25</v>
      </c>
      <c r="T19" s="244">
        <v>0.25</v>
      </c>
      <c r="U19" s="244">
        <v>0.25</v>
      </c>
      <c r="V19" s="244">
        <v>0.25</v>
      </c>
      <c r="W19" s="244">
        <v>0.25</v>
      </c>
      <c r="X19" s="244">
        <v>0.25</v>
      </c>
      <c r="Y19" s="244">
        <v>0.25</v>
      </c>
      <c r="Z19" s="244">
        <v>0.25</v>
      </c>
      <c r="AA19" s="244">
        <v>0.25</v>
      </c>
      <c r="AB19" s="244">
        <v>0.25</v>
      </c>
      <c r="AC19" s="244"/>
      <c r="AD19" s="244">
        <v>0</v>
      </c>
      <c r="AE19" s="244">
        <v>0</v>
      </c>
      <c r="AF19" s="244">
        <v>0</v>
      </c>
      <c r="AG19" s="245">
        <v>0.21428571428571175</v>
      </c>
    </row>
    <row r="20" spans="1:64" x14ac:dyDescent="0.2">
      <c r="A20" s="260" t="s">
        <v>62</v>
      </c>
      <c r="B20" s="243">
        <v>0</v>
      </c>
      <c r="C20" s="244">
        <v>0</v>
      </c>
      <c r="D20" s="244">
        <v>0</v>
      </c>
      <c r="E20" s="244">
        <v>0</v>
      </c>
      <c r="F20" s="244">
        <v>0</v>
      </c>
      <c r="G20" s="244">
        <v>0</v>
      </c>
      <c r="H20" s="244">
        <v>0</v>
      </c>
      <c r="I20" s="244">
        <v>0</v>
      </c>
      <c r="J20" s="244">
        <v>0</v>
      </c>
      <c r="K20" s="244">
        <v>0</v>
      </c>
      <c r="L20" s="244">
        <v>0</v>
      </c>
      <c r="M20" s="244">
        <v>0</v>
      </c>
      <c r="N20" s="244">
        <v>0</v>
      </c>
      <c r="O20" s="244">
        <v>0</v>
      </c>
      <c r="P20" s="244">
        <v>0</v>
      </c>
      <c r="Q20" s="244">
        <v>0</v>
      </c>
      <c r="R20" s="244">
        <v>0</v>
      </c>
      <c r="S20" s="244">
        <v>0</v>
      </c>
      <c r="T20" s="244">
        <v>0</v>
      </c>
      <c r="U20" s="244">
        <v>0</v>
      </c>
      <c r="V20" s="244">
        <v>0</v>
      </c>
      <c r="W20" s="244">
        <v>0</v>
      </c>
      <c r="X20" s="244">
        <v>0</v>
      </c>
      <c r="Y20" s="244">
        <v>0</v>
      </c>
      <c r="Z20" s="244">
        <v>0</v>
      </c>
      <c r="AA20" s="244">
        <v>0</v>
      </c>
      <c r="AB20" s="244">
        <v>0</v>
      </c>
      <c r="AC20" s="244"/>
      <c r="AD20" s="244">
        <v>0</v>
      </c>
      <c r="AE20" s="244">
        <v>0</v>
      </c>
      <c r="AF20" s="244">
        <v>0</v>
      </c>
      <c r="AG20" s="245">
        <v>-4.4633928571428783E-2</v>
      </c>
    </row>
    <row r="21" spans="1:64" x14ac:dyDescent="0.2">
      <c r="A21" s="260" t="s">
        <v>61</v>
      </c>
      <c r="B21" s="243">
        <v>0</v>
      </c>
      <c r="C21" s="244">
        <v>0</v>
      </c>
      <c r="D21" s="244">
        <v>0</v>
      </c>
      <c r="E21" s="244">
        <v>0</v>
      </c>
      <c r="F21" s="244">
        <v>0</v>
      </c>
      <c r="G21" s="244">
        <v>0</v>
      </c>
      <c r="H21" s="244">
        <v>0</v>
      </c>
      <c r="I21" s="244">
        <v>0</v>
      </c>
      <c r="J21" s="244">
        <v>0</v>
      </c>
      <c r="K21" s="244">
        <v>0</v>
      </c>
      <c r="L21" s="244">
        <v>0</v>
      </c>
      <c r="M21" s="244">
        <v>0</v>
      </c>
      <c r="N21" s="244">
        <v>0</v>
      </c>
      <c r="O21" s="244">
        <v>0</v>
      </c>
      <c r="P21" s="244">
        <v>0</v>
      </c>
      <c r="Q21" s="244">
        <v>0</v>
      </c>
      <c r="R21" s="244">
        <v>0</v>
      </c>
      <c r="S21" s="244">
        <v>0</v>
      </c>
      <c r="T21" s="244">
        <v>0</v>
      </c>
      <c r="U21" s="244">
        <v>0</v>
      </c>
      <c r="V21" s="244">
        <v>0</v>
      </c>
      <c r="W21" s="244">
        <v>0</v>
      </c>
      <c r="X21" s="244">
        <v>0</v>
      </c>
      <c r="Y21" s="244">
        <v>0</v>
      </c>
      <c r="Z21" s="244">
        <v>0</v>
      </c>
      <c r="AA21" s="244">
        <v>0</v>
      </c>
      <c r="AB21" s="244">
        <v>0</v>
      </c>
      <c r="AC21" s="244"/>
      <c r="AD21" s="244">
        <v>0</v>
      </c>
      <c r="AE21" s="244">
        <v>0</v>
      </c>
      <c r="AF21" s="244">
        <v>0</v>
      </c>
      <c r="AG21" s="245">
        <v>5.2678571428572241E-2</v>
      </c>
    </row>
    <row r="22" spans="1:64" x14ac:dyDescent="0.2">
      <c r="A22" s="260" t="s">
        <v>59</v>
      </c>
      <c r="B22" s="243">
        <v>0</v>
      </c>
      <c r="C22" s="244">
        <v>0</v>
      </c>
      <c r="D22" s="244">
        <v>1</v>
      </c>
      <c r="E22" s="244">
        <v>1</v>
      </c>
      <c r="F22" s="244">
        <v>1</v>
      </c>
      <c r="G22" s="244">
        <v>1</v>
      </c>
      <c r="H22" s="244">
        <v>1</v>
      </c>
      <c r="I22" s="244">
        <v>0.25</v>
      </c>
      <c r="J22" s="244">
        <v>0.25</v>
      </c>
      <c r="K22" s="244">
        <v>0.25</v>
      </c>
      <c r="L22" s="244">
        <v>0.25</v>
      </c>
      <c r="M22" s="244">
        <v>0.25</v>
      </c>
      <c r="N22" s="244">
        <v>0.25</v>
      </c>
      <c r="O22" s="244">
        <v>0.25</v>
      </c>
      <c r="P22" s="244">
        <v>0.25</v>
      </c>
      <c r="Q22" s="244">
        <v>0.25</v>
      </c>
      <c r="R22" s="244">
        <v>0.25</v>
      </c>
      <c r="S22" s="244">
        <v>0.25</v>
      </c>
      <c r="T22" s="244">
        <v>0.25</v>
      </c>
      <c r="U22" s="244">
        <v>0.25</v>
      </c>
      <c r="V22" s="244">
        <v>0.25</v>
      </c>
      <c r="W22" s="244">
        <v>0.25</v>
      </c>
      <c r="X22" s="244">
        <v>0.25</v>
      </c>
      <c r="Y22" s="244">
        <v>0.25</v>
      </c>
      <c r="Z22" s="244">
        <v>0.25</v>
      </c>
      <c r="AA22" s="244">
        <v>0.25</v>
      </c>
      <c r="AB22" s="244">
        <v>0.25</v>
      </c>
      <c r="AC22" s="244"/>
      <c r="AD22" s="244">
        <v>0</v>
      </c>
      <c r="AE22" s="244">
        <v>0</v>
      </c>
      <c r="AF22" s="244">
        <v>0</v>
      </c>
      <c r="AG22" s="245">
        <v>0.73660714285714235</v>
      </c>
    </row>
    <row r="23" spans="1:64" ht="10.8" thickBot="1" x14ac:dyDescent="0.25">
      <c r="A23" s="261" t="s">
        <v>63</v>
      </c>
      <c r="B23" s="246">
        <v>0</v>
      </c>
      <c r="C23" s="247">
        <v>0</v>
      </c>
      <c r="D23" s="247">
        <v>1</v>
      </c>
      <c r="E23" s="247">
        <v>1</v>
      </c>
      <c r="F23" s="247">
        <v>1</v>
      </c>
      <c r="G23" s="247">
        <v>1</v>
      </c>
      <c r="H23" s="247">
        <v>1</v>
      </c>
      <c r="I23" s="247">
        <v>0.25</v>
      </c>
      <c r="J23" s="247">
        <v>0.25</v>
      </c>
      <c r="K23" s="247">
        <v>0.25</v>
      </c>
      <c r="L23" s="247">
        <v>0.25</v>
      </c>
      <c r="M23" s="247">
        <v>0.25</v>
      </c>
      <c r="N23" s="247">
        <v>0.25</v>
      </c>
      <c r="O23" s="247">
        <v>0.25</v>
      </c>
      <c r="P23" s="247">
        <v>0.25</v>
      </c>
      <c r="Q23" s="247">
        <v>0.25</v>
      </c>
      <c r="R23" s="247">
        <v>0.25</v>
      </c>
      <c r="S23" s="247">
        <v>0.25</v>
      </c>
      <c r="T23" s="247">
        <v>0.25</v>
      </c>
      <c r="U23" s="247">
        <v>0.25</v>
      </c>
      <c r="V23" s="247">
        <v>0.25</v>
      </c>
      <c r="W23" s="247">
        <v>0.25</v>
      </c>
      <c r="X23" s="247">
        <v>0.25</v>
      </c>
      <c r="Y23" s="247">
        <v>0.25</v>
      </c>
      <c r="Z23" s="247">
        <v>0.25</v>
      </c>
      <c r="AA23" s="247">
        <v>0.25</v>
      </c>
      <c r="AB23" s="247">
        <v>0.25</v>
      </c>
      <c r="AC23" s="247"/>
      <c r="AD23" s="247">
        <v>0</v>
      </c>
      <c r="AE23" s="247">
        <v>0</v>
      </c>
      <c r="AF23" s="247">
        <v>0</v>
      </c>
      <c r="AG23" s="248">
        <v>0</v>
      </c>
    </row>
    <row r="24" spans="1:64" x14ac:dyDescent="0.2">
      <c r="B24" s="250"/>
      <c r="C24" s="250"/>
      <c r="D24" s="250"/>
      <c r="E24" s="250"/>
      <c r="F24" s="250"/>
      <c r="G24" s="250"/>
      <c r="H24" s="250"/>
      <c r="I24" s="250"/>
      <c r="J24" s="250"/>
      <c r="K24" s="250"/>
      <c r="L24" s="250"/>
      <c r="M24" s="250"/>
      <c r="N24" s="250"/>
      <c r="O24" s="250"/>
      <c r="P24" s="250"/>
      <c r="Q24" s="250"/>
      <c r="R24" s="250"/>
      <c r="S24" s="250"/>
      <c r="T24" s="250"/>
      <c r="U24" s="250"/>
      <c r="V24" s="250"/>
      <c r="W24" s="250"/>
      <c r="X24" s="250"/>
      <c r="Y24" s="250"/>
      <c r="Z24" s="250"/>
      <c r="AA24" s="250"/>
      <c r="AB24" s="250"/>
      <c r="AC24" s="250"/>
      <c r="AD24" s="250"/>
      <c r="AE24" s="250"/>
      <c r="AF24" s="250"/>
      <c r="AG24" s="250"/>
    </row>
    <row r="25" spans="1:64" ht="14.4" thickBot="1" x14ac:dyDescent="0.3">
      <c r="A25" s="237" t="s">
        <v>56</v>
      </c>
      <c r="B25" s="250"/>
      <c r="C25" s="250"/>
      <c r="D25" s="250"/>
      <c r="E25" s="250"/>
      <c r="F25" s="250"/>
      <c r="G25" s="250"/>
      <c r="H25" s="250"/>
      <c r="I25" s="250"/>
      <c r="J25" s="250"/>
      <c r="K25" s="250"/>
      <c r="L25" s="250"/>
      <c r="M25" s="250"/>
      <c r="N25" s="250"/>
      <c r="O25" s="250"/>
      <c r="P25" s="250"/>
      <c r="Q25" s="250"/>
      <c r="R25" s="250"/>
      <c r="S25" s="250"/>
      <c r="T25" s="250"/>
      <c r="U25" s="250"/>
      <c r="V25" s="250"/>
      <c r="W25" s="250"/>
      <c r="X25" s="250"/>
      <c r="Y25" s="250"/>
      <c r="Z25" s="250"/>
      <c r="AA25" s="250"/>
      <c r="AB25" s="250"/>
      <c r="AC25" s="250"/>
      <c r="AD25" s="250"/>
      <c r="AE25" s="250"/>
      <c r="AF25" s="250"/>
      <c r="AG25" s="250"/>
    </row>
    <row r="26" spans="1:64" ht="18" customHeight="1" thickBot="1" x14ac:dyDescent="0.25">
      <c r="A26" s="262" t="s">
        <v>56</v>
      </c>
      <c r="B26" s="251">
        <v>1.5</v>
      </c>
      <c r="C26" s="252">
        <v>1.5</v>
      </c>
      <c r="D26" s="252">
        <v>1.5</v>
      </c>
      <c r="E26" s="252">
        <v>0</v>
      </c>
      <c r="F26" s="252">
        <v>1.5</v>
      </c>
      <c r="G26" s="252">
        <v>1.5</v>
      </c>
      <c r="H26" s="252">
        <v>1.5</v>
      </c>
      <c r="I26" s="252">
        <v>-3.25</v>
      </c>
      <c r="J26" s="252">
        <v>-3.25</v>
      </c>
      <c r="K26" s="252">
        <v>0</v>
      </c>
      <c r="L26" s="252">
        <v>-3.25</v>
      </c>
      <c r="M26" s="252">
        <v>-3.25</v>
      </c>
      <c r="N26" s="252">
        <v>-3.25</v>
      </c>
      <c r="O26" s="252">
        <v>-3.25</v>
      </c>
      <c r="P26" s="252">
        <v>-3.25</v>
      </c>
      <c r="Q26" s="252">
        <v>0</v>
      </c>
      <c r="R26" s="252">
        <v>-3.25</v>
      </c>
      <c r="S26" s="252">
        <v>-3.25</v>
      </c>
      <c r="T26" s="252">
        <v>-3.25</v>
      </c>
      <c r="U26" s="252">
        <v>-3.25</v>
      </c>
      <c r="V26" s="252">
        <v>-3.25</v>
      </c>
      <c r="W26" s="252">
        <v>0</v>
      </c>
      <c r="X26" s="252">
        <v>-3.25</v>
      </c>
      <c r="Y26" s="252">
        <v>-3.25</v>
      </c>
      <c r="Z26" s="252">
        <v>-3.25</v>
      </c>
      <c r="AA26" s="252">
        <v>52.999994354248045</v>
      </c>
      <c r="AB26" s="252">
        <v>0</v>
      </c>
      <c r="AC26" s="252">
        <v>-0.5982142857142847</v>
      </c>
      <c r="AD26" s="252">
        <v>0</v>
      </c>
      <c r="AE26" s="252">
        <v>0</v>
      </c>
      <c r="AF26" s="252">
        <v>0</v>
      </c>
      <c r="AG26" s="253">
        <v>-0.5982142857142847</v>
      </c>
    </row>
    <row r="29" spans="1:64" ht="14.4" thickBot="1" x14ac:dyDescent="0.3">
      <c r="A29" s="237" t="s">
        <v>106</v>
      </c>
      <c r="B29" s="238">
        <v>37188</v>
      </c>
      <c r="C29" s="238">
        <v>37189</v>
      </c>
      <c r="D29" s="238">
        <v>37190</v>
      </c>
      <c r="E29" s="238">
        <v>37191</v>
      </c>
      <c r="F29" s="238">
        <v>37192</v>
      </c>
      <c r="G29" s="238">
        <v>37193</v>
      </c>
      <c r="H29" s="238">
        <v>37194</v>
      </c>
      <c r="I29" s="238">
        <v>37195</v>
      </c>
      <c r="J29" s="238">
        <v>37196</v>
      </c>
      <c r="K29" s="238">
        <v>37197</v>
      </c>
      <c r="L29" s="238">
        <v>37198</v>
      </c>
      <c r="M29" s="238">
        <v>37199</v>
      </c>
      <c r="N29" s="238">
        <v>37200</v>
      </c>
      <c r="O29" s="238">
        <v>37201</v>
      </c>
      <c r="P29" s="238">
        <v>37202</v>
      </c>
      <c r="Q29" s="238">
        <v>37203</v>
      </c>
      <c r="R29" s="238">
        <v>37204</v>
      </c>
      <c r="S29" s="238">
        <v>37205</v>
      </c>
      <c r="T29" s="238">
        <v>37206</v>
      </c>
      <c r="U29" s="238">
        <v>37207</v>
      </c>
      <c r="V29" s="238">
        <v>37208</v>
      </c>
      <c r="W29" s="238">
        <v>37209</v>
      </c>
      <c r="X29" s="238">
        <v>37210</v>
      </c>
      <c r="Y29" s="238">
        <v>37211</v>
      </c>
      <c r="Z29" s="238">
        <v>37212</v>
      </c>
      <c r="AA29" s="238">
        <v>37213</v>
      </c>
      <c r="AB29" s="238">
        <v>37214</v>
      </c>
      <c r="AC29" s="238">
        <v>37215</v>
      </c>
      <c r="AD29" s="238">
        <v>37216</v>
      </c>
      <c r="AE29" s="238">
        <v>37217</v>
      </c>
      <c r="AF29" s="238">
        <v>37218</v>
      </c>
      <c r="AG29" s="238" t="s">
        <v>94</v>
      </c>
      <c r="AH29" s="238"/>
      <c r="AI29" s="238"/>
      <c r="AJ29" s="238"/>
      <c r="AK29" s="238"/>
      <c r="AL29" s="238"/>
      <c r="AM29" s="238"/>
      <c r="AN29" s="238"/>
      <c r="AO29" s="238"/>
      <c r="AP29" s="238"/>
      <c r="AQ29" s="238"/>
      <c r="AR29" s="238"/>
      <c r="AS29" s="238"/>
      <c r="AT29" s="238"/>
      <c r="AU29" s="238"/>
      <c r="AV29" s="238"/>
      <c r="AW29" s="238"/>
      <c r="AX29" s="238"/>
      <c r="AY29" s="238"/>
      <c r="AZ29" s="238"/>
      <c r="BA29" s="238"/>
      <c r="BB29" s="238"/>
      <c r="BC29" s="238"/>
      <c r="BD29" s="238"/>
      <c r="BE29" s="238"/>
      <c r="BF29" s="238"/>
      <c r="BG29" s="238"/>
      <c r="BH29" s="238"/>
      <c r="BI29" s="238"/>
      <c r="BJ29" s="238"/>
      <c r="BK29" s="238"/>
      <c r="BL29" s="238"/>
    </row>
    <row r="30" spans="1:64" ht="13.5" customHeight="1" x14ac:dyDescent="0.2">
      <c r="A30" s="259" t="s">
        <v>57</v>
      </c>
      <c r="B30" s="240">
        <v>23.75</v>
      </c>
      <c r="C30" s="241">
        <v>23.75</v>
      </c>
      <c r="D30" s="241">
        <v>24</v>
      </c>
      <c r="E30" s="241">
        <v>24</v>
      </c>
      <c r="F30" s="241">
        <v>24</v>
      </c>
      <c r="G30" s="241">
        <v>24</v>
      </c>
      <c r="H30" s="241">
        <v>24</v>
      </c>
      <c r="I30" s="241">
        <v>24</v>
      </c>
      <c r="J30" s="241">
        <v>24.5</v>
      </c>
      <c r="K30" s="241">
        <v>24.5</v>
      </c>
      <c r="L30" s="241">
        <v>24.5</v>
      </c>
      <c r="M30" s="241">
        <v>24.5</v>
      </c>
      <c r="N30" s="241">
        <v>24.5</v>
      </c>
      <c r="O30" s="241">
        <v>24.5</v>
      </c>
      <c r="P30" s="241">
        <v>24.5</v>
      </c>
      <c r="Q30" s="241">
        <v>24.5</v>
      </c>
      <c r="R30" s="241">
        <v>24.5</v>
      </c>
      <c r="S30" s="241">
        <v>24.5</v>
      </c>
      <c r="T30" s="241">
        <v>24.5</v>
      </c>
      <c r="U30" s="241">
        <v>24.5</v>
      </c>
      <c r="V30" s="241">
        <v>24.5</v>
      </c>
      <c r="W30" s="241">
        <v>24.5</v>
      </c>
      <c r="X30" s="241">
        <v>24.5</v>
      </c>
      <c r="Y30" s="241">
        <v>24.5</v>
      </c>
      <c r="Z30" s="241">
        <v>24.5</v>
      </c>
      <c r="AA30" s="241">
        <v>24.5</v>
      </c>
      <c r="AB30" s="241">
        <v>24.5</v>
      </c>
      <c r="AC30" s="241">
        <v>24.5</v>
      </c>
      <c r="AD30" s="241">
        <v>24.5</v>
      </c>
      <c r="AE30" s="241">
        <v>24.5</v>
      </c>
      <c r="AF30" s="241">
        <v>24.5</v>
      </c>
      <c r="AG30" s="242">
        <v>23.95</v>
      </c>
      <c r="AH30" s="250"/>
      <c r="AI30" s="250"/>
      <c r="AJ30" s="250"/>
      <c r="AK30" s="250"/>
      <c r="AL30" s="250"/>
      <c r="AM30" s="250"/>
      <c r="AN30" s="250"/>
      <c r="AO30" s="250"/>
      <c r="AP30" s="250"/>
      <c r="AQ30" s="250"/>
      <c r="AR30" s="250"/>
      <c r="AS30" s="250"/>
      <c r="AT30" s="250"/>
      <c r="AU30" s="250"/>
      <c r="AV30" s="250"/>
      <c r="AW30" s="250"/>
      <c r="AX30" s="250"/>
      <c r="AY30" s="250"/>
      <c r="AZ30" s="250"/>
      <c r="BA30" s="250"/>
      <c r="BB30" s="250"/>
      <c r="BC30" s="250"/>
      <c r="BD30" s="250"/>
      <c r="BE30" s="250"/>
      <c r="BF30" s="250"/>
      <c r="BG30" s="250"/>
      <c r="BH30" s="250"/>
      <c r="BI30" s="250"/>
      <c r="BJ30" s="250"/>
      <c r="BK30" s="250"/>
      <c r="BL30" s="250"/>
    </row>
    <row r="31" spans="1:64" x14ac:dyDescent="0.2">
      <c r="A31" s="260" t="s">
        <v>58</v>
      </c>
      <c r="B31" s="243">
        <v>24</v>
      </c>
      <c r="C31" s="244">
        <v>24</v>
      </c>
      <c r="D31" s="244">
        <v>24</v>
      </c>
      <c r="E31" s="244">
        <v>24</v>
      </c>
      <c r="F31" s="244">
        <v>24</v>
      </c>
      <c r="G31" s="244">
        <v>24</v>
      </c>
      <c r="H31" s="244">
        <v>24</v>
      </c>
      <c r="I31" s="244">
        <v>24</v>
      </c>
      <c r="J31" s="244">
        <v>24.5</v>
      </c>
      <c r="K31" s="244">
        <v>24.5</v>
      </c>
      <c r="L31" s="244">
        <v>24.5</v>
      </c>
      <c r="M31" s="244">
        <v>24.5</v>
      </c>
      <c r="N31" s="244">
        <v>24.5</v>
      </c>
      <c r="O31" s="244">
        <v>24.5</v>
      </c>
      <c r="P31" s="244">
        <v>24.5</v>
      </c>
      <c r="Q31" s="244">
        <v>24.5</v>
      </c>
      <c r="R31" s="244">
        <v>24.5</v>
      </c>
      <c r="S31" s="244">
        <v>24.5</v>
      </c>
      <c r="T31" s="244">
        <v>24.5</v>
      </c>
      <c r="U31" s="244">
        <v>24.5</v>
      </c>
      <c r="V31" s="244">
        <v>24.5</v>
      </c>
      <c r="W31" s="244">
        <v>24.5</v>
      </c>
      <c r="X31" s="244">
        <v>24.5</v>
      </c>
      <c r="Y31" s="244">
        <v>24.5</v>
      </c>
      <c r="Z31" s="244">
        <v>24.5</v>
      </c>
      <c r="AA31" s="244">
        <v>24.5</v>
      </c>
      <c r="AB31" s="244">
        <v>24.5</v>
      </c>
      <c r="AC31" s="244">
        <v>24.5</v>
      </c>
      <c r="AD31" s="244">
        <v>24.5</v>
      </c>
      <c r="AE31" s="244">
        <v>24.5</v>
      </c>
      <c r="AF31" s="244">
        <v>24.5</v>
      </c>
      <c r="AG31" s="245">
        <v>24</v>
      </c>
      <c r="AH31" s="250"/>
      <c r="AI31" s="250"/>
      <c r="AJ31" s="250"/>
      <c r="AK31" s="250"/>
      <c r="AL31" s="250"/>
      <c r="AM31" s="250"/>
      <c r="AN31" s="250"/>
      <c r="AO31" s="250"/>
      <c r="AP31" s="250"/>
      <c r="AQ31" s="250"/>
      <c r="AR31" s="250"/>
      <c r="AS31" s="250"/>
      <c r="AT31" s="250"/>
      <c r="AU31" s="250"/>
      <c r="AV31" s="250"/>
      <c r="AW31" s="250"/>
      <c r="AX31" s="250"/>
      <c r="AY31" s="250"/>
      <c r="AZ31" s="250"/>
      <c r="BA31" s="250"/>
      <c r="BB31" s="250"/>
      <c r="BC31" s="250"/>
      <c r="BD31" s="250"/>
      <c r="BE31" s="250"/>
      <c r="BF31" s="250"/>
      <c r="BG31" s="250"/>
      <c r="BH31" s="250"/>
      <c r="BI31" s="250"/>
      <c r="BJ31" s="250"/>
      <c r="BK31" s="250"/>
      <c r="BL31" s="250"/>
    </row>
    <row r="32" spans="1:64" x14ac:dyDescent="0.2">
      <c r="A32" s="260" t="s">
        <v>60</v>
      </c>
      <c r="B32" s="243">
        <v>22.94</v>
      </c>
      <c r="C32" s="244">
        <v>22.94</v>
      </c>
      <c r="D32" s="244">
        <v>24</v>
      </c>
      <c r="E32" s="244">
        <v>24</v>
      </c>
      <c r="F32" s="244">
        <v>24</v>
      </c>
      <c r="G32" s="244">
        <v>24</v>
      </c>
      <c r="H32" s="244">
        <v>24</v>
      </c>
      <c r="I32" s="244">
        <v>24</v>
      </c>
      <c r="J32" s="244">
        <v>24.25</v>
      </c>
      <c r="K32" s="244">
        <v>24.25</v>
      </c>
      <c r="L32" s="244">
        <v>24.25</v>
      </c>
      <c r="M32" s="244">
        <v>24.25</v>
      </c>
      <c r="N32" s="244">
        <v>24.25</v>
      </c>
      <c r="O32" s="244">
        <v>24.25</v>
      </c>
      <c r="P32" s="244">
        <v>24.25</v>
      </c>
      <c r="Q32" s="244">
        <v>24.25</v>
      </c>
      <c r="R32" s="244">
        <v>24.25</v>
      </c>
      <c r="S32" s="244">
        <v>24.25</v>
      </c>
      <c r="T32" s="244">
        <v>24.25</v>
      </c>
      <c r="U32" s="244">
        <v>24.25</v>
      </c>
      <c r="V32" s="244">
        <v>24.25</v>
      </c>
      <c r="W32" s="244">
        <v>24.25</v>
      </c>
      <c r="X32" s="244">
        <v>24.25</v>
      </c>
      <c r="Y32" s="244">
        <v>24.25</v>
      </c>
      <c r="Z32" s="244">
        <v>24.25</v>
      </c>
      <c r="AA32" s="244">
        <v>24.25</v>
      </c>
      <c r="AB32" s="244">
        <v>24.25</v>
      </c>
      <c r="AC32" s="244">
        <v>24.25</v>
      </c>
      <c r="AD32" s="244">
        <v>24.25</v>
      </c>
      <c r="AE32" s="244">
        <v>24.897000000000002</v>
      </c>
      <c r="AF32" s="244">
        <v>24.897000000000002</v>
      </c>
      <c r="AG32" s="245">
        <v>23.788</v>
      </c>
      <c r="AH32" s="250"/>
      <c r="AI32" s="250"/>
      <c r="AJ32" s="250"/>
      <c r="AK32" s="250"/>
      <c r="AL32" s="250"/>
      <c r="AM32" s="250"/>
      <c r="AN32" s="250"/>
      <c r="AO32" s="250"/>
      <c r="AP32" s="250"/>
      <c r="AQ32" s="250"/>
      <c r="AR32" s="250"/>
      <c r="AS32" s="250"/>
      <c r="AT32" s="250"/>
      <c r="AU32" s="250"/>
      <c r="AV32" s="250"/>
      <c r="AW32" s="250"/>
      <c r="AX32" s="250"/>
      <c r="AY32" s="250"/>
      <c r="AZ32" s="250"/>
      <c r="BA32" s="250"/>
      <c r="BB32" s="250"/>
      <c r="BC32" s="250"/>
      <c r="BD32" s="250"/>
      <c r="BE32" s="250"/>
      <c r="BF32" s="250"/>
      <c r="BG32" s="250"/>
      <c r="BH32" s="250"/>
      <c r="BI32" s="250"/>
      <c r="BJ32" s="250"/>
      <c r="BK32" s="250"/>
      <c r="BL32" s="250"/>
    </row>
    <row r="33" spans="1:64" x14ac:dyDescent="0.2">
      <c r="A33" s="260" t="s">
        <v>62</v>
      </c>
      <c r="B33" s="243">
        <v>21.54</v>
      </c>
      <c r="C33" s="244">
        <v>21.54</v>
      </c>
      <c r="D33" s="244">
        <v>27.1875</v>
      </c>
      <c r="E33" s="244">
        <v>25.5</v>
      </c>
      <c r="F33" s="244">
        <v>27.1875</v>
      </c>
      <c r="G33" s="244">
        <v>27.1875</v>
      </c>
      <c r="H33" s="244">
        <v>27.1875</v>
      </c>
      <c r="I33" s="244">
        <v>27.1875</v>
      </c>
      <c r="J33" s="244">
        <v>18.608000000000001</v>
      </c>
      <c r="K33" s="244">
        <v>18.608000000000001</v>
      </c>
      <c r="L33" s="244">
        <v>24.899999618530298</v>
      </c>
      <c r="M33" s="244">
        <v>20.174999237060501</v>
      </c>
      <c r="N33" s="244">
        <v>20.174999237060501</v>
      </c>
      <c r="O33" s="244">
        <v>20.174999237060501</v>
      </c>
      <c r="P33" s="244">
        <v>20.174999237060501</v>
      </c>
      <c r="Q33" s="244">
        <v>20.174999237060501</v>
      </c>
      <c r="R33" s="244">
        <v>20.174999237060501</v>
      </c>
      <c r="S33" s="244">
        <v>26</v>
      </c>
      <c r="T33" s="244">
        <v>20.174999237060501</v>
      </c>
      <c r="U33" s="244">
        <v>20.174999237060501</v>
      </c>
      <c r="V33" s="244">
        <v>20.174999237060501</v>
      </c>
      <c r="W33" s="244">
        <v>20.174999237060501</v>
      </c>
      <c r="X33" s="244">
        <v>20.174999237060501</v>
      </c>
      <c r="Y33" s="244">
        <v>20.174999237060501</v>
      </c>
      <c r="Z33" s="244">
        <v>26</v>
      </c>
      <c r="AA33" s="244">
        <v>20.174999237060501</v>
      </c>
      <c r="AB33" s="244">
        <v>20.174999237060501</v>
      </c>
      <c r="AC33" s="244">
        <v>20.174999237060501</v>
      </c>
      <c r="AD33" s="244">
        <v>20.174999237060501</v>
      </c>
      <c r="AE33" s="244">
        <v>20.174999237060501</v>
      </c>
      <c r="AF33" s="244">
        <v>20.174999237060501</v>
      </c>
      <c r="AG33" s="245">
        <v>25.889249999999997</v>
      </c>
      <c r="AH33" s="250"/>
      <c r="AI33" s="250"/>
      <c r="AJ33" s="250"/>
      <c r="AK33" s="250"/>
      <c r="AL33" s="250"/>
      <c r="AM33" s="250"/>
      <c r="AN33" s="250"/>
      <c r="AO33" s="250"/>
      <c r="AP33" s="250"/>
      <c r="AQ33" s="250"/>
      <c r="AR33" s="250"/>
      <c r="AS33" s="250"/>
      <c r="AT33" s="250"/>
      <c r="AU33" s="250"/>
      <c r="AV33" s="250"/>
      <c r="AW33" s="250"/>
      <c r="AX33" s="250"/>
      <c r="AY33" s="250"/>
      <c r="AZ33" s="250"/>
      <c r="BA33" s="250"/>
      <c r="BB33" s="250"/>
      <c r="BC33" s="250"/>
      <c r="BD33" s="250"/>
      <c r="BE33" s="250"/>
      <c r="BF33" s="250"/>
      <c r="BG33" s="250"/>
      <c r="BH33" s="250"/>
      <c r="BI33" s="250"/>
      <c r="BJ33" s="250"/>
      <c r="BK33" s="250"/>
      <c r="BL33" s="250"/>
    </row>
    <row r="34" spans="1:64" x14ac:dyDescent="0.2">
      <c r="A34" s="260" t="s">
        <v>61</v>
      </c>
      <c r="B34" s="243">
        <v>21.54</v>
      </c>
      <c r="C34" s="244">
        <v>21.54</v>
      </c>
      <c r="D34" s="244">
        <v>22.5</v>
      </c>
      <c r="E34" s="244">
        <v>22.5</v>
      </c>
      <c r="F34" s="244">
        <v>22.5</v>
      </c>
      <c r="G34" s="244">
        <v>22.5</v>
      </c>
      <c r="H34" s="244">
        <v>22.5</v>
      </c>
      <c r="I34" s="244">
        <v>22.5</v>
      </c>
      <c r="J34" s="244">
        <v>21</v>
      </c>
      <c r="K34" s="244">
        <v>21</v>
      </c>
      <c r="L34" s="244">
        <v>21</v>
      </c>
      <c r="M34" s="244">
        <v>21</v>
      </c>
      <c r="N34" s="244">
        <v>21</v>
      </c>
      <c r="O34" s="244">
        <v>21</v>
      </c>
      <c r="P34" s="244">
        <v>21</v>
      </c>
      <c r="Q34" s="244">
        <v>21</v>
      </c>
      <c r="R34" s="244">
        <v>21</v>
      </c>
      <c r="S34" s="244">
        <v>21</v>
      </c>
      <c r="T34" s="244">
        <v>21</v>
      </c>
      <c r="U34" s="244">
        <v>21</v>
      </c>
      <c r="V34" s="244">
        <v>21</v>
      </c>
      <c r="W34" s="244">
        <v>21</v>
      </c>
      <c r="X34" s="244">
        <v>21</v>
      </c>
      <c r="Y34" s="244">
        <v>21</v>
      </c>
      <c r="Z34" s="244">
        <v>21</v>
      </c>
      <c r="AA34" s="244">
        <v>21</v>
      </c>
      <c r="AB34" s="244">
        <v>21</v>
      </c>
      <c r="AC34" s="244">
        <v>21</v>
      </c>
      <c r="AD34" s="244">
        <v>21</v>
      </c>
      <c r="AE34" s="244">
        <v>21</v>
      </c>
      <c r="AF34" s="244">
        <v>21</v>
      </c>
      <c r="AG34" s="245">
        <v>22.308</v>
      </c>
      <c r="AH34" s="250"/>
      <c r="AI34" s="250"/>
      <c r="AJ34" s="250"/>
      <c r="AK34" s="250"/>
      <c r="AL34" s="250"/>
      <c r="AM34" s="250"/>
      <c r="AN34" s="250"/>
      <c r="AO34" s="250"/>
      <c r="AP34" s="250"/>
      <c r="AQ34" s="250"/>
      <c r="AR34" s="250"/>
      <c r="AS34" s="250"/>
      <c r="AT34" s="250"/>
      <c r="AU34" s="250"/>
      <c r="AV34" s="250"/>
      <c r="AW34" s="250"/>
      <c r="AX34" s="250"/>
      <c r="AY34" s="250"/>
      <c r="AZ34" s="250"/>
      <c r="BA34" s="250"/>
      <c r="BB34" s="250"/>
      <c r="BC34" s="250"/>
      <c r="BD34" s="250"/>
      <c r="BE34" s="250"/>
      <c r="BF34" s="250"/>
      <c r="BG34" s="250"/>
      <c r="BH34" s="250"/>
      <c r="BI34" s="250"/>
      <c r="BJ34" s="250"/>
      <c r="BK34" s="250"/>
      <c r="BL34" s="250"/>
    </row>
    <row r="35" spans="1:64" x14ac:dyDescent="0.2">
      <c r="A35" s="260" t="s">
        <v>59</v>
      </c>
      <c r="B35" s="243">
        <v>21.9</v>
      </c>
      <c r="C35" s="244">
        <v>21.9</v>
      </c>
      <c r="D35" s="244">
        <v>21.25</v>
      </c>
      <c r="E35" s="244">
        <v>21.25</v>
      </c>
      <c r="F35" s="244">
        <v>21.25</v>
      </c>
      <c r="G35" s="244">
        <v>21.25</v>
      </c>
      <c r="H35" s="244">
        <v>21.25</v>
      </c>
      <c r="I35" s="244">
        <v>21.25</v>
      </c>
      <c r="J35" s="244">
        <v>19</v>
      </c>
      <c r="K35" s="244">
        <v>19</v>
      </c>
      <c r="L35" s="244">
        <v>19</v>
      </c>
      <c r="M35" s="244">
        <v>19</v>
      </c>
      <c r="N35" s="244">
        <v>19</v>
      </c>
      <c r="O35" s="244">
        <v>19</v>
      </c>
      <c r="P35" s="244">
        <v>19</v>
      </c>
      <c r="Q35" s="244">
        <v>19</v>
      </c>
      <c r="R35" s="244">
        <v>19</v>
      </c>
      <c r="S35" s="244">
        <v>19</v>
      </c>
      <c r="T35" s="244">
        <v>19</v>
      </c>
      <c r="U35" s="244">
        <v>19</v>
      </c>
      <c r="V35" s="244">
        <v>19</v>
      </c>
      <c r="W35" s="244">
        <v>19</v>
      </c>
      <c r="X35" s="244">
        <v>19</v>
      </c>
      <c r="Y35" s="244">
        <v>19</v>
      </c>
      <c r="Z35" s="244">
        <v>19</v>
      </c>
      <c r="AA35" s="244">
        <v>19</v>
      </c>
      <c r="AB35" s="244">
        <v>19</v>
      </c>
      <c r="AC35" s="244">
        <v>19</v>
      </c>
      <c r="AD35" s="244">
        <v>19</v>
      </c>
      <c r="AE35" s="244">
        <v>19</v>
      </c>
      <c r="AF35" s="244">
        <v>19</v>
      </c>
      <c r="AG35" s="245">
        <v>21.38</v>
      </c>
      <c r="AH35" s="250"/>
      <c r="AI35" s="250"/>
      <c r="AJ35" s="250"/>
      <c r="AK35" s="250"/>
      <c r="AL35" s="250"/>
      <c r="AM35" s="250"/>
      <c r="AN35" s="250"/>
      <c r="AO35" s="250"/>
      <c r="AP35" s="250"/>
      <c r="AQ35" s="250"/>
      <c r="AR35" s="250"/>
      <c r="AS35" s="250"/>
      <c r="AT35" s="250"/>
      <c r="AU35" s="250"/>
      <c r="AV35" s="250"/>
      <c r="AW35" s="250"/>
      <c r="AX35" s="250"/>
      <c r="AY35" s="250"/>
      <c r="AZ35" s="250"/>
      <c r="BA35" s="250"/>
      <c r="BB35" s="250"/>
      <c r="BC35" s="250"/>
      <c r="BD35" s="250"/>
      <c r="BE35" s="250"/>
      <c r="BF35" s="250"/>
      <c r="BG35" s="250"/>
      <c r="BH35" s="250"/>
      <c r="BI35" s="250"/>
      <c r="BJ35" s="250"/>
      <c r="BK35" s="250"/>
      <c r="BL35" s="250"/>
    </row>
    <row r="36" spans="1:64" ht="10.8" thickBot="1" x14ac:dyDescent="0.25">
      <c r="A36" s="261" t="s">
        <v>63</v>
      </c>
      <c r="B36" s="246">
        <v>22.4</v>
      </c>
      <c r="C36" s="247">
        <v>22.4</v>
      </c>
      <c r="D36" s="247">
        <v>21.75</v>
      </c>
      <c r="E36" s="247">
        <v>21.75</v>
      </c>
      <c r="F36" s="247">
        <v>21.75</v>
      </c>
      <c r="G36" s="247">
        <v>21.75</v>
      </c>
      <c r="H36" s="247">
        <v>21.75</v>
      </c>
      <c r="I36" s="247">
        <v>21.75</v>
      </c>
      <c r="J36" s="247">
        <v>19.5</v>
      </c>
      <c r="K36" s="247">
        <v>19.5</v>
      </c>
      <c r="L36" s="247">
        <v>19.5</v>
      </c>
      <c r="M36" s="247">
        <v>19.5</v>
      </c>
      <c r="N36" s="247">
        <v>19.5</v>
      </c>
      <c r="O36" s="247">
        <v>19.5</v>
      </c>
      <c r="P36" s="247">
        <v>19.5</v>
      </c>
      <c r="Q36" s="247">
        <v>19.5</v>
      </c>
      <c r="R36" s="247">
        <v>19.5</v>
      </c>
      <c r="S36" s="247">
        <v>19.5</v>
      </c>
      <c r="T36" s="247">
        <v>19.5</v>
      </c>
      <c r="U36" s="247">
        <v>19.5</v>
      </c>
      <c r="V36" s="247">
        <v>19.5</v>
      </c>
      <c r="W36" s="247">
        <v>19.5</v>
      </c>
      <c r="X36" s="247">
        <v>19.5</v>
      </c>
      <c r="Y36" s="247">
        <v>19.5</v>
      </c>
      <c r="Z36" s="247">
        <v>34.25</v>
      </c>
      <c r="AA36" s="247">
        <v>19.5</v>
      </c>
      <c r="AB36" s="247">
        <v>19.5</v>
      </c>
      <c r="AC36" s="247">
        <v>19.5</v>
      </c>
      <c r="AD36" s="247">
        <v>19.5</v>
      </c>
      <c r="AE36" s="247">
        <v>19.5</v>
      </c>
      <c r="AF36" s="247">
        <v>19.5</v>
      </c>
      <c r="AG36" s="248">
        <v>21.88</v>
      </c>
      <c r="AH36" s="250"/>
      <c r="AI36" s="250"/>
      <c r="AJ36" s="250"/>
      <c r="AK36" s="250"/>
      <c r="AL36" s="250"/>
      <c r="AM36" s="250"/>
      <c r="AN36" s="250"/>
      <c r="AO36" s="250"/>
      <c r="AP36" s="250"/>
      <c r="AQ36" s="250"/>
      <c r="AR36" s="250"/>
      <c r="AS36" s="250"/>
      <c r="AT36" s="250"/>
      <c r="AU36" s="250"/>
      <c r="AV36" s="250"/>
      <c r="AW36" s="250"/>
      <c r="AX36" s="250"/>
      <c r="AY36" s="250"/>
      <c r="AZ36" s="250"/>
      <c r="BA36" s="250"/>
      <c r="BB36" s="250"/>
      <c r="BC36" s="250"/>
      <c r="BD36" s="250"/>
      <c r="BE36" s="250"/>
      <c r="BF36" s="250"/>
      <c r="BG36" s="250"/>
      <c r="BH36" s="250"/>
      <c r="BI36" s="250"/>
      <c r="BJ36" s="250"/>
      <c r="BK36" s="250"/>
      <c r="BL36" s="250"/>
    </row>
    <row r="37" spans="1:64" x14ac:dyDescent="0.2">
      <c r="B37" s="250"/>
      <c r="C37" s="250"/>
      <c r="D37" s="250"/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0"/>
      <c r="R37" s="250"/>
      <c r="S37" s="250"/>
      <c r="T37" s="250"/>
      <c r="U37" s="250"/>
      <c r="V37" s="250"/>
      <c r="W37" s="250"/>
      <c r="X37" s="250"/>
      <c r="Y37" s="250"/>
      <c r="Z37" s="250"/>
      <c r="AA37" s="250"/>
      <c r="AB37" s="250"/>
      <c r="AC37" s="250"/>
      <c r="AD37" s="250"/>
      <c r="AE37" s="250"/>
      <c r="AF37" s="250"/>
      <c r="AG37" s="250"/>
      <c r="AH37" s="250"/>
      <c r="AI37" s="250"/>
      <c r="AJ37" s="250"/>
      <c r="AK37" s="250"/>
      <c r="AL37" s="250"/>
      <c r="AM37" s="250"/>
      <c r="AN37" s="250"/>
      <c r="AO37" s="250"/>
      <c r="AP37" s="250"/>
      <c r="AQ37" s="250"/>
      <c r="AR37" s="250"/>
      <c r="AS37" s="250"/>
      <c r="AT37" s="250"/>
      <c r="AU37" s="250"/>
      <c r="AV37" s="250"/>
      <c r="AW37" s="250"/>
      <c r="AX37" s="250"/>
      <c r="AY37" s="250"/>
      <c r="AZ37" s="250"/>
      <c r="BA37" s="250"/>
      <c r="BB37" s="250"/>
      <c r="BC37" s="250"/>
      <c r="BD37" s="250"/>
      <c r="BE37" s="250"/>
      <c r="BF37" s="250"/>
      <c r="BG37" s="250"/>
      <c r="BH37" s="250"/>
      <c r="BI37" s="250"/>
      <c r="BJ37" s="250"/>
      <c r="BK37" s="250"/>
      <c r="BL37" s="250"/>
    </row>
    <row r="38" spans="1:64" ht="14.4" thickBot="1" x14ac:dyDescent="0.3">
      <c r="A38" s="237" t="s">
        <v>107</v>
      </c>
      <c r="B38" s="250"/>
      <c r="C38" s="250"/>
      <c r="D38" s="250"/>
      <c r="E38" s="250"/>
      <c r="F38" s="250"/>
      <c r="G38" s="250"/>
      <c r="H38" s="250"/>
      <c r="I38" s="250"/>
      <c r="J38" s="250"/>
      <c r="K38" s="250"/>
      <c r="L38" s="250"/>
      <c r="M38" s="250"/>
      <c r="N38" s="250"/>
      <c r="O38" s="250"/>
      <c r="P38" s="250"/>
      <c r="Q38" s="250"/>
      <c r="R38" s="250"/>
      <c r="S38" s="250"/>
      <c r="T38" s="250"/>
      <c r="U38" s="250"/>
      <c r="V38" s="250"/>
      <c r="W38" s="250"/>
      <c r="X38" s="250"/>
      <c r="Y38" s="250"/>
      <c r="Z38" s="250"/>
      <c r="AA38" s="250"/>
      <c r="AB38" s="250"/>
      <c r="AC38" s="250"/>
      <c r="AD38" s="250"/>
      <c r="AE38" s="250"/>
      <c r="AF38" s="250"/>
      <c r="AG38" s="250"/>
      <c r="AH38" s="250"/>
      <c r="AI38" s="250"/>
      <c r="AJ38" s="250"/>
      <c r="AK38" s="250"/>
      <c r="AL38" s="250"/>
      <c r="AM38" s="250"/>
      <c r="AN38" s="250"/>
      <c r="AO38" s="250"/>
      <c r="AP38" s="250"/>
      <c r="AQ38" s="250"/>
      <c r="AR38" s="250"/>
      <c r="AS38" s="250"/>
      <c r="AT38" s="250"/>
      <c r="AU38" s="250"/>
      <c r="AV38" s="250"/>
      <c r="AW38" s="250"/>
      <c r="AX38" s="250"/>
      <c r="AY38" s="250"/>
      <c r="AZ38" s="250"/>
      <c r="BA38" s="250"/>
      <c r="BB38" s="250"/>
      <c r="BC38" s="250"/>
      <c r="BD38" s="250"/>
      <c r="BE38" s="250"/>
      <c r="BF38" s="250"/>
      <c r="BG38" s="250"/>
      <c r="BH38" s="250"/>
      <c r="BI38" s="250"/>
      <c r="BJ38" s="250"/>
      <c r="BK38" s="250"/>
      <c r="BL38" s="250"/>
    </row>
    <row r="39" spans="1:64" ht="16.5" customHeight="1" thickBot="1" x14ac:dyDescent="0.25">
      <c r="A39" s="262" t="s">
        <v>56</v>
      </c>
      <c r="B39" s="251">
        <v>29</v>
      </c>
      <c r="C39" s="252">
        <v>29</v>
      </c>
      <c r="D39" s="252">
        <v>29.004999160766602</v>
      </c>
      <c r="E39" s="252">
        <v>28.997501373291016</v>
      </c>
      <c r="F39" s="252">
        <v>29.002500534057617</v>
      </c>
      <c r="G39" s="252">
        <v>29</v>
      </c>
      <c r="H39" s="252">
        <v>28.998849868774414</v>
      </c>
      <c r="I39" s="252">
        <v>29</v>
      </c>
      <c r="J39" s="252">
        <v>30.728848266601563</v>
      </c>
      <c r="K39" s="252">
        <v>30.732497024536134</v>
      </c>
      <c r="L39" s="252">
        <v>30.732497024536134</v>
      </c>
      <c r="M39" s="252">
        <v>30.732497024536134</v>
      </c>
      <c r="N39" s="252">
        <v>30.729996490478516</v>
      </c>
      <c r="O39" s="252">
        <v>30.729998397827149</v>
      </c>
      <c r="P39" s="252">
        <v>30.729998397827149</v>
      </c>
      <c r="Q39" s="252">
        <v>30.729998397827149</v>
      </c>
      <c r="R39" s="252">
        <v>30.729998397827149</v>
      </c>
      <c r="S39" s="252">
        <v>30.729998397827149</v>
      </c>
      <c r="T39" s="252">
        <v>30.729998397827149</v>
      </c>
      <c r="U39" s="252">
        <v>30.729998397827149</v>
      </c>
      <c r="V39" s="252">
        <v>30.734999465942384</v>
      </c>
      <c r="W39" s="252">
        <v>30.734999465942384</v>
      </c>
      <c r="X39" s="252">
        <v>30.734999465942384</v>
      </c>
      <c r="Y39" s="252">
        <v>30.727499771118165</v>
      </c>
      <c r="Z39" s="252">
        <v>30.72500114440918</v>
      </c>
      <c r="AA39" s="252">
        <v>30.732500839233399</v>
      </c>
      <c r="AB39" s="252">
        <v>30.732500839233399</v>
      </c>
      <c r="AC39" s="252">
        <v>30.725445556640626</v>
      </c>
      <c r="AD39" s="252">
        <v>30.725445556640626</v>
      </c>
      <c r="AE39" s="252">
        <v>30.725445556640626</v>
      </c>
      <c r="AF39" s="254">
        <v>30.730307388305665</v>
      </c>
      <c r="AG39" s="253">
        <v>29.000321229298908</v>
      </c>
      <c r="AH39" s="250"/>
      <c r="AI39" s="250"/>
      <c r="AJ39" s="250"/>
      <c r="AK39" s="250"/>
      <c r="AL39" s="250"/>
      <c r="AM39" s="250"/>
      <c r="AN39" s="250"/>
      <c r="AO39" s="250"/>
      <c r="AP39" s="250"/>
      <c r="AQ39" s="250"/>
      <c r="AR39" s="250"/>
      <c r="AS39" s="250"/>
      <c r="AT39" s="250"/>
      <c r="AU39" s="250"/>
      <c r="AV39" s="250"/>
      <c r="AW39" s="250"/>
      <c r="AX39" s="250"/>
      <c r="AY39" s="250"/>
      <c r="AZ39" s="250"/>
      <c r="BA39" s="250"/>
      <c r="BB39" s="250"/>
      <c r="BC39" s="250"/>
      <c r="BD39" s="250"/>
      <c r="BE39" s="250"/>
      <c r="BF39" s="250"/>
      <c r="BG39" s="250"/>
      <c r="BH39" s="250"/>
      <c r="BI39" s="250"/>
      <c r="BJ39" s="250"/>
      <c r="BK39" s="250"/>
      <c r="BL39" s="250"/>
    </row>
    <row r="42" spans="1:64" ht="14.4" thickBot="1" x14ac:dyDescent="0.3">
      <c r="A42" s="237" t="s">
        <v>31</v>
      </c>
    </row>
    <row r="43" spans="1:64" ht="13.5" customHeight="1" x14ac:dyDescent="0.2">
      <c r="A43" s="259" t="s">
        <v>57</v>
      </c>
      <c r="B43" s="240">
        <v>0</v>
      </c>
      <c r="C43" s="241">
        <v>0</v>
      </c>
      <c r="D43" s="241">
        <v>0</v>
      </c>
      <c r="E43" s="241">
        <v>0</v>
      </c>
      <c r="F43" s="241">
        <v>0</v>
      </c>
      <c r="G43" s="241">
        <v>0</v>
      </c>
      <c r="H43" s="241">
        <v>0</v>
      </c>
      <c r="I43" s="241">
        <v>0</v>
      </c>
      <c r="J43" s="241">
        <v>0</v>
      </c>
      <c r="K43" s="241">
        <v>0</v>
      </c>
      <c r="L43" s="241">
        <v>0</v>
      </c>
      <c r="M43" s="241">
        <v>0</v>
      </c>
      <c r="N43" s="241">
        <v>0</v>
      </c>
      <c r="O43" s="241">
        <v>0</v>
      </c>
      <c r="P43" s="241">
        <v>0</v>
      </c>
      <c r="Q43" s="241">
        <v>0</v>
      </c>
      <c r="R43" s="241">
        <v>0</v>
      </c>
      <c r="S43" s="241">
        <v>0</v>
      </c>
      <c r="T43" s="241">
        <v>0</v>
      </c>
      <c r="U43" s="241">
        <v>0</v>
      </c>
      <c r="V43" s="241">
        <v>0</v>
      </c>
      <c r="W43" s="241">
        <v>0</v>
      </c>
      <c r="X43" s="241">
        <v>0</v>
      </c>
      <c r="Y43" s="241">
        <v>0</v>
      </c>
      <c r="Z43" s="241">
        <v>0</v>
      </c>
      <c r="AA43" s="241">
        <v>0</v>
      </c>
      <c r="AB43" s="241">
        <v>0</v>
      </c>
      <c r="AC43" s="241">
        <v>0</v>
      </c>
      <c r="AD43" s="241">
        <v>0</v>
      </c>
      <c r="AE43" s="241">
        <v>0</v>
      </c>
      <c r="AF43" s="241">
        <v>0</v>
      </c>
      <c r="AG43" s="242">
        <v>1.8181818181815856E-2</v>
      </c>
      <c r="AH43" s="250"/>
      <c r="AI43" s="250"/>
      <c r="AJ43" s="250"/>
      <c r="AK43" s="250"/>
      <c r="AL43" s="250"/>
      <c r="AM43" s="250"/>
      <c r="AN43" s="250"/>
      <c r="AO43" s="250"/>
      <c r="AP43" s="250"/>
      <c r="AQ43" s="250"/>
      <c r="AR43" s="250"/>
      <c r="AS43" s="250"/>
      <c r="AT43" s="250"/>
      <c r="AU43" s="250"/>
      <c r="AV43" s="250"/>
      <c r="AW43" s="250"/>
      <c r="AX43" s="250"/>
      <c r="AY43" s="250"/>
      <c r="AZ43" s="250"/>
      <c r="BA43" s="250"/>
      <c r="BB43" s="250"/>
      <c r="BC43" s="250"/>
      <c r="BD43" s="250"/>
      <c r="BE43" s="250"/>
      <c r="BF43" s="250"/>
      <c r="BG43" s="250"/>
      <c r="BH43" s="250"/>
      <c r="BI43" s="250"/>
      <c r="BJ43" s="250"/>
      <c r="BK43" s="250"/>
      <c r="BL43" s="250"/>
    </row>
    <row r="44" spans="1:64" x14ac:dyDescent="0.2">
      <c r="A44" s="260" t="s">
        <v>58</v>
      </c>
      <c r="B44" s="243">
        <v>0</v>
      </c>
      <c r="C44" s="244">
        <v>0</v>
      </c>
      <c r="D44" s="244">
        <v>0</v>
      </c>
      <c r="E44" s="244">
        <v>0</v>
      </c>
      <c r="F44" s="244">
        <v>0</v>
      </c>
      <c r="G44" s="244">
        <v>0</v>
      </c>
      <c r="H44" s="244">
        <v>0</v>
      </c>
      <c r="I44" s="244">
        <v>0</v>
      </c>
      <c r="J44" s="244">
        <v>0</v>
      </c>
      <c r="K44" s="244">
        <v>0</v>
      </c>
      <c r="L44" s="244">
        <v>0</v>
      </c>
      <c r="M44" s="244">
        <v>0</v>
      </c>
      <c r="N44" s="244">
        <v>0</v>
      </c>
      <c r="O44" s="244">
        <v>0</v>
      </c>
      <c r="P44" s="244">
        <v>0</v>
      </c>
      <c r="Q44" s="244">
        <v>0</v>
      </c>
      <c r="R44" s="244">
        <v>0</v>
      </c>
      <c r="S44" s="244">
        <v>0</v>
      </c>
      <c r="T44" s="244">
        <v>0</v>
      </c>
      <c r="U44" s="244">
        <v>0</v>
      </c>
      <c r="V44" s="244">
        <v>0</v>
      </c>
      <c r="W44" s="244">
        <v>0</v>
      </c>
      <c r="X44" s="244">
        <v>0</v>
      </c>
      <c r="Y44" s="244">
        <v>0</v>
      </c>
      <c r="Z44" s="244">
        <v>0</v>
      </c>
      <c r="AA44" s="244">
        <v>0</v>
      </c>
      <c r="AB44" s="244">
        <v>0</v>
      </c>
      <c r="AC44" s="244">
        <v>0</v>
      </c>
      <c r="AD44" s="244">
        <v>0</v>
      </c>
      <c r="AE44" s="244">
        <v>0</v>
      </c>
      <c r="AF44" s="244">
        <v>0</v>
      </c>
      <c r="AG44" s="245">
        <v>0</v>
      </c>
      <c r="AH44" s="250"/>
      <c r="AI44" s="250"/>
      <c r="AJ44" s="250"/>
      <c r="AK44" s="250"/>
      <c r="AL44" s="250"/>
      <c r="AM44" s="250"/>
      <c r="AN44" s="250"/>
      <c r="AO44" s="250"/>
      <c r="AP44" s="250"/>
      <c r="AQ44" s="250"/>
      <c r="AR44" s="250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0"/>
      <c r="BD44" s="250"/>
      <c r="BE44" s="250"/>
      <c r="BF44" s="250"/>
      <c r="BG44" s="250"/>
      <c r="BH44" s="250"/>
      <c r="BI44" s="250"/>
      <c r="BJ44" s="250"/>
      <c r="BK44" s="250"/>
      <c r="BL44" s="250"/>
    </row>
    <row r="45" spans="1:64" x14ac:dyDescent="0.2">
      <c r="A45" s="260" t="s">
        <v>60</v>
      </c>
      <c r="B45" s="243">
        <v>0</v>
      </c>
      <c r="C45" s="244">
        <v>0</v>
      </c>
      <c r="D45" s="244">
        <v>0</v>
      </c>
      <c r="E45" s="244">
        <v>0</v>
      </c>
      <c r="F45" s="244">
        <v>0</v>
      </c>
      <c r="G45" s="244">
        <v>0</v>
      </c>
      <c r="H45" s="244">
        <v>0</v>
      </c>
      <c r="I45" s="244">
        <v>0</v>
      </c>
      <c r="J45" s="244">
        <v>0</v>
      </c>
      <c r="K45" s="244">
        <v>0</v>
      </c>
      <c r="L45" s="244">
        <v>0</v>
      </c>
      <c r="M45" s="244">
        <v>0</v>
      </c>
      <c r="N45" s="244">
        <v>0</v>
      </c>
      <c r="O45" s="244">
        <v>0</v>
      </c>
      <c r="P45" s="244">
        <v>0</v>
      </c>
      <c r="Q45" s="244">
        <v>0</v>
      </c>
      <c r="R45" s="244">
        <v>0</v>
      </c>
      <c r="S45" s="244">
        <v>0</v>
      </c>
      <c r="T45" s="244">
        <v>0</v>
      </c>
      <c r="U45" s="244">
        <v>0</v>
      </c>
      <c r="V45" s="244">
        <v>0</v>
      </c>
      <c r="W45" s="244">
        <v>0</v>
      </c>
      <c r="X45" s="244">
        <v>0</v>
      </c>
      <c r="Y45" s="244">
        <v>0</v>
      </c>
      <c r="Z45" s="244">
        <v>0</v>
      </c>
      <c r="AA45" s="244">
        <v>0</v>
      </c>
      <c r="AB45" s="244">
        <v>0</v>
      </c>
      <c r="AC45" s="244">
        <v>0</v>
      </c>
      <c r="AD45" s="244">
        <v>0</v>
      </c>
      <c r="AE45" s="244">
        <v>0</v>
      </c>
      <c r="AF45" s="244">
        <v>0</v>
      </c>
      <c r="AG45" s="245">
        <v>7.7090909090909321E-2</v>
      </c>
      <c r="AH45" s="250"/>
      <c r="AI45" s="250"/>
      <c r="AJ45" s="250"/>
      <c r="AK45" s="250"/>
      <c r="AL45" s="250"/>
      <c r="AM45" s="250"/>
      <c r="AN45" s="250"/>
      <c r="AO45" s="250"/>
      <c r="AP45" s="250"/>
      <c r="AQ45" s="250"/>
      <c r="AR45" s="250"/>
      <c r="AS45" s="250"/>
      <c r="AT45" s="250"/>
      <c r="AU45" s="250"/>
      <c r="AV45" s="250"/>
      <c r="AW45" s="250"/>
      <c r="AX45" s="250"/>
      <c r="AY45" s="250"/>
      <c r="AZ45" s="250"/>
      <c r="BA45" s="250"/>
      <c r="BB45" s="250"/>
      <c r="BC45" s="250"/>
      <c r="BD45" s="250"/>
      <c r="BE45" s="250"/>
      <c r="BF45" s="250"/>
      <c r="BG45" s="250"/>
      <c r="BH45" s="250"/>
      <c r="BI45" s="250"/>
      <c r="BJ45" s="250"/>
      <c r="BK45" s="250"/>
      <c r="BL45" s="250"/>
    </row>
    <row r="46" spans="1:64" x14ac:dyDescent="0.2">
      <c r="A46" s="260" t="s">
        <v>62</v>
      </c>
      <c r="B46" s="243">
        <v>0</v>
      </c>
      <c r="C46" s="244">
        <v>0</v>
      </c>
      <c r="D46" s="244">
        <v>0</v>
      </c>
      <c r="E46" s="244">
        <v>0</v>
      </c>
      <c r="F46" s="244">
        <v>0</v>
      </c>
      <c r="G46" s="244">
        <v>0</v>
      </c>
      <c r="H46" s="244">
        <v>0</v>
      </c>
      <c r="I46" s="244">
        <v>0</v>
      </c>
      <c r="J46" s="244">
        <v>0</v>
      </c>
      <c r="K46" s="244">
        <v>0</v>
      </c>
      <c r="L46" s="244">
        <v>0</v>
      </c>
      <c r="M46" s="244">
        <v>0</v>
      </c>
      <c r="N46" s="244">
        <v>0</v>
      </c>
      <c r="O46" s="244">
        <v>0</v>
      </c>
      <c r="P46" s="244">
        <v>0</v>
      </c>
      <c r="Q46" s="244">
        <v>0</v>
      </c>
      <c r="R46" s="244">
        <v>0</v>
      </c>
      <c r="S46" s="244">
        <v>0</v>
      </c>
      <c r="T46" s="244">
        <v>0</v>
      </c>
      <c r="U46" s="244">
        <v>0</v>
      </c>
      <c r="V46" s="244">
        <v>0</v>
      </c>
      <c r="W46" s="244">
        <v>0</v>
      </c>
      <c r="X46" s="244">
        <v>0</v>
      </c>
      <c r="Y46" s="244">
        <v>0</v>
      </c>
      <c r="Z46" s="244">
        <v>0</v>
      </c>
      <c r="AA46" s="244">
        <v>0</v>
      </c>
      <c r="AB46" s="244">
        <v>0</v>
      </c>
      <c r="AC46" s="244">
        <v>0</v>
      </c>
      <c r="AD46" s="244">
        <v>0</v>
      </c>
      <c r="AE46" s="244">
        <v>0</v>
      </c>
      <c r="AF46" s="244">
        <v>0</v>
      </c>
      <c r="AG46" s="245">
        <v>0.3953863636363586</v>
      </c>
      <c r="AH46" s="250"/>
      <c r="AI46" s="250"/>
      <c r="AJ46" s="250"/>
      <c r="AK46" s="250"/>
      <c r="AL46" s="250"/>
      <c r="AM46" s="250"/>
      <c r="AN46" s="250"/>
      <c r="AO46" s="250"/>
      <c r="AP46" s="250"/>
      <c r="AQ46" s="250"/>
      <c r="AR46" s="250"/>
      <c r="AS46" s="250"/>
      <c r="AT46" s="250"/>
      <c r="AU46" s="250"/>
      <c r="AV46" s="250"/>
      <c r="AW46" s="250"/>
      <c r="AX46" s="250"/>
      <c r="AY46" s="250"/>
      <c r="AZ46" s="250"/>
      <c r="BA46" s="250"/>
      <c r="BB46" s="250"/>
      <c r="BC46" s="250"/>
      <c r="BD46" s="250"/>
      <c r="BE46" s="250"/>
      <c r="BF46" s="250"/>
      <c r="BG46" s="250"/>
      <c r="BH46" s="250"/>
      <c r="BI46" s="250"/>
      <c r="BJ46" s="250"/>
      <c r="BK46" s="250"/>
      <c r="BL46" s="250"/>
    </row>
    <row r="47" spans="1:64" x14ac:dyDescent="0.2">
      <c r="A47" s="260" t="s">
        <v>61</v>
      </c>
      <c r="B47" s="243">
        <v>0</v>
      </c>
      <c r="C47" s="244">
        <v>0</v>
      </c>
      <c r="D47" s="244">
        <v>0.5</v>
      </c>
      <c r="E47" s="244">
        <v>0.5</v>
      </c>
      <c r="F47" s="244">
        <v>0.5</v>
      </c>
      <c r="G47" s="244">
        <v>0.5</v>
      </c>
      <c r="H47" s="244">
        <v>0.5</v>
      </c>
      <c r="I47" s="244">
        <v>0.5</v>
      </c>
      <c r="J47" s="244">
        <v>0</v>
      </c>
      <c r="K47" s="244">
        <v>0</v>
      </c>
      <c r="L47" s="244">
        <v>0</v>
      </c>
      <c r="M47" s="244">
        <v>0</v>
      </c>
      <c r="N47" s="244">
        <v>0</v>
      </c>
      <c r="O47" s="244">
        <v>0</v>
      </c>
      <c r="P47" s="244">
        <v>0</v>
      </c>
      <c r="Q47" s="244">
        <v>0</v>
      </c>
      <c r="R47" s="244">
        <v>0</v>
      </c>
      <c r="S47" s="244">
        <v>0</v>
      </c>
      <c r="T47" s="244">
        <v>0</v>
      </c>
      <c r="U47" s="244">
        <v>0</v>
      </c>
      <c r="V47" s="244">
        <v>0</v>
      </c>
      <c r="W47" s="244">
        <v>0</v>
      </c>
      <c r="X47" s="244">
        <v>0</v>
      </c>
      <c r="Y47" s="244">
        <v>0</v>
      </c>
      <c r="Z47" s="244">
        <v>0</v>
      </c>
      <c r="AA47" s="244">
        <v>0</v>
      </c>
      <c r="AB47" s="244">
        <v>0</v>
      </c>
      <c r="AC47" s="244">
        <v>0</v>
      </c>
      <c r="AD47" s="244">
        <v>0</v>
      </c>
      <c r="AE47" s="244">
        <v>0</v>
      </c>
      <c r="AF47" s="244">
        <v>0</v>
      </c>
      <c r="AG47" s="245">
        <v>0.43345454545454487</v>
      </c>
      <c r="AH47" s="250"/>
      <c r="AI47" s="250"/>
      <c r="AJ47" s="250"/>
      <c r="AK47" s="250"/>
      <c r="AL47" s="250"/>
      <c r="AM47" s="250"/>
      <c r="AN47" s="250"/>
      <c r="AO47" s="250"/>
      <c r="AP47" s="250"/>
      <c r="AQ47" s="250"/>
      <c r="AR47" s="250"/>
      <c r="AS47" s="250"/>
      <c r="AT47" s="250"/>
      <c r="AU47" s="250"/>
      <c r="AV47" s="250"/>
      <c r="AW47" s="250"/>
      <c r="AX47" s="250"/>
      <c r="AY47" s="250"/>
      <c r="AZ47" s="250"/>
      <c r="BA47" s="250"/>
      <c r="BB47" s="250"/>
      <c r="BC47" s="250"/>
      <c r="BD47" s="250"/>
      <c r="BE47" s="250"/>
      <c r="BF47" s="250"/>
      <c r="BG47" s="250"/>
      <c r="BH47" s="250"/>
      <c r="BI47" s="250"/>
      <c r="BJ47" s="250"/>
      <c r="BK47" s="250"/>
      <c r="BL47" s="250"/>
    </row>
    <row r="48" spans="1:64" x14ac:dyDescent="0.2">
      <c r="A48" s="260" t="s">
        <v>59</v>
      </c>
      <c r="B48" s="243">
        <v>0</v>
      </c>
      <c r="C48" s="244">
        <v>0</v>
      </c>
      <c r="D48" s="244">
        <v>0</v>
      </c>
      <c r="E48" s="244">
        <v>0</v>
      </c>
      <c r="F48" s="244">
        <v>0</v>
      </c>
      <c r="G48" s="244">
        <v>0</v>
      </c>
      <c r="H48" s="244">
        <v>0</v>
      </c>
      <c r="I48" s="244">
        <v>0</v>
      </c>
      <c r="J48" s="244">
        <v>-0.25</v>
      </c>
      <c r="K48" s="244">
        <v>-0.25</v>
      </c>
      <c r="L48" s="244">
        <v>-0.25</v>
      </c>
      <c r="M48" s="244">
        <v>-0.25</v>
      </c>
      <c r="N48" s="244">
        <v>-0.25</v>
      </c>
      <c r="O48" s="244">
        <v>-0.25</v>
      </c>
      <c r="P48" s="244">
        <v>-0.25</v>
      </c>
      <c r="Q48" s="244">
        <v>-0.25</v>
      </c>
      <c r="R48" s="244">
        <v>-0.25</v>
      </c>
      <c r="S48" s="244">
        <v>-0.25</v>
      </c>
      <c r="T48" s="244">
        <v>-0.25</v>
      </c>
      <c r="U48" s="244">
        <v>-0.25</v>
      </c>
      <c r="V48" s="244">
        <v>-0.25</v>
      </c>
      <c r="W48" s="244">
        <v>-0.25</v>
      </c>
      <c r="X48" s="244">
        <v>-0.25</v>
      </c>
      <c r="Y48" s="244">
        <v>-0.25</v>
      </c>
      <c r="Z48" s="244">
        <v>-0.25</v>
      </c>
      <c r="AA48" s="244">
        <v>-0.25</v>
      </c>
      <c r="AB48" s="244">
        <v>-0.25</v>
      </c>
      <c r="AC48" s="244">
        <v>-0.25</v>
      </c>
      <c r="AD48" s="244">
        <v>-0.25</v>
      </c>
      <c r="AE48" s="244">
        <v>-0.25</v>
      </c>
      <c r="AF48" s="244">
        <v>-0.25</v>
      </c>
      <c r="AG48" s="245">
        <v>-4.7272727272726911E-2</v>
      </c>
      <c r="AH48" s="250"/>
      <c r="AI48" s="250"/>
      <c r="AJ48" s="250"/>
      <c r="AK48" s="250"/>
      <c r="AL48" s="250"/>
      <c r="AM48" s="250"/>
      <c r="AN48" s="250"/>
      <c r="AO48" s="250"/>
      <c r="AP48" s="250"/>
      <c r="AQ48" s="250"/>
      <c r="AR48" s="250"/>
      <c r="AS48" s="250"/>
      <c r="AT48" s="250"/>
      <c r="AU48" s="250"/>
      <c r="AV48" s="250"/>
      <c r="AW48" s="250"/>
      <c r="AX48" s="250"/>
      <c r="AY48" s="250"/>
      <c r="AZ48" s="250"/>
      <c r="BA48" s="250"/>
      <c r="BB48" s="250"/>
      <c r="BC48" s="250"/>
      <c r="BD48" s="250"/>
      <c r="BE48" s="250"/>
      <c r="BF48" s="250"/>
      <c r="BG48" s="250"/>
      <c r="BH48" s="250"/>
      <c r="BI48" s="250"/>
      <c r="BJ48" s="250"/>
      <c r="BK48" s="250"/>
      <c r="BL48" s="250"/>
    </row>
    <row r="49" spans="1:64" ht="10.8" thickBot="1" x14ac:dyDescent="0.25">
      <c r="A49" s="261" t="s">
        <v>63</v>
      </c>
      <c r="B49" s="246">
        <v>0</v>
      </c>
      <c r="C49" s="247">
        <v>0</v>
      </c>
      <c r="D49" s="247">
        <v>0</v>
      </c>
      <c r="E49" s="247">
        <v>0</v>
      </c>
      <c r="F49" s="247">
        <v>0</v>
      </c>
      <c r="G49" s="247">
        <v>0</v>
      </c>
      <c r="H49" s="247">
        <v>0</v>
      </c>
      <c r="I49" s="247">
        <v>0</v>
      </c>
      <c r="J49" s="247">
        <v>-0.25</v>
      </c>
      <c r="K49" s="247">
        <v>-0.25</v>
      </c>
      <c r="L49" s="247">
        <v>-0.25</v>
      </c>
      <c r="M49" s="247">
        <v>-0.25</v>
      </c>
      <c r="N49" s="247">
        <v>-0.25</v>
      </c>
      <c r="O49" s="247">
        <v>-0.25</v>
      </c>
      <c r="P49" s="247">
        <v>-0.25</v>
      </c>
      <c r="Q49" s="247">
        <v>-0.25</v>
      </c>
      <c r="R49" s="247">
        <v>-0.25</v>
      </c>
      <c r="S49" s="247">
        <v>-0.25</v>
      </c>
      <c r="T49" s="247">
        <v>-0.25</v>
      </c>
      <c r="U49" s="247">
        <v>-0.25</v>
      </c>
      <c r="V49" s="247">
        <v>-0.25</v>
      </c>
      <c r="W49" s="247">
        <v>-0.25</v>
      </c>
      <c r="X49" s="247">
        <v>-0.25</v>
      </c>
      <c r="Y49" s="247">
        <v>-0.25</v>
      </c>
      <c r="Z49" s="247">
        <v>-0.25</v>
      </c>
      <c r="AA49" s="247">
        <v>-0.25</v>
      </c>
      <c r="AB49" s="247">
        <v>-0.25</v>
      </c>
      <c r="AC49" s="247">
        <v>-0.25</v>
      </c>
      <c r="AD49" s="247">
        <v>-0.25</v>
      </c>
      <c r="AE49" s="247">
        <v>-0.25</v>
      </c>
      <c r="AF49" s="247">
        <v>-0.25</v>
      </c>
      <c r="AG49" s="248">
        <v>0</v>
      </c>
      <c r="AH49" s="250"/>
      <c r="AI49" s="250"/>
      <c r="AJ49" s="250"/>
      <c r="AK49" s="250"/>
      <c r="AL49" s="250"/>
      <c r="AM49" s="250"/>
      <c r="AN49" s="250"/>
      <c r="AO49" s="250"/>
      <c r="AP49" s="250"/>
      <c r="AQ49" s="250"/>
      <c r="AR49" s="250"/>
      <c r="AS49" s="250"/>
      <c r="AT49" s="250"/>
      <c r="AU49" s="250"/>
      <c r="AV49" s="250"/>
      <c r="AW49" s="250"/>
      <c r="AX49" s="250"/>
      <c r="AY49" s="250"/>
      <c r="AZ49" s="250"/>
      <c r="BA49" s="250"/>
      <c r="BB49" s="250"/>
      <c r="BC49" s="250"/>
      <c r="BD49" s="250"/>
      <c r="BE49" s="250"/>
      <c r="BF49" s="250"/>
      <c r="BG49" s="250"/>
      <c r="BH49" s="250"/>
      <c r="BI49" s="250"/>
      <c r="BJ49" s="250"/>
      <c r="BK49" s="250"/>
      <c r="BL49" s="250"/>
    </row>
    <row r="50" spans="1:64" x14ac:dyDescent="0.2">
      <c r="B50" s="250"/>
      <c r="C50" s="250"/>
      <c r="D50" s="250"/>
      <c r="E50" s="250"/>
      <c r="F50" s="250"/>
      <c r="G50" s="250"/>
      <c r="H50" s="250"/>
      <c r="I50" s="250"/>
      <c r="J50" s="250"/>
      <c r="K50" s="250"/>
      <c r="L50" s="250"/>
      <c r="M50" s="250"/>
      <c r="N50" s="250"/>
      <c r="O50" s="250"/>
      <c r="P50" s="250"/>
      <c r="Q50" s="250"/>
      <c r="R50" s="250"/>
      <c r="S50" s="250"/>
      <c r="T50" s="250"/>
      <c r="U50" s="250"/>
      <c r="V50" s="250"/>
      <c r="W50" s="250"/>
      <c r="X50" s="250"/>
      <c r="Y50" s="250"/>
      <c r="Z50" s="250"/>
      <c r="AA50" s="250"/>
      <c r="AB50" s="250"/>
      <c r="AC50" s="250"/>
      <c r="AD50" s="250"/>
      <c r="AE50" s="250"/>
      <c r="AF50" s="250"/>
      <c r="AG50" s="250"/>
      <c r="AH50" s="250"/>
      <c r="AI50" s="250"/>
      <c r="AJ50" s="250"/>
      <c r="AK50" s="250"/>
      <c r="AL50" s="250"/>
      <c r="AM50" s="250"/>
      <c r="AN50" s="250"/>
      <c r="AO50" s="250"/>
      <c r="AP50" s="250"/>
      <c r="AQ50" s="250"/>
      <c r="AR50" s="250"/>
      <c r="AS50" s="250"/>
      <c r="AT50" s="250"/>
      <c r="AU50" s="250"/>
      <c r="AV50" s="250"/>
      <c r="AW50" s="250"/>
      <c r="AX50" s="250"/>
      <c r="AY50" s="250"/>
      <c r="AZ50" s="250"/>
      <c r="BA50" s="250"/>
      <c r="BB50" s="250"/>
      <c r="BC50" s="250"/>
      <c r="BD50" s="250"/>
      <c r="BE50" s="250"/>
      <c r="BF50" s="250"/>
      <c r="BG50" s="250"/>
      <c r="BH50" s="250"/>
      <c r="BI50" s="250"/>
      <c r="BJ50" s="250"/>
      <c r="BK50" s="250"/>
      <c r="BL50" s="250"/>
    </row>
    <row r="51" spans="1:64" ht="14.4" thickBot="1" x14ac:dyDescent="0.3">
      <c r="A51" s="237" t="s">
        <v>98</v>
      </c>
      <c r="B51" s="250"/>
      <c r="C51" s="250"/>
      <c r="D51" s="250"/>
      <c r="E51" s="250"/>
      <c r="F51" s="250"/>
      <c r="G51" s="250"/>
      <c r="H51" s="250"/>
      <c r="I51" s="250"/>
      <c r="J51" s="250"/>
      <c r="K51" s="250"/>
      <c r="L51" s="250"/>
      <c r="M51" s="250"/>
      <c r="N51" s="250"/>
      <c r="O51" s="250"/>
      <c r="P51" s="250"/>
      <c r="Q51" s="250"/>
      <c r="R51" s="250"/>
      <c r="S51" s="250"/>
      <c r="T51" s="250"/>
      <c r="U51" s="250"/>
      <c r="V51" s="250"/>
      <c r="W51" s="250"/>
      <c r="X51" s="250"/>
      <c r="Y51" s="250"/>
      <c r="Z51" s="250"/>
      <c r="AA51" s="250"/>
      <c r="AB51" s="250"/>
      <c r="AC51" s="250"/>
      <c r="AD51" s="250"/>
      <c r="AE51" s="250"/>
      <c r="AF51" s="250"/>
      <c r="AG51" s="250"/>
      <c r="AH51" s="250"/>
      <c r="AI51" s="250"/>
      <c r="AJ51" s="250"/>
      <c r="AK51" s="250"/>
      <c r="AL51" s="250"/>
      <c r="AM51" s="250"/>
      <c r="AN51" s="250"/>
      <c r="AO51" s="250"/>
      <c r="AP51" s="250"/>
      <c r="AQ51" s="250"/>
      <c r="AR51" s="250"/>
      <c r="AS51" s="250"/>
      <c r="AT51" s="250"/>
      <c r="AU51" s="250"/>
      <c r="AV51" s="250"/>
      <c r="AW51" s="250"/>
      <c r="AX51" s="250"/>
      <c r="AY51" s="250"/>
      <c r="AZ51" s="250"/>
      <c r="BA51" s="250"/>
      <c r="BB51" s="250"/>
      <c r="BC51" s="250"/>
      <c r="BD51" s="250"/>
      <c r="BE51" s="250"/>
      <c r="BF51" s="250"/>
      <c r="BG51" s="250"/>
      <c r="BH51" s="250"/>
      <c r="BI51" s="250"/>
      <c r="BJ51" s="250"/>
      <c r="BK51" s="250"/>
      <c r="BL51" s="250"/>
    </row>
    <row r="52" spans="1:64" ht="15.75" customHeight="1" thickBot="1" x14ac:dyDescent="0.25">
      <c r="A52" s="262" t="s">
        <v>56</v>
      </c>
      <c r="B52" s="251">
        <v>0</v>
      </c>
      <c r="C52" s="252">
        <v>0</v>
      </c>
      <c r="D52" s="252">
        <v>0</v>
      </c>
      <c r="E52" s="252">
        <v>0</v>
      </c>
      <c r="F52" s="252">
        <v>0</v>
      </c>
      <c r="G52" s="252">
        <v>0</v>
      </c>
      <c r="H52" s="252">
        <v>0</v>
      </c>
      <c r="I52" s="252">
        <v>0</v>
      </c>
      <c r="J52" s="252">
        <v>-0.69999969482421776</v>
      </c>
      <c r="K52" s="252">
        <v>-0.69999969482421776</v>
      </c>
      <c r="L52" s="252">
        <v>-0.69999969482421776</v>
      </c>
      <c r="M52" s="252">
        <v>-0.69999969482421776</v>
      </c>
      <c r="N52" s="252">
        <v>-0.69999969482421776</v>
      </c>
      <c r="O52" s="252">
        <v>-0.69999969482421776</v>
      </c>
      <c r="P52" s="252">
        <v>-0.69999969482421776</v>
      </c>
      <c r="Q52" s="252">
        <v>-0.69999969482421776</v>
      </c>
      <c r="R52" s="252">
        <v>-0.69999969482421776</v>
      </c>
      <c r="S52" s="252">
        <v>-0.69999969482421776</v>
      </c>
      <c r="T52" s="252">
        <v>-0.69999969482421776</v>
      </c>
      <c r="U52" s="252">
        <v>-0.69999969482421776</v>
      </c>
      <c r="V52" s="252">
        <v>-0.69999969482421776</v>
      </c>
      <c r="W52" s="252">
        <v>-0.69999969482421776</v>
      </c>
      <c r="X52" s="252">
        <v>-0.69999969482421776</v>
      </c>
      <c r="Y52" s="252">
        <v>-0.69999969482421776</v>
      </c>
      <c r="Z52" s="252">
        <v>-0.69999969482421776</v>
      </c>
      <c r="AA52" s="252">
        <v>-0.69999969482421776</v>
      </c>
      <c r="AB52" s="252">
        <v>-0.69999969482421776</v>
      </c>
      <c r="AC52" s="252">
        <v>-0.69999969482421776</v>
      </c>
      <c r="AD52" s="252">
        <v>-0.69999969482421776</v>
      </c>
      <c r="AE52" s="252">
        <v>-0.69999969482421776</v>
      </c>
      <c r="AF52" s="252">
        <v>30.730307388305665</v>
      </c>
      <c r="AG52" s="253">
        <v>-7.6898366977008692E-2</v>
      </c>
      <c r="AH52" s="250"/>
      <c r="AI52" s="250"/>
      <c r="AJ52" s="250"/>
      <c r="AK52" s="250"/>
      <c r="AL52" s="250"/>
      <c r="AM52" s="250"/>
      <c r="AN52" s="250"/>
      <c r="AO52" s="250"/>
      <c r="AP52" s="250"/>
      <c r="AQ52" s="250"/>
      <c r="AR52" s="250"/>
      <c r="AS52" s="250"/>
      <c r="AT52" s="250"/>
      <c r="AU52" s="250"/>
      <c r="AV52" s="250"/>
      <c r="AW52" s="250"/>
      <c r="AX52" s="250"/>
      <c r="AY52" s="250"/>
      <c r="AZ52" s="250"/>
      <c r="BA52" s="250"/>
      <c r="BB52" s="250"/>
      <c r="BC52" s="250"/>
      <c r="BD52" s="250"/>
      <c r="BE52" s="250"/>
      <c r="BF52" s="250"/>
      <c r="BG52" s="250"/>
      <c r="BH52" s="250"/>
      <c r="BI52" s="250"/>
      <c r="BJ52" s="250"/>
      <c r="BK52" s="250"/>
      <c r="BL52" s="250"/>
    </row>
  </sheetData>
  <pageMargins left="0.75" right="0.75" top="1" bottom="1" header="0.5" footer="0.5"/>
  <pageSetup scale="79" orientation="landscape" horizontalDpi="0" r:id="rId1"/>
  <headerFooter alignWithMargins="0">
    <oddHeader>&amp;C&amp;"Arial,Bold"&amp;10WEST POWER DAILY PEAK AND OFF PEAK PRICES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1">
    <pageSetUpPr fitToPage="1"/>
  </sheetPr>
  <dimension ref="A1:AB42"/>
  <sheetViews>
    <sheetView showGridLines="0" workbookViewId="0">
      <selection activeCell="M8" sqref="M8"/>
    </sheetView>
  </sheetViews>
  <sheetFormatPr defaultColWidth="9.125" defaultRowHeight="10.199999999999999" x14ac:dyDescent="0.2"/>
  <cols>
    <col min="1" max="1" width="30.875" style="73" customWidth="1"/>
    <col min="2" max="10" width="0" style="73" hidden="1" customWidth="1"/>
    <col min="11" max="16384" width="9.125" style="73"/>
  </cols>
  <sheetData>
    <row r="1" spans="1:28" ht="45.75" customHeight="1" x14ac:dyDescent="0.25">
      <c r="A1" s="140">
        <v>37187</v>
      </c>
    </row>
    <row r="2" spans="1:28" ht="13.8" thickBot="1" x14ac:dyDescent="0.3">
      <c r="A2" s="75" t="s">
        <v>77</v>
      </c>
      <c r="B2" s="89"/>
      <c r="D2" s="75">
        <v>2001</v>
      </c>
      <c r="F2" s="75"/>
      <c r="G2" s="75">
        <v>2001</v>
      </c>
      <c r="H2" s="75">
        <v>2001</v>
      </c>
      <c r="I2" s="75">
        <v>2001</v>
      </c>
      <c r="J2" s="75">
        <v>2001</v>
      </c>
      <c r="K2" s="75">
        <v>2001</v>
      </c>
      <c r="L2" s="75"/>
      <c r="M2" s="75"/>
      <c r="N2" s="75"/>
      <c r="O2" s="75">
        <v>2002</v>
      </c>
      <c r="P2" s="75"/>
      <c r="Q2" s="75"/>
      <c r="R2" s="75"/>
      <c r="S2" s="75"/>
      <c r="T2" s="75"/>
      <c r="U2" s="75"/>
      <c r="V2" s="75">
        <v>2003</v>
      </c>
      <c r="W2" s="75">
        <v>2004</v>
      </c>
      <c r="X2" s="75"/>
      <c r="Y2" s="75"/>
      <c r="Z2" s="75" t="s">
        <v>64</v>
      </c>
      <c r="AA2" s="75"/>
      <c r="AB2" s="75"/>
    </row>
    <row r="3" spans="1:28" ht="13.8" thickBot="1" x14ac:dyDescent="0.3">
      <c r="B3" s="76">
        <v>36739</v>
      </c>
      <c r="C3" s="78">
        <v>36892</v>
      </c>
      <c r="D3" s="78">
        <v>36923</v>
      </c>
      <c r="E3" s="78">
        <v>36951</v>
      </c>
      <c r="F3" s="77">
        <v>36982</v>
      </c>
      <c r="G3" s="78">
        <v>37043</v>
      </c>
      <c r="H3" s="78">
        <v>37073</v>
      </c>
      <c r="I3" s="78">
        <v>37104</v>
      </c>
      <c r="J3" s="78">
        <v>37135</v>
      </c>
      <c r="K3" s="78">
        <v>37165</v>
      </c>
      <c r="L3" s="79">
        <v>37196</v>
      </c>
      <c r="M3" s="79">
        <v>37226</v>
      </c>
      <c r="N3" s="80" t="s">
        <v>65</v>
      </c>
      <c r="O3" s="78">
        <v>37257</v>
      </c>
      <c r="P3" s="79">
        <v>37288</v>
      </c>
      <c r="Q3" s="79">
        <v>37316</v>
      </c>
      <c r="R3" s="118" t="s">
        <v>66</v>
      </c>
      <c r="S3" s="118" t="s">
        <v>67</v>
      </c>
      <c r="T3" s="118" t="s">
        <v>68</v>
      </c>
      <c r="U3" s="118" t="s">
        <v>69</v>
      </c>
      <c r="V3" s="82" t="s">
        <v>70</v>
      </c>
      <c r="W3" s="80" t="s">
        <v>71</v>
      </c>
      <c r="X3" s="90" t="s">
        <v>72</v>
      </c>
      <c r="Y3" s="81" t="s">
        <v>73</v>
      </c>
      <c r="Z3" s="81" t="s">
        <v>74</v>
      </c>
      <c r="AA3" s="81" t="s">
        <v>75</v>
      </c>
      <c r="AB3" s="83" t="s">
        <v>76</v>
      </c>
    </row>
    <row r="4" spans="1:28" ht="13.2" x14ac:dyDescent="0.25">
      <c r="A4" s="75" t="s">
        <v>57</v>
      </c>
      <c r="B4" s="84">
        <v>0</v>
      </c>
      <c r="C4" s="85">
        <v>0</v>
      </c>
      <c r="D4" s="85">
        <v>0</v>
      </c>
      <c r="E4" s="85">
        <v>0</v>
      </c>
      <c r="F4" s="85">
        <v>0</v>
      </c>
      <c r="G4" s="84">
        <v>0</v>
      </c>
      <c r="H4" s="84">
        <v>0</v>
      </c>
      <c r="I4" s="84">
        <v>0</v>
      </c>
      <c r="J4" s="84">
        <v>0</v>
      </c>
      <c r="K4" s="84">
        <v>23.923076923076923</v>
      </c>
      <c r="L4" s="86">
        <v>24.499874999999999</v>
      </c>
      <c r="M4" s="86">
        <v>29.250209302325583</v>
      </c>
      <c r="N4" s="114">
        <v>19.418290306350627</v>
      </c>
      <c r="O4" s="84">
        <v>27.999975609756099</v>
      </c>
      <c r="P4" s="86">
        <v>25.74977777777778</v>
      </c>
      <c r="Q4" s="86">
        <v>23.000146341463417</v>
      </c>
      <c r="R4" s="111">
        <v>20.166552845528457</v>
      </c>
      <c r="S4" s="111">
        <v>31.166745674379822</v>
      </c>
      <c r="T4" s="111">
        <v>26.666800238521166</v>
      </c>
      <c r="U4" s="112">
        <v>25.8958496670238</v>
      </c>
      <c r="V4" s="122">
        <v>27.541699634434352</v>
      </c>
      <c r="W4" s="85">
        <v>27.56161717880272</v>
      </c>
      <c r="X4" s="85">
        <v>29.222339142279417</v>
      </c>
      <c r="Y4" s="111">
        <v>23.997999253664506</v>
      </c>
      <c r="Z4" s="111">
        <v>33.661651057762434</v>
      </c>
      <c r="AA4" s="111">
        <v>29.415040069738364</v>
      </c>
      <c r="AB4" s="112">
        <v>29.074257380861173</v>
      </c>
    </row>
    <row r="5" spans="1:28" ht="13.2" x14ac:dyDescent="0.25">
      <c r="A5" s="75" t="s">
        <v>58</v>
      </c>
      <c r="B5" s="84">
        <v>0</v>
      </c>
      <c r="C5" s="84">
        <v>0</v>
      </c>
      <c r="D5" s="84">
        <v>0</v>
      </c>
      <c r="E5" s="84">
        <v>0</v>
      </c>
      <c r="F5" s="84">
        <v>0</v>
      </c>
      <c r="G5" s="84">
        <v>0</v>
      </c>
      <c r="H5" s="84">
        <v>0</v>
      </c>
      <c r="I5" s="84">
        <v>0</v>
      </c>
      <c r="J5" s="84">
        <v>0</v>
      </c>
      <c r="K5" s="84">
        <v>23.923076923076923</v>
      </c>
      <c r="L5" s="86">
        <v>24.500250000000001</v>
      </c>
      <c r="M5" s="86">
        <v>28.5</v>
      </c>
      <c r="N5" s="114">
        <v>19.230831730769232</v>
      </c>
      <c r="O5" s="84">
        <v>27.500195121951219</v>
      </c>
      <c r="P5" s="86">
        <v>25.250111111111114</v>
      </c>
      <c r="Q5" s="86">
        <v>23.499926829268297</v>
      </c>
      <c r="R5" s="86">
        <v>21.499965768078734</v>
      </c>
      <c r="S5" s="86">
        <v>32.666669585157386</v>
      </c>
      <c r="T5" s="86">
        <v>26.500214519976151</v>
      </c>
      <c r="U5" s="114">
        <v>26.52089855683062</v>
      </c>
      <c r="V5" s="113">
        <v>29.112393994190455</v>
      </c>
      <c r="W5" s="84">
        <v>29.133323710581042</v>
      </c>
      <c r="X5" s="84">
        <v>31.93163241901529</v>
      </c>
      <c r="Y5" s="86">
        <v>28.35430826168513</v>
      </c>
      <c r="Z5" s="86">
        <v>38.179027553714022</v>
      </c>
      <c r="AA5" s="86">
        <v>33.755040120434487</v>
      </c>
      <c r="AB5" s="114">
        <v>33.05500208871225</v>
      </c>
    </row>
    <row r="6" spans="1:28" ht="13.2" x14ac:dyDescent="0.25">
      <c r="A6" s="75" t="s">
        <v>60</v>
      </c>
      <c r="B6" s="84">
        <v>0</v>
      </c>
      <c r="C6" s="84">
        <v>0</v>
      </c>
      <c r="D6" s="84">
        <v>0</v>
      </c>
      <c r="E6" s="84">
        <v>0</v>
      </c>
      <c r="F6" s="84">
        <v>0</v>
      </c>
      <c r="G6" s="84">
        <v>0</v>
      </c>
      <c r="H6" s="84">
        <v>0</v>
      </c>
      <c r="I6" s="84">
        <v>0</v>
      </c>
      <c r="J6" s="84">
        <v>0</v>
      </c>
      <c r="K6" s="84">
        <v>23.384615384615383</v>
      </c>
      <c r="L6" s="86">
        <v>24.297250000000005</v>
      </c>
      <c r="M6" s="86">
        <v>29.000325581395348</v>
      </c>
      <c r="N6" s="114">
        <v>19.170547741502684</v>
      </c>
      <c r="O6" s="84">
        <v>28.750292682926833</v>
      </c>
      <c r="P6" s="86">
        <v>27.999888888888893</v>
      </c>
      <c r="Q6" s="86">
        <v>26.500268292682925</v>
      </c>
      <c r="R6" s="86">
        <v>24.249855905006417</v>
      </c>
      <c r="S6" s="86">
        <v>31.999868250990204</v>
      </c>
      <c r="T6" s="86">
        <v>27.999913138541046</v>
      </c>
      <c r="U6" s="114">
        <v>27.999946812342639</v>
      </c>
      <c r="V6" s="113">
        <v>28.999896817135348</v>
      </c>
      <c r="W6" s="84">
        <v>29.015050667058077</v>
      </c>
      <c r="X6" s="84">
        <v>29.673916224492739</v>
      </c>
      <c r="Y6" s="86">
        <v>28.844095551840457</v>
      </c>
      <c r="Z6" s="86">
        <v>32.123654155767348</v>
      </c>
      <c r="AA6" s="86">
        <v>30.20503173959084</v>
      </c>
      <c r="AB6" s="114">
        <v>30.211674417922843</v>
      </c>
    </row>
    <row r="7" spans="1:28" ht="13.2" x14ac:dyDescent="0.25">
      <c r="A7" s="75" t="s">
        <v>62</v>
      </c>
      <c r="B7" s="84">
        <v>0</v>
      </c>
      <c r="C7" s="84">
        <v>0</v>
      </c>
      <c r="D7" s="84">
        <v>0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27.1875</v>
      </c>
      <c r="L7" s="86">
        <v>20.750250000000001</v>
      </c>
      <c r="M7" s="86">
        <v>24.50002325581395</v>
      </c>
      <c r="N7" s="114">
        <v>18.109443313953488</v>
      </c>
      <c r="O7" s="84">
        <v>26.500268292682925</v>
      </c>
      <c r="P7" s="86">
        <v>25.499777777777783</v>
      </c>
      <c r="Q7" s="86">
        <v>24.499707317073177</v>
      </c>
      <c r="R7" s="86">
        <v>24.249820817287119</v>
      </c>
      <c r="S7" s="86">
        <v>31.333249203371157</v>
      </c>
      <c r="T7" s="86">
        <v>26.499898777579009</v>
      </c>
      <c r="U7" s="114">
        <v>26.895721648520482</v>
      </c>
      <c r="V7" s="113">
        <v>18.041689163872132</v>
      </c>
      <c r="W7" s="84">
        <v>17.276750534283721</v>
      </c>
      <c r="X7" s="84">
        <v>20.39881625483418</v>
      </c>
      <c r="Y7" s="86">
        <v>19.545873243872588</v>
      </c>
      <c r="Z7" s="86">
        <v>27.192219853831329</v>
      </c>
      <c r="AA7" s="86">
        <v>20.704850067819937</v>
      </c>
      <c r="AB7" s="114">
        <v>21.960439855089497</v>
      </c>
    </row>
    <row r="8" spans="1:28" ht="13.2" x14ac:dyDescent="0.25">
      <c r="A8" s="75" t="s">
        <v>61</v>
      </c>
      <c r="B8" s="84">
        <v>0</v>
      </c>
      <c r="C8" s="84">
        <v>0</v>
      </c>
      <c r="D8" s="84">
        <v>0</v>
      </c>
      <c r="E8" s="84">
        <v>0</v>
      </c>
      <c r="F8" s="84">
        <v>0</v>
      </c>
      <c r="G8" s="84">
        <v>0</v>
      </c>
      <c r="H8" s="84">
        <v>0</v>
      </c>
      <c r="I8" s="84">
        <v>0</v>
      </c>
      <c r="J8" s="84">
        <v>0</v>
      </c>
      <c r="K8" s="84">
        <v>22.19230769230769</v>
      </c>
      <c r="L8" s="86">
        <v>21</v>
      </c>
      <c r="M8" s="86">
        <v>24.50002325581395</v>
      </c>
      <c r="N8" s="114">
        <v>16.923082737030413</v>
      </c>
      <c r="O8" s="84">
        <v>26.500268292682925</v>
      </c>
      <c r="P8" s="86">
        <v>25.499777777777783</v>
      </c>
      <c r="Q8" s="86">
        <v>24.499707317073177</v>
      </c>
      <c r="R8" s="86">
        <v>25.500028669234066</v>
      </c>
      <c r="S8" s="86">
        <v>31.999880758807588</v>
      </c>
      <c r="T8" s="86">
        <v>26.499898777579009</v>
      </c>
      <c r="U8" s="114">
        <v>27.374931500366326</v>
      </c>
      <c r="V8" s="113">
        <v>28.250085074465016</v>
      </c>
      <c r="W8" s="84">
        <v>28.44861399337745</v>
      </c>
      <c r="X8" s="84">
        <v>28.795948249951596</v>
      </c>
      <c r="Y8" s="86">
        <v>28.472494125593336</v>
      </c>
      <c r="Z8" s="86">
        <v>32.239277271405101</v>
      </c>
      <c r="AA8" s="86">
        <v>28.706405010797173</v>
      </c>
      <c r="AB8" s="114">
        <v>29.55353116443678</v>
      </c>
    </row>
    <row r="9" spans="1:28" ht="13.2" x14ac:dyDescent="0.25">
      <c r="A9" s="75" t="s">
        <v>59</v>
      </c>
      <c r="B9" s="84">
        <v>0</v>
      </c>
      <c r="C9" s="84">
        <v>0</v>
      </c>
      <c r="D9" s="84">
        <v>0</v>
      </c>
      <c r="E9" s="84">
        <v>0</v>
      </c>
      <c r="F9" s="84">
        <v>0</v>
      </c>
      <c r="G9" s="84">
        <v>0</v>
      </c>
      <c r="H9" s="84">
        <v>0</v>
      </c>
      <c r="I9" s="84">
        <v>0</v>
      </c>
      <c r="J9" s="84">
        <v>0</v>
      </c>
      <c r="K9" s="84">
        <v>21.159743589743591</v>
      </c>
      <c r="L9" s="86">
        <v>19.000250000000001</v>
      </c>
      <c r="M9" s="86">
        <v>22.499976744186046</v>
      </c>
      <c r="N9" s="114">
        <v>15.664992583482409</v>
      </c>
      <c r="O9" s="84">
        <v>23</v>
      </c>
      <c r="P9" s="86">
        <v>22.75</v>
      </c>
      <c r="Q9" s="86">
        <v>22.499902439024392</v>
      </c>
      <c r="R9" s="86">
        <v>22.74991056910569</v>
      </c>
      <c r="S9" s="86">
        <v>31.666751302897648</v>
      </c>
      <c r="T9" s="86">
        <v>23.666517243092823</v>
      </c>
      <c r="U9" s="114">
        <v>25.208286648692738</v>
      </c>
      <c r="V9" s="113">
        <v>26.374983446571139</v>
      </c>
      <c r="W9" s="84">
        <v>26.575864753802424</v>
      </c>
      <c r="X9" s="84">
        <v>26.550337895253779</v>
      </c>
      <c r="Y9" s="86">
        <v>26.395561853549072</v>
      </c>
      <c r="Z9" s="86">
        <v>30.970360819383249</v>
      </c>
      <c r="AA9" s="86">
        <v>26.799755381201013</v>
      </c>
      <c r="AB9" s="114">
        <v>27.679003987346771</v>
      </c>
    </row>
    <row r="10" spans="1:28" ht="13.8" thickBot="1" x14ac:dyDescent="0.3">
      <c r="A10" s="75" t="s">
        <v>63</v>
      </c>
      <c r="B10" s="87">
        <v>0</v>
      </c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7">
        <v>0</v>
      </c>
      <c r="J10" s="87">
        <v>0</v>
      </c>
      <c r="K10" s="87">
        <v>21.557179487179489</v>
      </c>
      <c r="L10" s="88">
        <v>19.375250000000001</v>
      </c>
      <c r="M10" s="88">
        <v>23.220906976744185</v>
      </c>
      <c r="N10" s="115">
        <v>16.03833411598092</v>
      </c>
      <c r="O10" s="87">
        <v>23.56707317073171</v>
      </c>
      <c r="P10" s="88">
        <v>23.24</v>
      </c>
      <c r="Q10" s="88">
        <v>22.976243902439027</v>
      </c>
      <c r="R10" s="88">
        <v>24.016117244330342</v>
      </c>
      <c r="S10" s="88">
        <v>34.706984782155516</v>
      </c>
      <c r="T10" s="88">
        <v>24.488023901808788</v>
      </c>
      <c r="U10" s="115">
        <v>26.618057904837887</v>
      </c>
      <c r="V10" s="116">
        <v>27.638281513175532</v>
      </c>
      <c r="W10" s="87">
        <v>27.841722724340162</v>
      </c>
      <c r="X10" s="87">
        <v>27.453582496939109</v>
      </c>
      <c r="Y10" s="88">
        <v>27.455269698032659</v>
      </c>
      <c r="Z10" s="88">
        <v>32.683305081681745</v>
      </c>
      <c r="AA10" s="88">
        <v>27.655703147038878</v>
      </c>
      <c r="AB10" s="115">
        <v>28.811965105923086</v>
      </c>
    </row>
    <row r="14" spans="1:28" ht="14.4" thickBot="1" x14ac:dyDescent="0.3">
      <c r="A14" s="263" t="s">
        <v>78</v>
      </c>
      <c r="D14" s="75">
        <v>2001</v>
      </c>
      <c r="F14" s="75"/>
      <c r="G14" s="75">
        <v>2001</v>
      </c>
      <c r="H14" s="75">
        <v>2001</v>
      </c>
      <c r="I14" s="75">
        <v>2001</v>
      </c>
      <c r="J14" s="75">
        <v>2001</v>
      </c>
      <c r="K14" s="75">
        <v>2001</v>
      </c>
      <c r="L14" s="75"/>
      <c r="M14" s="75"/>
      <c r="N14" s="75"/>
      <c r="O14" s="75">
        <v>2002</v>
      </c>
      <c r="P14" s="75"/>
      <c r="Q14" s="75"/>
      <c r="R14" s="75"/>
      <c r="S14" s="75"/>
      <c r="T14" s="74"/>
      <c r="U14" s="75"/>
      <c r="V14" s="75">
        <v>2003</v>
      </c>
      <c r="W14" s="75">
        <v>2004</v>
      </c>
      <c r="X14" s="75"/>
      <c r="Y14" s="75"/>
      <c r="Z14" s="75" t="s">
        <v>64</v>
      </c>
      <c r="AA14" s="75"/>
      <c r="AB14" s="75"/>
    </row>
    <row r="15" spans="1:28" ht="14.4" thickBot="1" x14ac:dyDescent="0.3">
      <c r="A15" s="264" t="s">
        <v>77</v>
      </c>
      <c r="B15" s="76">
        <v>36739</v>
      </c>
      <c r="C15" s="77">
        <v>36892</v>
      </c>
      <c r="D15" s="77">
        <v>36923</v>
      </c>
      <c r="E15" s="77">
        <v>36951</v>
      </c>
      <c r="F15" s="77">
        <v>36982</v>
      </c>
      <c r="G15" s="78">
        <v>37043</v>
      </c>
      <c r="H15" s="78">
        <v>37073</v>
      </c>
      <c r="I15" s="78">
        <v>37104</v>
      </c>
      <c r="J15" s="78">
        <v>37135</v>
      </c>
      <c r="K15" s="78">
        <v>37165</v>
      </c>
      <c r="L15" s="79">
        <v>37196</v>
      </c>
      <c r="M15" s="79">
        <v>37226</v>
      </c>
      <c r="N15" s="80" t="s">
        <v>65</v>
      </c>
      <c r="O15" s="78">
        <v>37257</v>
      </c>
      <c r="P15" s="79">
        <v>37288</v>
      </c>
      <c r="Q15" s="79">
        <v>37316</v>
      </c>
      <c r="R15" s="118" t="s">
        <v>66</v>
      </c>
      <c r="S15" s="118" t="s">
        <v>67</v>
      </c>
      <c r="T15" s="74" t="s">
        <v>68</v>
      </c>
      <c r="U15" s="118" t="s">
        <v>69</v>
      </c>
      <c r="V15" s="82" t="s">
        <v>70</v>
      </c>
      <c r="W15" s="82" t="s">
        <v>71</v>
      </c>
      <c r="X15" s="90" t="s">
        <v>72</v>
      </c>
      <c r="Y15" s="81" t="s">
        <v>73</v>
      </c>
      <c r="Z15" s="81" t="s">
        <v>74</v>
      </c>
      <c r="AA15" s="81" t="s">
        <v>75</v>
      </c>
      <c r="AB15" s="83" t="s">
        <v>76</v>
      </c>
    </row>
    <row r="16" spans="1:28" ht="13.2" x14ac:dyDescent="0.25">
      <c r="A16" s="75" t="s">
        <v>57</v>
      </c>
      <c r="B16" s="119">
        <v>0</v>
      </c>
      <c r="C16" s="92">
        <v>0</v>
      </c>
      <c r="D16" s="92">
        <v>0</v>
      </c>
      <c r="E16" s="92">
        <v>0</v>
      </c>
      <c r="F16" s="92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3">
        <v>0</v>
      </c>
      <c r="M16" s="93">
        <v>5.5813953488836887E-4</v>
      </c>
      <c r="N16" s="104">
        <v>1.3953488372209222E-4</v>
      </c>
      <c r="O16" s="91">
        <v>-2.6829268292516417E-4</v>
      </c>
      <c r="P16" s="93">
        <v>-2.2222222222012533E-4</v>
      </c>
      <c r="Q16" s="93">
        <v>4.8780487804833683E-4</v>
      </c>
      <c r="R16" s="98">
        <v>0</v>
      </c>
      <c r="S16" s="98">
        <v>1.9699812382611981E-4</v>
      </c>
      <c r="T16" s="93">
        <v>7.6923076921531219E-5</v>
      </c>
      <c r="U16" s="102">
        <v>6.8254464594019737E-5</v>
      </c>
      <c r="V16" s="98">
        <v>-6.9298643978754626E-6</v>
      </c>
      <c r="W16" s="101">
        <v>-1.5077445702971204E-4</v>
      </c>
      <c r="X16" s="92">
        <v>-1.2771675205769384E-4</v>
      </c>
      <c r="Y16" s="98">
        <v>-6.1150252268049599E-5</v>
      </c>
      <c r="Z16" s="98">
        <v>-8.7148892895072549E-5</v>
      </c>
      <c r="AA16" s="98">
        <v>-5.3906199646291952E-6</v>
      </c>
      <c r="AB16" s="102">
        <v>-7.0351629279485905E-5</v>
      </c>
    </row>
    <row r="17" spans="1:28" ht="13.2" x14ac:dyDescent="0.25">
      <c r="A17" s="75" t="s">
        <v>58</v>
      </c>
      <c r="B17" s="120">
        <v>0</v>
      </c>
      <c r="C17" s="91">
        <v>0</v>
      </c>
      <c r="D17" s="91">
        <v>0</v>
      </c>
      <c r="E17" s="91">
        <v>0</v>
      </c>
      <c r="F17" s="91">
        <v>0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3">
        <v>0</v>
      </c>
      <c r="M17" s="93">
        <v>-4.4186046511640598E-4</v>
      </c>
      <c r="N17" s="104">
        <v>-1.1046511627910149E-4</v>
      </c>
      <c r="O17" s="91">
        <v>4.8780487804833683E-4</v>
      </c>
      <c r="P17" s="93">
        <v>-2.2222222222367805E-4</v>
      </c>
      <c r="Q17" s="93">
        <v>-2.6829268292516417E-4</v>
      </c>
      <c r="R17" s="93">
        <v>0</v>
      </c>
      <c r="S17" s="93">
        <v>-6.7959141134110723E-5</v>
      </c>
      <c r="T17" s="93">
        <v>7.6923076928636647E-5</v>
      </c>
      <c r="U17" s="104">
        <v>2.0151483575148177E-6</v>
      </c>
      <c r="V17" s="93">
        <v>-1.1264915075415161E-4</v>
      </c>
      <c r="W17" s="103">
        <v>8.699932369893304E-5</v>
      </c>
      <c r="X17" s="91">
        <v>-1.235836648163513E-4</v>
      </c>
      <c r="Y17" s="93">
        <v>-8.0794797536754004E-5</v>
      </c>
      <c r="Z17" s="93">
        <v>-6.5708236107298035E-5</v>
      </c>
      <c r="AA17" s="93">
        <v>2.2074306535557753E-5</v>
      </c>
      <c r="AB17" s="104">
        <v>-6.2003097966112364E-5</v>
      </c>
    </row>
    <row r="18" spans="1:28" ht="13.2" x14ac:dyDescent="0.25">
      <c r="A18" s="75" t="s">
        <v>60</v>
      </c>
      <c r="B18" s="120">
        <v>0</v>
      </c>
      <c r="C18" s="91">
        <v>0</v>
      </c>
      <c r="D18" s="91">
        <v>0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9.846153846153527E-2</v>
      </c>
      <c r="L18" s="93">
        <v>4.700000000000415E-2</v>
      </c>
      <c r="M18" s="93">
        <v>6.511627906995443E-4</v>
      </c>
      <c r="N18" s="104">
        <v>3.6528175313062405E-2</v>
      </c>
      <c r="O18" s="91">
        <v>2.6829268292516417E-4</v>
      </c>
      <c r="P18" s="93">
        <v>-1.1111111110650995E-4</v>
      </c>
      <c r="Q18" s="93">
        <v>2.4390243901706299E-4</v>
      </c>
      <c r="R18" s="93">
        <v>-8.1300813050688703E-6</v>
      </c>
      <c r="S18" s="93">
        <v>-9.8067244408639453E-5</v>
      </c>
      <c r="T18" s="93">
        <v>0</v>
      </c>
      <c r="U18" s="104">
        <v>6.874336143880555E-6</v>
      </c>
      <c r="V18" s="93">
        <v>0.49985489246882508</v>
      </c>
      <c r="W18" s="103">
        <v>0.49998868477251435</v>
      </c>
      <c r="X18" s="91">
        <v>0.43992564952491264</v>
      </c>
      <c r="Y18" s="93">
        <v>8.9977123324473496E-2</v>
      </c>
      <c r="Z18" s="93">
        <v>0.22996900428146816</v>
      </c>
      <c r="AA18" s="93">
        <v>0.15997534618119857</v>
      </c>
      <c r="AB18" s="104">
        <v>0.22996178082801677</v>
      </c>
    </row>
    <row r="19" spans="1:28" ht="13.2" x14ac:dyDescent="0.25">
      <c r="A19" s="75" t="s">
        <v>62</v>
      </c>
      <c r="B19" s="120">
        <v>0</v>
      </c>
      <c r="C19" s="91">
        <v>0</v>
      </c>
      <c r="D19" s="91">
        <v>0</v>
      </c>
      <c r="E19" s="91">
        <v>0</v>
      </c>
      <c r="F19" s="91">
        <v>0</v>
      </c>
      <c r="G19" s="91">
        <v>0</v>
      </c>
      <c r="H19" s="91">
        <v>0</v>
      </c>
      <c r="I19" s="91">
        <v>0</v>
      </c>
      <c r="J19" s="91">
        <v>0</v>
      </c>
      <c r="K19" s="91">
        <v>0</v>
      </c>
      <c r="L19" s="93">
        <v>2.0002500000000012</v>
      </c>
      <c r="M19" s="93">
        <v>0.24990697674418172</v>
      </c>
      <c r="N19" s="104">
        <v>0.56253924418604484</v>
      </c>
      <c r="O19" s="91">
        <v>2.6829268292516417E-4</v>
      </c>
      <c r="P19" s="93">
        <v>-3.3333333332663528E-4</v>
      </c>
      <c r="Q19" s="93">
        <v>-4.878048780412314E-4</v>
      </c>
      <c r="R19" s="93">
        <v>-2.9321780059987645E-4</v>
      </c>
      <c r="S19" s="93">
        <v>0.16644548676255866</v>
      </c>
      <c r="T19" s="93">
        <v>0</v>
      </c>
      <c r="U19" s="104">
        <v>4.1491996779786433E-2</v>
      </c>
      <c r="V19" s="93">
        <v>0.29147146361904674</v>
      </c>
      <c r="W19" s="103">
        <v>0.29154506356163168</v>
      </c>
      <c r="X19" s="91">
        <v>0.24995025800267001</v>
      </c>
      <c r="Y19" s="93">
        <v>0.24973088112368202</v>
      </c>
      <c r="Z19" s="93">
        <v>0.41625942394955473</v>
      </c>
      <c r="AA19" s="93">
        <v>0.25008877146361641</v>
      </c>
      <c r="AB19" s="104">
        <v>0.29150733363487191</v>
      </c>
    </row>
    <row r="20" spans="1:28" ht="13.2" x14ac:dyDescent="0.25">
      <c r="A20" s="75" t="s">
        <v>61</v>
      </c>
      <c r="B20" s="120">
        <v>0</v>
      </c>
      <c r="C20" s="91">
        <v>0</v>
      </c>
      <c r="D20" s="91">
        <v>0</v>
      </c>
      <c r="E20" s="91">
        <v>0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0.39743589743589425</v>
      </c>
      <c r="L20" s="93">
        <v>0</v>
      </c>
      <c r="M20" s="93">
        <v>0.24990697674418172</v>
      </c>
      <c r="N20" s="104">
        <v>0.16183571854502077</v>
      </c>
      <c r="O20" s="91">
        <v>2.6829268292516417E-4</v>
      </c>
      <c r="P20" s="93">
        <v>-3.3333333332663528E-4</v>
      </c>
      <c r="Q20" s="93">
        <v>-4.878048780412314E-4</v>
      </c>
      <c r="R20" s="93">
        <v>8.1300813050688703E-6</v>
      </c>
      <c r="S20" s="93">
        <v>0.49988525566574182</v>
      </c>
      <c r="T20" s="93">
        <v>0</v>
      </c>
      <c r="U20" s="104">
        <v>0.1249272759760558</v>
      </c>
      <c r="V20" s="93">
        <v>0.27380767762968716</v>
      </c>
      <c r="W20" s="103">
        <v>0.27383598358183292</v>
      </c>
      <c r="X20" s="91">
        <v>0.2500334233312671</v>
      </c>
      <c r="Y20" s="93">
        <v>0.24981886686369492</v>
      </c>
      <c r="Z20" s="93">
        <v>0.2502636583322797</v>
      </c>
      <c r="AA20" s="93">
        <v>0.34524387437261339</v>
      </c>
      <c r="AB20" s="104">
        <v>0.27383995572495223</v>
      </c>
    </row>
    <row r="21" spans="1:28" ht="13.2" x14ac:dyDescent="0.25">
      <c r="A21" s="75" t="s">
        <v>59</v>
      </c>
      <c r="B21" s="120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1">
        <v>0</v>
      </c>
      <c r="K21" s="91">
        <v>0</v>
      </c>
      <c r="L21" s="93">
        <v>-0.24974999999999881</v>
      </c>
      <c r="M21" s="93">
        <v>-4.4186046511640598E-4</v>
      </c>
      <c r="N21" s="104">
        <v>-6.2547965116280579E-2</v>
      </c>
      <c r="O21" s="91">
        <v>-1.2195121951208421E-4</v>
      </c>
      <c r="P21" s="93">
        <v>-2.2222222222367805E-4</v>
      </c>
      <c r="Q21" s="93">
        <v>0</v>
      </c>
      <c r="R21" s="93">
        <v>-8.1300813015161566E-6</v>
      </c>
      <c r="S21" s="93">
        <v>-3.5789958009466716E-2</v>
      </c>
      <c r="T21" s="93">
        <v>-1.8167362353693761E-4</v>
      </c>
      <c r="U21" s="104">
        <v>-9.0236215487173865E-3</v>
      </c>
      <c r="V21" s="93">
        <v>-9.7630463500308906E-6</v>
      </c>
      <c r="W21" s="103">
        <v>-3.8515775358405335E-5</v>
      </c>
      <c r="X21" s="91">
        <v>-5.2639912485830109E-5</v>
      </c>
      <c r="Y21" s="93">
        <v>4.490800171552678E-5</v>
      </c>
      <c r="Z21" s="93">
        <v>-2.3573686352307277E-5</v>
      </c>
      <c r="AA21" s="93">
        <v>-2.663389424384377E-5</v>
      </c>
      <c r="AB21" s="104">
        <v>-1.4484872835396345E-5</v>
      </c>
    </row>
    <row r="22" spans="1:28" ht="13.8" thickBot="1" x14ac:dyDescent="0.3">
      <c r="A22" s="75" t="s">
        <v>63</v>
      </c>
      <c r="B22" s="121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 s="105">
        <v>0</v>
      </c>
      <c r="I22" s="105">
        <v>0</v>
      </c>
      <c r="J22" s="105">
        <v>0</v>
      </c>
      <c r="K22" s="105">
        <v>0</v>
      </c>
      <c r="L22" s="106">
        <v>-0.24974999999999881</v>
      </c>
      <c r="M22" s="106">
        <v>-4.4186046511640598E-4</v>
      </c>
      <c r="N22" s="110">
        <v>-6.2547965116277027E-2</v>
      </c>
      <c r="O22" s="105">
        <v>-1.2195121951208421E-4</v>
      </c>
      <c r="P22" s="106">
        <v>-2.2222222221657262E-4</v>
      </c>
      <c r="Q22" s="106">
        <v>0</v>
      </c>
      <c r="R22" s="106">
        <v>-8.1300812979634429E-6</v>
      </c>
      <c r="S22" s="106">
        <v>-3.5789958009466716E-2</v>
      </c>
      <c r="T22" s="106">
        <v>-1.8167362352983218E-4</v>
      </c>
      <c r="U22" s="110">
        <v>-9.0236215487209392E-3</v>
      </c>
      <c r="V22" s="106">
        <v>-9.7630463464781769E-6</v>
      </c>
      <c r="W22" s="109">
        <v>-3.8515775365510763E-5</v>
      </c>
      <c r="X22" s="105">
        <v>-5.2639912478724682E-5</v>
      </c>
      <c r="Y22" s="106">
        <v>4.4908001701315925E-5</v>
      </c>
      <c r="Z22" s="106">
        <v>-2.3573686334543709E-5</v>
      </c>
      <c r="AA22" s="106">
        <v>-2.6633894250949197E-5</v>
      </c>
      <c r="AB22" s="110">
        <v>-1.4484872856712627E-5</v>
      </c>
    </row>
    <row r="25" spans="1:28" ht="13.8" thickBot="1" x14ac:dyDescent="0.3">
      <c r="A25" s="183">
        <v>37186</v>
      </c>
      <c r="B25" s="89"/>
      <c r="D25" s="75">
        <v>2001</v>
      </c>
      <c r="F25" s="75"/>
      <c r="G25" s="75">
        <v>2001</v>
      </c>
      <c r="H25" s="75">
        <v>2001</v>
      </c>
      <c r="I25" s="75">
        <v>2001</v>
      </c>
      <c r="J25" s="75">
        <v>2001</v>
      </c>
      <c r="K25" s="75">
        <v>2001</v>
      </c>
      <c r="L25" s="75"/>
      <c r="M25" s="75"/>
      <c r="N25" s="75"/>
      <c r="O25" s="75">
        <v>2002</v>
      </c>
      <c r="P25" s="75"/>
      <c r="Q25" s="75"/>
      <c r="R25" s="75"/>
      <c r="S25" s="75"/>
      <c r="T25" s="75"/>
      <c r="U25" s="75"/>
      <c r="V25" s="75">
        <v>2003</v>
      </c>
      <c r="W25" s="75">
        <v>2004</v>
      </c>
      <c r="X25" s="75"/>
      <c r="Y25" s="75"/>
      <c r="Z25" s="75" t="s">
        <v>64</v>
      </c>
      <c r="AA25" s="75"/>
      <c r="AB25" s="75"/>
    </row>
    <row r="26" spans="1:28" ht="14.4" thickBot="1" x14ac:dyDescent="0.3">
      <c r="A26" s="264" t="s">
        <v>77</v>
      </c>
      <c r="B26" s="76">
        <v>36739</v>
      </c>
      <c r="C26" s="78">
        <v>36892</v>
      </c>
      <c r="D26" s="78">
        <v>36923</v>
      </c>
      <c r="E26" s="78">
        <v>36951</v>
      </c>
      <c r="F26" s="78">
        <v>36982</v>
      </c>
      <c r="G26" s="78">
        <v>37043</v>
      </c>
      <c r="H26" s="78">
        <v>37073</v>
      </c>
      <c r="I26" s="78">
        <v>37104</v>
      </c>
      <c r="J26" s="78">
        <v>37135</v>
      </c>
      <c r="K26" s="78">
        <v>37165</v>
      </c>
      <c r="L26" s="79">
        <v>37196</v>
      </c>
      <c r="M26" s="79">
        <v>37226</v>
      </c>
      <c r="N26" s="80" t="s">
        <v>65</v>
      </c>
      <c r="O26" s="78">
        <v>37257</v>
      </c>
      <c r="P26" s="79">
        <v>37288</v>
      </c>
      <c r="Q26" s="79">
        <v>37316</v>
      </c>
      <c r="R26" s="118" t="s">
        <v>66</v>
      </c>
      <c r="S26" s="118" t="s">
        <v>67</v>
      </c>
      <c r="T26" s="118" t="s">
        <v>68</v>
      </c>
      <c r="U26" s="118" t="s">
        <v>69</v>
      </c>
      <c r="V26" s="82" t="s">
        <v>70</v>
      </c>
      <c r="W26" s="82" t="s">
        <v>71</v>
      </c>
      <c r="X26" s="90" t="s">
        <v>72</v>
      </c>
      <c r="Y26" s="81" t="s">
        <v>73</v>
      </c>
      <c r="Z26" s="81" t="s">
        <v>74</v>
      </c>
      <c r="AA26" s="81" t="s">
        <v>75</v>
      </c>
      <c r="AB26" s="83" t="s">
        <v>76</v>
      </c>
    </row>
    <row r="27" spans="1:28" ht="13.2" x14ac:dyDescent="0.25">
      <c r="A27" s="75" t="s">
        <v>57</v>
      </c>
      <c r="B27" s="84">
        <v>0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5">
        <v>0</v>
      </c>
      <c r="I27" s="85">
        <v>0</v>
      </c>
      <c r="J27" s="85">
        <v>0</v>
      </c>
      <c r="K27" s="85">
        <v>23.923076923076923</v>
      </c>
      <c r="L27" s="111">
        <v>24.499874999999999</v>
      </c>
      <c r="M27" s="111">
        <v>29.249651162790695</v>
      </c>
      <c r="N27" s="112">
        <v>19.418150771466905</v>
      </c>
      <c r="O27" s="93">
        <v>28.000243902439024</v>
      </c>
      <c r="P27" s="86">
        <v>25.75</v>
      </c>
      <c r="Q27" s="86">
        <v>22.999658536585368</v>
      </c>
      <c r="R27" s="86">
        <v>20.166552845528457</v>
      </c>
      <c r="S27" s="86">
        <v>31.166548676255996</v>
      </c>
      <c r="T27" s="86">
        <v>26.666723315444244</v>
      </c>
      <c r="U27" s="86">
        <v>25.895781412559206</v>
      </c>
      <c r="V27" s="113">
        <v>27.54170656429875</v>
      </c>
      <c r="W27" s="86">
        <v>27.56176795325975</v>
      </c>
      <c r="X27" s="85">
        <v>29.222466859031474</v>
      </c>
      <c r="Y27" s="111">
        <v>23.998060403916774</v>
      </c>
      <c r="Z27" s="111">
        <v>33.661738206655329</v>
      </c>
      <c r="AA27" s="111">
        <v>29.415045460358328</v>
      </c>
      <c r="AB27" s="112">
        <v>29.074327732490453</v>
      </c>
    </row>
    <row r="28" spans="1:28" ht="13.2" x14ac:dyDescent="0.25">
      <c r="A28" s="75" t="s">
        <v>58</v>
      </c>
      <c r="B28" s="84">
        <v>0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23.923076923076923</v>
      </c>
      <c r="L28" s="86">
        <v>24.500250000000001</v>
      </c>
      <c r="M28" s="86">
        <v>28.500441860465113</v>
      </c>
      <c r="N28" s="114">
        <v>19.230942195885511</v>
      </c>
      <c r="O28" s="93">
        <v>27.49970731707317</v>
      </c>
      <c r="P28" s="86">
        <v>25.250333333333337</v>
      </c>
      <c r="Q28" s="86">
        <v>23.500195121951222</v>
      </c>
      <c r="R28" s="86">
        <v>21.499965768078734</v>
      </c>
      <c r="S28" s="86">
        <v>32.66673754429852</v>
      </c>
      <c r="T28" s="86">
        <v>26.500137596899222</v>
      </c>
      <c r="U28" s="86">
        <v>26.520896541682262</v>
      </c>
      <c r="V28" s="113">
        <v>29.112506643341209</v>
      </c>
      <c r="W28" s="86">
        <v>29.133236711257343</v>
      </c>
      <c r="X28" s="84">
        <v>31.931756002680107</v>
      </c>
      <c r="Y28" s="86">
        <v>28.354389056482667</v>
      </c>
      <c r="Z28" s="86">
        <v>38.179093261950129</v>
      </c>
      <c r="AA28" s="86">
        <v>33.755018046127951</v>
      </c>
      <c r="AB28" s="114">
        <v>33.055064091810216</v>
      </c>
    </row>
    <row r="29" spans="1:28" ht="13.2" x14ac:dyDescent="0.25">
      <c r="A29" s="75" t="s">
        <v>60</v>
      </c>
      <c r="B29" s="84">
        <v>0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23.286153846153848</v>
      </c>
      <c r="L29" s="86">
        <v>24.250250000000001</v>
      </c>
      <c r="M29" s="86">
        <v>28.999674418604648</v>
      </c>
      <c r="N29" s="114">
        <v>19.134019566189622</v>
      </c>
      <c r="O29" s="93">
        <v>28.750024390243908</v>
      </c>
      <c r="P29" s="86">
        <v>28</v>
      </c>
      <c r="Q29" s="86">
        <v>26.500024390243908</v>
      </c>
      <c r="R29" s="86">
        <v>24.249864035087722</v>
      </c>
      <c r="S29" s="86">
        <v>31.999966318234613</v>
      </c>
      <c r="T29" s="86">
        <v>27.999913138541046</v>
      </c>
      <c r="U29" s="86">
        <v>27.999939938006495</v>
      </c>
      <c r="V29" s="113">
        <v>28.500041924666522</v>
      </c>
      <c r="W29" s="86">
        <v>28.515061982285562</v>
      </c>
      <c r="X29" s="84">
        <v>29.233990574967827</v>
      </c>
      <c r="Y29" s="86">
        <v>28.754118428515984</v>
      </c>
      <c r="Z29" s="86">
        <v>31.893685151485879</v>
      </c>
      <c r="AA29" s="86">
        <v>30.045056393409642</v>
      </c>
      <c r="AB29" s="114">
        <v>29.981712637094827</v>
      </c>
    </row>
    <row r="30" spans="1:28" ht="13.2" x14ac:dyDescent="0.25">
      <c r="A30" s="75" t="s">
        <v>62</v>
      </c>
      <c r="B30" s="84">
        <v>0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27.1875</v>
      </c>
      <c r="L30" s="86">
        <v>18.75</v>
      </c>
      <c r="M30" s="86">
        <v>24.250116279069768</v>
      </c>
      <c r="N30" s="114">
        <v>17.546904069767443</v>
      </c>
      <c r="O30" s="93">
        <v>26.5</v>
      </c>
      <c r="P30" s="86">
        <v>25.50011111111111</v>
      </c>
      <c r="Q30" s="86">
        <v>24.500195121951219</v>
      </c>
      <c r="R30" s="86">
        <v>24.250114035087719</v>
      </c>
      <c r="S30" s="86">
        <v>31.166803716608598</v>
      </c>
      <c r="T30" s="86">
        <v>26.499898777579009</v>
      </c>
      <c r="U30" s="86">
        <v>26.854229651740695</v>
      </c>
      <c r="V30" s="113">
        <v>17.750217700253085</v>
      </c>
      <c r="W30" s="86">
        <v>16.985205470722089</v>
      </c>
      <c r="X30" s="84">
        <v>20.14886599683151</v>
      </c>
      <c r="Y30" s="86">
        <v>19.296142362748906</v>
      </c>
      <c r="Z30" s="86">
        <v>26.775960429881774</v>
      </c>
      <c r="AA30" s="86">
        <v>20.45476129635632</v>
      </c>
      <c r="AB30" s="114">
        <v>21.668932521454625</v>
      </c>
    </row>
    <row r="31" spans="1:28" ht="13.2" x14ac:dyDescent="0.25">
      <c r="A31" s="75" t="s">
        <v>61</v>
      </c>
      <c r="B31" s="84">
        <v>0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21.794871794871796</v>
      </c>
      <c r="L31" s="86">
        <v>21</v>
      </c>
      <c r="M31" s="86">
        <v>24.250116279069768</v>
      </c>
      <c r="N31" s="114">
        <v>16.761247018485392</v>
      </c>
      <c r="O31" s="93">
        <v>26.5</v>
      </c>
      <c r="P31" s="86">
        <v>25.50011111111111</v>
      </c>
      <c r="Q31" s="86">
        <v>24.500195121951219</v>
      </c>
      <c r="R31" s="86">
        <v>25.500020539152761</v>
      </c>
      <c r="S31" s="86">
        <v>31.499995503141847</v>
      </c>
      <c r="T31" s="86">
        <v>26.499898777579009</v>
      </c>
      <c r="U31" s="86">
        <v>27.25000422439027</v>
      </c>
      <c r="V31" s="113">
        <v>27.976277396835329</v>
      </c>
      <c r="W31" s="86">
        <v>28.174778009795617</v>
      </c>
      <c r="X31" s="84">
        <v>28.545914826620329</v>
      </c>
      <c r="Y31" s="86">
        <v>28.222675258729641</v>
      </c>
      <c r="Z31" s="86">
        <v>31.989013613072821</v>
      </c>
      <c r="AA31" s="86">
        <v>28.36116113642456</v>
      </c>
      <c r="AB31" s="114">
        <v>29.279691208711828</v>
      </c>
    </row>
    <row r="32" spans="1:28" ht="13.2" x14ac:dyDescent="0.25">
      <c r="A32" s="75" t="s">
        <v>59</v>
      </c>
      <c r="B32" s="84">
        <v>0</v>
      </c>
      <c r="C32" s="84">
        <v>0</v>
      </c>
      <c r="D32" s="84">
        <v>0</v>
      </c>
      <c r="E32" s="84">
        <v>0</v>
      </c>
      <c r="F32" s="84">
        <v>0</v>
      </c>
      <c r="G32" s="84">
        <v>0</v>
      </c>
      <c r="H32" s="84">
        <v>0</v>
      </c>
      <c r="I32" s="84">
        <v>0</v>
      </c>
      <c r="J32" s="84">
        <v>0</v>
      </c>
      <c r="K32" s="84">
        <v>21.159743589743591</v>
      </c>
      <c r="L32" s="86">
        <v>19.25</v>
      </c>
      <c r="M32" s="86">
        <v>22.500418604651163</v>
      </c>
      <c r="N32" s="114">
        <v>15.727540548598689</v>
      </c>
      <c r="O32" s="93">
        <v>23.000121951219516</v>
      </c>
      <c r="P32" s="86">
        <v>22.750222222222227</v>
      </c>
      <c r="Q32" s="86">
        <v>22.499902439024392</v>
      </c>
      <c r="R32" s="86">
        <v>22.749918699186992</v>
      </c>
      <c r="S32" s="86">
        <v>31.702541260907115</v>
      </c>
      <c r="T32" s="86">
        <v>23.66669891671636</v>
      </c>
      <c r="U32" s="86">
        <v>25.217310270241455</v>
      </c>
      <c r="V32" s="113">
        <v>26.374993209617489</v>
      </c>
      <c r="W32" s="86">
        <v>26.575903269577783</v>
      </c>
      <c r="X32" s="84">
        <v>26.550390535166265</v>
      </c>
      <c r="Y32" s="86">
        <v>26.395516945547357</v>
      </c>
      <c r="Z32" s="86">
        <v>30.970384393069601</v>
      </c>
      <c r="AA32" s="86">
        <v>26.799782015095257</v>
      </c>
      <c r="AB32" s="114">
        <v>27.679018472219607</v>
      </c>
    </row>
    <row r="33" spans="1:28" ht="13.8" thickBot="1" x14ac:dyDescent="0.3">
      <c r="A33" s="75" t="s">
        <v>63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7">
        <v>21.557179487179489</v>
      </c>
      <c r="L33" s="88">
        <v>19.625</v>
      </c>
      <c r="M33" s="88">
        <v>23.221348837209302</v>
      </c>
      <c r="N33" s="115">
        <v>16.100882081097197</v>
      </c>
      <c r="O33" s="106">
        <v>23.567195121951222</v>
      </c>
      <c r="P33" s="88">
        <v>23.240222222222222</v>
      </c>
      <c r="Q33" s="88">
        <v>22.976243902439027</v>
      </c>
      <c r="R33" s="88">
        <v>24.01612537441164</v>
      </c>
      <c r="S33" s="88">
        <v>34.742774740164982</v>
      </c>
      <c r="T33" s="88">
        <v>24.488205575432318</v>
      </c>
      <c r="U33" s="88">
        <v>26.627081526386608</v>
      </c>
      <c r="V33" s="116">
        <v>27.638291276221878</v>
      </c>
      <c r="W33" s="88">
        <v>27.841761240115527</v>
      </c>
      <c r="X33" s="87">
        <v>27.453635136851588</v>
      </c>
      <c r="Y33" s="88">
        <v>27.455224790030957</v>
      </c>
      <c r="Z33" s="88">
        <v>32.683328655368079</v>
      </c>
      <c r="AA33" s="88">
        <v>27.655729780933129</v>
      </c>
      <c r="AB33" s="115">
        <v>28.811979590795943</v>
      </c>
    </row>
    <row r="36" spans="1:28" x14ac:dyDescent="0.2">
      <c r="D36" s="117"/>
    </row>
    <row r="37" spans="1:28" x14ac:dyDescent="0.2">
      <c r="D37" s="117"/>
    </row>
    <row r="38" spans="1:28" x14ac:dyDescent="0.2">
      <c r="D38" s="117"/>
    </row>
    <row r="39" spans="1:28" x14ac:dyDescent="0.2">
      <c r="D39" s="117"/>
    </row>
    <row r="40" spans="1:28" x14ac:dyDescent="0.2">
      <c r="D40" s="117"/>
    </row>
    <row r="41" spans="1:28" x14ac:dyDescent="0.2">
      <c r="D41" s="117"/>
    </row>
    <row r="42" spans="1:28" x14ac:dyDescent="0.2">
      <c r="D42" s="117"/>
    </row>
  </sheetData>
  <pageMargins left="0.75" right="0.75" top="1" bottom="1" header="0.5" footer="0.5"/>
  <pageSetup scale="6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>
    <pageSetUpPr fitToPage="1"/>
  </sheetPr>
  <dimension ref="A1:R1096"/>
  <sheetViews>
    <sheetView workbookViewId="0"/>
  </sheetViews>
  <sheetFormatPr defaultColWidth="9.125" defaultRowHeight="10.199999999999999" x14ac:dyDescent="0.2"/>
  <cols>
    <col min="1" max="1" width="9.125" style="125"/>
    <col min="2" max="6" width="9.125" style="124"/>
    <col min="7" max="16384" width="9.125" style="125"/>
  </cols>
  <sheetData>
    <row r="1" spans="1:18" ht="45.75" customHeight="1" x14ac:dyDescent="0.2">
      <c r="A1" s="123">
        <v>37187</v>
      </c>
      <c r="D1" s="123">
        <v>37187</v>
      </c>
      <c r="J1" s="125" t="s">
        <v>31</v>
      </c>
      <c r="P1" s="123">
        <v>37187</v>
      </c>
    </row>
    <row r="2" spans="1:18" s="128" customFormat="1" x14ac:dyDescent="0.2">
      <c r="A2" s="126"/>
      <c r="B2" s="127" t="s">
        <v>79</v>
      </c>
      <c r="C2" s="127" t="s">
        <v>58</v>
      </c>
      <c r="D2" s="127" t="s">
        <v>80</v>
      </c>
      <c r="E2" s="127" t="s">
        <v>81</v>
      </c>
      <c r="F2" s="127" t="s">
        <v>82</v>
      </c>
      <c r="H2" s="128" t="s">
        <v>79</v>
      </c>
      <c r="I2" s="128" t="s">
        <v>58</v>
      </c>
      <c r="J2" s="128" t="s">
        <v>80</v>
      </c>
      <c r="K2" s="128" t="s">
        <v>81</v>
      </c>
      <c r="L2" s="128" t="s">
        <v>82</v>
      </c>
      <c r="N2" s="128" t="s">
        <v>79</v>
      </c>
      <c r="O2" s="128" t="s">
        <v>58</v>
      </c>
      <c r="P2" s="128" t="s">
        <v>80</v>
      </c>
      <c r="Q2" s="128" t="s">
        <v>81</v>
      </c>
      <c r="R2" s="128" t="s">
        <v>82</v>
      </c>
    </row>
    <row r="3" spans="1:18" x14ac:dyDescent="0.2">
      <c r="A3" s="129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30">
        <v>0</v>
      </c>
      <c r="I3" s="130">
        <v>0</v>
      </c>
      <c r="J3" s="130">
        <v>0</v>
      </c>
      <c r="K3" s="130">
        <v>0</v>
      </c>
      <c r="L3" s="130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x14ac:dyDescent="0.2">
      <c r="A4" s="129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30">
        <v>0</v>
      </c>
      <c r="I4" s="130">
        <v>0</v>
      </c>
      <c r="J4" s="130">
        <v>0</v>
      </c>
      <c r="K4" s="130">
        <v>0</v>
      </c>
      <c r="L4" s="130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x14ac:dyDescent="0.2">
      <c r="A5" s="129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30">
        <v>0</v>
      </c>
      <c r="I5" s="130">
        <v>0</v>
      </c>
      <c r="J5" s="130">
        <v>0</v>
      </c>
      <c r="K5" s="130">
        <v>0</v>
      </c>
      <c r="L5" s="130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x14ac:dyDescent="0.2">
      <c r="A6" s="129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30">
        <v>0</v>
      </c>
      <c r="I6" s="130">
        <v>0</v>
      </c>
      <c r="J6" s="130">
        <v>0</v>
      </c>
      <c r="K6" s="130">
        <v>0</v>
      </c>
      <c r="L6" s="130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x14ac:dyDescent="0.2">
      <c r="A7" s="129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30">
        <v>0</v>
      </c>
      <c r="I7" s="130">
        <v>0</v>
      </c>
      <c r="J7" s="130">
        <v>0</v>
      </c>
      <c r="K7" s="130">
        <v>0</v>
      </c>
      <c r="L7" s="130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x14ac:dyDescent="0.2">
      <c r="A8" s="129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30">
        <v>0</v>
      </c>
      <c r="I8" s="130">
        <v>0</v>
      </c>
      <c r="J8" s="130">
        <v>0</v>
      </c>
      <c r="K8" s="130">
        <v>0</v>
      </c>
      <c r="L8" s="130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x14ac:dyDescent="0.2">
      <c r="A9" s="129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30">
        <v>0</v>
      </c>
      <c r="I9" s="130">
        <v>0</v>
      </c>
      <c r="J9" s="130">
        <v>0</v>
      </c>
      <c r="K9" s="130">
        <v>0</v>
      </c>
      <c r="L9" s="130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x14ac:dyDescent="0.2">
      <c r="A10" s="129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30">
        <v>0</v>
      </c>
      <c r="I10" s="130">
        <v>0</v>
      </c>
      <c r="J10" s="130">
        <v>0</v>
      </c>
      <c r="K10" s="130">
        <v>0</v>
      </c>
      <c r="L10" s="130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x14ac:dyDescent="0.2">
      <c r="A11" s="129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30">
        <v>0</v>
      </c>
      <c r="I11" s="130">
        <v>0</v>
      </c>
      <c r="J11" s="130">
        <v>0</v>
      </c>
      <c r="K11" s="130">
        <v>0</v>
      </c>
      <c r="L11" s="130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x14ac:dyDescent="0.2">
      <c r="A12" s="129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30">
        <v>0</v>
      </c>
      <c r="I12" s="130">
        <v>0</v>
      </c>
      <c r="J12" s="130">
        <v>0</v>
      </c>
      <c r="K12" s="130">
        <v>0</v>
      </c>
      <c r="L12" s="130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customHeight="1" x14ac:dyDescent="0.2">
      <c r="A13" s="129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30">
        <v>0</v>
      </c>
      <c r="I13" s="130">
        <v>0</v>
      </c>
      <c r="J13" s="130">
        <v>0</v>
      </c>
      <c r="K13" s="130">
        <v>0</v>
      </c>
      <c r="L13" s="130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customHeight="1" x14ac:dyDescent="0.2">
      <c r="A14" s="129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30">
        <v>0</v>
      </c>
      <c r="I14" s="130">
        <v>0</v>
      </c>
      <c r="J14" s="130">
        <v>0</v>
      </c>
      <c r="K14" s="130">
        <v>0</v>
      </c>
      <c r="L14" s="130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customHeight="1" x14ac:dyDescent="0.2">
      <c r="A15" s="129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30">
        <v>0</v>
      </c>
      <c r="I15" s="130">
        <v>0</v>
      </c>
      <c r="J15" s="130">
        <v>0</v>
      </c>
      <c r="K15" s="130">
        <v>0</v>
      </c>
      <c r="L15" s="130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customHeight="1" x14ac:dyDescent="0.2">
      <c r="A16" s="129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30">
        <v>0</v>
      </c>
      <c r="I16" s="130">
        <v>0</v>
      </c>
      <c r="J16" s="130">
        <v>0</v>
      </c>
      <c r="K16" s="130">
        <v>0</v>
      </c>
      <c r="L16" s="130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customHeight="1" x14ac:dyDescent="0.2">
      <c r="A17" s="129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30">
        <v>0</v>
      </c>
      <c r="I17" s="130">
        <v>0</v>
      </c>
      <c r="J17" s="130">
        <v>0</v>
      </c>
      <c r="K17" s="130">
        <v>0</v>
      </c>
      <c r="L17" s="130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customHeight="1" x14ac:dyDescent="0.2">
      <c r="A18" s="129">
        <v>37195</v>
      </c>
      <c r="B18" s="124">
        <v>28</v>
      </c>
      <c r="C18" s="124">
        <v>28</v>
      </c>
      <c r="D18" s="124">
        <v>28</v>
      </c>
      <c r="E18" s="124">
        <v>28</v>
      </c>
      <c r="F18" s="124">
        <v>28.25</v>
      </c>
      <c r="H18" s="130">
        <v>0.5</v>
      </c>
      <c r="I18" s="130">
        <v>0</v>
      </c>
      <c r="J18" s="130">
        <v>0.25</v>
      </c>
      <c r="K18" s="130">
        <v>0</v>
      </c>
      <c r="L18" s="130">
        <v>1</v>
      </c>
      <c r="N18" s="124">
        <v>27.5</v>
      </c>
      <c r="O18" s="124">
        <v>28</v>
      </c>
      <c r="P18" s="124">
        <v>27.75</v>
      </c>
      <c r="Q18" s="124">
        <v>28</v>
      </c>
      <c r="R18" s="124">
        <v>27.25</v>
      </c>
    </row>
    <row r="19" spans="1:18" ht="12.75" customHeight="1" x14ac:dyDescent="0.2">
      <c r="A19" s="129">
        <v>37225</v>
      </c>
      <c r="B19" s="124">
        <v>29</v>
      </c>
      <c r="C19" s="124">
        <v>29.75</v>
      </c>
      <c r="D19" s="124">
        <v>30</v>
      </c>
      <c r="E19" s="124">
        <v>29</v>
      </c>
      <c r="F19" s="124">
        <v>28</v>
      </c>
      <c r="H19" s="130">
        <v>0</v>
      </c>
      <c r="I19" s="130">
        <v>0</v>
      </c>
      <c r="J19" s="130">
        <v>0.25</v>
      </c>
      <c r="K19" s="130">
        <v>0</v>
      </c>
      <c r="L19" s="130">
        <v>0.25</v>
      </c>
      <c r="N19" s="124">
        <v>29</v>
      </c>
      <c r="O19" s="124">
        <v>29.75</v>
      </c>
      <c r="P19" s="124">
        <v>29.75</v>
      </c>
      <c r="Q19" s="124">
        <v>29</v>
      </c>
      <c r="R19" s="124">
        <v>27.75</v>
      </c>
    </row>
    <row r="20" spans="1:18" ht="12.75" customHeight="1" x14ac:dyDescent="0.2">
      <c r="A20" s="129">
        <v>37256</v>
      </c>
      <c r="B20" s="124">
        <v>37.75</v>
      </c>
      <c r="C20" s="124">
        <v>38</v>
      </c>
      <c r="D20" s="124">
        <v>38</v>
      </c>
      <c r="E20" s="124">
        <v>34.75</v>
      </c>
      <c r="F20" s="124">
        <v>33</v>
      </c>
      <c r="H20" s="130">
        <v>0.25</v>
      </c>
      <c r="I20" s="130">
        <v>0.25</v>
      </c>
      <c r="J20" s="130">
        <v>0.64999999999999858</v>
      </c>
      <c r="K20" s="130">
        <v>-0.14999999999999858</v>
      </c>
      <c r="L20" s="130">
        <v>0.25</v>
      </c>
      <c r="N20" s="124">
        <v>37.5</v>
      </c>
      <c r="O20" s="124">
        <v>37.75</v>
      </c>
      <c r="P20" s="124">
        <v>37.35</v>
      </c>
      <c r="Q20" s="124">
        <v>34.9</v>
      </c>
      <c r="R20" s="124">
        <v>32.75</v>
      </c>
    </row>
    <row r="21" spans="1:18" ht="12.75" customHeight="1" x14ac:dyDescent="0.2">
      <c r="A21" s="129">
        <v>37287</v>
      </c>
      <c r="B21" s="124">
        <v>37.75</v>
      </c>
      <c r="C21" s="124">
        <v>37.75</v>
      </c>
      <c r="D21" s="124">
        <v>37.5</v>
      </c>
      <c r="E21" s="124">
        <v>35</v>
      </c>
      <c r="F21" s="124">
        <v>33.25</v>
      </c>
      <c r="H21" s="130">
        <v>0.25</v>
      </c>
      <c r="I21" s="130">
        <v>0.25</v>
      </c>
      <c r="J21" s="130">
        <v>-0.25</v>
      </c>
      <c r="K21" s="130">
        <v>-0.25</v>
      </c>
      <c r="L21" s="130">
        <v>0</v>
      </c>
      <c r="N21" s="124">
        <v>37.5</v>
      </c>
      <c r="O21" s="124">
        <v>37.5</v>
      </c>
      <c r="P21" s="124">
        <v>37.75</v>
      </c>
      <c r="Q21" s="124">
        <v>35.25</v>
      </c>
      <c r="R21" s="124">
        <v>33.25</v>
      </c>
    </row>
    <row r="22" spans="1:18" ht="12.75" customHeight="1" x14ac:dyDescent="0.2">
      <c r="A22" s="129">
        <v>37315</v>
      </c>
      <c r="B22" s="124">
        <v>35.75</v>
      </c>
      <c r="C22" s="124">
        <v>35.65</v>
      </c>
      <c r="D22" s="124">
        <v>36.25</v>
      </c>
      <c r="E22" s="124">
        <v>34.25</v>
      </c>
      <c r="F22" s="124">
        <v>32.75</v>
      </c>
      <c r="H22" s="130">
        <v>0.25</v>
      </c>
      <c r="I22" s="130">
        <v>0.25</v>
      </c>
      <c r="J22" s="130">
        <v>0</v>
      </c>
      <c r="K22" s="130">
        <v>-0.25</v>
      </c>
      <c r="L22" s="130">
        <v>0.25</v>
      </c>
      <c r="N22" s="124">
        <v>35.5</v>
      </c>
      <c r="O22" s="124">
        <v>35.4</v>
      </c>
      <c r="P22" s="124">
        <v>36.25</v>
      </c>
      <c r="Q22" s="124">
        <v>34.5</v>
      </c>
      <c r="R22" s="124">
        <v>32.5</v>
      </c>
    </row>
    <row r="23" spans="1:18" x14ac:dyDescent="0.2">
      <c r="A23" s="129">
        <v>37346</v>
      </c>
      <c r="B23" s="124">
        <v>32.75</v>
      </c>
      <c r="C23" s="124">
        <v>32.75</v>
      </c>
      <c r="D23" s="124">
        <v>35</v>
      </c>
      <c r="E23" s="124">
        <v>33.5</v>
      </c>
      <c r="F23" s="124">
        <v>32</v>
      </c>
      <c r="H23" s="130">
        <v>0.25</v>
      </c>
      <c r="I23" s="130">
        <v>0.25</v>
      </c>
      <c r="J23" s="130">
        <v>0.25</v>
      </c>
      <c r="K23" s="130">
        <v>-0.25</v>
      </c>
      <c r="L23" s="130">
        <v>0</v>
      </c>
      <c r="N23" s="124">
        <v>32.5</v>
      </c>
      <c r="O23" s="124">
        <v>32.5</v>
      </c>
      <c r="P23" s="124">
        <v>34.75</v>
      </c>
      <c r="Q23" s="124">
        <v>33.75</v>
      </c>
      <c r="R23" s="124">
        <v>32</v>
      </c>
    </row>
    <row r="24" spans="1:18" x14ac:dyDescent="0.2">
      <c r="A24" s="129">
        <v>37376</v>
      </c>
      <c r="B24" s="124">
        <v>30.5</v>
      </c>
      <c r="C24" s="124">
        <v>32.5</v>
      </c>
      <c r="D24" s="124">
        <v>32.75</v>
      </c>
      <c r="E24" s="124">
        <v>32.25</v>
      </c>
      <c r="F24" s="124">
        <v>30.5</v>
      </c>
      <c r="H24" s="130">
        <v>0.5</v>
      </c>
      <c r="I24" s="130">
        <v>0.5</v>
      </c>
      <c r="J24" s="130">
        <v>0.5</v>
      </c>
      <c r="K24" s="130">
        <v>-0.5</v>
      </c>
      <c r="L24" s="130">
        <v>-0.5</v>
      </c>
      <c r="N24" s="124">
        <v>30</v>
      </c>
      <c r="O24" s="124">
        <v>32</v>
      </c>
      <c r="P24" s="124">
        <v>32.25</v>
      </c>
      <c r="Q24" s="124">
        <v>32.75</v>
      </c>
      <c r="R24" s="124">
        <v>31</v>
      </c>
    </row>
    <row r="25" spans="1:18" x14ac:dyDescent="0.2">
      <c r="A25" s="129">
        <v>37407</v>
      </c>
      <c r="B25" s="124">
        <v>28.5</v>
      </c>
      <c r="C25" s="124">
        <v>31</v>
      </c>
      <c r="D25" s="124">
        <v>32.5</v>
      </c>
      <c r="E25" s="124">
        <v>33.75</v>
      </c>
      <c r="F25" s="124">
        <v>35.5</v>
      </c>
      <c r="H25" s="130">
        <v>0</v>
      </c>
      <c r="I25" s="130">
        <v>0</v>
      </c>
      <c r="J25" s="130">
        <v>0.5</v>
      </c>
      <c r="K25" s="130">
        <v>-0.5</v>
      </c>
      <c r="L25" s="130">
        <v>0.5</v>
      </c>
      <c r="N25" s="124">
        <v>28.5</v>
      </c>
      <c r="O25" s="124">
        <v>31</v>
      </c>
      <c r="P25" s="124">
        <v>32</v>
      </c>
      <c r="Q25" s="124">
        <v>34.25</v>
      </c>
      <c r="R25" s="124">
        <v>35</v>
      </c>
    </row>
    <row r="26" spans="1:18" x14ac:dyDescent="0.2">
      <c r="A26" s="129">
        <v>37437</v>
      </c>
      <c r="B26" s="124">
        <v>29.5</v>
      </c>
      <c r="C26" s="124">
        <v>32</v>
      </c>
      <c r="D26" s="124">
        <v>39</v>
      </c>
      <c r="E26" s="124">
        <v>39.75</v>
      </c>
      <c r="F26" s="124">
        <v>43.5</v>
      </c>
      <c r="H26" s="130">
        <v>0</v>
      </c>
      <c r="I26" s="130">
        <v>0</v>
      </c>
      <c r="J26" s="130">
        <v>0.5</v>
      </c>
      <c r="K26" s="130">
        <v>-0.5</v>
      </c>
      <c r="L26" s="130">
        <v>0.5</v>
      </c>
      <c r="N26" s="124">
        <v>29.5</v>
      </c>
      <c r="O26" s="124">
        <v>32</v>
      </c>
      <c r="P26" s="124">
        <v>38.5</v>
      </c>
      <c r="Q26" s="124">
        <v>40.25</v>
      </c>
      <c r="R26" s="124">
        <v>43</v>
      </c>
    </row>
    <row r="27" spans="1:18" x14ac:dyDescent="0.2">
      <c r="A27" s="129">
        <v>37468</v>
      </c>
      <c r="B27" s="124">
        <v>42.5</v>
      </c>
      <c r="C27" s="124">
        <v>45.5</v>
      </c>
      <c r="D27" s="124">
        <v>48</v>
      </c>
      <c r="E27" s="124">
        <v>49</v>
      </c>
      <c r="F27" s="124">
        <v>52</v>
      </c>
      <c r="H27" s="130">
        <v>0.5</v>
      </c>
      <c r="I27" s="130">
        <v>0.5</v>
      </c>
      <c r="J27" s="130">
        <v>1</v>
      </c>
      <c r="K27" s="130">
        <v>2.25</v>
      </c>
      <c r="L27" s="130">
        <v>1.5</v>
      </c>
      <c r="N27" s="124">
        <v>42</v>
      </c>
      <c r="O27" s="124">
        <v>45</v>
      </c>
      <c r="P27" s="124">
        <v>47</v>
      </c>
      <c r="Q27" s="124">
        <v>46.75</v>
      </c>
      <c r="R27" s="124">
        <v>50.5</v>
      </c>
    </row>
    <row r="28" spans="1:18" x14ac:dyDescent="0.2">
      <c r="A28" s="129">
        <v>37499</v>
      </c>
      <c r="B28" s="124">
        <v>49.5</v>
      </c>
      <c r="C28" s="124">
        <v>52</v>
      </c>
      <c r="D28" s="124">
        <v>54.25</v>
      </c>
      <c r="E28" s="124">
        <v>54.75</v>
      </c>
      <c r="F28" s="124">
        <v>61</v>
      </c>
      <c r="H28" s="130">
        <v>0.5</v>
      </c>
      <c r="I28" s="130">
        <v>0.5</v>
      </c>
      <c r="J28" s="130">
        <v>0</v>
      </c>
      <c r="K28" s="130">
        <v>0</v>
      </c>
      <c r="L28" s="130">
        <v>1.25</v>
      </c>
      <c r="N28" s="124">
        <v>49</v>
      </c>
      <c r="O28" s="124">
        <v>51.5</v>
      </c>
      <c r="P28" s="124">
        <v>54.25</v>
      </c>
      <c r="Q28" s="124">
        <v>54.75</v>
      </c>
      <c r="R28" s="124">
        <v>59.75</v>
      </c>
    </row>
    <row r="29" spans="1:18" x14ac:dyDescent="0.2">
      <c r="A29" s="129">
        <v>37529</v>
      </c>
      <c r="B29" s="124">
        <v>42</v>
      </c>
      <c r="C29" s="124">
        <v>45.5</v>
      </c>
      <c r="D29" s="124">
        <v>47</v>
      </c>
      <c r="E29" s="124">
        <v>46.25</v>
      </c>
      <c r="F29" s="124">
        <v>50</v>
      </c>
      <c r="H29" s="130">
        <v>0.5</v>
      </c>
      <c r="I29" s="130">
        <v>0.5</v>
      </c>
      <c r="J29" s="130">
        <v>1.25</v>
      </c>
      <c r="K29" s="130">
        <v>0</v>
      </c>
      <c r="L29" s="130">
        <v>0.5</v>
      </c>
      <c r="N29" s="124">
        <v>41.5</v>
      </c>
      <c r="O29" s="124">
        <v>45</v>
      </c>
      <c r="P29" s="124">
        <v>45.75</v>
      </c>
      <c r="Q29" s="124">
        <v>46.25</v>
      </c>
      <c r="R29" s="124">
        <v>49.5</v>
      </c>
    </row>
    <row r="30" spans="1:18" x14ac:dyDescent="0.2">
      <c r="A30" s="129">
        <v>37560</v>
      </c>
      <c r="B30" s="124">
        <v>38.75</v>
      </c>
      <c r="C30" s="124">
        <v>38.75</v>
      </c>
      <c r="D30" s="124">
        <v>39.5</v>
      </c>
      <c r="E30" s="124">
        <v>38.5</v>
      </c>
      <c r="F30" s="124">
        <v>37</v>
      </c>
      <c r="H30" s="130">
        <v>0.75</v>
      </c>
      <c r="I30" s="130">
        <v>0.75</v>
      </c>
      <c r="J30" s="130">
        <v>0</v>
      </c>
      <c r="K30" s="130">
        <v>0</v>
      </c>
      <c r="L30" s="130">
        <v>1</v>
      </c>
      <c r="N30" s="124">
        <v>38</v>
      </c>
      <c r="O30" s="124">
        <v>38</v>
      </c>
      <c r="P30" s="124">
        <v>39.5</v>
      </c>
      <c r="Q30" s="124">
        <v>38.5</v>
      </c>
      <c r="R30" s="124">
        <v>36</v>
      </c>
    </row>
    <row r="31" spans="1:18" x14ac:dyDescent="0.2">
      <c r="A31" s="129">
        <v>37590</v>
      </c>
      <c r="B31" s="124">
        <v>35.5</v>
      </c>
      <c r="C31" s="124">
        <v>35.5</v>
      </c>
      <c r="D31" s="124">
        <v>38.5</v>
      </c>
      <c r="E31" s="124">
        <v>37.5</v>
      </c>
      <c r="F31" s="124">
        <v>35</v>
      </c>
      <c r="H31" s="130">
        <v>0</v>
      </c>
      <c r="I31" s="130">
        <v>0</v>
      </c>
      <c r="J31" s="130">
        <v>0</v>
      </c>
      <c r="K31" s="130">
        <v>-0.39999999999999858</v>
      </c>
      <c r="L31" s="130">
        <v>0.5</v>
      </c>
      <c r="N31" s="124">
        <v>35.5</v>
      </c>
      <c r="O31" s="124">
        <v>35.5</v>
      </c>
      <c r="P31" s="124">
        <v>38.5</v>
      </c>
      <c r="Q31" s="124">
        <v>37.9</v>
      </c>
      <c r="R31" s="124">
        <v>34.5</v>
      </c>
    </row>
    <row r="32" spans="1:18" x14ac:dyDescent="0.2">
      <c r="A32" s="129">
        <v>37621</v>
      </c>
      <c r="B32" s="124">
        <v>37</v>
      </c>
      <c r="C32" s="124">
        <v>37</v>
      </c>
      <c r="D32" s="124">
        <v>40.5</v>
      </c>
      <c r="E32" s="124">
        <v>39.5</v>
      </c>
      <c r="F32" s="124">
        <v>36</v>
      </c>
      <c r="H32" s="130">
        <v>0</v>
      </c>
      <c r="I32" s="130">
        <v>0</v>
      </c>
      <c r="J32" s="130">
        <v>0</v>
      </c>
      <c r="K32" s="130">
        <v>0</v>
      </c>
      <c r="L32" s="130">
        <v>0.75</v>
      </c>
      <c r="N32" s="124">
        <v>37</v>
      </c>
      <c r="O32" s="124">
        <v>37</v>
      </c>
      <c r="P32" s="124">
        <v>40.5</v>
      </c>
      <c r="Q32" s="124">
        <v>39.5</v>
      </c>
      <c r="R32" s="124">
        <v>35.25</v>
      </c>
    </row>
    <row r="33" spans="1:18" x14ac:dyDescent="0.2">
      <c r="A33" s="129">
        <v>37652</v>
      </c>
      <c r="B33" s="124">
        <v>41.75</v>
      </c>
      <c r="C33" s="124">
        <v>42</v>
      </c>
      <c r="D33" s="124">
        <v>43.25</v>
      </c>
      <c r="E33" s="124">
        <v>40.75</v>
      </c>
      <c r="F33" s="124">
        <v>36</v>
      </c>
      <c r="H33" s="130">
        <v>0.25</v>
      </c>
      <c r="I33" s="130">
        <v>0.25</v>
      </c>
      <c r="J33" s="130">
        <v>0</v>
      </c>
      <c r="K33" s="130">
        <v>-0.25</v>
      </c>
      <c r="L33" s="130">
        <v>0</v>
      </c>
      <c r="N33" s="124">
        <v>41.5</v>
      </c>
      <c r="O33" s="124">
        <v>41.75</v>
      </c>
      <c r="P33" s="124">
        <v>43.25</v>
      </c>
      <c r="Q33" s="124">
        <v>41</v>
      </c>
      <c r="R33" s="124">
        <v>36</v>
      </c>
    </row>
    <row r="34" spans="1:18" x14ac:dyDescent="0.2">
      <c r="A34" s="129">
        <v>37680</v>
      </c>
      <c r="B34" s="124">
        <v>40.75</v>
      </c>
      <c r="C34" s="124">
        <v>41.25</v>
      </c>
      <c r="D34" s="124">
        <v>41.25</v>
      </c>
      <c r="E34" s="124">
        <v>39.25</v>
      </c>
      <c r="F34" s="124">
        <v>36</v>
      </c>
      <c r="H34" s="130">
        <v>0.25</v>
      </c>
      <c r="I34" s="130">
        <v>0.25</v>
      </c>
      <c r="J34" s="130">
        <v>0</v>
      </c>
      <c r="K34" s="130">
        <v>-0.25</v>
      </c>
      <c r="L34" s="130">
        <v>0.5</v>
      </c>
      <c r="N34" s="124">
        <v>40.5</v>
      </c>
      <c r="O34" s="124">
        <v>41</v>
      </c>
      <c r="P34" s="124">
        <v>41.25</v>
      </c>
      <c r="Q34" s="124">
        <v>39.5</v>
      </c>
      <c r="R34" s="124">
        <v>35.5</v>
      </c>
    </row>
    <row r="35" spans="1:18" x14ac:dyDescent="0.2">
      <c r="A35" s="129">
        <v>37711</v>
      </c>
      <c r="B35" s="124">
        <v>35</v>
      </c>
      <c r="C35" s="124">
        <v>35.75</v>
      </c>
      <c r="D35" s="124">
        <v>39.25</v>
      </c>
      <c r="E35" s="124">
        <v>38.5</v>
      </c>
      <c r="F35" s="124">
        <v>35.5</v>
      </c>
      <c r="H35" s="130">
        <v>0</v>
      </c>
      <c r="I35" s="130">
        <v>0</v>
      </c>
      <c r="J35" s="130">
        <v>0</v>
      </c>
      <c r="K35" s="130">
        <v>-0.25</v>
      </c>
      <c r="L35" s="130">
        <v>0</v>
      </c>
      <c r="N35" s="124">
        <v>35</v>
      </c>
      <c r="O35" s="124">
        <v>35.75</v>
      </c>
      <c r="P35" s="124">
        <v>39.25</v>
      </c>
      <c r="Q35" s="124">
        <v>38.75</v>
      </c>
      <c r="R35" s="124">
        <v>35.5</v>
      </c>
    </row>
    <row r="36" spans="1:18" x14ac:dyDescent="0.2">
      <c r="A36" s="129">
        <v>37741</v>
      </c>
      <c r="B36" s="124">
        <v>32</v>
      </c>
      <c r="C36" s="124">
        <v>35.5</v>
      </c>
      <c r="D36" s="124">
        <v>35.5</v>
      </c>
      <c r="E36" s="124">
        <v>37.25</v>
      </c>
      <c r="F36" s="124">
        <v>35</v>
      </c>
      <c r="H36" s="130">
        <v>0</v>
      </c>
      <c r="I36" s="130">
        <v>0</v>
      </c>
      <c r="J36" s="130">
        <v>-0.25</v>
      </c>
      <c r="K36" s="130">
        <v>0.25</v>
      </c>
      <c r="L36" s="130">
        <v>0</v>
      </c>
      <c r="N36" s="124">
        <v>32</v>
      </c>
      <c r="O36" s="124">
        <v>35.5</v>
      </c>
      <c r="P36" s="124">
        <v>35.75</v>
      </c>
      <c r="Q36" s="124">
        <v>37</v>
      </c>
      <c r="R36" s="124">
        <v>35</v>
      </c>
    </row>
    <row r="37" spans="1:18" x14ac:dyDescent="0.2">
      <c r="A37" s="129">
        <v>37772</v>
      </c>
      <c r="B37" s="124">
        <v>28.5</v>
      </c>
      <c r="C37" s="124">
        <v>32</v>
      </c>
      <c r="D37" s="124">
        <v>36</v>
      </c>
      <c r="E37" s="124">
        <v>38</v>
      </c>
      <c r="F37" s="124">
        <v>36</v>
      </c>
      <c r="H37" s="130">
        <v>0</v>
      </c>
      <c r="I37" s="130">
        <v>0</v>
      </c>
      <c r="J37" s="130">
        <v>0</v>
      </c>
      <c r="K37" s="130">
        <v>0.25</v>
      </c>
      <c r="L37" s="130">
        <v>1</v>
      </c>
      <c r="N37" s="124">
        <v>28.5</v>
      </c>
      <c r="O37" s="124">
        <v>32</v>
      </c>
      <c r="P37" s="124">
        <v>36</v>
      </c>
      <c r="Q37" s="124">
        <v>37.75</v>
      </c>
      <c r="R37" s="124">
        <v>35</v>
      </c>
    </row>
    <row r="38" spans="1:18" x14ac:dyDescent="0.2">
      <c r="A38" s="129">
        <v>37802</v>
      </c>
      <c r="B38" s="124">
        <v>29.5</v>
      </c>
      <c r="C38" s="124">
        <v>30.25</v>
      </c>
      <c r="D38" s="124">
        <v>41</v>
      </c>
      <c r="E38" s="124">
        <v>42.5</v>
      </c>
      <c r="F38" s="124">
        <v>43</v>
      </c>
      <c r="H38" s="130">
        <v>0</v>
      </c>
      <c r="I38" s="130">
        <v>0</v>
      </c>
      <c r="J38" s="130">
        <v>0</v>
      </c>
      <c r="K38" s="130">
        <v>0.25</v>
      </c>
      <c r="L38" s="130">
        <v>3.5</v>
      </c>
      <c r="N38" s="124">
        <v>29.5</v>
      </c>
      <c r="O38" s="124">
        <v>30.25</v>
      </c>
      <c r="P38" s="124">
        <v>41</v>
      </c>
      <c r="Q38" s="124">
        <v>42.25</v>
      </c>
      <c r="R38" s="124">
        <v>39.5</v>
      </c>
    </row>
    <row r="39" spans="1:18" x14ac:dyDescent="0.2">
      <c r="A39" s="129">
        <v>37833</v>
      </c>
      <c r="B39" s="124">
        <v>48</v>
      </c>
      <c r="C39" s="124">
        <v>52.5</v>
      </c>
      <c r="D39" s="124">
        <v>51.25</v>
      </c>
      <c r="E39" s="124">
        <v>57</v>
      </c>
      <c r="F39" s="124">
        <v>53</v>
      </c>
      <c r="H39" s="130">
        <v>0</v>
      </c>
      <c r="I39" s="130">
        <v>0</v>
      </c>
      <c r="J39" s="130">
        <v>0</v>
      </c>
      <c r="K39" s="130">
        <v>0</v>
      </c>
      <c r="L39" s="130">
        <v>-1</v>
      </c>
      <c r="N39" s="124">
        <v>48</v>
      </c>
      <c r="O39" s="124">
        <v>52.5</v>
      </c>
      <c r="P39" s="124">
        <v>51.25</v>
      </c>
      <c r="Q39" s="124">
        <v>57</v>
      </c>
      <c r="R39" s="124">
        <v>54</v>
      </c>
    </row>
    <row r="40" spans="1:18" x14ac:dyDescent="0.2">
      <c r="A40" s="129">
        <v>37864</v>
      </c>
      <c r="B40" s="124">
        <v>56</v>
      </c>
      <c r="C40" s="124">
        <v>59.5</v>
      </c>
      <c r="D40" s="124">
        <v>59.75</v>
      </c>
      <c r="E40" s="124">
        <v>62.75</v>
      </c>
      <c r="F40" s="124">
        <v>61</v>
      </c>
      <c r="H40" s="130">
        <v>0</v>
      </c>
      <c r="I40" s="130">
        <v>0</v>
      </c>
      <c r="J40" s="130">
        <v>0</v>
      </c>
      <c r="K40" s="130">
        <v>0</v>
      </c>
      <c r="L40" s="130">
        <v>0.5</v>
      </c>
      <c r="N40" s="124">
        <v>56</v>
      </c>
      <c r="O40" s="124">
        <v>59.5</v>
      </c>
      <c r="P40" s="124">
        <v>59.75</v>
      </c>
      <c r="Q40" s="124">
        <v>62.75</v>
      </c>
      <c r="R40" s="124">
        <v>60.5</v>
      </c>
    </row>
    <row r="41" spans="1:18" x14ac:dyDescent="0.2">
      <c r="A41" s="129">
        <v>37894</v>
      </c>
      <c r="B41" s="124">
        <v>46.25</v>
      </c>
      <c r="C41" s="124">
        <v>49.75</v>
      </c>
      <c r="D41" s="124">
        <v>54.75</v>
      </c>
      <c r="E41" s="124">
        <v>49.75</v>
      </c>
      <c r="F41" s="124">
        <v>50.5</v>
      </c>
      <c r="H41" s="130">
        <v>0</v>
      </c>
      <c r="I41" s="130">
        <v>0</v>
      </c>
      <c r="J41" s="130">
        <v>-0.25</v>
      </c>
      <c r="K41" s="130">
        <v>0</v>
      </c>
      <c r="L41" s="130">
        <v>2.5</v>
      </c>
      <c r="N41" s="124">
        <v>46.25</v>
      </c>
      <c r="O41" s="124">
        <v>49.75</v>
      </c>
      <c r="P41" s="124">
        <v>55</v>
      </c>
      <c r="Q41" s="124">
        <v>49.75</v>
      </c>
      <c r="R41" s="124">
        <v>48</v>
      </c>
    </row>
    <row r="42" spans="1:18" x14ac:dyDescent="0.2">
      <c r="A42" s="129">
        <v>37925</v>
      </c>
      <c r="B42" s="124">
        <v>40.25</v>
      </c>
      <c r="C42" s="124">
        <v>40.75</v>
      </c>
      <c r="D42" s="124">
        <v>40</v>
      </c>
      <c r="E42" s="124">
        <v>39.5</v>
      </c>
      <c r="F42" s="124">
        <v>38</v>
      </c>
      <c r="H42" s="130">
        <v>0</v>
      </c>
      <c r="I42" s="130">
        <v>0</v>
      </c>
      <c r="J42" s="130">
        <v>-2</v>
      </c>
      <c r="K42" s="130">
        <v>-0.25</v>
      </c>
      <c r="L42" s="130">
        <v>0.5</v>
      </c>
      <c r="N42" s="124">
        <v>40.25</v>
      </c>
      <c r="O42" s="124">
        <v>40.75</v>
      </c>
      <c r="P42" s="124">
        <v>42</v>
      </c>
      <c r="Q42" s="124">
        <v>39.75</v>
      </c>
      <c r="R42" s="124">
        <v>37.5</v>
      </c>
    </row>
    <row r="43" spans="1:18" x14ac:dyDescent="0.2">
      <c r="A43" s="129">
        <v>37955</v>
      </c>
      <c r="B43" s="124">
        <v>36</v>
      </c>
      <c r="C43" s="124">
        <v>36.5</v>
      </c>
      <c r="D43" s="124">
        <v>40</v>
      </c>
      <c r="E43" s="124">
        <v>39.25</v>
      </c>
      <c r="F43" s="124">
        <v>37</v>
      </c>
      <c r="H43" s="130">
        <v>0.25</v>
      </c>
      <c r="I43" s="130">
        <v>0.25</v>
      </c>
      <c r="J43" s="130">
        <v>-0.25</v>
      </c>
      <c r="K43" s="130">
        <v>0.35000000000000142</v>
      </c>
      <c r="L43" s="130">
        <v>1</v>
      </c>
      <c r="N43" s="124">
        <v>35.75</v>
      </c>
      <c r="O43" s="124">
        <v>36.25</v>
      </c>
      <c r="P43" s="124">
        <v>40.25</v>
      </c>
      <c r="Q43" s="124">
        <v>38.9</v>
      </c>
      <c r="R43" s="124">
        <v>36</v>
      </c>
    </row>
    <row r="44" spans="1:18" x14ac:dyDescent="0.2">
      <c r="A44" s="129">
        <v>37986</v>
      </c>
      <c r="B44" s="124">
        <v>37.5</v>
      </c>
      <c r="C44" s="124">
        <v>37.75</v>
      </c>
      <c r="D44" s="124">
        <v>43</v>
      </c>
      <c r="E44" s="124">
        <v>40.5</v>
      </c>
      <c r="F44" s="124">
        <v>36.5</v>
      </c>
      <c r="H44" s="130">
        <v>0</v>
      </c>
      <c r="I44" s="130">
        <v>0</v>
      </c>
      <c r="J44" s="130">
        <v>2</v>
      </c>
      <c r="K44" s="130">
        <v>-0.25</v>
      </c>
      <c r="L44" s="130">
        <v>0.5</v>
      </c>
      <c r="N44" s="124">
        <v>37.5</v>
      </c>
      <c r="O44" s="124">
        <v>37.75</v>
      </c>
      <c r="P44" s="124">
        <v>41</v>
      </c>
      <c r="Q44" s="124">
        <v>40.75</v>
      </c>
      <c r="R44" s="124">
        <v>36</v>
      </c>
    </row>
    <row r="45" spans="1:18" x14ac:dyDescent="0.2">
      <c r="A45" s="129">
        <v>38017</v>
      </c>
      <c r="B45" s="124">
        <v>41.81</v>
      </c>
      <c r="C45" s="124">
        <v>42.27</v>
      </c>
      <c r="D45" s="124">
        <v>43.73</v>
      </c>
      <c r="E45" s="124">
        <v>41.25</v>
      </c>
      <c r="F45" s="124">
        <v>36.700000000000003</v>
      </c>
      <c r="H45" s="130">
        <v>0.23000000000000398</v>
      </c>
      <c r="I45" s="130">
        <v>0.23000000000000398</v>
      </c>
      <c r="J45" s="130">
        <v>0</v>
      </c>
      <c r="K45" s="130">
        <v>-0.25</v>
      </c>
      <c r="L45" s="130">
        <v>5.0000000000004263E-2</v>
      </c>
      <c r="N45" s="124">
        <v>41.58</v>
      </c>
      <c r="O45" s="124">
        <v>42.04</v>
      </c>
      <c r="P45" s="124">
        <v>43.73</v>
      </c>
      <c r="Q45" s="124">
        <v>41.5</v>
      </c>
      <c r="R45" s="124">
        <v>36.65</v>
      </c>
    </row>
    <row r="46" spans="1:18" x14ac:dyDescent="0.2">
      <c r="A46" s="129">
        <v>38046</v>
      </c>
      <c r="B46" s="124">
        <v>40.950000000000003</v>
      </c>
      <c r="C46" s="124">
        <v>41.63</v>
      </c>
      <c r="D46" s="124">
        <v>42.02</v>
      </c>
      <c r="E46" s="124">
        <v>39.86</v>
      </c>
      <c r="F46" s="124">
        <v>36.700000000000003</v>
      </c>
      <c r="H46" s="130">
        <v>0.23000000000000398</v>
      </c>
      <c r="I46" s="130">
        <v>0.23000000000000398</v>
      </c>
      <c r="J46" s="130">
        <v>0</v>
      </c>
      <c r="K46" s="130">
        <v>-0.25</v>
      </c>
      <c r="L46" s="130">
        <v>0.52000000000000313</v>
      </c>
      <c r="N46" s="124">
        <v>40.72</v>
      </c>
      <c r="O46" s="124">
        <v>41.4</v>
      </c>
      <c r="P46" s="124">
        <v>42.02</v>
      </c>
      <c r="Q46" s="124">
        <v>40.11</v>
      </c>
      <c r="R46" s="124">
        <v>36.18</v>
      </c>
    </row>
    <row r="47" spans="1:18" x14ac:dyDescent="0.2">
      <c r="A47" s="129">
        <v>38077</v>
      </c>
      <c r="B47" s="124">
        <v>36.01</v>
      </c>
      <c r="C47" s="124">
        <v>36.909999999999997</v>
      </c>
      <c r="D47" s="124">
        <v>40.299999999999997</v>
      </c>
      <c r="E47" s="124">
        <v>39.229999999999997</v>
      </c>
      <c r="F47" s="124">
        <v>36.24</v>
      </c>
      <c r="H47" s="130">
        <v>9.9999999999980105E-3</v>
      </c>
      <c r="I47" s="130">
        <v>9.9999999999980105E-3</v>
      </c>
      <c r="J47" s="130">
        <v>0</v>
      </c>
      <c r="K47" s="130">
        <v>-0.25</v>
      </c>
      <c r="L47" s="130">
        <v>6.0000000000002274E-2</v>
      </c>
      <c r="N47" s="124">
        <v>36</v>
      </c>
      <c r="O47" s="124">
        <v>36.9</v>
      </c>
      <c r="P47" s="124">
        <v>40.299999999999997</v>
      </c>
      <c r="Q47" s="124">
        <v>39.479999999999997</v>
      </c>
      <c r="R47" s="124">
        <v>36.18</v>
      </c>
    </row>
    <row r="48" spans="1:18" x14ac:dyDescent="0.2">
      <c r="A48" s="129">
        <v>38107</v>
      </c>
      <c r="B48" s="124">
        <v>33.43</v>
      </c>
      <c r="C48" s="124">
        <v>36.700000000000003</v>
      </c>
      <c r="D48" s="124">
        <v>37.049999999999997</v>
      </c>
      <c r="E48" s="124">
        <v>38.01</v>
      </c>
      <c r="F48" s="124">
        <v>35.78</v>
      </c>
      <c r="H48" s="130">
        <v>9.9999999999980105E-3</v>
      </c>
      <c r="I48" s="130">
        <v>1.0000000000005116E-2</v>
      </c>
      <c r="J48" s="130">
        <v>-0.25</v>
      </c>
      <c r="K48" s="130">
        <v>0.25</v>
      </c>
      <c r="L48" s="130">
        <v>6.0000000000002274E-2</v>
      </c>
      <c r="N48" s="124">
        <v>33.42</v>
      </c>
      <c r="O48" s="124">
        <v>36.69</v>
      </c>
      <c r="P48" s="124">
        <v>37.299999999999997</v>
      </c>
      <c r="Q48" s="124">
        <v>37.76</v>
      </c>
      <c r="R48" s="124">
        <v>35.72</v>
      </c>
    </row>
    <row r="49" spans="1:18" x14ac:dyDescent="0.2">
      <c r="A49" s="129">
        <v>38138</v>
      </c>
      <c r="B49" s="124">
        <v>30.43</v>
      </c>
      <c r="C49" s="124">
        <v>33.69</v>
      </c>
      <c r="D49" s="124">
        <v>37.51</v>
      </c>
      <c r="E49" s="124">
        <v>38.729999999999997</v>
      </c>
      <c r="F49" s="124">
        <v>36.700000000000003</v>
      </c>
      <c r="H49" s="130">
        <v>9.9999999999980105E-3</v>
      </c>
      <c r="I49" s="130">
        <v>9.9999999999980105E-3</v>
      </c>
      <c r="J49" s="130">
        <v>0</v>
      </c>
      <c r="K49" s="130">
        <v>0.25</v>
      </c>
      <c r="L49" s="130">
        <v>0.98000000000000398</v>
      </c>
      <c r="N49" s="124">
        <v>30.42</v>
      </c>
      <c r="O49" s="124">
        <v>33.68</v>
      </c>
      <c r="P49" s="124">
        <v>37.51</v>
      </c>
      <c r="Q49" s="124">
        <v>38.479999999999997</v>
      </c>
      <c r="R49" s="124">
        <v>35.72</v>
      </c>
    </row>
    <row r="50" spans="1:18" x14ac:dyDescent="0.2">
      <c r="A50" s="129">
        <v>38168</v>
      </c>
      <c r="B50" s="124">
        <v>31.29</v>
      </c>
      <c r="C50" s="124">
        <v>32.19</v>
      </c>
      <c r="D50" s="124">
        <v>41.8</v>
      </c>
      <c r="E50" s="124">
        <v>42.9</v>
      </c>
      <c r="F50" s="124">
        <v>43.19</v>
      </c>
      <c r="H50" s="130">
        <v>9.9999999999980105E-3</v>
      </c>
      <c r="I50" s="130">
        <v>9.9999999999980105E-3</v>
      </c>
      <c r="J50" s="130">
        <v>0</v>
      </c>
      <c r="K50" s="130">
        <v>0.25</v>
      </c>
      <c r="L50" s="130">
        <v>3.3</v>
      </c>
      <c r="N50" s="124">
        <v>31.28</v>
      </c>
      <c r="O50" s="124">
        <v>32.18</v>
      </c>
      <c r="P50" s="124">
        <v>41.8</v>
      </c>
      <c r="Q50" s="124">
        <v>42.65</v>
      </c>
      <c r="R50" s="124">
        <v>39.89</v>
      </c>
    </row>
    <row r="51" spans="1:18" x14ac:dyDescent="0.2">
      <c r="A51" s="129">
        <v>38199</v>
      </c>
      <c r="B51" s="124">
        <v>47.17</v>
      </c>
      <c r="C51" s="124">
        <v>51.29</v>
      </c>
      <c r="D51" s="124">
        <v>50.6</v>
      </c>
      <c r="E51" s="124">
        <v>56.37</v>
      </c>
      <c r="F51" s="124">
        <v>52.46</v>
      </c>
      <c r="H51" s="130">
        <v>1.0000000000005116E-2</v>
      </c>
      <c r="I51" s="130">
        <v>0</v>
      </c>
      <c r="J51" s="130">
        <v>0</v>
      </c>
      <c r="K51" s="130">
        <v>0</v>
      </c>
      <c r="L51" s="130">
        <v>-0.86999999999999744</v>
      </c>
      <c r="N51" s="124">
        <v>47.16</v>
      </c>
      <c r="O51" s="124">
        <v>51.29</v>
      </c>
      <c r="P51" s="124">
        <v>50.6</v>
      </c>
      <c r="Q51" s="124">
        <v>56.37</v>
      </c>
      <c r="R51" s="124">
        <v>53.33</v>
      </c>
    </row>
    <row r="52" spans="1:18" x14ac:dyDescent="0.2">
      <c r="A52" s="129">
        <v>38230</v>
      </c>
      <c r="B52" s="124">
        <v>54.04</v>
      </c>
      <c r="C52" s="124">
        <v>57.31</v>
      </c>
      <c r="D52" s="124">
        <v>57.89</v>
      </c>
      <c r="E52" s="124">
        <v>61.66</v>
      </c>
      <c r="F52" s="124">
        <v>59.87</v>
      </c>
      <c r="H52" s="130">
        <v>9.9999999999980105E-3</v>
      </c>
      <c r="I52" s="130">
        <v>1.0000000000005116E-2</v>
      </c>
      <c r="J52" s="130">
        <v>0</v>
      </c>
      <c r="K52" s="130">
        <v>0</v>
      </c>
      <c r="L52" s="130">
        <v>0.50999999999999801</v>
      </c>
      <c r="N52" s="124">
        <v>54.03</v>
      </c>
      <c r="O52" s="124">
        <v>57.3</v>
      </c>
      <c r="P52" s="124">
        <v>57.89</v>
      </c>
      <c r="Q52" s="124">
        <v>61.66</v>
      </c>
      <c r="R52" s="124">
        <v>59.36</v>
      </c>
    </row>
    <row r="53" spans="1:18" x14ac:dyDescent="0.2">
      <c r="A53" s="129">
        <v>38260</v>
      </c>
      <c r="B53" s="124">
        <v>45.67</v>
      </c>
      <c r="C53" s="124">
        <v>48.94</v>
      </c>
      <c r="D53" s="124">
        <v>53.56</v>
      </c>
      <c r="E53" s="124">
        <v>49.61</v>
      </c>
      <c r="F53" s="124">
        <v>50.14</v>
      </c>
      <c r="H53" s="130">
        <v>1.0000000000005116E-2</v>
      </c>
      <c r="I53" s="130">
        <v>9.9999999999980105E-3</v>
      </c>
      <c r="J53" s="130">
        <v>-0.25</v>
      </c>
      <c r="K53" s="130">
        <v>0</v>
      </c>
      <c r="L53" s="130">
        <v>2.37</v>
      </c>
      <c r="N53" s="124">
        <v>45.66</v>
      </c>
      <c r="O53" s="124">
        <v>48.93</v>
      </c>
      <c r="P53" s="124">
        <v>53.81</v>
      </c>
      <c r="Q53" s="124">
        <v>49.61</v>
      </c>
      <c r="R53" s="124">
        <v>47.77</v>
      </c>
    </row>
    <row r="54" spans="1:18" x14ac:dyDescent="0.2">
      <c r="A54" s="129">
        <v>38291</v>
      </c>
      <c r="B54" s="124">
        <v>40.520000000000003</v>
      </c>
      <c r="C54" s="124">
        <v>41.21</v>
      </c>
      <c r="D54" s="124">
        <v>40.659999999999997</v>
      </c>
      <c r="E54" s="124">
        <v>40.119999999999997</v>
      </c>
      <c r="F54" s="124">
        <v>38.56</v>
      </c>
      <c r="H54" s="130">
        <v>1.0000000000005116E-2</v>
      </c>
      <c r="I54" s="130">
        <v>0</v>
      </c>
      <c r="J54" s="130">
        <v>-2</v>
      </c>
      <c r="K54" s="130">
        <v>-0.25</v>
      </c>
      <c r="L54" s="130">
        <v>0.52000000000000313</v>
      </c>
      <c r="N54" s="124">
        <v>40.51</v>
      </c>
      <c r="O54" s="124">
        <v>41.21</v>
      </c>
      <c r="P54" s="124">
        <v>42.66</v>
      </c>
      <c r="Q54" s="124">
        <v>40.369999999999997</v>
      </c>
      <c r="R54" s="124">
        <v>38.04</v>
      </c>
    </row>
    <row r="55" spans="1:18" x14ac:dyDescent="0.2">
      <c r="A55" s="129">
        <v>38321</v>
      </c>
      <c r="B55" s="124">
        <v>36.869999999999997</v>
      </c>
      <c r="C55" s="124">
        <v>37.57</v>
      </c>
      <c r="D55" s="124">
        <v>40.909999999999997</v>
      </c>
      <c r="E55" s="124">
        <v>39.85</v>
      </c>
      <c r="F55" s="124">
        <v>37.630000000000003</v>
      </c>
      <c r="H55" s="130">
        <v>0.21999999999999886</v>
      </c>
      <c r="I55" s="130">
        <v>0.22999999999999687</v>
      </c>
      <c r="J55" s="130">
        <v>-0.25</v>
      </c>
      <c r="K55" s="130">
        <v>0.35000000000000142</v>
      </c>
      <c r="L55" s="130">
        <v>0.98000000000000398</v>
      </c>
      <c r="N55" s="124">
        <v>36.65</v>
      </c>
      <c r="O55" s="124">
        <v>37.340000000000003</v>
      </c>
      <c r="P55" s="124">
        <v>41.16</v>
      </c>
      <c r="Q55" s="124">
        <v>39.5</v>
      </c>
      <c r="R55" s="124">
        <v>36.65</v>
      </c>
    </row>
    <row r="56" spans="1:18" x14ac:dyDescent="0.2">
      <c r="A56" s="129">
        <v>38352</v>
      </c>
      <c r="B56" s="124">
        <v>38.159999999999997</v>
      </c>
      <c r="C56" s="124">
        <v>38.64</v>
      </c>
      <c r="D56" s="124">
        <v>43.8</v>
      </c>
      <c r="E56" s="124">
        <v>41.04</v>
      </c>
      <c r="F56" s="124">
        <v>37.17</v>
      </c>
      <c r="H56" s="130">
        <v>9.9999999999980105E-3</v>
      </c>
      <c r="I56" s="130">
        <v>9.9999999999980105E-3</v>
      </c>
      <c r="J56" s="130">
        <v>2</v>
      </c>
      <c r="K56" s="130">
        <v>-0.25</v>
      </c>
      <c r="L56" s="130">
        <v>0.52000000000000313</v>
      </c>
      <c r="N56" s="124">
        <v>38.15</v>
      </c>
      <c r="O56" s="124">
        <v>38.630000000000003</v>
      </c>
      <c r="P56" s="124">
        <v>41.8</v>
      </c>
      <c r="Q56" s="124">
        <v>41.29</v>
      </c>
      <c r="R56" s="124">
        <v>36.65</v>
      </c>
    </row>
    <row r="57" spans="1:18" x14ac:dyDescent="0.2">
      <c r="A57" s="129"/>
      <c r="H57" s="130"/>
      <c r="I57" s="130"/>
      <c r="J57" s="130"/>
      <c r="K57" s="130"/>
      <c r="L57" s="130"/>
    </row>
    <row r="58" spans="1:18" x14ac:dyDescent="0.2">
      <c r="A58" s="131" t="s">
        <v>83</v>
      </c>
      <c r="B58" s="124">
        <v>7.895833333333333</v>
      </c>
      <c r="C58" s="124">
        <v>7.979166666666667</v>
      </c>
      <c r="D58" s="124">
        <v>8</v>
      </c>
      <c r="E58" s="124">
        <v>7.645833333333333</v>
      </c>
      <c r="F58" s="124">
        <v>7.4375</v>
      </c>
      <c r="H58" s="130">
        <v>6.25E-2</v>
      </c>
      <c r="I58" s="130">
        <v>2.0833333333333925E-2</v>
      </c>
      <c r="J58" s="130">
        <v>9.5833333333334103E-2</v>
      </c>
      <c r="K58" s="130">
        <v>-1.2500000000001066E-2</v>
      </c>
      <c r="L58" s="130">
        <v>0.125</v>
      </c>
      <c r="N58" s="124">
        <v>7.833333333333333</v>
      </c>
      <c r="O58" s="124">
        <v>7.958333333333333</v>
      </c>
      <c r="P58" s="124">
        <v>7.9041666666666659</v>
      </c>
      <c r="Q58" s="124">
        <v>7.6583333333333341</v>
      </c>
      <c r="R58" s="124">
        <v>7.3125</v>
      </c>
    </row>
    <row r="59" spans="1:18" x14ac:dyDescent="0.2">
      <c r="A59" s="131" t="s">
        <v>84</v>
      </c>
      <c r="B59" s="124">
        <v>36.666666666666664</v>
      </c>
      <c r="C59" s="124">
        <v>37.991666666666667</v>
      </c>
      <c r="D59" s="124">
        <v>40.0625</v>
      </c>
      <c r="E59" s="124">
        <v>39.5</v>
      </c>
      <c r="F59" s="124">
        <v>39.875</v>
      </c>
      <c r="H59" s="130">
        <v>0.2916666666666643</v>
      </c>
      <c r="I59" s="130">
        <v>0.2916666666666643</v>
      </c>
      <c r="J59" s="130">
        <v>0.3125</v>
      </c>
      <c r="K59" s="130">
        <v>-3.3333333333331439E-2</v>
      </c>
      <c r="L59" s="130">
        <v>0.5208333333333357</v>
      </c>
      <c r="N59" s="124">
        <v>36.375</v>
      </c>
      <c r="O59" s="124">
        <v>37.700000000000003</v>
      </c>
      <c r="P59" s="124">
        <v>39.75</v>
      </c>
      <c r="Q59" s="124">
        <v>39.533333333333331</v>
      </c>
      <c r="R59" s="124">
        <v>39.354166666666664</v>
      </c>
    </row>
    <row r="60" spans="1:18" x14ac:dyDescent="0.2">
      <c r="A60" s="131" t="s">
        <v>85</v>
      </c>
      <c r="B60" s="124">
        <v>39.291666666666664</v>
      </c>
      <c r="C60" s="124">
        <v>41.125</v>
      </c>
      <c r="D60" s="124">
        <v>43.75</v>
      </c>
      <c r="E60" s="124">
        <v>43.75</v>
      </c>
      <c r="F60" s="124">
        <v>41.458333333333336</v>
      </c>
      <c r="H60" s="130">
        <v>6.25E-2</v>
      </c>
      <c r="I60" s="130">
        <v>6.25E-2</v>
      </c>
      <c r="J60" s="130">
        <v>-6.25E-2</v>
      </c>
      <c r="K60" s="130">
        <v>-1.2500000000002842E-2</v>
      </c>
      <c r="L60" s="130">
        <v>0.75</v>
      </c>
      <c r="N60" s="124">
        <v>39.229166666666664</v>
      </c>
      <c r="O60" s="124">
        <v>41.0625</v>
      </c>
      <c r="P60" s="124">
        <v>43.8125</v>
      </c>
      <c r="Q60" s="124">
        <v>43.762500000000003</v>
      </c>
      <c r="R60" s="124">
        <v>40.708333333333336</v>
      </c>
    </row>
    <row r="61" spans="1:18" x14ac:dyDescent="0.2">
      <c r="A61" s="131" t="s">
        <v>86</v>
      </c>
      <c r="B61" s="124">
        <v>39.695833333333333</v>
      </c>
      <c r="C61" s="124">
        <v>41.529166666666661</v>
      </c>
      <c r="D61" s="124">
        <v>44.152500000000003</v>
      </c>
      <c r="E61" s="124">
        <v>44.052500000000002</v>
      </c>
      <c r="F61" s="124">
        <v>41.761666666666663</v>
      </c>
      <c r="H61" s="130">
        <v>6.4166666666672256E-2</v>
      </c>
      <c r="I61" s="130">
        <v>6.333333333332547E-2</v>
      </c>
      <c r="J61" s="130">
        <v>-6.2500000000007105E-2</v>
      </c>
      <c r="K61" s="130">
        <v>-1.2499999999995737E-2</v>
      </c>
      <c r="L61" s="130">
        <v>0.75</v>
      </c>
      <c r="N61" s="124">
        <v>39.631666666666661</v>
      </c>
      <c r="O61" s="124">
        <v>41.465833333333336</v>
      </c>
      <c r="P61" s="124">
        <v>44.215000000000003</v>
      </c>
      <c r="Q61" s="124">
        <v>44.064999999999998</v>
      </c>
      <c r="R61" s="124">
        <v>41.011666666666663</v>
      </c>
    </row>
    <row r="62" spans="1:18" x14ac:dyDescent="0.2">
      <c r="A62" s="131" t="s">
        <v>87</v>
      </c>
      <c r="B62" s="124">
        <v>40.045000000000002</v>
      </c>
      <c r="C62" s="124">
        <v>42.03</v>
      </c>
      <c r="D62" s="124">
        <v>44.502499999999998</v>
      </c>
      <c r="E62" s="124">
        <v>44.352499999999999</v>
      </c>
      <c r="F62" s="124">
        <v>42.06</v>
      </c>
      <c r="H62" s="130">
        <v>6.166666666667453E-2</v>
      </c>
      <c r="I62" s="130">
        <v>6.1666666666660319E-2</v>
      </c>
      <c r="J62" s="130">
        <v>-6.25E-2</v>
      </c>
      <c r="K62" s="130">
        <v>-1.2500000000002842E-2</v>
      </c>
      <c r="L62" s="130">
        <v>0.74833333333332774</v>
      </c>
      <c r="N62" s="124">
        <v>39.983333333333327</v>
      </c>
      <c r="O62" s="124">
        <v>41.968333333333334</v>
      </c>
      <c r="P62" s="124">
        <v>44.564999999999998</v>
      </c>
      <c r="Q62" s="124">
        <v>44.365000000000002</v>
      </c>
      <c r="R62" s="124">
        <v>41.311666666666667</v>
      </c>
    </row>
    <row r="63" spans="1:18" x14ac:dyDescent="0.2">
      <c r="A63" s="131" t="s">
        <v>88</v>
      </c>
      <c r="B63" s="124">
        <v>40.445</v>
      </c>
      <c r="C63" s="124">
        <v>42.780833333333334</v>
      </c>
      <c r="D63" s="124">
        <v>44.803333333333335</v>
      </c>
      <c r="E63" s="124">
        <v>44.652500000000003</v>
      </c>
      <c r="F63" s="124">
        <v>42.360833333333339</v>
      </c>
      <c r="H63" s="130">
        <v>6.25E-2</v>
      </c>
      <c r="I63" s="130">
        <v>6.25E-2</v>
      </c>
      <c r="J63" s="130">
        <v>-6.25E-2</v>
      </c>
      <c r="K63" s="130">
        <v>-1.2499999999995737E-2</v>
      </c>
      <c r="L63" s="130">
        <v>0.75249999999999773</v>
      </c>
      <c r="N63" s="124">
        <v>40.3825</v>
      </c>
      <c r="O63" s="124">
        <v>42.718333333333334</v>
      </c>
      <c r="P63" s="124">
        <v>44.865833333333335</v>
      </c>
      <c r="Q63" s="124">
        <v>44.664999999999999</v>
      </c>
      <c r="R63" s="124">
        <v>41.608333333333341</v>
      </c>
    </row>
    <row r="64" spans="1:18" x14ac:dyDescent="0.2">
      <c r="A64" s="131" t="s">
        <v>89</v>
      </c>
      <c r="B64" s="124">
        <v>40.847499999999997</v>
      </c>
      <c r="C64" s="124">
        <v>43.531666666666666</v>
      </c>
      <c r="D64" s="124">
        <v>45.102499999999999</v>
      </c>
      <c r="E64" s="124">
        <v>44.951666666666675</v>
      </c>
      <c r="F64" s="124">
        <v>42.660833333333329</v>
      </c>
      <c r="H64" s="130">
        <v>6.4999999999997726E-2</v>
      </c>
      <c r="I64" s="130">
        <v>6.25E-2</v>
      </c>
      <c r="J64" s="130">
        <v>-6.25E-2</v>
      </c>
      <c r="K64" s="130">
        <v>-1.2499999999995737E-2</v>
      </c>
      <c r="L64" s="130">
        <v>0.74999999999999289</v>
      </c>
      <c r="N64" s="124">
        <v>40.782499999999999</v>
      </c>
      <c r="O64" s="124">
        <v>43.469166666666666</v>
      </c>
      <c r="P64" s="124">
        <v>45.164999999999999</v>
      </c>
      <c r="Q64" s="124">
        <v>44.964166666666671</v>
      </c>
      <c r="R64" s="124">
        <v>41.910833333333336</v>
      </c>
    </row>
    <row r="65" spans="1:18" x14ac:dyDescent="0.2">
      <c r="A65" s="131" t="s">
        <v>90</v>
      </c>
      <c r="B65" s="124">
        <v>41.346666666666664</v>
      </c>
      <c r="C65" s="124">
        <v>44.280833333333334</v>
      </c>
      <c r="D65" s="124">
        <v>45.402500000000003</v>
      </c>
      <c r="E65" s="124">
        <v>45.252499999999998</v>
      </c>
      <c r="F65" s="124">
        <v>42.960833333333333</v>
      </c>
      <c r="H65" s="130">
        <v>6.4166666666665151E-2</v>
      </c>
      <c r="I65" s="130">
        <v>6.25E-2</v>
      </c>
      <c r="J65" s="130">
        <v>-6.25E-2</v>
      </c>
      <c r="K65" s="130">
        <v>-1.2500000000002842E-2</v>
      </c>
      <c r="L65" s="130">
        <v>0.74916666666666032</v>
      </c>
      <c r="N65" s="124">
        <v>41.282499999999999</v>
      </c>
      <c r="O65" s="124">
        <v>44.218333333333334</v>
      </c>
      <c r="P65" s="124">
        <v>45.465000000000003</v>
      </c>
      <c r="Q65" s="124">
        <v>45.265000000000001</v>
      </c>
      <c r="R65" s="124">
        <v>42.211666666666673</v>
      </c>
    </row>
    <row r="66" spans="1:18" x14ac:dyDescent="0.2">
      <c r="A66" s="131" t="s">
        <v>91</v>
      </c>
      <c r="B66" s="124">
        <v>41.847499999999997</v>
      </c>
      <c r="C66" s="124">
        <v>45.034166666666664</v>
      </c>
      <c r="D66" s="124">
        <v>45.752499999999998</v>
      </c>
      <c r="E66" s="124">
        <v>45.55333333333332</v>
      </c>
      <c r="F66" s="124">
        <v>43.26</v>
      </c>
      <c r="H66" s="130">
        <v>6.2500000000007105E-2</v>
      </c>
      <c r="I66" s="130">
        <v>6.3333333333332575E-2</v>
      </c>
      <c r="J66" s="130">
        <v>-6.25E-2</v>
      </c>
      <c r="K66" s="130">
        <v>-1.2500000000009948E-2</v>
      </c>
      <c r="L66" s="130">
        <v>0.74666666666666259</v>
      </c>
      <c r="N66" s="124">
        <v>41.784999999999997</v>
      </c>
      <c r="O66" s="124">
        <v>44.970833333333331</v>
      </c>
      <c r="P66" s="124">
        <v>45.814999999999998</v>
      </c>
      <c r="Q66" s="124">
        <v>45.56583333333333</v>
      </c>
      <c r="R66" s="124">
        <v>42.513333333333335</v>
      </c>
    </row>
    <row r="67" spans="1:18" x14ac:dyDescent="0.2">
      <c r="A67" s="131" t="s">
        <v>92</v>
      </c>
      <c r="B67" s="124">
        <v>42.344166666666659</v>
      </c>
      <c r="C67" s="124">
        <v>46.032499999999999</v>
      </c>
      <c r="D67" s="124">
        <v>46.101666666666667</v>
      </c>
      <c r="E67" s="124">
        <v>45.853333333333332</v>
      </c>
      <c r="F67" s="124">
        <v>43.56</v>
      </c>
      <c r="H67" s="130">
        <v>6.0833333333334849E-2</v>
      </c>
      <c r="I67" s="130">
        <v>6.2500000000007105E-2</v>
      </c>
      <c r="J67" s="130">
        <v>-6.25E-2</v>
      </c>
      <c r="K67" s="130">
        <v>-1.2500000000002842E-2</v>
      </c>
      <c r="L67" s="130">
        <v>0.74833333333333485</v>
      </c>
      <c r="N67" s="124">
        <v>42.283333333333324</v>
      </c>
      <c r="O67" s="124">
        <v>45.97</v>
      </c>
      <c r="P67" s="124">
        <v>46.164166666666667</v>
      </c>
      <c r="Q67" s="124">
        <v>45.865833333333335</v>
      </c>
      <c r="R67" s="124">
        <v>42.811666666666667</v>
      </c>
    </row>
    <row r="68" spans="1:18" x14ac:dyDescent="0.2">
      <c r="A68" s="129"/>
      <c r="H68" s="130"/>
      <c r="I68" s="130"/>
      <c r="J68" s="130"/>
      <c r="K68" s="130"/>
      <c r="L68" s="130"/>
    </row>
    <row r="69" spans="1:18" x14ac:dyDescent="0.2">
      <c r="A69" s="129"/>
    </row>
    <row r="70" spans="1:18" x14ac:dyDescent="0.2">
      <c r="A70" s="129"/>
    </row>
    <row r="71" spans="1:18" x14ac:dyDescent="0.2">
      <c r="A71" s="129"/>
    </row>
    <row r="72" spans="1:18" x14ac:dyDescent="0.2">
      <c r="A72" s="129"/>
    </row>
    <row r="73" spans="1:18" x14ac:dyDescent="0.2">
      <c r="A73" s="129"/>
    </row>
    <row r="74" spans="1:18" x14ac:dyDescent="0.2">
      <c r="A74" s="129"/>
    </row>
    <row r="75" spans="1:18" x14ac:dyDescent="0.2">
      <c r="A75" s="129"/>
    </row>
    <row r="76" spans="1:18" x14ac:dyDescent="0.2">
      <c r="A76" s="129"/>
    </row>
    <row r="77" spans="1:18" x14ac:dyDescent="0.2">
      <c r="A77" s="129"/>
    </row>
    <row r="78" spans="1:18" x14ac:dyDescent="0.2">
      <c r="A78" s="129"/>
    </row>
    <row r="79" spans="1:18" x14ac:dyDescent="0.2">
      <c r="A79" s="129"/>
    </row>
    <row r="80" spans="1:18" x14ac:dyDescent="0.2">
      <c r="A80" s="129"/>
    </row>
    <row r="81" spans="1:1" x14ac:dyDescent="0.2">
      <c r="A81" s="129"/>
    </row>
    <row r="82" spans="1:1" x14ac:dyDescent="0.2">
      <c r="A82" s="129"/>
    </row>
    <row r="83" spans="1:1" x14ac:dyDescent="0.2">
      <c r="A83" s="129"/>
    </row>
    <row r="84" spans="1:1" x14ac:dyDescent="0.2">
      <c r="A84" s="129"/>
    </row>
    <row r="85" spans="1:1" x14ac:dyDescent="0.2">
      <c r="A85" s="129"/>
    </row>
    <row r="86" spans="1:1" x14ac:dyDescent="0.2">
      <c r="A86" s="129"/>
    </row>
    <row r="87" spans="1:1" x14ac:dyDescent="0.2">
      <c r="A87" s="129"/>
    </row>
    <row r="88" spans="1:1" x14ac:dyDescent="0.2">
      <c r="A88" s="129"/>
    </row>
    <row r="89" spans="1:1" x14ac:dyDescent="0.2">
      <c r="A89" s="129"/>
    </row>
    <row r="90" spans="1:1" x14ac:dyDescent="0.2">
      <c r="A90" s="129"/>
    </row>
    <row r="91" spans="1:1" x14ac:dyDescent="0.2">
      <c r="A91" s="129"/>
    </row>
    <row r="92" spans="1:1" x14ac:dyDescent="0.2">
      <c r="A92" s="129"/>
    </row>
    <row r="93" spans="1:1" x14ac:dyDescent="0.2">
      <c r="A93" s="129"/>
    </row>
    <row r="94" spans="1:1" x14ac:dyDescent="0.2">
      <c r="A94" s="129"/>
    </row>
    <row r="95" spans="1:1" x14ac:dyDescent="0.2">
      <c r="A95" s="129"/>
    </row>
    <row r="96" spans="1:1" x14ac:dyDescent="0.2">
      <c r="A96" s="129"/>
    </row>
    <row r="97" spans="1:1" x14ac:dyDescent="0.2">
      <c r="A97" s="129"/>
    </row>
    <row r="98" spans="1:1" x14ac:dyDescent="0.2">
      <c r="A98" s="129"/>
    </row>
    <row r="99" spans="1:1" x14ac:dyDescent="0.2">
      <c r="A99" s="129"/>
    </row>
    <row r="100" spans="1:1" x14ac:dyDescent="0.2">
      <c r="A100" s="129"/>
    </row>
    <row r="101" spans="1:1" x14ac:dyDescent="0.2">
      <c r="A101" s="129"/>
    </row>
    <row r="102" spans="1:1" x14ac:dyDescent="0.2">
      <c r="A102" s="129"/>
    </row>
    <row r="103" spans="1:1" x14ac:dyDescent="0.2">
      <c r="A103" s="129"/>
    </row>
    <row r="104" spans="1:1" x14ac:dyDescent="0.2">
      <c r="A104" s="129"/>
    </row>
    <row r="105" spans="1:1" x14ac:dyDescent="0.2">
      <c r="A105" s="129"/>
    </row>
    <row r="106" spans="1:1" x14ac:dyDescent="0.2">
      <c r="A106" s="129"/>
    </row>
    <row r="107" spans="1:1" x14ac:dyDescent="0.2">
      <c r="A107" s="129"/>
    </row>
    <row r="108" spans="1:1" x14ac:dyDescent="0.2">
      <c r="A108" s="129"/>
    </row>
    <row r="109" spans="1:1" x14ac:dyDescent="0.2">
      <c r="A109" s="129"/>
    </row>
    <row r="110" spans="1:1" x14ac:dyDescent="0.2">
      <c r="A110" s="129"/>
    </row>
    <row r="111" spans="1:1" x14ac:dyDescent="0.2">
      <c r="A111" s="129"/>
    </row>
    <row r="112" spans="1:1" x14ac:dyDescent="0.2">
      <c r="A112" s="129"/>
    </row>
    <row r="113" spans="1:1" x14ac:dyDescent="0.2">
      <c r="A113" s="129"/>
    </row>
    <row r="114" spans="1:1" x14ac:dyDescent="0.2">
      <c r="A114" s="129"/>
    </row>
    <row r="115" spans="1:1" x14ac:dyDescent="0.2">
      <c r="A115" s="129"/>
    </row>
    <row r="116" spans="1:1" x14ac:dyDescent="0.2">
      <c r="A116" s="129"/>
    </row>
    <row r="117" spans="1:1" x14ac:dyDescent="0.2">
      <c r="A117" s="129"/>
    </row>
    <row r="118" spans="1:1" x14ac:dyDescent="0.2">
      <c r="A118" s="129"/>
    </row>
    <row r="119" spans="1:1" x14ac:dyDescent="0.2">
      <c r="A119" s="129"/>
    </row>
    <row r="120" spans="1:1" x14ac:dyDescent="0.2">
      <c r="A120" s="129"/>
    </row>
    <row r="121" spans="1:1" x14ac:dyDescent="0.2">
      <c r="A121" s="129"/>
    </row>
    <row r="122" spans="1:1" x14ac:dyDescent="0.2">
      <c r="A122" s="129"/>
    </row>
    <row r="123" spans="1:1" x14ac:dyDescent="0.2">
      <c r="A123" s="129"/>
    </row>
    <row r="124" spans="1:1" x14ac:dyDescent="0.2">
      <c r="A124" s="129"/>
    </row>
    <row r="125" spans="1:1" x14ac:dyDescent="0.2">
      <c r="A125" s="129"/>
    </row>
    <row r="126" spans="1:1" x14ac:dyDescent="0.2">
      <c r="A126" s="129"/>
    </row>
    <row r="127" spans="1:1" x14ac:dyDescent="0.2">
      <c r="A127" s="129"/>
    </row>
    <row r="128" spans="1:1" x14ac:dyDescent="0.2">
      <c r="A128" s="129"/>
    </row>
    <row r="129" spans="1:1" x14ac:dyDescent="0.2">
      <c r="A129" s="129"/>
    </row>
    <row r="130" spans="1:1" x14ac:dyDescent="0.2">
      <c r="A130" s="129"/>
    </row>
    <row r="131" spans="1:1" x14ac:dyDescent="0.2">
      <c r="A131" s="129"/>
    </row>
    <row r="132" spans="1:1" x14ac:dyDescent="0.2">
      <c r="A132" s="129"/>
    </row>
    <row r="133" spans="1:1" x14ac:dyDescent="0.2">
      <c r="A133" s="129"/>
    </row>
    <row r="134" spans="1:1" x14ac:dyDescent="0.2">
      <c r="A134" s="129"/>
    </row>
    <row r="135" spans="1:1" x14ac:dyDescent="0.2">
      <c r="A135" s="129"/>
    </row>
    <row r="136" spans="1:1" x14ac:dyDescent="0.2">
      <c r="A136" s="129"/>
    </row>
    <row r="137" spans="1:1" x14ac:dyDescent="0.2">
      <c r="A137" s="129"/>
    </row>
    <row r="138" spans="1:1" x14ac:dyDescent="0.2">
      <c r="A138" s="129"/>
    </row>
    <row r="139" spans="1:1" x14ac:dyDescent="0.2">
      <c r="A139" s="129"/>
    </row>
    <row r="140" spans="1:1" x14ac:dyDescent="0.2">
      <c r="A140" s="129"/>
    </row>
    <row r="141" spans="1:1" x14ac:dyDescent="0.2">
      <c r="A141" s="129"/>
    </row>
    <row r="142" spans="1:1" x14ac:dyDescent="0.2">
      <c r="A142" s="129"/>
    </row>
    <row r="143" spans="1:1" x14ac:dyDescent="0.2">
      <c r="A143" s="129"/>
    </row>
    <row r="144" spans="1:1" x14ac:dyDescent="0.2">
      <c r="A144" s="129"/>
    </row>
    <row r="145" spans="1:1" x14ac:dyDescent="0.2">
      <c r="A145" s="129"/>
    </row>
    <row r="146" spans="1:1" x14ac:dyDescent="0.2">
      <c r="A146" s="129"/>
    </row>
    <row r="147" spans="1:1" x14ac:dyDescent="0.2">
      <c r="A147" s="129"/>
    </row>
    <row r="148" spans="1:1" x14ac:dyDescent="0.2">
      <c r="A148" s="129"/>
    </row>
    <row r="149" spans="1:1" x14ac:dyDescent="0.2">
      <c r="A149" s="129"/>
    </row>
    <row r="150" spans="1:1" x14ac:dyDescent="0.2">
      <c r="A150" s="129"/>
    </row>
    <row r="151" spans="1:1" x14ac:dyDescent="0.2">
      <c r="A151" s="129"/>
    </row>
    <row r="152" spans="1:1" x14ac:dyDescent="0.2">
      <c r="A152" s="129"/>
    </row>
    <row r="153" spans="1:1" x14ac:dyDescent="0.2">
      <c r="A153" s="129"/>
    </row>
    <row r="154" spans="1:1" x14ac:dyDescent="0.2">
      <c r="A154" s="129"/>
    </row>
    <row r="155" spans="1:1" x14ac:dyDescent="0.2">
      <c r="A155" s="129"/>
    </row>
    <row r="156" spans="1:1" x14ac:dyDescent="0.2">
      <c r="A156" s="129"/>
    </row>
    <row r="157" spans="1:1" x14ac:dyDescent="0.2">
      <c r="A157" s="129"/>
    </row>
    <row r="158" spans="1:1" x14ac:dyDescent="0.2">
      <c r="A158" s="129"/>
    </row>
    <row r="159" spans="1:1" x14ac:dyDescent="0.2">
      <c r="A159" s="129"/>
    </row>
    <row r="160" spans="1:1" x14ac:dyDescent="0.2">
      <c r="A160" s="129"/>
    </row>
    <row r="161" spans="1:1" x14ac:dyDescent="0.2">
      <c r="A161" s="129"/>
    </row>
    <row r="162" spans="1:1" x14ac:dyDescent="0.2">
      <c r="A162" s="129"/>
    </row>
    <row r="163" spans="1:1" x14ac:dyDescent="0.2">
      <c r="A163" s="129"/>
    </row>
    <row r="164" spans="1:1" x14ac:dyDescent="0.2">
      <c r="A164" s="129"/>
    </row>
    <row r="165" spans="1:1" x14ac:dyDescent="0.2">
      <c r="A165" s="129"/>
    </row>
    <row r="166" spans="1:1" x14ac:dyDescent="0.2">
      <c r="A166" s="129"/>
    </row>
    <row r="167" spans="1:1" x14ac:dyDescent="0.2">
      <c r="A167" s="129"/>
    </row>
    <row r="168" spans="1:1" x14ac:dyDescent="0.2">
      <c r="A168" s="129"/>
    </row>
    <row r="169" spans="1:1" x14ac:dyDescent="0.2">
      <c r="A169" s="129"/>
    </row>
    <row r="170" spans="1:1" x14ac:dyDescent="0.2">
      <c r="A170" s="129"/>
    </row>
    <row r="171" spans="1:1" x14ac:dyDescent="0.2">
      <c r="A171" s="129"/>
    </row>
    <row r="172" spans="1:1" x14ac:dyDescent="0.2">
      <c r="A172" s="129"/>
    </row>
    <row r="173" spans="1:1" x14ac:dyDescent="0.2">
      <c r="A173" s="129"/>
    </row>
    <row r="174" spans="1:1" x14ac:dyDescent="0.2">
      <c r="A174" s="129"/>
    </row>
    <row r="175" spans="1:1" x14ac:dyDescent="0.2">
      <c r="A175" s="129"/>
    </row>
    <row r="176" spans="1:1" x14ac:dyDescent="0.2">
      <c r="A176" s="129"/>
    </row>
    <row r="177" spans="1:1" x14ac:dyDescent="0.2">
      <c r="A177" s="129"/>
    </row>
    <row r="178" spans="1:1" x14ac:dyDescent="0.2">
      <c r="A178" s="129"/>
    </row>
    <row r="179" spans="1:1" x14ac:dyDescent="0.2">
      <c r="A179" s="129"/>
    </row>
    <row r="180" spans="1:1" x14ac:dyDescent="0.2">
      <c r="A180" s="129"/>
    </row>
    <row r="181" spans="1:1" x14ac:dyDescent="0.2">
      <c r="A181" s="129"/>
    </row>
    <row r="182" spans="1:1" x14ac:dyDescent="0.2">
      <c r="A182" s="129"/>
    </row>
    <row r="183" spans="1:1" x14ac:dyDescent="0.2">
      <c r="A183" s="129"/>
    </row>
    <row r="184" spans="1:1" x14ac:dyDescent="0.2">
      <c r="A184" s="129"/>
    </row>
    <row r="185" spans="1:1" x14ac:dyDescent="0.2">
      <c r="A185" s="129"/>
    </row>
    <row r="186" spans="1:1" x14ac:dyDescent="0.2">
      <c r="A186" s="129"/>
    </row>
    <row r="187" spans="1:1" x14ac:dyDescent="0.2">
      <c r="A187" s="129"/>
    </row>
    <row r="188" spans="1:1" x14ac:dyDescent="0.2">
      <c r="A188" s="129"/>
    </row>
    <row r="189" spans="1:1" x14ac:dyDescent="0.2">
      <c r="A189" s="129"/>
    </row>
    <row r="190" spans="1:1" x14ac:dyDescent="0.2">
      <c r="A190" s="129"/>
    </row>
    <row r="191" spans="1:1" x14ac:dyDescent="0.2">
      <c r="A191" s="129"/>
    </row>
    <row r="192" spans="1:1" x14ac:dyDescent="0.2">
      <c r="A192" s="129"/>
    </row>
    <row r="193" spans="1:1" x14ac:dyDescent="0.2">
      <c r="A193" s="129"/>
    </row>
    <row r="194" spans="1:1" x14ac:dyDescent="0.2">
      <c r="A194" s="129"/>
    </row>
    <row r="195" spans="1:1" x14ac:dyDescent="0.2">
      <c r="A195" s="129"/>
    </row>
    <row r="196" spans="1:1" x14ac:dyDescent="0.2">
      <c r="A196" s="129"/>
    </row>
    <row r="197" spans="1:1" x14ac:dyDescent="0.2">
      <c r="A197" s="129"/>
    </row>
    <row r="198" spans="1:1" x14ac:dyDescent="0.2">
      <c r="A198" s="129"/>
    </row>
    <row r="199" spans="1:1" x14ac:dyDescent="0.2">
      <c r="A199" s="129"/>
    </row>
    <row r="200" spans="1:1" x14ac:dyDescent="0.2">
      <c r="A200" s="129"/>
    </row>
    <row r="201" spans="1:1" x14ac:dyDescent="0.2">
      <c r="A201" s="129"/>
    </row>
    <row r="202" spans="1:1" x14ac:dyDescent="0.2">
      <c r="A202" s="129"/>
    </row>
    <row r="203" spans="1:1" x14ac:dyDescent="0.2">
      <c r="A203" s="129"/>
    </row>
    <row r="204" spans="1:1" x14ac:dyDescent="0.2">
      <c r="A204" s="129"/>
    </row>
    <row r="205" spans="1:1" x14ac:dyDescent="0.2">
      <c r="A205" s="129"/>
    </row>
    <row r="206" spans="1:1" x14ac:dyDescent="0.2">
      <c r="A206" s="129"/>
    </row>
    <row r="207" spans="1:1" x14ac:dyDescent="0.2">
      <c r="A207" s="129"/>
    </row>
    <row r="208" spans="1:1" x14ac:dyDescent="0.2">
      <c r="A208" s="129"/>
    </row>
    <row r="209" spans="1:1" x14ac:dyDescent="0.2">
      <c r="A209" s="129"/>
    </row>
    <row r="210" spans="1:1" x14ac:dyDescent="0.2">
      <c r="A210" s="129"/>
    </row>
    <row r="211" spans="1:1" x14ac:dyDescent="0.2">
      <c r="A211" s="129"/>
    </row>
    <row r="212" spans="1:1" x14ac:dyDescent="0.2">
      <c r="A212" s="129"/>
    </row>
    <row r="213" spans="1:1" x14ac:dyDescent="0.2">
      <c r="A213" s="129"/>
    </row>
    <row r="214" spans="1:1" x14ac:dyDescent="0.2">
      <c r="A214" s="129"/>
    </row>
    <row r="215" spans="1:1" x14ac:dyDescent="0.2">
      <c r="A215" s="129"/>
    </row>
    <row r="216" spans="1:1" x14ac:dyDescent="0.2">
      <c r="A216" s="129"/>
    </row>
    <row r="217" spans="1:1" x14ac:dyDescent="0.2">
      <c r="A217" s="129"/>
    </row>
    <row r="218" spans="1:1" x14ac:dyDescent="0.2">
      <c r="A218" s="129"/>
    </row>
    <row r="219" spans="1:1" x14ac:dyDescent="0.2">
      <c r="A219" s="129"/>
    </row>
    <row r="220" spans="1:1" x14ac:dyDescent="0.2">
      <c r="A220" s="129"/>
    </row>
    <row r="221" spans="1:1" x14ac:dyDescent="0.2">
      <c r="A221" s="129"/>
    </row>
    <row r="222" spans="1:1" x14ac:dyDescent="0.2">
      <c r="A222" s="129"/>
    </row>
    <row r="223" spans="1:1" x14ac:dyDescent="0.2">
      <c r="A223" s="129"/>
    </row>
    <row r="224" spans="1:1" x14ac:dyDescent="0.2">
      <c r="A224" s="129"/>
    </row>
    <row r="225" spans="1:1" x14ac:dyDescent="0.2">
      <c r="A225" s="129"/>
    </row>
    <row r="226" spans="1:1" x14ac:dyDescent="0.2">
      <c r="A226" s="129"/>
    </row>
    <row r="227" spans="1:1" x14ac:dyDescent="0.2">
      <c r="A227" s="129"/>
    </row>
    <row r="228" spans="1:1" x14ac:dyDescent="0.2">
      <c r="A228" s="129"/>
    </row>
    <row r="229" spans="1:1" x14ac:dyDescent="0.2">
      <c r="A229" s="129"/>
    </row>
    <row r="230" spans="1:1" x14ac:dyDescent="0.2">
      <c r="A230" s="129"/>
    </row>
    <row r="231" spans="1:1" x14ac:dyDescent="0.2">
      <c r="A231" s="129"/>
    </row>
    <row r="232" spans="1:1" x14ac:dyDescent="0.2">
      <c r="A232" s="129"/>
    </row>
    <row r="233" spans="1:1" x14ac:dyDescent="0.2">
      <c r="A233" s="129"/>
    </row>
    <row r="234" spans="1:1" x14ac:dyDescent="0.2">
      <c r="A234" s="129"/>
    </row>
    <row r="235" spans="1:1" x14ac:dyDescent="0.2">
      <c r="A235" s="129"/>
    </row>
    <row r="236" spans="1:1" x14ac:dyDescent="0.2">
      <c r="A236" s="129"/>
    </row>
    <row r="237" spans="1:1" x14ac:dyDescent="0.2">
      <c r="A237" s="129"/>
    </row>
    <row r="238" spans="1:1" x14ac:dyDescent="0.2">
      <c r="A238" s="129"/>
    </row>
    <row r="239" spans="1:1" x14ac:dyDescent="0.2">
      <c r="A239" s="129"/>
    </row>
    <row r="240" spans="1:1" x14ac:dyDescent="0.2">
      <c r="A240" s="129"/>
    </row>
    <row r="241" spans="1:1" x14ac:dyDescent="0.2">
      <c r="A241" s="129"/>
    </row>
    <row r="242" spans="1:1" x14ac:dyDescent="0.2">
      <c r="A242" s="129"/>
    </row>
    <row r="243" spans="1:1" x14ac:dyDescent="0.2">
      <c r="A243" s="129"/>
    </row>
    <row r="244" spans="1:1" x14ac:dyDescent="0.2">
      <c r="A244" s="129"/>
    </row>
    <row r="245" spans="1:1" x14ac:dyDescent="0.2">
      <c r="A245" s="129"/>
    </row>
    <row r="246" spans="1:1" x14ac:dyDescent="0.2">
      <c r="A246" s="129"/>
    </row>
    <row r="247" spans="1:1" x14ac:dyDescent="0.2">
      <c r="A247" s="129"/>
    </row>
    <row r="248" spans="1:1" x14ac:dyDescent="0.2">
      <c r="A248" s="129"/>
    </row>
    <row r="249" spans="1:1" x14ac:dyDescent="0.2">
      <c r="A249" s="129"/>
    </row>
    <row r="250" spans="1:1" x14ac:dyDescent="0.2">
      <c r="A250" s="129"/>
    </row>
    <row r="251" spans="1:1" x14ac:dyDescent="0.2">
      <c r="A251" s="129"/>
    </row>
    <row r="252" spans="1:1" x14ac:dyDescent="0.2">
      <c r="A252" s="129"/>
    </row>
    <row r="253" spans="1:1" x14ac:dyDescent="0.2">
      <c r="A253" s="129"/>
    </row>
    <row r="254" spans="1:1" x14ac:dyDescent="0.2">
      <c r="A254" s="129"/>
    </row>
    <row r="255" spans="1:1" x14ac:dyDescent="0.2">
      <c r="A255" s="129"/>
    </row>
    <row r="256" spans="1:1" x14ac:dyDescent="0.2">
      <c r="A256" s="129"/>
    </row>
    <row r="257" spans="1:1" x14ac:dyDescent="0.2">
      <c r="A257" s="129"/>
    </row>
    <row r="258" spans="1:1" x14ac:dyDescent="0.2">
      <c r="A258" s="129"/>
    </row>
    <row r="259" spans="1:1" x14ac:dyDescent="0.2">
      <c r="A259" s="129"/>
    </row>
    <row r="260" spans="1:1" x14ac:dyDescent="0.2">
      <c r="A260" s="129"/>
    </row>
    <row r="261" spans="1:1" x14ac:dyDescent="0.2">
      <c r="A261" s="129"/>
    </row>
    <row r="262" spans="1:1" x14ac:dyDescent="0.2">
      <c r="A262" s="129"/>
    </row>
    <row r="263" spans="1:1" x14ac:dyDescent="0.2">
      <c r="A263" s="129"/>
    </row>
    <row r="264" spans="1:1" x14ac:dyDescent="0.2">
      <c r="A264" s="129"/>
    </row>
    <row r="265" spans="1:1" x14ac:dyDescent="0.2">
      <c r="A265" s="129"/>
    </row>
    <row r="266" spans="1:1" x14ac:dyDescent="0.2">
      <c r="A266" s="129"/>
    </row>
    <row r="267" spans="1:1" x14ac:dyDescent="0.2">
      <c r="A267" s="129"/>
    </row>
    <row r="268" spans="1:1" x14ac:dyDescent="0.2">
      <c r="A268" s="129"/>
    </row>
    <row r="269" spans="1:1" x14ac:dyDescent="0.2">
      <c r="A269" s="129"/>
    </row>
    <row r="270" spans="1:1" x14ac:dyDescent="0.2">
      <c r="A270" s="129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4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53340</xdr:rowOff>
                  </from>
                  <to>
                    <xdr:col>0</xdr:col>
                    <xdr:colOff>0</xdr:colOff>
                    <xdr:row>0</xdr:row>
                    <xdr:rowOff>472440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>
    <pageSetUpPr fitToPage="1"/>
  </sheetPr>
  <dimension ref="A1:R1096"/>
  <sheetViews>
    <sheetView workbookViewId="0">
      <selection sqref="A1:IV65536"/>
    </sheetView>
  </sheetViews>
  <sheetFormatPr defaultColWidth="9.125" defaultRowHeight="10.199999999999999" x14ac:dyDescent="0.2"/>
  <cols>
    <col min="1" max="1" width="9.125" style="125"/>
    <col min="2" max="6" width="9.125" style="124"/>
    <col min="7" max="16384" width="9.125" style="125"/>
  </cols>
  <sheetData>
    <row r="1" spans="1:18" ht="45.75" customHeight="1" x14ac:dyDescent="0.2">
      <c r="A1" s="123">
        <v>37187</v>
      </c>
      <c r="D1" s="123">
        <v>37187</v>
      </c>
      <c r="J1" s="125" t="s">
        <v>31</v>
      </c>
      <c r="P1" s="123">
        <v>37187</v>
      </c>
    </row>
    <row r="2" spans="1:18" s="128" customFormat="1" x14ac:dyDescent="0.2">
      <c r="A2" s="126"/>
      <c r="B2" s="127" t="s">
        <v>79</v>
      </c>
      <c r="C2" s="127" t="s">
        <v>58</v>
      </c>
      <c r="D2" s="127" t="s">
        <v>80</v>
      </c>
      <c r="E2" s="127" t="s">
        <v>81</v>
      </c>
      <c r="F2" s="127" t="s">
        <v>82</v>
      </c>
      <c r="H2" s="128" t="s">
        <v>79</v>
      </c>
      <c r="I2" s="128" t="s">
        <v>58</v>
      </c>
      <c r="J2" s="128" t="s">
        <v>80</v>
      </c>
      <c r="K2" s="128" t="s">
        <v>81</v>
      </c>
      <c r="L2" s="128" t="s">
        <v>82</v>
      </c>
      <c r="N2" s="128" t="s">
        <v>79</v>
      </c>
      <c r="O2" s="128" t="s">
        <v>58</v>
      </c>
      <c r="P2" s="128" t="s">
        <v>80</v>
      </c>
      <c r="Q2" s="128" t="s">
        <v>81</v>
      </c>
      <c r="R2" s="128" t="s">
        <v>82</v>
      </c>
    </row>
    <row r="3" spans="1:18" hidden="1" x14ac:dyDescent="0.2">
      <c r="A3" s="129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30">
        <v>0</v>
      </c>
      <c r="I3" s="130">
        <v>0</v>
      </c>
      <c r="J3" s="130">
        <v>0</v>
      </c>
      <c r="K3" s="130">
        <v>0</v>
      </c>
      <c r="L3" s="130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x14ac:dyDescent="0.2">
      <c r="A4" s="129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30">
        <v>0</v>
      </c>
      <c r="I4" s="130">
        <v>0</v>
      </c>
      <c r="J4" s="130">
        <v>0</v>
      </c>
      <c r="K4" s="130">
        <v>0</v>
      </c>
      <c r="L4" s="130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x14ac:dyDescent="0.2">
      <c r="A5" s="129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30">
        <v>0</v>
      </c>
      <c r="I5" s="130">
        <v>0</v>
      </c>
      <c r="J5" s="130">
        <v>0</v>
      </c>
      <c r="K5" s="130">
        <v>0</v>
      </c>
      <c r="L5" s="130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x14ac:dyDescent="0.2">
      <c r="A6" s="129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30">
        <v>0</v>
      </c>
      <c r="I6" s="130">
        <v>0</v>
      </c>
      <c r="J6" s="130">
        <v>0</v>
      </c>
      <c r="K6" s="130">
        <v>0</v>
      </c>
      <c r="L6" s="130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x14ac:dyDescent="0.2">
      <c r="A7" s="129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30">
        <v>0</v>
      </c>
      <c r="I7" s="130">
        <v>0</v>
      </c>
      <c r="J7" s="130">
        <v>0</v>
      </c>
      <c r="K7" s="130">
        <v>0</v>
      </c>
      <c r="L7" s="130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x14ac:dyDescent="0.2">
      <c r="A8" s="129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30">
        <v>0</v>
      </c>
      <c r="I8" s="130">
        <v>0</v>
      </c>
      <c r="J8" s="130">
        <v>0</v>
      </c>
      <c r="K8" s="130">
        <v>0</v>
      </c>
      <c r="L8" s="130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x14ac:dyDescent="0.2">
      <c r="A9" s="129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30">
        <v>0</v>
      </c>
      <c r="I9" s="130">
        <v>0</v>
      </c>
      <c r="J9" s="130">
        <v>0</v>
      </c>
      <c r="K9" s="130">
        <v>0</v>
      </c>
      <c r="L9" s="130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x14ac:dyDescent="0.2">
      <c r="A10" s="129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30">
        <v>0</v>
      </c>
      <c r="I10" s="130">
        <v>0</v>
      </c>
      <c r="J10" s="130">
        <v>0</v>
      </c>
      <c r="K10" s="130">
        <v>0</v>
      </c>
      <c r="L10" s="130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x14ac:dyDescent="0.2">
      <c r="A11" s="129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30">
        <v>0</v>
      </c>
      <c r="I11" s="130">
        <v>0</v>
      </c>
      <c r="J11" s="130">
        <v>0</v>
      </c>
      <c r="K11" s="130">
        <v>0</v>
      </c>
      <c r="L11" s="130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x14ac:dyDescent="0.2">
      <c r="A12" s="129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30">
        <v>0</v>
      </c>
      <c r="I12" s="130">
        <v>0</v>
      </c>
      <c r="J12" s="130">
        <v>0</v>
      </c>
      <c r="K12" s="130">
        <v>0</v>
      </c>
      <c r="L12" s="130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customHeight="1" x14ac:dyDescent="0.2">
      <c r="A13" s="129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30">
        <v>0</v>
      </c>
      <c r="I13" s="130">
        <v>0</v>
      </c>
      <c r="J13" s="130">
        <v>0</v>
      </c>
      <c r="K13" s="130">
        <v>0</v>
      </c>
      <c r="L13" s="130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customHeight="1" x14ac:dyDescent="0.2">
      <c r="A14" s="129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30">
        <v>0</v>
      </c>
      <c r="I14" s="130">
        <v>0</v>
      </c>
      <c r="J14" s="130">
        <v>0</v>
      </c>
      <c r="K14" s="130">
        <v>0</v>
      </c>
      <c r="L14" s="130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customHeight="1" x14ac:dyDescent="0.2">
      <c r="A15" s="129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30">
        <v>0</v>
      </c>
      <c r="I15" s="130">
        <v>0</v>
      </c>
      <c r="J15" s="130">
        <v>0</v>
      </c>
      <c r="K15" s="130">
        <v>0</v>
      </c>
      <c r="L15" s="130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customHeight="1" x14ac:dyDescent="0.2">
      <c r="A16" s="129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30">
        <v>0</v>
      </c>
      <c r="I16" s="130">
        <v>0</v>
      </c>
      <c r="J16" s="130">
        <v>0</v>
      </c>
      <c r="K16" s="130">
        <v>0</v>
      </c>
      <c r="L16" s="130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customHeight="1" x14ac:dyDescent="0.2">
      <c r="A17" s="129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30">
        <v>0</v>
      </c>
      <c r="I17" s="130">
        <v>0</v>
      </c>
      <c r="J17" s="130">
        <v>0</v>
      </c>
      <c r="K17" s="130">
        <v>0</v>
      </c>
      <c r="L17" s="130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customHeight="1" x14ac:dyDescent="0.2">
      <c r="A18" s="129">
        <v>37195</v>
      </c>
      <c r="B18" s="124">
        <v>24</v>
      </c>
      <c r="C18" s="124">
        <v>24</v>
      </c>
      <c r="D18" s="124">
        <v>24</v>
      </c>
      <c r="E18" s="124">
        <v>22.5</v>
      </c>
      <c r="F18" s="124">
        <v>21.25</v>
      </c>
      <c r="H18" s="130">
        <v>0</v>
      </c>
      <c r="I18" s="130">
        <v>0</v>
      </c>
      <c r="J18" s="130">
        <v>0</v>
      </c>
      <c r="K18" s="130">
        <v>0.5</v>
      </c>
      <c r="L18" s="130">
        <v>0</v>
      </c>
      <c r="N18" s="124">
        <v>24</v>
      </c>
      <c r="O18" s="124">
        <v>24</v>
      </c>
      <c r="P18" s="124">
        <v>24</v>
      </c>
      <c r="Q18" s="124">
        <v>22</v>
      </c>
      <c r="R18" s="124">
        <v>21.25</v>
      </c>
    </row>
    <row r="19" spans="1:18" ht="12.75" customHeight="1" x14ac:dyDescent="0.2">
      <c r="A19" s="129">
        <v>37225</v>
      </c>
      <c r="B19" s="124">
        <v>25.854000000000003</v>
      </c>
      <c r="C19" s="124">
        <v>25.667000000000002</v>
      </c>
      <c r="D19" s="124">
        <v>24.897000000000002</v>
      </c>
      <c r="E19" s="124">
        <v>20.75</v>
      </c>
      <c r="F19" s="124">
        <v>18.396000000000001</v>
      </c>
      <c r="H19" s="130">
        <v>0</v>
      </c>
      <c r="I19" s="130">
        <v>0</v>
      </c>
      <c r="J19" s="130">
        <v>0</v>
      </c>
      <c r="K19" s="130">
        <v>0</v>
      </c>
      <c r="L19" s="130">
        <v>-0.33299999999999841</v>
      </c>
      <c r="N19" s="124">
        <v>25.854000000000003</v>
      </c>
      <c r="O19" s="124">
        <v>25.667000000000002</v>
      </c>
      <c r="P19" s="124">
        <v>24.897000000000002</v>
      </c>
      <c r="Q19" s="124">
        <v>20.75</v>
      </c>
      <c r="R19" s="124">
        <v>18.728999999999999</v>
      </c>
    </row>
    <row r="20" spans="1:18" ht="12.75" customHeight="1" x14ac:dyDescent="0.2">
      <c r="A20" s="129">
        <v>37256</v>
      </c>
      <c r="B20" s="124">
        <v>29.613000000000003</v>
      </c>
      <c r="C20" s="124">
        <v>28.5</v>
      </c>
      <c r="D20" s="124">
        <v>29.194000000000003</v>
      </c>
      <c r="E20" s="124">
        <v>23.895</v>
      </c>
      <c r="F20" s="124">
        <v>21.629000000000001</v>
      </c>
      <c r="H20" s="130">
        <v>-7.1999999999995623E-2</v>
      </c>
      <c r="I20" s="130">
        <v>-7.3000000000000398E-2</v>
      </c>
      <c r="J20" s="130">
        <v>-0.18799999999999883</v>
      </c>
      <c r="K20" s="130">
        <v>0.39000000000000057</v>
      </c>
      <c r="L20" s="130">
        <v>-7.3000000000000398E-2</v>
      </c>
      <c r="N20" s="124">
        <v>29.684999999999999</v>
      </c>
      <c r="O20" s="124">
        <v>28.573</v>
      </c>
      <c r="P20" s="124">
        <v>29.382000000000001</v>
      </c>
      <c r="Q20" s="124">
        <v>23.504999999999999</v>
      </c>
      <c r="R20" s="124">
        <v>21.702000000000002</v>
      </c>
    </row>
    <row r="21" spans="1:18" ht="12.75" customHeight="1" x14ac:dyDescent="0.2">
      <c r="A21" s="129">
        <v>37287</v>
      </c>
      <c r="B21" s="124">
        <v>27.899000000000001</v>
      </c>
      <c r="C21" s="124">
        <v>27.238</v>
      </c>
      <c r="D21" s="124">
        <v>28.952000000000002</v>
      </c>
      <c r="E21" s="124">
        <v>26.581</v>
      </c>
      <c r="F21" s="124">
        <v>22.375</v>
      </c>
      <c r="H21" s="130">
        <v>-6.0999999999999943E-2</v>
      </c>
      <c r="I21" s="130">
        <v>-6.0000000000002274E-2</v>
      </c>
      <c r="J21" s="130">
        <v>6.0999999999999943E-2</v>
      </c>
      <c r="K21" s="130">
        <v>6.0999999999999943E-2</v>
      </c>
      <c r="L21" s="130">
        <v>0</v>
      </c>
      <c r="N21" s="124">
        <v>27.96</v>
      </c>
      <c r="O21" s="124">
        <v>27.298000000000002</v>
      </c>
      <c r="P21" s="124">
        <v>28.891000000000002</v>
      </c>
      <c r="Q21" s="124">
        <v>26.52</v>
      </c>
      <c r="R21" s="124">
        <v>22.375</v>
      </c>
    </row>
    <row r="22" spans="1:18" ht="12.75" customHeight="1" x14ac:dyDescent="0.2">
      <c r="A22" s="129">
        <v>37315</v>
      </c>
      <c r="B22" s="124">
        <v>25.446000000000002</v>
      </c>
      <c r="C22" s="124">
        <v>24.824999999999999</v>
      </c>
      <c r="D22" s="124">
        <v>28.232000000000003</v>
      </c>
      <c r="E22" s="124">
        <v>25.446000000000002</v>
      </c>
      <c r="F22" s="124">
        <v>22.231999999999999</v>
      </c>
      <c r="H22" s="130">
        <v>-5.3999999999998494E-2</v>
      </c>
      <c r="I22" s="130">
        <v>-5.4000000000002046E-2</v>
      </c>
      <c r="J22" s="130">
        <v>0</v>
      </c>
      <c r="K22" s="130">
        <v>5.3000000000000824E-2</v>
      </c>
      <c r="L22" s="130">
        <v>-5.4000000000002046E-2</v>
      </c>
      <c r="N22" s="124">
        <v>25.5</v>
      </c>
      <c r="O22" s="124">
        <v>24.879000000000001</v>
      </c>
      <c r="P22" s="124">
        <v>28.232000000000003</v>
      </c>
      <c r="Q22" s="124">
        <v>25.393000000000001</v>
      </c>
      <c r="R22" s="124">
        <v>22.286000000000001</v>
      </c>
    </row>
    <row r="23" spans="1:18" x14ac:dyDescent="0.2">
      <c r="A23" s="129">
        <v>37346</v>
      </c>
      <c r="B23" s="124">
        <v>22.496000000000002</v>
      </c>
      <c r="C23" s="124">
        <v>23.157</v>
      </c>
      <c r="D23" s="124">
        <v>26.581</v>
      </c>
      <c r="E23" s="124">
        <v>24.298000000000002</v>
      </c>
      <c r="F23" s="124">
        <v>22.016000000000002</v>
      </c>
      <c r="H23" s="130">
        <v>-5.9999999999998721E-2</v>
      </c>
      <c r="I23" s="130">
        <v>-6.0999999999999943E-2</v>
      </c>
      <c r="J23" s="130">
        <v>-6.0000000000002274E-2</v>
      </c>
      <c r="K23" s="130">
        <v>6.0000000000002274E-2</v>
      </c>
      <c r="L23" s="130">
        <v>0</v>
      </c>
      <c r="N23" s="124">
        <v>22.556000000000001</v>
      </c>
      <c r="O23" s="124">
        <v>23.218</v>
      </c>
      <c r="P23" s="124">
        <v>26.641000000000002</v>
      </c>
      <c r="Q23" s="124">
        <v>24.238</v>
      </c>
      <c r="R23" s="124">
        <v>22.016000000000002</v>
      </c>
    </row>
    <row r="24" spans="1:18" x14ac:dyDescent="0.2">
      <c r="A24" s="129">
        <v>37376</v>
      </c>
      <c r="B24" s="124">
        <v>18.600000000000001</v>
      </c>
      <c r="C24" s="124">
        <v>19.467000000000002</v>
      </c>
      <c r="D24" s="124">
        <v>21.633000000000003</v>
      </c>
      <c r="E24" s="124">
        <v>24.583000000000002</v>
      </c>
      <c r="F24" s="124">
        <v>22.4</v>
      </c>
      <c r="H24" s="130">
        <v>-9.9999999999997868E-2</v>
      </c>
      <c r="I24" s="130">
        <v>-9.9999999999997868E-2</v>
      </c>
      <c r="J24" s="130">
        <v>-9.9999999999997868E-2</v>
      </c>
      <c r="K24" s="130">
        <v>0.10000000000000142</v>
      </c>
      <c r="L24" s="130">
        <v>9.9999999999997868E-2</v>
      </c>
      <c r="N24" s="124">
        <v>18.7</v>
      </c>
      <c r="O24" s="124">
        <v>19.567</v>
      </c>
      <c r="P24" s="124">
        <v>21.733000000000001</v>
      </c>
      <c r="Q24" s="124">
        <v>24.483000000000001</v>
      </c>
      <c r="R24" s="124">
        <v>22.3</v>
      </c>
    </row>
    <row r="25" spans="1:18" x14ac:dyDescent="0.2">
      <c r="A25" s="129">
        <v>37407</v>
      </c>
      <c r="B25" s="124">
        <v>19.556000000000001</v>
      </c>
      <c r="C25" s="124">
        <v>20.934999999999999</v>
      </c>
      <c r="D25" s="124">
        <v>23.879000000000001</v>
      </c>
      <c r="E25" s="124">
        <v>25.23</v>
      </c>
      <c r="F25" s="124">
        <v>21.169</v>
      </c>
      <c r="H25" s="130">
        <v>0</v>
      </c>
      <c r="I25" s="130">
        <v>0</v>
      </c>
      <c r="J25" s="130">
        <v>-0.12099999999999866</v>
      </c>
      <c r="K25" s="130">
        <v>0.12099999999999866</v>
      </c>
      <c r="L25" s="130">
        <v>-0.12099999999999866</v>
      </c>
      <c r="N25" s="124">
        <v>19.556000000000001</v>
      </c>
      <c r="O25" s="124">
        <v>20.934999999999999</v>
      </c>
      <c r="P25" s="124">
        <v>24</v>
      </c>
      <c r="Q25" s="124">
        <v>25.109000000000002</v>
      </c>
      <c r="R25" s="124">
        <v>21.29</v>
      </c>
    </row>
    <row r="26" spans="1:18" x14ac:dyDescent="0.2">
      <c r="A26" s="129">
        <v>37437</v>
      </c>
      <c r="B26" s="124">
        <v>20.625</v>
      </c>
      <c r="C26" s="124">
        <v>22</v>
      </c>
      <c r="D26" s="124">
        <v>25.583000000000002</v>
      </c>
      <c r="E26" s="124">
        <v>25.729000000000003</v>
      </c>
      <c r="F26" s="124">
        <v>20.125</v>
      </c>
      <c r="H26" s="130">
        <v>0</v>
      </c>
      <c r="I26" s="130">
        <v>0</v>
      </c>
      <c r="J26" s="130">
        <v>-0.125</v>
      </c>
      <c r="K26" s="130">
        <v>0.125</v>
      </c>
      <c r="L26" s="130">
        <v>-0.125</v>
      </c>
      <c r="N26" s="124">
        <v>20.625</v>
      </c>
      <c r="O26" s="124">
        <v>22</v>
      </c>
      <c r="P26" s="124">
        <v>25.708000000000002</v>
      </c>
      <c r="Q26" s="124">
        <v>25.604000000000003</v>
      </c>
      <c r="R26" s="124">
        <v>20.25</v>
      </c>
    </row>
    <row r="27" spans="1:18" x14ac:dyDescent="0.2">
      <c r="A27" s="129">
        <v>37468</v>
      </c>
      <c r="B27" s="124">
        <v>29.395</v>
      </c>
      <c r="C27" s="124">
        <v>30.653000000000002</v>
      </c>
      <c r="D27" s="124">
        <v>30.048000000000002</v>
      </c>
      <c r="E27" s="124">
        <v>31.129000000000001</v>
      </c>
      <c r="F27" s="124">
        <v>29.742000000000001</v>
      </c>
      <c r="H27" s="130">
        <v>-0.12100000000000222</v>
      </c>
      <c r="I27" s="130">
        <v>-0.12099999999999866</v>
      </c>
      <c r="J27" s="130">
        <v>-0.24199999999999733</v>
      </c>
      <c r="K27" s="130">
        <v>0.11700000000000088</v>
      </c>
      <c r="L27" s="130">
        <v>-0.36299999999999955</v>
      </c>
      <c r="N27" s="124">
        <v>29.516000000000002</v>
      </c>
      <c r="O27" s="124">
        <v>30.774000000000001</v>
      </c>
      <c r="P27" s="124">
        <v>30.29</v>
      </c>
      <c r="Q27" s="124">
        <v>31.012</v>
      </c>
      <c r="R27" s="124">
        <v>30.105</v>
      </c>
    </row>
    <row r="28" spans="1:18" x14ac:dyDescent="0.2">
      <c r="A28" s="129">
        <v>37499</v>
      </c>
      <c r="B28" s="124">
        <v>33.194000000000003</v>
      </c>
      <c r="C28" s="124">
        <v>34.597000000000001</v>
      </c>
      <c r="D28" s="124">
        <v>31.016000000000002</v>
      </c>
      <c r="E28" s="124">
        <v>32.177</v>
      </c>
      <c r="F28" s="124">
        <v>30.968</v>
      </c>
      <c r="H28" s="130">
        <v>-9.5999999999996533E-2</v>
      </c>
      <c r="I28" s="130">
        <v>-9.7000000000001307E-2</v>
      </c>
      <c r="J28" s="130">
        <v>0</v>
      </c>
      <c r="K28" s="130">
        <v>0.62899999999999778</v>
      </c>
      <c r="L28" s="130">
        <v>-0.24200000000000088</v>
      </c>
      <c r="N28" s="124">
        <v>33.29</v>
      </c>
      <c r="O28" s="124">
        <v>34.694000000000003</v>
      </c>
      <c r="P28" s="124">
        <v>31.016000000000002</v>
      </c>
      <c r="Q28" s="124">
        <v>31.548000000000002</v>
      </c>
      <c r="R28" s="124">
        <v>31.21</v>
      </c>
    </row>
    <row r="29" spans="1:18" x14ac:dyDescent="0.2">
      <c r="A29" s="129">
        <v>37529</v>
      </c>
      <c r="B29" s="124">
        <v>28.7</v>
      </c>
      <c r="C29" s="124">
        <v>29.75</v>
      </c>
      <c r="D29" s="124">
        <v>30</v>
      </c>
      <c r="E29" s="124">
        <v>27.425000000000001</v>
      </c>
      <c r="F29" s="124">
        <v>25.6</v>
      </c>
      <c r="H29" s="130">
        <v>-0.15000000000000213</v>
      </c>
      <c r="I29" s="130">
        <v>-0.14999999999999858</v>
      </c>
      <c r="J29" s="130">
        <v>-0.375</v>
      </c>
      <c r="K29" s="130">
        <v>0.69999999999999929</v>
      </c>
      <c r="L29" s="130">
        <v>-0.14999999999999858</v>
      </c>
      <c r="N29" s="124">
        <v>28.85</v>
      </c>
      <c r="O29" s="124">
        <v>29.9</v>
      </c>
      <c r="P29" s="124">
        <v>30.375</v>
      </c>
      <c r="Q29" s="124">
        <v>26.725000000000001</v>
      </c>
      <c r="R29" s="124">
        <v>25.75</v>
      </c>
    </row>
    <row r="30" spans="1:18" x14ac:dyDescent="0.2">
      <c r="A30" s="129">
        <v>37560</v>
      </c>
      <c r="B30" s="124">
        <v>26.468</v>
      </c>
      <c r="C30" s="124">
        <v>28.355</v>
      </c>
      <c r="D30" s="124">
        <v>26.008000000000003</v>
      </c>
      <c r="E30" s="124">
        <v>25.887</v>
      </c>
      <c r="F30" s="124">
        <v>24.29</v>
      </c>
      <c r="H30" s="130">
        <v>-0.14499999999999999</v>
      </c>
      <c r="I30" s="130">
        <v>-0.14499999999999999</v>
      </c>
      <c r="J30" s="130">
        <v>0</v>
      </c>
      <c r="K30" s="130">
        <v>0</v>
      </c>
      <c r="L30" s="130">
        <v>-0.19400000000000261</v>
      </c>
      <c r="N30" s="124">
        <v>26.613</v>
      </c>
      <c r="O30" s="124">
        <v>28.5</v>
      </c>
      <c r="P30" s="124">
        <v>26.008000000000003</v>
      </c>
      <c r="Q30" s="124">
        <v>25.887</v>
      </c>
      <c r="R30" s="124">
        <v>24.484000000000002</v>
      </c>
    </row>
    <row r="31" spans="1:18" x14ac:dyDescent="0.2">
      <c r="A31" s="129">
        <v>37590</v>
      </c>
      <c r="B31" s="124">
        <v>23.125</v>
      </c>
      <c r="C31" s="124">
        <v>21.792000000000002</v>
      </c>
      <c r="D31" s="124">
        <v>27.375</v>
      </c>
      <c r="E31" s="124">
        <v>23.958000000000002</v>
      </c>
      <c r="F31" s="124">
        <v>21.917000000000002</v>
      </c>
      <c r="H31" s="130">
        <v>0</v>
      </c>
      <c r="I31" s="130">
        <v>0</v>
      </c>
      <c r="J31" s="130">
        <v>0</v>
      </c>
      <c r="K31" s="130">
        <v>0.10000000000000142</v>
      </c>
      <c r="L31" s="130">
        <v>-0.125</v>
      </c>
      <c r="N31" s="124">
        <v>23.125</v>
      </c>
      <c r="O31" s="124">
        <v>21.792000000000002</v>
      </c>
      <c r="P31" s="124">
        <v>27.375</v>
      </c>
      <c r="Q31" s="124">
        <v>23.858000000000001</v>
      </c>
      <c r="R31" s="124">
        <v>22.042000000000002</v>
      </c>
    </row>
    <row r="32" spans="1:18" x14ac:dyDescent="0.2">
      <c r="A32" s="129">
        <v>37621</v>
      </c>
      <c r="B32" s="124">
        <v>29.484000000000002</v>
      </c>
      <c r="C32" s="124">
        <v>28.097000000000001</v>
      </c>
      <c r="D32" s="124">
        <v>29.161000000000001</v>
      </c>
      <c r="E32" s="124">
        <v>27.371000000000002</v>
      </c>
      <c r="F32" s="124">
        <v>21.451000000000001</v>
      </c>
      <c r="H32" s="130">
        <v>0</v>
      </c>
      <c r="I32" s="130">
        <v>0</v>
      </c>
      <c r="J32" s="130">
        <v>0</v>
      </c>
      <c r="K32" s="130">
        <v>0</v>
      </c>
      <c r="L32" s="130">
        <v>-0.21799999999999997</v>
      </c>
      <c r="N32" s="124">
        <v>29.484000000000002</v>
      </c>
      <c r="O32" s="124">
        <v>28.097000000000001</v>
      </c>
      <c r="P32" s="124">
        <v>29.161000000000001</v>
      </c>
      <c r="Q32" s="124">
        <v>27.371000000000002</v>
      </c>
      <c r="R32" s="124">
        <v>21.669</v>
      </c>
    </row>
    <row r="33" spans="1:18" x14ac:dyDescent="0.2">
      <c r="A33" s="129">
        <v>37652</v>
      </c>
      <c r="B33" s="124">
        <v>28.914999999999999</v>
      </c>
      <c r="C33" s="124">
        <v>27.532</v>
      </c>
      <c r="D33" s="124">
        <v>28.552</v>
      </c>
      <c r="E33" s="124">
        <v>26.181000000000001</v>
      </c>
      <c r="F33" s="124">
        <v>23.694000000000003</v>
      </c>
      <c r="H33" s="130">
        <v>-6.1000000000003496E-2</v>
      </c>
      <c r="I33" s="130">
        <v>-6.0999999999999943E-2</v>
      </c>
      <c r="J33" s="130">
        <v>0.99200000000000088</v>
      </c>
      <c r="K33" s="130">
        <v>0.39100000000000179</v>
      </c>
      <c r="L33" s="130">
        <v>0</v>
      </c>
      <c r="N33" s="124">
        <v>28.976000000000003</v>
      </c>
      <c r="O33" s="124">
        <v>27.593</v>
      </c>
      <c r="P33" s="124">
        <v>27.56</v>
      </c>
      <c r="Q33" s="124">
        <v>25.79</v>
      </c>
      <c r="R33" s="124">
        <v>23.694000000000003</v>
      </c>
    </row>
    <row r="34" spans="1:18" x14ac:dyDescent="0.2">
      <c r="A34" s="129">
        <v>37680</v>
      </c>
      <c r="B34" s="124">
        <v>27.911000000000001</v>
      </c>
      <c r="C34" s="124">
        <v>27.482000000000003</v>
      </c>
      <c r="D34" s="124">
        <v>26.839000000000002</v>
      </c>
      <c r="E34" s="124">
        <v>25.982000000000003</v>
      </c>
      <c r="F34" s="124">
        <v>23.786000000000001</v>
      </c>
      <c r="H34" s="130">
        <v>-5.3000000000000824E-2</v>
      </c>
      <c r="I34" s="130">
        <v>-5.3999999999998494E-2</v>
      </c>
      <c r="J34" s="130">
        <v>0.96400000000000219</v>
      </c>
      <c r="K34" s="130">
        <v>0.375</v>
      </c>
      <c r="L34" s="130">
        <v>-0.10699999999999932</v>
      </c>
      <c r="N34" s="124">
        <v>27.964000000000002</v>
      </c>
      <c r="O34" s="124">
        <v>27.536000000000001</v>
      </c>
      <c r="P34" s="124">
        <v>25.875</v>
      </c>
      <c r="Q34" s="124">
        <v>25.607000000000003</v>
      </c>
      <c r="R34" s="124">
        <v>23.893000000000001</v>
      </c>
    </row>
    <row r="35" spans="1:18" x14ac:dyDescent="0.2">
      <c r="A35" s="129">
        <v>37711</v>
      </c>
      <c r="B35" s="124">
        <v>25.919</v>
      </c>
      <c r="C35" s="124">
        <v>26.399000000000001</v>
      </c>
      <c r="D35" s="124">
        <v>25.883000000000003</v>
      </c>
      <c r="E35" s="124">
        <v>25.403000000000002</v>
      </c>
      <c r="F35" s="124">
        <v>23.153000000000002</v>
      </c>
      <c r="H35" s="130">
        <v>0</v>
      </c>
      <c r="I35" s="130">
        <v>0</v>
      </c>
      <c r="J35" s="130">
        <v>0.99200000000000088</v>
      </c>
      <c r="K35" s="130">
        <v>0.39100000000000179</v>
      </c>
      <c r="L35" s="130">
        <v>0</v>
      </c>
      <c r="N35" s="124">
        <v>25.919</v>
      </c>
      <c r="O35" s="124">
        <v>26.399000000000001</v>
      </c>
      <c r="P35" s="124">
        <v>24.891000000000002</v>
      </c>
      <c r="Q35" s="124">
        <v>25.012</v>
      </c>
      <c r="R35" s="124">
        <v>23.153000000000002</v>
      </c>
    </row>
    <row r="36" spans="1:18" x14ac:dyDescent="0.2">
      <c r="A36" s="129">
        <v>37741</v>
      </c>
      <c r="B36" s="124">
        <v>22.733000000000001</v>
      </c>
      <c r="C36" s="124">
        <v>24.883000000000003</v>
      </c>
      <c r="D36" s="124">
        <v>24.883000000000003</v>
      </c>
      <c r="E36" s="124">
        <v>25.167000000000002</v>
      </c>
      <c r="F36" s="124">
        <v>22.766999999999999</v>
      </c>
      <c r="H36" s="130">
        <v>0</v>
      </c>
      <c r="I36" s="130">
        <v>0</v>
      </c>
      <c r="J36" s="130">
        <v>0.36600000000000321</v>
      </c>
      <c r="K36" s="130">
        <v>0.26700000000000301</v>
      </c>
      <c r="L36" s="130">
        <v>0</v>
      </c>
      <c r="N36" s="124">
        <v>22.733000000000001</v>
      </c>
      <c r="O36" s="124">
        <v>24.883000000000003</v>
      </c>
      <c r="P36" s="124">
        <v>24.516999999999999</v>
      </c>
      <c r="Q36" s="124">
        <v>24.9</v>
      </c>
      <c r="R36" s="124">
        <v>22.766999999999999</v>
      </c>
    </row>
    <row r="37" spans="1:18" x14ac:dyDescent="0.2">
      <c r="A37" s="129">
        <v>37772</v>
      </c>
      <c r="B37" s="124">
        <v>12.282</v>
      </c>
      <c r="C37" s="124">
        <v>15.403</v>
      </c>
      <c r="D37" s="124">
        <v>25.677</v>
      </c>
      <c r="E37" s="124">
        <v>24.863</v>
      </c>
      <c r="F37" s="124">
        <v>22.371000000000002</v>
      </c>
      <c r="H37" s="130">
        <v>0</v>
      </c>
      <c r="I37" s="130">
        <v>0</v>
      </c>
      <c r="J37" s="130">
        <v>0.32999999999999829</v>
      </c>
      <c r="K37" s="130">
        <v>0.27</v>
      </c>
      <c r="L37" s="130">
        <v>-0.24199999999999733</v>
      </c>
      <c r="N37" s="124">
        <v>12.282</v>
      </c>
      <c r="O37" s="124">
        <v>15.403</v>
      </c>
      <c r="P37" s="124">
        <v>25.347000000000001</v>
      </c>
      <c r="Q37" s="124">
        <v>24.593</v>
      </c>
      <c r="R37" s="124">
        <v>22.613</v>
      </c>
    </row>
    <row r="38" spans="1:18" x14ac:dyDescent="0.2">
      <c r="A38" s="129">
        <v>37802</v>
      </c>
      <c r="B38" s="124">
        <v>15.292000000000002</v>
      </c>
      <c r="C38" s="124">
        <v>19.771000000000001</v>
      </c>
      <c r="D38" s="124">
        <v>27.417000000000002</v>
      </c>
      <c r="E38" s="124">
        <v>25.708000000000002</v>
      </c>
      <c r="F38" s="124">
        <v>22.583000000000002</v>
      </c>
      <c r="H38" s="130">
        <v>0</v>
      </c>
      <c r="I38" s="130">
        <v>0</v>
      </c>
      <c r="J38" s="130">
        <v>0.66700000000000159</v>
      </c>
      <c r="K38" s="130">
        <v>0.27</v>
      </c>
      <c r="L38" s="130">
        <v>-0.875</v>
      </c>
      <c r="N38" s="124">
        <v>15.292000000000002</v>
      </c>
      <c r="O38" s="124">
        <v>19.771000000000001</v>
      </c>
      <c r="P38" s="124">
        <v>26.75</v>
      </c>
      <c r="Q38" s="124">
        <v>25.438000000000002</v>
      </c>
      <c r="R38" s="124">
        <v>23.458000000000002</v>
      </c>
    </row>
    <row r="39" spans="1:18" x14ac:dyDescent="0.2">
      <c r="A39" s="129">
        <v>37833</v>
      </c>
      <c r="B39" s="124">
        <v>36</v>
      </c>
      <c r="C39" s="124">
        <v>37.556000000000004</v>
      </c>
      <c r="D39" s="124">
        <v>30.254000000000001</v>
      </c>
      <c r="E39" s="124">
        <v>28.202000000000002</v>
      </c>
      <c r="F39" s="124">
        <v>28.177</v>
      </c>
      <c r="H39" s="130">
        <v>0</v>
      </c>
      <c r="I39" s="130">
        <v>0</v>
      </c>
      <c r="J39" s="130">
        <v>0.66100000000000136</v>
      </c>
      <c r="K39" s="130">
        <v>0.33099999999999952</v>
      </c>
      <c r="L39" s="130">
        <v>0.24200000000000088</v>
      </c>
      <c r="N39" s="124">
        <v>36</v>
      </c>
      <c r="O39" s="124">
        <v>37.556000000000004</v>
      </c>
      <c r="P39" s="124">
        <v>29.593</v>
      </c>
      <c r="Q39" s="124">
        <v>27.871000000000002</v>
      </c>
      <c r="R39" s="124">
        <v>27.934999999999999</v>
      </c>
    </row>
    <row r="40" spans="1:18" x14ac:dyDescent="0.2">
      <c r="A40" s="129">
        <v>37864</v>
      </c>
      <c r="B40" s="124">
        <v>38.032000000000004</v>
      </c>
      <c r="C40" s="124">
        <v>39.632000000000005</v>
      </c>
      <c r="D40" s="124">
        <v>30.181000000000001</v>
      </c>
      <c r="E40" s="124">
        <v>32.100999999999999</v>
      </c>
      <c r="F40" s="124">
        <v>31.532</v>
      </c>
      <c r="H40" s="130">
        <v>0</v>
      </c>
      <c r="I40" s="130">
        <v>0</v>
      </c>
      <c r="J40" s="130">
        <v>0.66100000000000136</v>
      </c>
      <c r="K40" s="130">
        <v>0.33099999999999952</v>
      </c>
      <c r="L40" s="130">
        <v>-0.12100000000000222</v>
      </c>
      <c r="N40" s="124">
        <v>38.032000000000004</v>
      </c>
      <c r="O40" s="124">
        <v>39.632000000000005</v>
      </c>
      <c r="P40" s="124">
        <v>29.52</v>
      </c>
      <c r="Q40" s="124">
        <v>31.77</v>
      </c>
      <c r="R40" s="124">
        <v>31.653000000000002</v>
      </c>
    </row>
    <row r="41" spans="1:18" x14ac:dyDescent="0.2">
      <c r="A41" s="129">
        <v>37894</v>
      </c>
      <c r="B41" s="124">
        <v>32.438000000000002</v>
      </c>
      <c r="C41" s="124">
        <v>33.896000000000001</v>
      </c>
      <c r="D41" s="124">
        <v>29.313000000000002</v>
      </c>
      <c r="E41" s="124">
        <v>30.563000000000002</v>
      </c>
      <c r="F41" s="124">
        <v>29.375</v>
      </c>
      <c r="H41" s="130">
        <v>0</v>
      </c>
      <c r="I41" s="130">
        <v>0</v>
      </c>
      <c r="J41" s="130">
        <v>0.73</v>
      </c>
      <c r="K41" s="130">
        <v>0.33399999999999963</v>
      </c>
      <c r="L41" s="130">
        <v>-0.625</v>
      </c>
      <c r="N41" s="124">
        <v>32.438000000000002</v>
      </c>
      <c r="O41" s="124">
        <v>33.896000000000001</v>
      </c>
      <c r="P41" s="124">
        <v>28.583000000000002</v>
      </c>
      <c r="Q41" s="124">
        <v>30.229000000000003</v>
      </c>
      <c r="R41" s="124">
        <v>30</v>
      </c>
    </row>
    <row r="42" spans="1:18" x14ac:dyDescent="0.2">
      <c r="A42" s="129">
        <v>37925</v>
      </c>
      <c r="B42" s="124">
        <v>28.694000000000003</v>
      </c>
      <c r="C42" s="124">
        <v>30.798000000000002</v>
      </c>
      <c r="D42" s="124">
        <v>27.798000000000002</v>
      </c>
      <c r="E42" s="124">
        <v>25.065000000000001</v>
      </c>
      <c r="F42" s="124">
        <v>25.984000000000002</v>
      </c>
      <c r="H42" s="130">
        <v>0</v>
      </c>
      <c r="I42" s="130">
        <v>0</v>
      </c>
      <c r="J42" s="130">
        <v>0.70100000000000051</v>
      </c>
      <c r="K42" s="130">
        <v>0.36299999999999955</v>
      </c>
      <c r="L42" s="130">
        <v>-9.6999999999997755E-2</v>
      </c>
      <c r="N42" s="124">
        <v>28.694000000000003</v>
      </c>
      <c r="O42" s="124">
        <v>30.798000000000002</v>
      </c>
      <c r="P42" s="124">
        <v>27.097000000000001</v>
      </c>
      <c r="Q42" s="124">
        <v>24.702000000000002</v>
      </c>
      <c r="R42" s="124">
        <v>26.081</v>
      </c>
    </row>
    <row r="43" spans="1:18" x14ac:dyDescent="0.2">
      <c r="A43" s="129">
        <v>37955</v>
      </c>
      <c r="B43" s="124">
        <v>24.2</v>
      </c>
      <c r="C43" s="124">
        <v>26.5</v>
      </c>
      <c r="D43" s="124">
        <v>27.2</v>
      </c>
      <c r="E43" s="124">
        <v>24.274999999999999</v>
      </c>
      <c r="F43" s="124">
        <v>21.8</v>
      </c>
      <c r="H43" s="130">
        <v>-7.4999999999999289E-2</v>
      </c>
      <c r="I43" s="130">
        <v>-7.4999999999999289E-2</v>
      </c>
      <c r="J43" s="130">
        <v>1.125</v>
      </c>
      <c r="K43" s="130">
        <v>0.64500000000000002</v>
      </c>
      <c r="L43" s="130">
        <v>-0.30000000000000071</v>
      </c>
      <c r="N43" s="124">
        <v>24.274999999999999</v>
      </c>
      <c r="O43" s="124">
        <v>26.574999999999999</v>
      </c>
      <c r="P43" s="124">
        <v>26.074999999999999</v>
      </c>
      <c r="Q43" s="124">
        <v>23.63</v>
      </c>
      <c r="R43" s="124">
        <v>22.1</v>
      </c>
    </row>
    <row r="44" spans="1:18" x14ac:dyDescent="0.2">
      <c r="A44" s="129">
        <v>37986</v>
      </c>
      <c r="B44" s="124">
        <v>30.605</v>
      </c>
      <c r="C44" s="124">
        <v>32.859000000000002</v>
      </c>
      <c r="D44" s="124">
        <v>29.274000000000001</v>
      </c>
      <c r="E44" s="124">
        <v>27.895</v>
      </c>
      <c r="F44" s="124">
        <v>22.911000000000001</v>
      </c>
      <c r="H44" s="130">
        <v>0</v>
      </c>
      <c r="I44" s="130">
        <v>0</v>
      </c>
      <c r="J44" s="130">
        <v>-0.15300000000000225</v>
      </c>
      <c r="K44" s="130">
        <v>0.39099999999999824</v>
      </c>
      <c r="L44" s="130">
        <v>-0.12099999999999866</v>
      </c>
      <c r="N44" s="124">
        <v>30.605</v>
      </c>
      <c r="O44" s="124">
        <v>32.859000000000002</v>
      </c>
      <c r="P44" s="124">
        <v>29.427000000000003</v>
      </c>
      <c r="Q44" s="124">
        <v>27.504000000000001</v>
      </c>
      <c r="R44" s="124">
        <v>23.032</v>
      </c>
    </row>
    <row r="45" spans="1:18" x14ac:dyDescent="0.2">
      <c r="A45" s="129">
        <v>38017</v>
      </c>
      <c r="B45" s="124">
        <v>28.226000000000003</v>
      </c>
      <c r="C45" s="124">
        <v>27.427</v>
      </c>
      <c r="D45" s="124">
        <v>28.184999999999999</v>
      </c>
      <c r="E45" s="124">
        <v>26.655000000000001</v>
      </c>
      <c r="F45" s="124">
        <v>24.199000000000002</v>
      </c>
      <c r="H45" s="130">
        <v>-5.5999999999997385E-2</v>
      </c>
      <c r="I45" s="130">
        <v>-5.6000000000000938E-2</v>
      </c>
      <c r="J45" s="130">
        <v>0.99199999999999733</v>
      </c>
      <c r="K45" s="130">
        <v>0.39099999999999824</v>
      </c>
      <c r="L45" s="130">
        <v>-1.2000000000000455E-2</v>
      </c>
      <c r="N45" s="124">
        <v>28.282</v>
      </c>
      <c r="O45" s="124">
        <v>27.483000000000001</v>
      </c>
      <c r="P45" s="124">
        <v>27.193000000000001</v>
      </c>
      <c r="Q45" s="124">
        <v>26.264000000000003</v>
      </c>
      <c r="R45" s="124">
        <v>24.211000000000002</v>
      </c>
    </row>
    <row r="46" spans="1:18" x14ac:dyDescent="0.2">
      <c r="A46" s="129">
        <v>38046</v>
      </c>
      <c r="B46" s="124">
        <v>27.347000000000001</v>
      </c>
      <c r="C46" s="124">
        <v>27.279</v>
      </c>
      <c r="D46" s="124">
        <v>26.721</v>
      </c>
      <c r="E46" s="124">
        <v>26.271000000000001</v>
      </c>
      <c r="F46" s="124">
        <v>24.143000000000001</v>
      </c>
      <c r="H46" s="130">
        <v>-5.9999999999998721E-2</v>
      </c>
      <c r="I46" s="130">
        <v>-5.9000000000001052E-2</v>
      </c>
      <c r="J46" s="130">
        <v>1.0090000000000003</v>
      </c>
      <c r="K46" s="130">
        <v>0.4009999999999998</v>
      </c>
      <c r="L46" s="130">
        <v>-0.13400000000000034</v>
      </c>
      <c r="N46" s="124">
        <v>27.407</v>
      </c>
      <c r="O46" s="124">
        <v>27.338000000000001</v>
      </c>
      <c r="P46" s="124">
        <v>25.712</v>
      </c>
      <c r="Q46" s="124">
        <v>25.87</v>
      </c>
      <c r="R46" s="124">
        <v>24.277000000000001</v>
      </c>
    </row>
    <row r="47" spans="1:18" x14ac:dyDescent="0.2">
      <c r="A47" s="129">
        <v>38077</v>
      </c>
      <c r="B47" s="124">
        <v>25.979000000000003</v>
      </c>
      <c r="C47" s="124">
        <v>26.684999999999999</v>
      </c>
      <c r="D47" s="124">
        <v>26.357000000000003</v>
      </c>
      <c r="E47" s="124">
        <v>26.111000000000001</v>
      </c>
      <c r="F47" s="124">
        <v>23.934000000000001</v>
      </c>
      <c r="H47" s="130">
        <v>-1.9999999999988916E-3</v>
      </c>
      <c r="I47" s="130">
        <v>-2.0000000000024443E-3</v>
      </c>
      <c r="J47" s="130">
        <v>0.94400000000000261</v>
      </c>
      <c r="K47" s="130">
        <v>0.36299999999999955</v>
      </c>
      <c r="L47" s="130">
        <v>-1.2000000000000455E-2</v>
      </c>
      <c r="N47" s="124">
        <v>25.981000000000002</v>
      </c>
      <c r="O47" s="124">
        <v>26.687000000000001</v>
      </c>
      <c r="P47" s="124">
        <v>25.413</v>
      </c>
      <c r="Q47" s="124">
        <v>25.748000000000001</v>
      </c>
      <c r="R47" s="124">
        <v>23.946000000000002</v>
      </c>
    </row>
    <row r="48" spans="1:18" x14ac:dyDescent="0.2">
      <c r="A48" s="129">
        <v>38107</v>
      </c>
      <c r="B48" s="124">
        <v>23.423000000000002</v>
      </c>
      <c r="C48" s="124">
        <v>25.454000000000001</v>
      </c>
      <c r="D48" s="124">
        <v>25.346</v>
      </c>
      <c r="E48" s="124">
        <v>25.813000000000002</v>
      </c>
      <c r="F48" s="124">
        <v>23.484999999999999</v>
      </c>
      <c r="H48" s="130">
        <v>-1.9999999999988916E-3</v>
      </c>
      <c r="I48" s="130">
        <v>-1.9999999999988916E-3</v>
      </c>
      <c r="J48" s="130">
        <v>0.36599999999999966</v>
      </c>
      <c r="K48" s="130">
        <v>0.26699999999999946</v>
      </c>
      <c r="L48" s="130">
        <v>-1.2000000000000455E-2</v>
      </c>
      <c r="N48" s="124">
        <v>23.425000000000001</v>
      </c>
      <c r="O48" s="124">
        <v>25.456</v>
      </c>
      <c r="P48" s="124">
        <v>24.98</v>
      </c>
      <c r="Q48" s="124">
        <v>25.546000000000003</v>
      </c>
      <c r="R48" s="124">
        <v>23.497</v>
      </c>
    </row>
    <row r="49" spans="1:18" x14ac:dyDescent="0.2">
      <c r="A49" s="129">
        <v>38138</v>
      </c>
      <c r="B49" s="124">
        <v>14.51</v>
      </c>
      <c r="C49" s="124">
        <v>17.364999999999998</v>
      </c>
      <c r="D49" s="124">
        <v>25.854000000000003</v>
      </c>
      <c r="E49" s="124">
        <v>25.348000000000003</v>
      </c>
      <c r="F49" s="124">
        <v>22.912000000000003</v>
      </c>
      <c r="H49" s="130">
        <v>-3.0000000000001137E-3</v>
      </c>
      <c r="I49" s="130">
        <v>-2.0000000000024443E-3</v>
      </c>
      <c r="J49" s="130">
        <v>0.34700000000000131</v>
      </c>
      <c r="K49" s="130">
        <v>0.27400000000000091</v>
      </c>
      <c r="L49" s="130">
        <v>-0.28499999999999998</v>
      </c>
      <c r="N49" s="124">
        <v>14.513</v>
      </c>
      <c r="O49" s="124">
        <v>17.367000000000001</v>
      </c>
      <c r="P49" s="124">
        <v>25.507000000000001</v>
      </c>
      <c r="Q49" s="124">
        <v>25.074000000000002</v>
      </c>
      <c r="R49" s="124">
        <v>23.197000000000003</v>
      </c>
    </row>
    <row r="50" spans="1:18" x14ac:dyDescent="0.2">
      <c r="A50" s="129">
        <v>38168</v>
      </c>
      <c r="B50" s="124">
        <v>17.682000000000002</v>
      </c>
      <c r="C50" s="124">
        <v>21.492000000000001</v>
      </c>
      <c r="D50" s="124">
        <v>27.626000000000001</v>
      </c>
      <c r="E50" s="124">
        <v>26.404</v>
      </c>
      <c r="F50" s="124">
        <v>23.586000000000002</v>
      </c>
      <c r="H50" s="130">
        <v>-1.9999999999988916E-3</v>
      </c>
      <c r="I50" s="130">
        <v>-1.9999999999988916E-3</v>
      </c>
      <c r="J50" s="130">
        <v>0.63299999999999912</v>
      </c>
      <c r="K50" s="130">
        <v>0.26599999999999824</v>
      </c>
      <c r="L50" s="130">
        <v>-0.66</v>
      </c>
      <c r="N50" s="124">
        <v>17.684000000000001</v>
      </c>
      <c r="O50" s="124">
        <v>21.494</v>
      </c>
      <c r="P50" s="124">
        <v>26.993000000000002</v>
      </c>
      <c r="Q50" s="124">
        <v>26.138000000000002</v>
      </c>
      <c r="R50" s="124">
        <v>24.246000000000002</v>
      </c>
    </row>
    <row r="51" spans="1:18" x14ac:dyDescent="0.2">
      <c r="A51" s="129">
        <v>38199</v>
      </c>
      <c r="B51" s="124">
        <v>34.229999999999997</v>
      </c>
      <c r="C51" s="124">
        <v>35.786000000000001</v>
      </c>
      <c r="D51" s="124">
        <v>29.168000000000003</v>
      </c>
      <c r="E51" s="124">
        <v>27.812000000000001</v>
      </c>
      <c r="F51" s="124">
        <v>27.514000000000003</v>
      </c>
      <c r="H51" s="130">
        <v>-3.0000000000072191E-3</v>
      </c>
      <c r="I51" s="130">
        <v>0</v>
      </c>
      <c r="J51" s="130">
        <v>0.66100000000000136</v>
      </c>
      <c r="K51" s="130">
        <v>0.33099999999999952</v>
      </c>
      <c r="L51" s="130">
        <v>0.21000000000000085</v>
      </c>
      <c r="N51" s="124">
        <v>34.233000000000004</v>
      </c>
      <c r="O51" s="124">
        <v>35.786000000000001</v>
      </c>
      <c r="P51" s="124">
        <v>28.507000000000001</v>
      </c>
      <c r="Q51" s="124">
        <v>27.481000000000002</v>
      </c>
      <c r="R51" s="124">
        <v>27.304000000000002</v>
      </c>
    </row>
    <row r="52" spans="1:18" x14ac:dyDescent="0.2">
      <c r="A52" s="129">
        <v>38230</v>
      </c>
      <c r="B52" s="124">
        <v>35.888000000000005</v>
      </c>
      <c r="C52" s="124">
        <v>37.463999999999999</v>
      </c>
      <c r="D52" s="124">
        <v>29.838000000000001</v>
      </c>
      <c r="E52" s="124">
        <v>30.91</v>
      </c>
      <c r="F52" s="124">
        <v>30.1</v>
      </c>
      <c r="H52" s="130">
        <v>-1.9999999999953388E-3</v>
      </c>
      <c r="I52" s="130">
        <v>-2.0000000000024443E-3</v>
      </c>
      <c r="J52" s="130">
        <v>0.66099999999999781</v>
      </c>
      <c r="K52" s="130">
        <v>0.33099999999999952</v>
      </c>
      <c r="L52" s="130">
        <v>-0.12300000000000111</v>
      </c>
      <c r="N52" s="124">
        <v>35.89</v>
      </c>
      <c r="O52" s="124">
        <v>37.466000000000001</v>
      </c>
      <c r="P52" s="124">
        <v>29.177000000000003</v>
      </c>
      <c r="Q52" s="124">
        <v>30.579000000000001</v>
      </c>
      <c r="R52" s="124">
        <v>30.223000000000003</v>
      </c>
    </row>
    <row r="53" spans="1:18" x14ac:dyDescent="0.2">
      <c r="A53" s="129">
        <v>38260</v>
      </c>
      <c r="B53" s="124">
        <v>31.409000000000002</v>
      </c>
      <c r="C53" s="124">
        <v>32.884999999999998</v>
      </c>
      <c r="D53" s="124">
        <v>28.97</v>
      </c>
      <c r="E53" s="124">
        <v>29.945</v>
      </c>
      <c r="F53" s="124">
        <v>28.559000000000001</v>
      </c>
      <c r="H53" s="130">
        <v>-3.0000000000001137E-3</v>
      </c>
      <c r="I53" s="130">
        <v>-3.0000000000001137E-3</v>
      </c>
      <c r="J53" s="130">
        <v>0.73</v>
      </c>
      <c r="K53" s="130">
        <v>0.33399999999999963</v>
      </c>
      <c r="L53" s="130">
        <v>-0.59199999999999875</v>
      </c>
      <c r="N53" s="124">
        <v>31.412000000000003</v>
      </c>
      <c r="O53" s="124">
        <v>32.887999999999998</v>
      </c>
      <c r="P53" s="124">
        <v>28.24</v>
      </c>
      <c r="Q53" s="124">
        <v>29.611000000000001</v>
      </c>
      <c r="R53" s="124">
        <v>29.151</v>
      </c>
    </row>
    <row r="54" spans="1:18" x14ac:dyDescent="0.2">
      <c r="A54" s="129">
        <v>38291</v>
      </c>
      <c r="B54" s="124">
        <v>28.366</v>
      </c>
      <c r="C54" s="124">
        <v>30.474</v>
      </c>
      <c r="D54" s="124">
        <v>27.803000000000001</v>
      </c>
      <c r="E54" s="124">
        <v>24.958000000000002</v>
      </c>
      <c r="F54" s="124">
        <v>25.97</v>
      </c>
      <c r="H54" s="130">
        <v>-3.0000000000001137E-3</v>
      </c>
      <c r="I54" s="130">
        <v>0</v>
      </c>
      <c r="J54" s="130">
        <v>0.81400000000000006</v>
      </c>
      <c r="K54" s="130">
        <v>0.39100000000000179</v>
      </c>
      <c r="L54" s="130">
        <v>-0.12600000000000122</v>
      </c>
      <c r="N54" s="124">
        <v>28.369</v>
      </c>
      <c r="O54" s="124">
        <v>30.474</v>
      </c>
      <c r="P54" s="124">
        <v>26.989000000000001</v>
      </c>
      <c r="Q54" s="124">
        <v>24.567</v>
      </c>
      <c r="R54" s="124">
        <v>26.096</v>
      </c>
    </row>
    <row r="55" spans="1:18" x14ac:dyDescent="0.2">
      <c r="A55" s="129">
        <v>38321</v>
      </c>
      <c r="B55" s="124">
        <v>24.902000000000001</v>
      </c>
      <c r="C55" s="124">
        <v>27.021000000000001</v>
      </c>
      <c r="D55" s="124">
        <v>27.599</v>
      </c>
      <c r="E55" s="124">
        <v>25.202000000000002</v>
      </c>
      <c r="F55" s="124">
        <v>22.873000000000001</v>
      </c>
      <c r="H55" s="130">
        <v>-5.4999999999999716E-2</v>
      </c>
      <c r="I55" s="130">
        <v>-5.700000000000216E-2</v>
      </c>
      <c r="J55" s="130">
        <v>1.0619999999999976</v>
      </c>
      <c r="K55" s="130">
        <v>0.62700000000000244</v>
      </c>
      <c r="L55" s="130">
        <v>-0.24500000000000099</v>
      </c>
      <c r="N55" s="124">
        <v>24.957000000000001</v>
      </c>
      <c r="O55" s="124">
        <v>27.078000000000003</v>
      </c>
      <c r="P55" s="124">
        <v>26.537000000000003</v>
      </c>
      <c r="Q55" s="124">
        <v>24.574999999999999</v>
      </c>
      <c r="R55" s="124">
        <v>23.118000000000002</v>
      </c>
    </row>
    <row r="56" spans="1:18" x14ac:dyDescent="0.2">
      <c r="A56" s="129">
        <v>38352</v>
      </c>
      <c r="B56" s="124">
        <v>30.114999999999998</v>
      </c>
      <c r="C56" s="124">
        <v>32.26</v>
      </c>
      <c r="D56" s="124">
        <v>29.015000000000001</v>
      </c>
      <c r="E56" s="124">
        <v>28.399000000000001</v>
      </c>
      <c r="F56" s="124">
        <v>23.582000000000001</v>
      </c>
      <c r="H56" s="130">
        <v>-2.0000000000024443E-3</v>
      </c>
      <c r="I56" s="130">
        <v>-2.0000000000024443E-3</v>
      </c>
      <c r="J56" s="130">
        <v>-0.15300000000000225</v>
      </c>
      <c r="K56" s="130">
        <v>0.39099999999999824</v>
      </c>
      <c r="L56" s="130">
        <v>-0.12600000000000122</v>
      </c>
      <c r="N56" s="124">
        <v>30.117000000000001</v>
      </c>
      <c r="O56" s="124">
        <v>32.262</v>
      </c>
      <c r="P56" s="124">
        <v>29.168000000000003</v>
      </c>
      <c r="Q56" s="124">
        <v>28.008000000000003</v>
      </c>
      <c r="R56" s="124">
        <v>23.708000000000002</v>
      </c>
    </row>
    <row r="57" spans="1:18" x14ac:dyDescent="0.2">
      <c r="A57" s="129"/>
      <c r="H57" s="130"/>
      <c r="I57" s="130"/>
      <c r="J57" s="130"/>
      <c r="K57" s="130"/>
      <c r="L57" s="130"/>
    </row>
    <row r="58" spans="1:18" x14ac:dyDescent="0.2">
      <c r="A58" s="131" t="s">
        <v>83</v>
      </c>
      <c r="B58" s="124">
        <v>6.6222500000000002</v>
      </c>
      <c r="C58" s="124">
        <v>6.5139166666666668</v>
      </c>
      <c r="D58" s="124">
        <v>6.5075833333333337</v>
      </c>
      <c r="E58" s="124">
        <v>5.595416666666666</v>
      </c>
      <c r="F58" s="124">
        <v>5.1062500000000002</v>
      </c>
      <c r="H58" s="130">
        <v>-6.0000000000002274E-3</v>
      </c>
      <c r="I58" s="130">
        <v>-6.0833333333327744E-3</v>
      </c>
      <c r="J58" s="130">
        <v>-1.5666666666667162E-2</v>
      </c>
      <c r="K58" s="130">
        <v>7.4166666666665826E-2</v>
      </c>
      <c r="L58" s="130">
        <v>-3.3833333333332938E-2</v>
      </c>
      <c r="N58" s="124">
        <v>6.6282500000000004</v>
      </c>
      <c r="O58" s="124">
        <v>6.52</v>
      </c>
      <c r="P58" s="124">
        <v>6.5232500000000009</v>
      </c>
      <c r="Q58" s="124">
        <v>5.5212500000000002</v>
      </c>
      <c r="R58" s="124">
        <v>5.1400833333333331</v>
      </c>
    </row>
    <row r="59" spans="1:18" x14ac:dyDescent="0.2">
      <c r="A59" s="131" t="s">
        <v>84</v>
      </c>
      <c r="B59" s="124">
        <v>25.415666666666667</v>
      </c>
      <c r="C59" s="124">
        <v>25.9055</v>
      </c>
      <c r="D59" s="124">
        <v>27.37233333333333</v>
      </c>
      <c r="E59" s="124">
        <v>26.651166666666668</v>
      </c>
      <c r="F59" s="124">
        <v>23.690416666666664</v>
      </c>
      <c r="H59" s="130">
        <v>-6.5583333333332661E-2</v>
      </c>
      <c r="I59" s="130">
        <v>-6.5666666666665208E-2</v>
      </c>
      <c r="J59" s="130">
        <v>-8.0166666666670494E-2</v>
      </c>
      <c r="K59" s="130">
        <v>0.17216666666666924</v>
      </c>
      <c r="L59" s="130">
        <v>-0.12433333333333607</v>
      </c>
      <c r="N59" s="124">
        <v>25.481249999999999</v>
      </c>
      <c r="O59" s="124">
        <v>25.971166666666665</v>
      </c>
      <c r="P59" s="124">
        <v>27.452500000000001</v>
      </c>
      <c r="Q59" s="124">
        <v>26.478999999999999</v>
      </c>
      <c r="R59" s="124">
        <v>23.81475</v>
      </c>
    </row>
    <row r="60" spans="1:18" x14ac:dyDescent="0.2">
      <c r="A60" s="131" t="s">
        <v>85</v>
      </c>
      <c r="B60" s="124">
        <v>26.918416666666673</v>
      </c>
      <c r="C60" s="124">
        <v>28.559250000000002</v>
      </c>
      <c r="D60" s="124">
        <v>27.772583333333333</v>
      </c>
      <c r="E60" s="124">
        <v>26.783750000000001</v>
      </c>
      <c r="F60" s="124">
        <v>24.844416666666671</v>
      </c>
      <c r="H60" s="130">
        <v>-1.5749999999997044E-2</v>
      </c>
      <c r="I60" s="130">
        <v>-1.5833333333333144E-2</v>
      </c>
      <c r="J60" s="130">
        <v>0.66966666666666441</v>
      </c>
      <c r="K60" s="130">
        <v>0.36324999999999363</v>
      </c>
      <c r="L60" s="130">
        <v>-0.18716666666665915</v>
      </c>
      <c r="N60" s="124">
        <v>26.93416666666667</v>
      </c>
      <c r="O60" s="124">
        <v>28.575083333333335</v>
      </c>
      <c r="P60" s="124">
        <v>27.102916666666669</v>
      </c>
      <c r="Q60" s="124">
        <v>26.420500000000004</v>
      </c>
      <c r="R60" s="124">
        <v>25.03158333333333</v>
      </c>
    </row>
    <row r="61" spans="1:18" x14ac:dyDescent="0.2">
      <c r="A61" s="131" t="s">
        <v>86</v>
      </c>
      <c r="B61" s="124">
        <v>26.839749999999999</v>
      </c>
      <c r="C61" s="124">
        <v>28.465999999999998</v>
      </c>
      <c r="D61" s="124">
        <v>27.706833333333336</v>
      </c>
      <c r="E61" s="124">
        <v>26.98566666666667</v>
      </c>
      <c r="F61" s="124">
        <v>25.071416666666668</v>
      </c>
      <c r="H61" s="130">
        <v>-1.608333333333789E-2</v>
      </c>
      <c r="I61" s="130">
        <v>-1.5583333333339056E-2</v>
      </c>
      <c r="J61" s="130">
        <v>0.67216666666666924</v>
      </c>
      <c r="K61" s="130">
        <v>0.36391666666667533</v>
      </c>
      <c r="L61" s="130">
        <v>-0.17641666666666822</v>
      </c>
      <c r="N61" s="124">
        <v>26.855833333333337</v>
      </c>
      <c r="O61" s="124">
        <v>28.481583333333337</v>
      </c>
      <c r="P61" s="124">
        <v>27.034666666666666</v>
      </c>
      <c r="Q61" s="124">
        <v>26.621749999999995</v>
      </c>
      <c r="R61" s="124">
        <v>25.247833333333336</v>
      </c>
    </row>
    <row r="62" spans="1:18" x14ac:dyDescent="0.2">
      <c r="A62" s="131" t="s">
        <v>87</v>
      </c>
      <c r="B62" s="124">
        <v>27.228333333333335</v>
      </c>
      <c r="C62" s="124">
        <v>28.819166666666664</v>
      </c>
      <c r="D62" s="124">
        <v>27.90366666666667</v>
      </c>
      <c r="E62" s="124">
        <v>27.179083333333335</v>
      </c>
      <c r="F62" s="124">
        <v>25.276666666666667</v>
      </c>
      <c r="H62" s="130">
        <v>-1.5249999999998209E-2</v>
      </c>
      <c r="I62" s="130">
        <v>-1.5166666666669215E-2</v>
      </c>
      <c r="J62" s="130">
        <v>0.54083333333333883</v>
      </c>
      <c r="K62" s="130">
        <v>0.36416666666666941</v>
      </c>
      <c r="L62" s="130">
        <v>-0.16866666666666674</v>
      </c>
      <c r="N62" s="124">
        <v>27.243583333333333</v>
      </c>
      <c r="O62" s="124">
        <v>28.834333333333333</v>
      </c>
      <c r="P62" s="124">
        <v>27.362833333333331</v>
      </c>
      <c r="Q62" s="124">
        <v>26.814916666666665</v>
      </c>
      <c r="R62" s="124">
        <v>25.445333333333334</v>
      </c>
    </row>
    <row r="63" spans="1:18" x14ac:dyDescent="0.2">
      <c r="A63" s="131" t="s">
        <v>88</v>
      </c>
      <c r="B63" s="124">
        <v>27.548749999999998</v>
      </c>
      <c r="C63" s="124">
        <v>29.133166666666664</v>
      </c>
      <c r="D63" s="124">
        <v>28.066500000000005</v>
      </c>
      <c r="E63" s="124">
        <v>27.369333333333341</v>
      </c>
      <c r="F63" s="124">
        <v>25.456750000000003</v>
      </c>
      <c r="H63" s="130">
        <v>-1.5500000000006509E-2</v>
      </c>
      <c r="I63" s="130">
        <v>-1.5500000000002956E-2</v>
      </c>
      <c r="J63" s="130">
        <v>0.40233333333334187</v>
      </c>
      <c r="K63" s="130">
        <v>0.3665000000000127</v>
      </c>
      <c r="L63" s="130">
        <v>-0.16799999999999926</v>
      </c>
      <c r="N63" s="124">
        <v>27.564250000000005</v>
      </c>
      <c r="O63" s="124">
        <v>29.148666666666667</v>
      </c>
      <c r="P63" s="124">
        <v>27.664166666666663</v>
      </c>
      <c r="Q63" s="124">
        <v>27.002833333333328</v>
      </c>
      <c r="R63" s="124">
        <v>25.624750000000002</v>
      </c>
    </row>
    <row r="64" spans="1:18" x14ac:dyDescent="0.2">
      <c r="A64" s="131" t="s">
        <v>89</v>
      </c>
      <c r="B64" s="124">
        <v>27.788916666666669</v>
      </c>
      <c r="C64" s="124">
        <v>29.592749999999999</v>
      </c>
      <c r="D64" s="124">
        <v>28.183833333333336</v>
      </c>
      <c r="E64" s="124">
        <v>27.56583333333333</v>
      </c>
      <c r="F64" s="124">
        <v>25.631166666666672</v>
      </c>
      <c r="H64" s="130">
        <v>-1.5416666666666856E-2</v>
      </c>
      <c r="I64" s="130">
        <v>-1.4833333333335474E-2</v>
      </c>
      <c r="J64" s="130">
        <v>0.26233333333333775</v>
      </c>
      <c r="K64" s="130">
        <v>0.36308333333332499</v>
      </c>
      <c r="L64" s="130">
        <v>-0.1751666666666658</v>
      </c>
      <c r="N64" s="124">
        <v>27.804333333333336</v>
      </c>
      <c r="O64" s="124">
        <v>29.607583333333334</v>
      </c>
      <c r="P64" s="124">
        <v>27.921499999999998</v>
      </c>
      <c r="Q64" s="124">
        <v>27.202750000000005</v>
      </c>
      <c r="R64" s="124">
        <v>25.806333333333338</v>
      </c>
    </row>
    <row r="65" spans="1:18" x14ac:dyDescent="0.2">
      <c r="A65" s="131" t="s">
        <v>90</v>
      </c>
      <c r="B65" s="124">
        <v>27.967833333333328</v>
      </c>
      <c r="C65" s="124">
        <v>30.657</v>
      </c>
      <c r="D65" s="124">
        <v>28.456</v>
      </c>
      <c r="E65" s="124">
        <v>27.75141666666666</v>
      </c>
      <c r="F65" s="124">
        <v>25.81058333333333</v>
      </c>
      <c r="H65" s="130">
        <v>-1.5833333333340249E-2</v>
      </c>
      <c r="I65" s="130">
        <v>-1.5250000000005315E-2</v>
      </c>
      <c r="J65" s="130">
        <v>0.27341666666666242</v>
      </c>
      <c r="K65" s="130">
        <v>0.36291666666665634</v>
      </c>
      <c r="L65" s="130">
        <v>-0.18633333333333724</v>
      </c>
      <c r="N65" s="124">
        <v>27.983666666666668</v>
      </c>
      <c r="O65" s="124">
        <v>30.672250000000005</v>
      </c>
      <c r="P65" s="124">
        <v>28.182583333333337</v>
      </c>
      <c r="Q65" s="124">
        <v>27.388500000000004</v>
      </c>
      <c r="R65" s="124">
        <v>25.996916666666667</v>
      </c>
    </row>
    <row r="66" spans="1:18" x14ac:dyDescent="0.2">
      <c r="A66" s="131" t="s">
        <v>91</v>
      </c>
      <c r="B66" s="124">
        <v>28.17091666666667</v>
      </c>
      <c r="C66" s="124">
        <v>31.84233333333334</v>
      </c>
      <c r="D66" s="124">
        <v>28.70441666666667</v>
      </c>
      <c r="E66" s="124">
        <v>27.956</v>
      </c>
      <c r="F66" s="124">
        <v>26.026</v>
      </c>
      <c r="H66" s="130">
        <v>-1.5333333333330756E-2</v>
      </c>
      <c r="I66" s="130">
        <v>-1.5666666666660944E-2</v>
      </c>
      <c r="J66" s="130">
        <v>0.27258333333333695</v>
      </c>
      <c r="K66" s="130">
        <v>0.36324999999999363</v>
      </c>
      <c r="L66" s="130">
        <v>-0.17583333333332973</v>
      </c>
      <c r="N66" s="124">
        <v>28.186250000000001</v>
      </c>
      <c r="O66" s="124">
        <v>31.858000000000001</v>
      </c>
      <c r="P66" s="124">
        <v>28.431833333333334</v>
      </c>
      <c r="Q66" s="124">
        <v>27.592750000000006</v>
      </c>
      <c r="R66" s="124">
        <v>26.20183333333333</v>
      </c>
    </row>
    <row r="67" spans="1:18" x14ac:dyDescent="0.2">
      <c r="A67" s="131" t="s">
        <v>92</v>
      </c>
      <c r="B67" s="124">
        <v>28.381083333333336</v>
      </c>
      <c r="C67" s="124">
        <v>32.983416666666663</v>
      </c>
      <c r="D67" s="124">
        <v>28.951250000000002</v>
      </c>
      <c r="E67" s="124">
        <v>28.133333333333336</v>
      </c>
      <c r="F67" s="124">
        <v>26.22216666666667</v>
      </c>
      <c r="H67" s="130">
        <v>-1.4999999999997016E-2</v>
      </c>
      <c r="I67" s="130">
        <v>-1.5250000000001762E-2</v>
      </c>
      <c r="J67" s="130">
        <v>0.27741666666666376</v>
      </c>
      <c r="K67" s="130">
        <v>0.36416666666666231</v>
      </c>
      <c r="L67" s="130">
        <v>-0.17408333333332848</v>
      </c>
      <c r="N67" s="124">
        <v>28.396083333333333</v>
      </c>
      <c r="O67" s="124">
        <v>32.998666666666665</v>
      </c>
      <c r="P67" s="124">
        <v>28.673833333333338</v>
      </c>
      <c r="Q67" s="124">
        <v>27.769166666666674</v>
      </c>
      <c r="R67" s="124">
        <v>26.396249999999998</v>
      </c>
    </row>
    <row r="68" spans="1:18" x14ac:dyDescent="0.2">
      <c r="A68" s="129"/>
    </row>
    <row r="69" spans="1:18" x14ac:dyDescent="0.2">
      <c r="A69" s="129"/>
    </row>
    <row r="70" spans="1:18" x14ac:dyDescent="0.2">
      <c r="A70" s="129"/>
    </row>
    <row r="71" spans="1:18" x14ac:dyDescent="0.2">
      <c r="A71" s="129"/>
    </row>
    <row r="72" spans="1:18" x14ac:dyDescent="0.2">
      <c r="A72" s="129"/>
    </row>
    <row r="73" spans="1:18" x14ac:dyDescent="0.2">
      <c r="A73" s="129"/>
    </row>
    <row r="74" spans="1:18" x14ac:dyDescent="0.2">
      <c r="A74" s="129"/>
    </row>
    <row r="75" spans="1:18" x14ac:dyDescent="0.2">
      <c r="A75" s="129"/>
    </row>
    <row r="76" spans="1:18" x14ac:dyDescent="0.2">
      <c r="A76" s="129"/>
    </row>
    <row r="77" spans="1:18" x14ac:dyDescent="0.2">
      <c r="A77" s="129"/>
    </row>
    <row r="78" spans="1:18" x14ac:dyDescent="0.2">
      <c r="A78" s="129"/>
    </row>
    <row r="79" spans="1:18" x14ac:dyDescent="0.2">
      <c r="A79" s="129"/>
    </row>
    <row r="80" spans="1:18" x14ac:dyDescent="0.2">
      <c r="A80" s="129"/>
    </row>
    <row r="81" spans="1:1" x14ac:dyDescent="0.2">
      <c r="A81" s="129"/>
    </row>
    <row r="82" spans="1:1" x14ac:dyDescent="0.2">
      <c r="A82" s="129"/>
    </row>
    <row r="83" spans="1:1" x14ac:dyDescent="0.2">
      <c r="A83" s="129"/>
    </row>
    <row r="84" spans="1:1" x14ac:dyDescent="0.2">
      <c r="A84" s="129"/>
    </row>
    <row r="85" spans="1:1" x14ac:dyDescent="0.2">
      <c r="A85" s="129"/>
    </row>
    <row r="86" spans="1:1" x14ac:dyDescent="0.2">
      <c r="A86" s="129"/>
    </row>
    <row r="87" spans="1:1" x14ac:dyDescent="0.2">
      <c r="A87" s="129"/>
    </row>
    <row r="88" spans="1:1" x14ac:dyDescent="0.2">
      <c r="A88" s="129"/>
    </row>
    <row r="89" spans="1:1" x14ac:dyDescent="0.2">
      <c r="A89" s="129"/>
    </row>
    <row r="90" spans="1:1" x14ac:dyDescent="0.2">
      <c r="A90" s="129"/>
    </row>
    <row r="91" spans="1:1" x14ac:dyDescent="0.2">
      <c r="A91" s="129"/>
    </row>
    <row r="92" spans="1:1" x14ac:dyDescent="0.2">
      <c r="A92" s="129"/>
    </row>
    <row r="93" spans="1:1" x14ac:dyDescent="0.2">
      <c r="A93" s="129"/>
    </row>
    <row r="94" spans="1:1" x14ac:dyDescent="0.2">
      <c r="A94" s="129"/>
    </row>
    <row r="95" spans="1:1" x14ac:dyDescent="0.2">
      <c r="A95" s="129"/>
    </row>
    <row r="96" spans="1:1" x14ac:dyDescent="0.2">
      <c r="A96" s="129"/>
    </row>
    <row r="97" spans="1:1" x14ac:dyDescent="0.2">
      <c r="A97" s="129"/>
    </row>
    <row r="98" spans="1:1" x14ac:dyDescent="0.2">
      <c r="A98" s="129"/>
    </row>
    <row r="99" spans="1:1" x14ac:dyDescent="0.2">
      <c r="A99" s="129"/>
    </row>
    <row r="100" spans="1:1" x14ac:dyDescent="0.2">
      <c r="A100" s="129"/>
    </row>
    <row r="101" spans="1:1" x14ac:dyDescent="0.2">
      <c r="A101" s="129"/>
    </row>
    <row r="102" spans="1:1" x14ac:dyDescent="0.2">
      <c r="A102" s="129"/>
    </row>
    <row r="103" spans="1:1" x14ac:dyDescent="0.2">
      <c r="A103" s="129"/>
    </row>
    <row r="104" spans="1:1" x14ac:dyDescent="0.2">
      <c r="A104" s="129"/>
    </row>
    <row r="105" spans="1:1" x14ac:dyDescent="0.2">
      <c r="A105" s="129"/>
    </row>
    <row r="106" spans="1:1" x14ac:dyDescent="0.2">
      <c r="A106" s="129"/>
    </row>
    <row r="107" spans="1:1" x14ac:dyDescent="0.2">
      <c r="A107" s="129"/>
    </row>
    <row r="108" spans="1:1" x14ac:dyDescent="0.2">
      <c r="A108" s="129"/>
    </row>
    <row r="109" spans="1:1" x14ac:dyDescent="0.2">
      <c r="A109" s="129"/>
    </row>
    <row r="110" spans="1:1" x14ac:dyDescent="0.2">
      <c r="A110" s="129"/>
    </row>
    <row r="111" spans="1:1" x14ac:dyDescent="0.2">
      <c r="A111" s="129"/>
    </row>
    <row r="112" spans="1:1" x14ac:dyDescent="0.2">
      <c r="A112" s="129"/>
    </row>
    <row r="113" spans="1:1" x14ac:dyDescent="0.2">
      <c r="A113" s="129"/>
    </row>
    <row r="114" spans="1:1" x14ac:dyDescent="0.2">
      <c r="A114" s="129"/>
    </row>
    <row r="115" spans="1:1" x14ac:dyDescent="0.2">
      <c r="A115" s="129"/>
    </row>
    <row r="116" spans="1:1" x14ac:dyDescent="0.2">
      <c r="A116" s="129"/>
    </row>
    <row r="117" spans="1:1" x14ac:dyDescent="0.2">
      <c r="A117" s="129"/>
    </row>
    <row r="118" spans="1:1" x14ac:dyDescent="0.2">
      <c r="A118" s="129"/>
    </row>
    <row r="119" spans="1:1" x14ac:dyDescent="0.2">
      <c r="A119" s="129"/>
    </row>
    <row r="120" spans="1:1" x14ac:dyDescent="0.2">
      <c r="A120" s="129"/>
    </row>
    <row r="121" spans="1:1" x14ac:dyDescent="0.2">
      <c r="A121" s="129"/>
    </row>
    <row r="122" spans="1:1" x14ac:dyDescent="0.2">
      <c r="A122" s="129"/>
    </row>
    <row r="123" spans="1:1" x14ac:dyDescent="0.2">
      <c r="A123" s="129"/>
    </row>
    <row r="124" spans="1:1" x14ac:dyDescent="0.2">
      <c r="A124" s="129"/>
    </row>
    <row r="125" spans="1:1" x14ac:dyDescent="0.2">
      <c r="A125" s="129"/>
    </row>
    <row r="126" spans="1:1" x14ac:dyDescent="0.2">
      <c r="A126" s="129"/>
    </row>
    <row r="127" spans="1:1" x14ac:dyDescent="0.2">
      <c r="A127" s="129"/>
    </row>
    <row r="128" spans="1:1" x14ac:dyDescent="0.2">
      <c r="A128" s="129"/>
    </row>
    <row r="129" spans="1:1" x14ac:dyDescent="0.2">
      <c r="A129" s="129"/>
    </row>
    <row r="130" spans="1:1" x14ac:dyDescent="0.2">
      <c r="A130" s="129"/>
    </row>
    <row r="131" spans="1:1" x14ac:dyDescent="0.2">
      <c r="A131" s="129"/>
    </row>
    <row r="132" spans="1:1" x14ac:dyDescent="0.2">
      <c r="A132" s="129"/>
    </row>
    <row r="133" spans="1:1" x14ac:dyDescent="0.2">
      <c r="A133" s="129"/>
    </row>
    <row r="134" spans="1:1" x14ac:dyDescent="0.2">
      <c r="A134" s="129"/>
    </row>
    <row r="135" spans="1:1" x14ac:dyDescent="0.2">
      <c r="A135" s="129"/>
    </row>
    <row r="136" spans="1:1" x14ac:dyDescent="0.2">
      <c r="A136" s="129"/>
    </row>
    <row r="137" spans="1:1" x14ac:dyDescent="0.2">
      <c r="A137" s="129"/>
    </row>
    <row r="138" spans="1:1" x14ac:dyDescent="0.2">
      <c r="A138" s="129"/>
    </row>
    <row r="139" spans="1:1" x14ac:dyDescent="0.2">
      <c r="A139" s="129"/>
    </row>
    <row r="140" spans="1:1" x14ac:dyDescent="0.2">
      <c r="A140" s="129"/>
    </row>
    <row r="141" spans="1:1" x14ac:dyDescent="0.2">
      <c r="A141" s="129"/>
    </row>
    <row r="142" spans="1:1" x14ac:dyDescent="0.2">
      <c r="A142" s="129"/>
    </row>
    <row r="143" spans="1:1" x14ac:dyDescent="0.2">
      <c r="A143" s="129"/>
    </row>
    <row r="144" spans="1:1" x14ac:dyDescent="0.2">
      <c r="A144" s="129"/>
    </row>
    <row r="145" spans="1:1" x14ac:dyDescent="0.2">
      <c r="A145" s="129"/>
    </row>
    <row r="146" spans="1:1" x14ac:dyDescent="0.2">
      <c r="A146" s="129"/>
    </row>
    <row r="147" spans="1:1" x14ac:dyDescent="0.2">
      <c r="A147" s="129"/>
    </row>
    <row r="148" spans="1:1" x14ac:dyDescent="0.2">
      <c r="A148" s="129"/>
    </row>
    <row r="149" spans="1:1" x14ac:dyDescent="0.2">
      <c r="A149" s="129"/>
    </row>
    <row r="150" spans="1:1" x14ac:dyDescent="0.2">
      <c r="A150" s="129"/>
    </row>
    <row r="151" spans="1:1" x14ac:dyDescent="0.2">
      <c r="A151" s="129"/>
    </row>
    <row r="152" spans="1:1" x14ac:dyDescent="0.2">
      <c r="A152" s="129"/>
    </row>
    <row r="153" spans="1:1" x14ac:dyDescent="0.2">
      <c r="A153" s="129"/>
    </row>
    <row r="154" spans="1:1" x14ac:dyDescent="0.2">
      <c r="A154" s="129"/>
    </row>
    <row r="155" spans="1:1" x14ac:dyDescent="0.2">
      <c r="A155" s="129"/>
    </row>
    <row r="156" spans="1:1" x14ac:dyDescent="0.2">
      <c r="A156" s="129"/>
    </row>
    <row r="157" spans="1:1" x14ac:dyDescent="0.2">
      <c r="A157" s="129"/>
    </row>
    <row r="158" spans="1:1" x14ac:dyDescent="0.2">
      <c r="A158" s="129"/>
    </row>
    <row r="159" spans="1:1" x14ac:dyDescent="0.2">
      <c r="A159" s="129"/>
    </row>
    <row r="160" spans="1:1" x14ac:dyDescent="0.2">
      <c r="A160" s="129"/>
    </row>
    <row r="161" spans="1:1" x14ac:dyDescent="0.2">
      <c r="A161" s="129"/>
    </row>
    <row r="162" spans="1:1" x14ac:dyDescent="0.2">
      <c r="A162" s="129"/>
    </row>
    <row r="163" spans="1:1" x14ac:dyDescent="0.2">
      <c r="A163" s="129"/>
    </row>
    <row r="164" spans="1:1" x14ac:dyDescent="0.2">
      <c r="A164" s="129"/>
    </row>
    <row r="165" spans="1:1" x14ac:dyDescent="0.2">
      <c r="A165" s="129"/>
    </row>
    <row r="166" spans="1:1" x14ac:dyDescent="0.2">
      <c r="A166" s="129"/>
    </row>
    <row r="167" spans="1:1" x14ac:dyDescent="0.2">
      <c r="A167" s="129"/>
    </row>
    <row r="168" spans="1:1" x14ac:dyDescent="0.2">
      <c r="A168" s="129"/>
    </row>
    <row r="169" spans="1:1" x14ac:dyDescent="0.2">
      <c r="A169" s="129"/>
    </row>
    <row r="170" spans="1:1" x14ac:dyDescent="0.2">
      <c r="A170" s="129"/>
    </row>
    <row r="171" spans="1:1" x14ac:dyDescent="0.2">
      <c r="A171" s="129"/>
    </row>
    <row r="172" spans="1:1" x14ac:dyDescent="0.2">
      <c r="A172" s="129"/>
    </row>
    <row r="173" spans="1:1" x14ac:dyDescent="0.2">
      <c r="A173" s="129"/>
    </row>
    <row r="174" spans="1:1" x14ac:dyDescent="0.2">
      <c r="A174" s="129"/>
    </row>
    <row r="175" spans="1:1" x14ac:dyDescent="0.2">
      <c r="A175" s="129"/>
    </row>
    <row r="176" spans="1:1" x14ac:dyDescent="0.2">
      <c r="A176" s="129"/>
    </row>
    <row r="177" spans="1:1" x14ac:dyDescent="0.2">
      <c r="A177" s="129"/>
    </row>
    <row r="178" spans="1:1" x14ac:dyDescent="0.2">
      <c r="A178" s="129"/>
    </row>
    <row r="179" spans="1:1" x14ac:dyDescent="0.2">
      <c r="A179" s="129"/>
    </row>
    <row r="180" spans="1:1" x14ac:dyDescent="0.2">
      <c r="A180" s="129"/>
    </row>
    <row r="181" spans="1:1" x14ac:dyDescent="0.2">
      <c r="A181" s="129"/>
    </row>
    <row r="182" spans="1:1" x14ac:dyDescent="0.2">
      <c r="A182" s="129"/>
    </row>
    <row r="183" spans="1:1" x14ac:dyDescent="0.2">
      <c r="A183" s="129"/>
    </row>
    <row r="184" spans="1:1" x14ac:dyDescent="0.2">
      <c r="A184" s="129"/>
    </row>
    <row r="185" spans="1:1" x14ac:dyDescent="0.2">
      <c r="A185" s="129"/>
    </row>
    <row r="186" spans="1:1" x14ac:dyDescent="0.2">
      <c r="A186" s="129"/>
    </row>
    <row r="187" spans="1:1" x14ac:dyDescent="0.2">
      <c r="A187" s="129"/>
    </row>
    <row r="188" spans="1:1" x14ac:dyDescent="0.2">
      <c r="A188" s="129"/>
    </row>
    <row r="189" spans="1:1" x14ac:dyDescent="0.2">
      <c r="A189" s="129"/>
    </row>
    <row r="190" spans="1:1" x14ac:dyDescent="0.2">
      <c r="A190" s="129"/>
    </row>
    <row r="191" spans="1:1" x14ac:dyDescent="0.2">
      <c r="A191" s="129"/>
    </row>
    <row r="192" spans="1:1" x14ac:dyDescent="0.2">
      <c r="A192" s="129"/>
    </row>
    <row r="193" spans="1:1" x14ac:dyDescent="0.2">
      <c r="A193" s="129"/>
    </row>
    <row r="194" spans="1:1" x14ac:dyDescent="0.2">
      <c r="A194" s="129"/>
    </row>
    <row r="195" spans="1:1" x14ac:dyDescent="0.2">
      <c r="A195" s="129"/>
    </row>
    <row r="196" spans="1:1" x14ac:dyDescent="0.2">
      <c r="A196" s="129"/>
    </row>
    <row r="197" spans="1:1" x14ac:dyDescent="0.2">
      <c r="A197" s="129"/>
    </row>
    <row r="198" spans="1:1" x14ac:dyDescent="0.2">
      <c r="A198" s="129"/>
    </row>
    <row r="199" spans="1:1" x14ac:dyDescent="0.2">
      <c r="A199" s="129"/>
    </row>
    <row r="200" spans="1:1" x14ac:dyDescent="0.2">
      <c r="A200" s="129"/>
    </row>
    <row r="201" spans="1:1" x14ac:dyDescent="0.2">
      <c r="A201" s="129"/>
    </row>
    <row r="202" spans="1:1" x14ac:dyDescent="0.2">
      <c r="A202" s="129"/>
    </row>
    <row r="203" spans="1:1" x14ac:dyDescent="0.2">
      <c r="A203" s="129"/>
    </row>
    <row r="204" spans="1:1" x14ac:dyDescent="0.2">
      <c r="A204" s="129"/>
    </row>
    <row r="205" spans="1:1" x14ac:dyDescent="0.2">
      <c r="A205" s="129"/>
    </row>
    <row r="206" spans="1:1" x14ac:dyDescent="0.2">
      <c r="A206" s="129"/>
    </row>
    <row r="207" spans="1:1" x14ac:dyDescent="0.2">
      <c r="A207" s="129"/>
    </row>
    <row r="208" spans="1:1" x14ac:dyDescent="0.2">
      <c r="A208" s="129"/>
    </row>
    <row r="209" spans="1:1" x14ac:dyDescent="0.2">
      <c r="A209" s="129"/>
    </row>
    <row r="210" spans="1:1" x14ac:dyDescent="0.2">
      <c r="A210" s="129"/>
    </row>
    <row r="211" spans="1:1" x14ac:dyDescent="0.2">
      <c r="A211" s="129"/>
    </row>
    <row r="212" spans="1:1" x14ac:dyDescent="0.2">
      <c r="A212" s="129"/>
    </row>
    <row r="213" spans="1:1" x14ac:dyDescent="0.2">
      <c r="A213" s="129"/>
    </row>
    <row r="214" spans="1:1" x14ac:dyDescent="0.2">
      <c r="A214" s="129"/>
    </row>
    <row r="215" spans="1:1" x14ac:dyDescent="0.2">
      <c r="A215" s="129"/>
    </row>
    <row r="216" spans="1:1" x14ac:dyDescent="0.2">
      <c r="A216" s="129"/>
    </row>
    <row r="217" spans="1:1" x14ac:dyDescent="0.2">
      <c r="A217" s="129"/>
    </row>
    <row r="218" spans="1:1" x14ac:dyDescent="0.2">
      <c r="A218" s="129"/>
    </row>
    <row r="219" spans="1:1" x14ac:dyDescent="0.2">
      <c r="A219" s="129"/>
    </row>
    <row r="220" spans="1:1" x14ac:dyDescent="0.2">
      <c r="A220" s="129"/>
    </row>
    <row r="221" spans="1:1" x14ac:dyDescent="0.2">
      <c r="A221" s="129"/>
    </row>
    <row r="222" spans="1:1" x14ac:dyDescent="0.2">
      <c r="A222" s="129"/>
    </row>
    <row r="223" spans="1:1" x14ac:dyDescent="0.2">
      <c r="A223" s="129"/>
    </row>
    <row r="224" spans="1:1" x14ac:dyDescent="0.2">
      <c r="A224" s="129"/>
    </row>
    <row r="225" spans="1:1" x14ac:dyDescent="0.2">
      <c r="A225" s="129"/>
    </row>
    <row r="226" spans="1:1" x14ac:dyDescent="0.2">
      <c r="A226" s="129"/>
    </row>
    <row r="227" spans="1:1" x14ac:dyDescent="0.2">
      <c r="A227" s="129"/>
    </row>
    <row r="228" spans="1:1" x14ac:dyDescent="0.2">
      <c r="A228" s="129"/>
    </row>
    <row r="229" spans="1:1" x14ac:dyDescent="0.2">
      <c r="A229" s="129"/>
    </row>
    <row r="230" spans="1:1" x14ac:dyDescent="0.2">
      <c r="A230" s="129"/>
    </row>
    <row r="231" spans="1:1" x14ac:dyDescent="0.2">
      <c r="A231" s="129"/>
    </row>
    <row r="232" spans="1:1" x14ac:dyDescent="0.2">
      <c r="A232" s="129"/>
    </row>
    <row r="233" spans="1:1" x14ac:dyDescent="0.2">
      <c r="A233" s="129"/>
    </row>
    <row r="234" spans="1:1" x14ac:dyDescent="0.2">
      <c r="A234" s="129"/>
    </row>
    <row r="235" spans="1:1" x14ac:dyDescent="0.2">
      <c r="A235" s="129"/>
    </row>
    <row r="236" spans="1:1" x14ac:dyDescent="0.2">
      <c r="A236" s="129"/>
    </row>
    <row r="237" spans="1:1" x14ac:dyDescent="0.2">
      <c r="A237" s="129"/>
    </row>
    <row r="238" spans="1:1" x14ac:dyDescent="0.2">
      <c r="A238" s="129"/>
    </row>
    <row r="239" spans="1:1" x14ac:dyDescent="0.2">
      <c r="A239" s="129"/>
    </row>
    <row r="240" spans="1:1" x14ac:dyDescent="0.2">
      <c r="A240" s="129"/>
    </row>
    <row r="241" spans="1:1" x14ac:dyDescent="0.2">
      <c r="A241" s="129"/>
    </row>
    <row r="242" spans="1:1" x14ac:dyDescent="0.2">
      <c r="A242" s="129"/>
    </row>
    <row r="243" spans="1:1" x14ac:dyDescent="0.2">
      <c r="A243" s="129"/>
    </row>
    <row r="244" spans="1:1" x14ac:dyDescent="0.2">
      <c r="A244" s="129"/>
    </row>
    <row r="245" spans="1:1" x14ac:dyDescent="0.2">
      <c r="A245" s="129"/>
    </row>
    <row r="246" spans="1:1" x14ac:dyDescent="0.2">
      <c r="A246" s="129"/>
    </row>
    <row r="247" spans="1:1" x14ac:dyDescent="0.2">
      <c r="A247" s="129"/>
    </row>
    <row r="248" spans="1:1" x14ac:dyDescent="0.2">
      <c r="A248" s="129"/>
    </row>
    <row r="249" spans="1:1" x14ac:dyDescent="0.2">
      <c r="A249" s="129"/>
    </row>
    <row r="250" spans="1:1" x14ac:dyDescent="0.2">
      <c r="A250" s="129"/>
    </row>
    <row r="251" spans="1:1" x14ac:dyDescent="0.2">
      <c r="A251" s="129"/>
    </row>
    <row r="252" spans="1:1" x14ac:dyDescent="0.2">
      <c r="A252" s="129"/>
    </row>
    <row r="253" spans="1:1" x14ac:dyDescent="0.2">
      <c r="A253" s="129"/>
    </row>
    <row r="254" spans="1:1" x14ac:dyDescent="0.2">
      <c r="A254" s="129"/>
    </row>
    <row r="255" spans="1:1" x14ac:dyDescent="0.2">
      <c r="A255" s="129"/>
    </row>
    <row r="256" spans="1:1" x14ac:dyDescent="0.2">
      <c r="A256" s="129"/>
    </row>
    <row r="257" spans="1:1" x14ac:dyDescent="0.2">
      <c r="A257" s="129"/>
    </row>
    <row r="258" spans="1:1" x14ac:dyDescent="0.2">
      <c r="A258" s="129"/>
    </row>
    <row r="259" spans="1:1" x14ac:dyDescent="0.2">
      <c r="A259" s="129"/>
    </row>
    <row r="260" spans="1:1" x14ac:dyDescent="0.2">
      <c r="A260" s="129"/>
    </row>
    <row r="261" spans="1:1" x14ac:dyDescent="0.2">
      <c r="A261" s="129"/>
    </row>
    <row r="262" spans="1:1" x14ac:dyDescent="0.2">
      <c r="A262" s="129"/>
    </row>
    <row r="263" spans="1:1" x14ac:dyDescent="0.2">
      <c r="A263" s="129"/>
    </row>
    <row r="264" spans="1:1" x14ac:dyDescent="0.2">
      <c r="A264" s="129"/>
    </row>
    <row r="265" spans="1:1" x14ac:dyDescent="0.2">
      <c r="A265" s="129"/>
    </row>
    <row r="266" spans="1:1" x14ac:dyDescent="0.2">
      <c r="A266" s="129"/>
    </row>
    <row r="267" spans="1:1" x14ac:dyDescent="0.2">
      <c r="A267" s="129"/>
    </row>
    <row r="268" spans="1:1" x14ac:dyDescent="0.2">
      <c r="A268" s="129"/>
    </row>
    <row r="269" spans="1:1" x14ac:dyDescent="0.2">
      <c r="A269" s="129"/>
    </row>
    <row r="270" spans="1:1" x14ac:dyDescent="0.2">
      <c r="A270" s="129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1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53340</xdr:rowOff>
                  </from>
                  <to>
                    <xdr:col>0</xdr:col>
                    <xdr:colOff>0</xdr:colOff>
                    <xdr:row>0</xdr:row>
                    <xdr:rowOff>472440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22</vt:i4>
      </vt:variant>
    </vt:vector>
  </HeadingPairs>
  <TitlesOfParts>
    <vt:vector size="30" baseType="lpstr">
      <vt:lpstr>Curve Summary Temp</vt:lpstr>
      <vt:lpstr>Power Desk Daily PriceA</vt:lpstr>
      <vt:lpstr>Power Price</vt:lpstr>
      <vt:lpstr>Power Off-Peak Prices</vt:lpstr>
      <vt:lpstr>Daily Peak and Off Peak</vt:lpstr>
      <vt:lpstr>Power West Price OP 6 by 8</vt:lpstr>
      <vt:lpstr>Power West Price Peak-Tim</vt:lpstr>
      <vt:lpstr>Power West Price Off Peak-Tim</vt:lpstr>
      <vt:lpstr>'Power Off-Peak Prices'!DetailData</vt:lpstr>
      <vt:lpstr>'Power Price'!DetailData</vt:lpstr>
      <vt:lpstr>epr19sec1</vt:lpstr>
      <vt:lpstr>'Power Desk Daily PriceA'!erv15sec1</vt:lpstr>
      <vt:lpstr>erv18sec1</vt:lpstr>
      <vt:lpstr>erv19sec1</vt:lpstr>
      <vt:lpstr>erv30sec1</vt:lpstr>
      <vt:lpstr>erv31sec1</vt:lpstr>
      <vt:lpstr>Factors</vt:lpstr>
      <vt:lpstr>'Power Desk Daily PriceA'!nr_EPDDPrR</vt:lpstr>
      <vt:lpstr>nr_POPPrc</vt:lpstr>
      <vt:lpstr>'Power Off-Peak Prices'!nr_pow_east_price</vt:lpstr>
      <vt:lpstr>nr_pow_east_price</vt:lpstr>
      <vt:lpstr>'Power West Price OP 6 by 8'!nr_pow_west_price</vt:lpstr>
      <vt:lpstr>'Power West Price OP 6 by 8'!nr_pow_west_price_offpeak</vt:lpstr>
      <vt:lpstr>'Curve Summary Temp'!Print_Area</vt:lpstr>
      <vt:lpstr>'Daily Peak and Off Peak'!Print_Area</vt:lpstr>
      <vt:lpstr>'Power Desk Daily PriceA'!Print_Area</vt:lpstr>
      <vt:lpstr>'Power Off-Peak Prices'!Print_Area</vt:lpstr>
      <vt:lpstr>'Power Price'!Print_Area</vt:lpstr>
      <vt:lpstr>'Power West Price Off Peak-Tim'!Print_Area</vt:lpstr>
      <vt:lpstr>'Power West Price Peak-Tim'!Print_Area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EPMI 24 Hour Trading:(800)349-5527:Arch</dc:creator>
  <dc:description>- Oracle 8i ODBC QueryFix Applied</dc:description>
  <cp:lastModifiedBy>Havlíček Jan</cp:lastModifiedBy>
  <cp:lastPrinted>2001-10-23T18:23:25Z</cp:lastPrinted>
  <dcterms:created xsi:type="dcterms:W3CDTF">2000-04-24T18:04:08Z</dcterms:created>
  <dcterms:modified xsi:type="dcterms:W3CDTF">2023-09-10T11:27:04Z</dcterms:modified>
</cp:coreProperties>
</file>