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216" yWindow="36" windowWidth="15480" windowHeight="4908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<sst xmlns="http://schemas.openxmlformats.org/spreadsheetml/2006/main" count="643" uniqueCount="94">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</sst>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356860" y="3055620"/>
          <a:ext cx="3101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564880" y="3055620"/>
          <a:ext cx="312420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902440" y="3055620"/>
          <a:ext cx="2720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3477220" y="89306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3477220" y="37490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68580</xdr:colOff>
      <xdr:row>1</xdr:row>
      <xdr:rowOff>68580</xdr:rowOff>
    </xdr:from>
    <xdr:to>
      <xdr:col>1</xdr:col>
      <xdr:colOff>2354580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266700"/>
          <a:ext cx="228600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3477220" y="1115568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3477220" y="9608820"/>
          <a:ext cx="0" cy="3124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3477220" y="135864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3477220" y="156210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1" sqref="B1"/>
    </sheetView>
  </sheetViews>
  <sheetFormatPr defaultColWidth="9.109375" defaultRowHeight="15.6"/>
  <cols>
    <col min="1" max="1" width="9.109375" style="7"/>
    <col min="2" max="2" width="66.88671875" style="3" customWidth="1"/>
    <col min="3" max="3" width="2.109375" style="4" customWidth="1"/>
    <col min="4" max="4" width="18.109375" style="3" customWidth="1"/>
    <col min="5" max="5" width="27.109375" style="3" customWidth="1"/>
    <col min="6" max="6" width="1.5546875" style="4" customWidth="1"/>
    <col min="7" max="7" width="17.88671875" style="3" customWidth="1"/>
    <col min="8" max="8" width="27.6640625" style="3" customWidth="1"/>
    <col min="9" max="9" width="3.109375" style="3" customWidth="1"/>
    <col min="10" max="10" width="19.6640625" style="3" customWidth="1"/>
    <col min="11" max="11" width="1.44140625" style="3" customWidth="1"/>
    <col min="12" max="12" width="18.5546875" style="7" customWidth="1"/>
    <col min="13" max="13" width="8.88671875" style="4" customWidth="1"/>
    <col min="14" max="14" width="37" style="7" customWidth="1"/>
    <col min="15" max="15" width="20.44140625" style="7" customWidth="1"/>
    <col min="16" max="16" width="20.5546875" style="7" customWidth="1"/>
    <col min="17" max="17" width="19.88671875" style="7" customWidth="1"/>
    <col min="18" max="18" width="22.33203125" style="7" customWidth="1"/>
    <col min="19" max="19" width="18.5546875" style="3" bestFit="1" customWidth="1"/>
    <col min="20" max="20" width="22" style="3" customWidth="1"/>
    <col min="21" max="21" width="16.6640625" style="3" bestFit="1" customWidth="1"/>
    <col min="22" max="24" width="14.44140625" style="3" bestFit="1" customWidth="1"/>
    <col min="25" max="16384" width="9.10937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5.2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37187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5.2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17.075929999999989</v>
      </c>
      <c r="O12" s="37">
        <f>SUM(O14+O15+O20)</f>
        <v>113.59312000000008</v>
      </c>
      <c r="P12" s="37">
        <f>SUM(P14+P15+P20)</f>
        <v>-778.43829435240389</v>
      </c>
      <c r="Q12" s="37">
        <f>SUM(Q14+Q15+Q20)</f>
        <v>-731.6860900119226</v>
      </c>
      <c r="R12" s="37">
        <f>SUM(R14+R15+R20)</f>
        <v>20674.272403231862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12.805</v>
      </c>
      <c r="P15" s="42">
        <f>INDEX('Plant Manager'!$A$6:$W$500,MATCH(Summary!$B$8,'Plant Manager'!$A$6:$A$500,0),21)</f>
        <v>12.805</v>
      </c>
      <c r="Q15" s="42">
        <f>INDEX('Plant Manager'!$A$6:$W$500,MATCH(Summary!$B$8,'Plant Manager'!$A$6:$A$500,0),22)</f>
        <v>12.805</v>
      </c>
      <c r="R15" s="42">
        <f>INDEX('Plant Manager'!$A$6:$W$500,MATCH(Summary!$B$8,'Plant Manager'!$A$6:$A$500,0),23)</f>
        <v>-24.421650000000003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165.35479000000001</v>
      </c>
      <c r="L20" s="116"/>
      <c r="M20" s="41"/>
      <c r="N20" s="37">
        <f>SUBTOTAL(9,N22:N24)</f>
        <v>17.075929999999989</v>
      </c>
      <c r="O20" s="37">
        <f>SUBTOTAL(9,O22:O24)</f>
        <v>100.78812000000008</v>
      </c>
      <c r="P20" s="37">
        <f>SUBTOTAL(9,P22:P24)</f>
        <v>-791.24329435240384</v>
      </c>
      <c r="Q20" s="37">
        <f>SUBTOTAL(9,Q22:Q24)</f>
        <v>-744.49109001192255</v>
      </c>
      <c r="R20" s="37">
        <f>SUBTOTAL(9,R22:R24)</f>
        <v>22920.066806044379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-17.03666862231967</v>
      </c>
      <c r="E22" s="98" t="s">
        <v>22</v>
      </c>
      <c r="F22" s="39"/>
      <c r="G22" s="100">
        <f>G29+G32</f>
        <v>4.5018634762273813</v>
      </c>
      <c r="H22" s="99" t="s">
        <v>80</v>
      </c>
      <c r="J22" s="101">
        <f>J26</f>
        <v>62.243000000000002</v>
      </c>
      <c r="L22" s="99">
        <v>2000</v>
      </c>
      <c r="M22" s="41"/>
      <c r="N22" s="42">
        <f>N29+N32</f>
        <v>-6.0279999999999996</v>
      </c>
      <c r="O22" s="42">
        <f>O29+O32</f>
        <v>-11.536999999999999</v>
      </c>
      <c r="P22" s="42">
        <f>P29+P32</f>
        <v>-96.87</v>
      </c>
      <c r="Q22" s="42">
        <f>Q29+Q32</f>
        <v>-25.136999999999986</v>
      </c>
      <c r="R22" s="42">
        <f>R29+R32</f>
        <v>-430.2825600000001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1.7913126930373762</v>
      </c>
      <c r="E23" s="99" t="s">
        <v>82</v>
      </c>
      <c r="F23" s="39"/>
      <c r="G23" s="141">
        <f>INDEX('SC Total Power'!$A$6:$W$500,MATCH(Summary!$B$8,'SC Total Power'!$A$6:$A$500,0),17)</f>
        <v>0.44248489590650886</v>
      </c>
      <c r="H23" s="99" t="s">
        <v>81</v>
      </c>
      <c r="J23" s="101">
        <f>J39</f>
        <v>164.42949999999999</v>
      </c>
      <c r="L23" s="99">
        <v>5000</v>
      </c>
      <c r="M23" s="41"/>
      <c r="N23" s="42">
        <f>N39</f>
        <v>23.103929999999988</v>
      </c>
      <c r="O23" s="42">
        <f>O39</f>
        <v>112.32512000000007</v>
      </c>
      <c r="P23" s="42">
        <f>P39</f>
        <v>-694.37329435240383</v>
      </c>
      <c r="Q23" s="42">
        <f>Q39</f>
        <v>-719.35409001192261</v>
      </c>
      <c r="R23" s="42">
        <f>R39</f>
        <v>23789.336366044379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62.243000000000002</v>
      </c>
      <c r="K26" s="28"/>
      <c r="L26" s="30"/>
      <c r="M26" s="29"/>
      <c r="N26" s="37">
        <f>SUM(N28)</f>
        <v>-6.0279999999999996</v>
      </c>
      <c r="O26" s="37">
        <f>SUM(O28)</f>
        <v>-11.536999999999999</v>
      </c>
      <c r="P26" s="37">
        <f>SUM(P28)</f>
        <v>-96.87</v>
      </c>
      <c r="Q26" s="37">
        <f>SUM(Q28)</f>
        <v>-25.136999999999986</v>
      </c>
      <c r="R26" s="37">
        <f>SUM(R28)</f>
        <v>-430.2825600000001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62.243000000000002</v>
      </c>
      <c r="L28" s="36"/>
      <c r="M28" s="33"/>
      <c r="N28" s="134">
        <f>SUM(+N29+N32+N34)</f>
        <v>-6.0279999999999996</v>
      </c>
      <c r="O28" s="134">
        <f>SUM(+O29+O32+O34)</f>
        <v>-11.536999999999999</v>
      </c>
      <c r="P28" s="134">
        <f>SUM(+P29+P32+P34)</f>
        <v>-96.87</v>
      </c>
      <c r="Q28" s="134">
        <f>SUM(+Q29+Q32+Q34)</f>
        <v>-25.136999999999986</v>
      </c>
      <c r="R28" s="134">
        <f>SUM(+R29+R32+R34)</f>
        <v>-430.2825600000001</v>
      </c>
      <c r="T28" s="53"/>
      <c r="U28" s="53"/>
      <c r="V28" s="53"/>
      <c r="W28" s="53"/>
      <c r="X28" s="53"/>
      <c r="Y28" s="51"/>
    </row>
    <row r="29" spans="1:26" s="34" customFormat="1" ht="24.9" customHeight="1">
      <c r="A29" s="86" t="s">
        <v>1</v>
      </c>
      <c r="B29" s="38" t="s">
        <v>21</v>
      </c>
      <c r="C29" s="33" t="s">
        <v>65</v>
      </c>
      <c r="D29" s="100">
        <f>SUM(D30:D31)</f>
        <v>-17.03666862231967</v>
      </c>
      <c r="E29" s="105"/>
      <c r="F29" s="39" t="s">
        <v>65</v>
      </c>
      <c r="G29" s="100">
        <f>SUM(G30:G31)</f>
        <v>4.5018634762273813</v>
      </c>
      <c r="H29" s="116"/>
      <c r="I29" s="34" t="s">
        <v>65</v>
      </c>
      <c r="J29" s="40">
        <f>INDEX('RAC V@r Total'!$A$6:$Z$500,MATCH(Summary!$B$8,'RAC V@r Total'!$A$6:$A$500,0),20)</f>
        <v>62.243000000000002</v>
      </c>
      <c r="L29" s="46"/>
      <c r="M29" s="41"/>
      <c r="N29" s="42">
        <f>SUM(N30:N31)</f>
        <v>-6.0279999999999996</v>
      </c>
      <c r="O29" s="42">
        <f>SUM(O30:O31)</f>
        <v>-11.539</v>
      </c>
      <c r="P29" s="42">
        <f>SUM(P30:P31)</f>
        <v>-96.884</v>
      </c>
      <c r="Q29" s="42">
        <f>SUM(Q30:Q31)</f>
        <v>89.585000000000008</v>
      </c>
      <c r="R29" s="42">
        <f>SUM(R30:R31)</f>
        <v>1218.5074399999999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5.7791136000000069E-3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-6.0279999999999996</v>
      </c>
      <c r="O30" s="61">
        <f>'ARG Gas IM'!T3-O34</f>
        <v>-11.536999999999999</v>
      </c>
      <c r="P30" s="61">
        <f>INDEX('ARG Gas IM'!$A$6:$W$500,MATCH(Summary!$B$8,'ARG Gas IM'!$A$6:$A$500,0),21)-P34</f>
        <v>-35.776000000000003</v>
      </c>
      <c r="Q30" s="61">
        <f>INDEX('ARG Gas IM'!$A$6:$W$500,MATCH(Summary!$B$8,'ARG Gas IM'!$A$6:$A$500,0),22)-Q34</f>
        <v>-29.114999999999998</v>
      </c>
      <c r="R30" s="125">
        <f>INDEX('ARG Gas IM'!$A$6:$W$500,MATCH(Summary!$B$8,'ARG Gas IM'!$A$6:$A$500,0),23)-R34</f>
        <v>-493.12756000000019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-17.042447735919669</v>
      </c>
      <c r="E31" s="58"/>
      <c r="F31" s="59"/>
      <c r="G31" s="85">
        <f>INDEX('ARG Gas Firm'!$A$6:$W$500,MATCH(Summary!$B$8,'ARG Gas Firm'!$A$6:$A$500,0),17)</f>
        <v>4.5018634762273813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-2E-3</v>
      </c>
      <c r="P31" s="61">
        <f>INDEX('ARG Gas Firm'!$A$6:$W$500,MATCH(Summary!$B$8,'ARG Gas Firm'!$A$6:$A$500,0),21)</f>
        <v>-61.107999999999997</v>
      </c>
      <c r="Q31" s="61">
        <f>INDEX('ARG Gas Firm'!$A$6:$W$500,MATCH(Summary!$B$8,'ARG Gas Firm'!$A$6:$A$500,0),22)</f>
        <v>118.7</v>
      </c>
      <c r="R31" s="125">
        <f>INDEX('ARG Gas Firm'!$A$6:$W$500,MATCH(Summary!$B$8,'ARG Gas Firm'!$A$6:$A$500,0),23)</f>
        <v>1711.635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2E-3</v>
      </c>
      <c r="P32" s="42">
        <f>INDEX('ARG Gas Transport'!$A$6:$W$500,MATCH(Summary!$B$8,'ARG Gas IM'!$A$6:$A$500,0),21)</f>
        <v>1.4E-2</v>
      </c>
      <c r="Q32" s="42">
        <f>INDEX('ARG Gas Transport'!$A$6:$W$500,MATCH(Summary!$B$8,'ARG Gas Transport'!$A$6:$A$500,0),22)</f>
        <v>-114.72199999999999</v>
      </c>
      <c r="R32" s="126">
        <f>INDEX('ARG Gas Transport'!$A$6:$W$500,MATCH(Summary!$B$8,'ARG Gas Transport'!$A$6:$A$500,0),23)</f>
        <v>-1648.79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164.42949999999999</v>
      </c>
      <c r="K39" s="28"/>
      <c r="L39" s="30"/>
      <c r="M39" s="29"/>
      <c r="N39" s="37">
        <f>N41+N48</f>
        <v>23.103929999999988</v>
      </c>
      <c r="O39" s="37">
        <f>O41+O48</f>
        <v>112.32512000000007</v>
      </c>
      <c r="P39" s="37">
        <f>P41+P48</f>
        <v>-694.37329435240383</v>
      </c>
      <c r="Q39" s="37">
        <f>Q41+Q48</f>
        <v>-719.35409001192261</v>
      </c>
      <c r="R39" s="37">
        <f>R41+R48</f>
        <v>23789.336366044379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1.7260937611961116</v>
      </c>
      <c r="E41" s="116"/>
      <c r="F41" s="33"/>
      <c r="G41" s="141">
        <f>INDEX('Arg Total Power'!$A$6:$W$500,MATCH(Summary!$B$8,'Arg Total Power'!$A$6:$A$500,0),17)</f>
        <v>0.41985047308322715</v>
      </c>
      <c r="H41" s="105"/>
      <c r="J41" s="40">
        <f>INDEX('RAC V@r Total'!$A$6:$Z$500,MATCH(Summary!$B$8,'RAC V@r Total'!$A$6:$A$500,0),19)</f>
        <v>429.44925999999998</v>
      </c>
      <c r="L41" s="36"/>
      <c r="M41" s="33"/>
      <c r="N41" s="133">
        <f>N42+N45</f>
        <v>15.373000000000001</v>
      </c>
      <c r="O41" s="133">
        <f>O42+O45</f>
        <v>47.981999999999999</v>
      </c>
      <c r="P41" s="133">
        <f>P42+P45</f>
        <v>126.444</v>
      </c>
      <c r="Q41" s="133">
        <f>Q42+Q45</f>
        <v>128.911</v>
      </c>
      <c r="R41" s="133">
        <f>R42+R45+R46</f>
        <v>1951.0397604178029</v>
      </c>
      <c r="S41" s="131"/>
      <c r="T41" s="53"/>
      <c r="U41" s="53"/>
      <c r="V41" s="53"/>
      <c r="W41" s="53"/>
      <c r="X41" s="53"/>
      <c r="Y41" s="51"/>
    </row>
    <row r="42" spans="1:35" s="34" customFormat="1" ht="25.2">
      <c r="A42" s="86" t="s">
        <v>1</v>
      </c>
      <c r="B42" s="43" t="s">
        <v>20</v>
      </c>
      <c r="C42" s="33"/>
      <c r="D42" s="100">
        <f>D43+D44</f>
        <v>-0.21148959405077189</v>
      </c>
      <c r="E42" s="116"/>
      <c r="F42" s="113"/>
      <c r="G42" s="115"/>
      <c r="H42" s="105"/>
      <c r="J42" s="45"/>
      <c r="L42" s="46"/>
      <c r="M42" s="41"/>
      <c r="N42" s="42">
        <f>N43+N44</f>
        <v>12.306000000000001</v>
      </c>
      <c r="O42" s="42">
        <f>O43+O44</f>
        <v>49.304000000000002</v>
      </c>
      <c r="P42" s="42">
        <f>P43+P44</f>
        <v>121.968</v>
      </c>
      <c r="Q42" s="42">
        <f>Q43+Q44</f>
        <v>122.12</v>
      </c>
      <c r="R42" s="42">
        <f>R43+R44</f>
        <v>1923.2877004178031</v>
      </c>
      <c r="T42" s="53"/>
      <c r="U42" s="53"/>
      <c r="V42" s="53"/>
      <c r="W42" s="53"/>
      <c r="X42" s="53"/>
      <c r="Y42" s="51"/>
    </row>
    <row r="43" spans="1:35" s="57" customFormat="1" ht="27.6">
      <c r="A43" s="86" t="s">
        <v>23</v>
      </c>
      <c r="B43" s="56" t="s">
        <v>90</v>
      </c>
      <c r="D43" s="85">
        <f>INDEX('EZE Power Trading'!$A$6:$W$500,MATCH(Summary!$B$8,'EZE Power Trading'!$A$6:$A$500,0),16)</f>
        <v>-0.15184471421949711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1.413</v>
      </c>
      <c r="O43" s="61">
        <f>'EZE Power Trading'!T$3</f>
        <v>9.3160000000000007</v>
      </c>
      <c r="P43" s="61">
        <f>INDEX('EZE Power Trading'!$A$6:$W$500,MATCH(Summary!$B$8,'EZE Power Trading'!$A$6:$A$500,0),21)</f>
        <v>32.408000000000001</v>
      </c>
      <c r="Q43" s="61">
        <f>INDEX('EZE Power Trading'!$A$6:$W$500,MATCH(Summary!$B$8,'EZE Power Trading'!$A$6:$A$500,0),22)</f>
        <v>32.688000000000002</v>
      </c>
      <c r="R43" s="125">
        <f>(INDEX('EZE Power Trading'!$A$6:$W$500,MATCH(Summary!$B$8,'EZE Power Trading'!$A$6:$A$500,0),23))-R46</f>
        <v>763.43283041780296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5.2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-5.964487983127479E-2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10.893000000000001</v>
      </c>
      <c r="O44" s="61">
        <f>'Rio Cuarto Power Trading'!T$3</f>
        <v>39.988</v>
      </c>
      <c r="P44" s="61">
        <f>INDEX('Rio Cuarto Power Trading'!$A$6:$W$500,MATCH(Summary!$B$8,'Rio Cuarto Power Trading'!$A$6:$A$500,0),21)</f>
        <v>89.56</v>
      </c>
      <c r="Q44" s="61">
        <f>INDEX('Rio Cuarto Power Trading'!$A$6:$W$500,MATCH(Summary!$B$8,'Rio Cuarto Power Trading'!$A$6:$A$500,0),22)</f>
        <v>89.432000000000002</v>
      </c>
      <c r="R44" s="125">
        <f>INDEX('Rio Cuarto Power Trading'!$A$6:$W$500,MATCH(Summary!$B$8,'Rio Cuarto Power Trading'!$A$6:$A$500,0),23)</f>
        <v>1159.8548700000001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5.2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1.9375833552468835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3.0670000000000002</v>
      </c>
      <c r="O45" s="42">
        <f>'Modesto Maranzana Power'!T$3</f>
        <v>-1.3220000000000001</v>
      </c>
      <c r="P45" s="42">
        <f>INDEX('Modesto Maranzana Power'!$A$6:$W$500,MATCH(Summary!$B$8,'Modesto Maranzana Power'!$A$6:$A$500,0),21)</f>
        <v>4.476</v>
      </c>
      <c r="Q45" s="42">
        <f>INDEX('Modesto Maranzana Power'!$A$6:$W$500,MATCH(Summary!$B$8,'Modesto Maranzana Power'!$A$6:$A$500,0),22)</f>
        <v>6.7910000000000004</v>
      </c>
      <c r="R45" s="42">
        <f>INDEX('Modesto Maranzana Power'!$A$6:$W$500,MATCH(Summary!$B$8,'Modesto Maranzana Power'!$A$6:$A$500,0),23)</f>
        <v>-206.96305000000004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491.38688000000002</v>
      </c>
      <c r="L48" s="46"/>
      <c r="M48" s="41"/>
      <c r="N48" s="133">
        <f>N49+N50+N51</f>
        <v>7.7309299999999856</v>
      </c>
      <c r="O48" s="133">
        <f>O49+O50+O51</f>
        <v>64.34312000000007</v>
      </c>
      <c r="P48" s="133">
        <f>P49+P50+P51</f>
        <v>-820.81729435240379</v>
      </c>
      <c r="Q48" s="133">
        <f>Q49+Q50+Q51</f>
        <v>-848.26509001192255</v>
      </c>
      <c r="R48" s="133">
        <f>R49+R50+R51</f>
        <v>21838.296605626576</v>
      </c>
      <c r="S48" s="51"/>
      <c r="T48" s="51"/>
      <c r="U48" s="51"/>
      <c r="V48" s="51"/>
      <c r="W48" s="51"/>
      <c r="X48" s="51"/>
      <c r="Y48" s="51"/>
    </row>
    <row r="49" spans="1:35" s="34" customFormat="1" ht="24.9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-6.4070681587353627E-3</v>
      </c>
      <c r="E49" s="105"/>
      <c r="F49" s="39"/>
      <c r="G49" s="141">
        <f>INDEX('BRA Power'!$A$6:$W$500,MATCH(Summary!$B$8,'BRA Power'!$A$6:$A$500,0),17)</f>
        <v>0.12834869177234934</v>
      </c>
      <c r="H49" s="105"/>
      <c r="J49" s="45"/>
      <c r="L49" s="44"/>
      <c r="M49" s="41"/>
      <c r="N49" s="42">
        <f>INDEX('BRA Power'!$A$6:$W$500,MATCH(Summary!$B$8,'BRA Power'!$A$6:$A$500,0),19)</f>
        <v>7.7341099999999861</v>
      </c>
      <c r="O49" s="42">
        <f>'BRA Power'!T$3</f>
        <v>64.365320000000068</v>
      </c>
      <c r="P49" s="42">
        <f>INDEX('BRA Power'!$A$6:$W$500,MATCH(Summary!$B$8,'BRA Power'!$A$6:$A$500,0),21)</f>
        <v>-842.14726349698947</v>
      </c>
      <c r="Q49" s="42">
        <f>INDEX('BRA Power'!$A$6:$W$500,MATCH(Summary!$B$8,'BRA Power'!$A$6:$A$500,0),22)</f>
        <v>-858.64771405680824</v>
      </c>
      <c r="R49" s="42">
        <f>(INDEX('BRA Power'!$A$6:$W$500,MATCH(Summary!$B$8,'BRA Power'!$A$6:$A$500,0),23))-R51</f>
        <v>3194.3045307910215</v>
      </c>
      <c r="S49" s="35"/>
      <c r="T49" s="51"/>
      <c r="U49" s="51"/>
      <c r="V49" s="51"/>
      <c r="W49" s="51"/>
      <c r="X49" s="51"/>
      <c r="Y49" s="51"/>
    </row>
    <row r="50" spans="1:35" s="34" customFormat="1" ht="24.9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-3.1800000000002911E-3</v>
      </c>
      <c r="O50" s="42">
        <f>'BRA PWR Certificates'!T$3</f>
        <v>-2.2200000000000726E-2</v>
      </c>
      <c r="P50" s="42">
        <f>INDEX('BRA PWR Certificates'!$A$6:$W$500,MATCH(Summary!$B$8,'BRA PWR Certificates'!$A$6:$A$500,0),21)</f>
        <v>21.329969144585636</v>
      </c>
      <c r="Q50" s="42">
        <f>INDEX('BRA PWR Certificates'!$A$6:$W$500,MATCH(Summary!$B$8,'BRA PWR Certificates'!$A$6:$A$500,0),22)</f>
        <v>10.382624044885636</v>
      </c>
      <c r="R50" s="42">
        <f>(INDEX('BRA PWR Certificates'!$A$6:$W$500,MATCH(Summary!$B$8,'BRA PWR Certificates'!$A$6:$A$500,0),23))</f>
        <v>25.40003665375486</v>
      </c>
      <c r="S50" s="35"/>
      <c r="T50" s="51"/>
      <c r="U50" s="51"/>
      <c r="V50" s="51"/>
      <c r="W50" s="51"/>
      <c r="X50" s="51"/>
      <c r="Y50" s="51"/>
    </row>
    <row r="51" spans="1:35" s="34" customFormat="1" ht="24.9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1" sqref="B30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1" sqref="B30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301" sqref="B30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6.6640625" style="62" customWidth="1"/>
    <col min="5" max="5" width="16.44140625" style="62" customWidth="1"/>
    <col min="6" max="13" width="15" style="62" customWidth="1"/>
    <col min="14" max="14" width="15.6640625" style="62" customWidth="1"/>
    <col min="15" max="15" width="2.6640625" style="66" customWidth="1"/>
    <col min="16" max="16" width="16.6640625" style="62" customWidth="1"/>
    <col min="17" max="26" width="16.6640625" style="71" customWidth="1"/>
    <col min="27" max="16384" width="9.10937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1" sqref="B30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1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301" sqref="B30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1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-61108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118700</v>
      </c>
      <c r="N302" s="73">
        <f>SUM(J$6:J302)</f>
        <v>1711635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-61.107999999999997</v>
      </c>
      <c r="V302" s="71">
        <f t="shared" si="60"/>
        <v>118.7</v>
      </c>
      <c r="W302" s="71">
        <f t="shared" si="61"/>
        <v>1711.635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-61108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118700</v>
      </c>
      <c r="N303" s="73">
        <f>SUM(J$6:J303)</f>
        <v>1711635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-61.107999999999997</v>
      </c>
      <c r="V303" s="71">
        <f t="shared" si="60"/>
        <v>118.7</v>
      </c>
      <c r="W303" s="71">
        <f t="shared" si="61"/>
        <v>1711.635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-61108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118700</v>
      </c>
      <c r="N304" s="73">
        <f>SUM(J$6:J304)</f>
        <v>1711635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-61.107999999999997</v>
      </c>
      <c r="V304" s="71">
        <f t="shared" si="60"/>
        <v>118.7</v>
      </c>
      <c r="W304" s="71">
        <f t="shared" si="61"/>
        <v>1711.635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-61108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118700</v>
      </c>
      <c r="N305" s="73">
        <f>SUM(J$6:J305)</f>
        <v>1711635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-61.107999999999997</v>
      </c>
      <c r="V305" s="71">
        <f t="shared" si="60"/>
        <v>118.7</v>
      </c>
      <c r="W305" s="71">
        <f t="shared" si="61"/>
        <v>1711.635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-61108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118700</v>
      </c>
      <c r="N306" s="73">
        <f>SUM(J$6:J306)</f>
        <v>1711635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-61.107999999999997</v>
      </c>
      <c r="V306" s="71">
        <f t="shared" si="60"/>
        <v>118.7</v>
      </c>
      <c r="W306" s="71">
        <f t="shared" si="61"/>
        <v>1711.635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-61108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118700</v>
      </c>
      <c r="N307" s="73">
        <f>SUM(J$6:J307)</f>
        <v>1711635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-61.107999999999997</v>
      </c>
      <c r="V307" s="71">
        <f t="shared" si="60"/>
        <v>118.7</v>
      </c>
      <c r="W307" s="71">
        <f t="shared" si="61"/>
        <v>1711.635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-61108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118700</v>
      </c>
      <c r="N308" s="73">
        <f>SUM(J$6:J308)</f>
        <v>1711635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-61.107999999999997</v>
      </c>
      <c r="V308" s="71">
        <f t="shared" si="60"/>
        <v>118.7</v>
      </c>
      <c r="W308" s="71">
        <f t="shared" si="61"/>
        <v>1711.635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-61108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118700</v>
      </c>
      <c r="N309" s="73">
        <f>SUM(J$6:J309)</f>
        <v>1711635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-61.107999999999997</v>
      </c>
      <c r="V309" s="71">
        <f t="shared" si="60"/>
        <v>118.7</v>
      </c>
      <c r="W309" s="71">
        <f t="shared" si="61"/>
        <v>1711.635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118700</v>
      </c>
      <c r="N310" s="73">
        <f>SUM(J$6:J310)</f>
        <v>1711635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</v>
      </c>
      <c r="W310" s="71">
        <f t="shared" si="61"/>
        <v>1711.635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118700</v>
      </c>
      <c r="N311" s="73">
        <f>SUM(J$6:J311)</f>
        <v>1711635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</v>
      </c>
      <c r="W311" s="71">
        <f t="shared" si="61"/>
        <v>1711.635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118700</v>
      </c>
      <c r="N312" s="73">
        <f>SUM(J$6:J312)</f>
        <v>1711635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</v>
      </c>
      <c r="W312" s="71">
        <f t="shared" si="61"/>
        <v>1711.635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118700</v>
      </c>
      <c r="N313" s="73">
        <f>SUM(J$6:J313)</f>
        <v>1711635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</v>
      </c>
      <c r="W313" s="71">
        <f t="shared" si="61"/>
        <v>1711.635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118700</v>
      </c>
      <c r="N314" s="73">
        <f>SUM(J$6:J314)</f>
        <v>1711635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</v>
      </c>
      <c r="W314" s="71">
        <f t="shared" si="61"/>
        <v>1711.635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118700</v>
      </c>
      <c r="N315" s="73">
        <f>SUM(J$6:J315)</f>
        <v>1711635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</v>
      </c>
      <c r="W315" s="71">
        <f t="shared" si="61"/>
        <v>1711.635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118700</v>
      </c>
      <c r="N316" s="73">
        <f>SUM(J$6:J316)</f>
        <v>1711635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</v>
      </c>
      <c r="W316" s="71">
        <f t="shared" si="61"/>
        <v>1711.635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118700</v>
      </c>
      <c r="N317" s="73">
        <f>SUM(J$6:J317)</f>
        <v>1711635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</v>
      </c>
      <c r="W317" s="71">
        <f t="shared" si="61"/>
        <v>1711.635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118700</v>
      </c>
      <c r="N318" s="73">
        <f>SUM(J$6:J318)</f>
        <v>1711635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</v>
      </c>
      <c r="W318" s="71">
        <f t="shared" si="61"/>
        <v>1711.635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118700</v>
      </c>
      <c r="N319" s="73">
        <f>SUM(J$6:J319)</f>
        <v>1711635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</v>
      </c>
      <c r="W319" s="71">
        <f t="shared" si="61"/>
        <v>1711.635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118700</v>
      </c>
      <c r="N320" s="73">
        <f>SUM(J$6:J320)</f>
        <v>1711635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</v>
      </c>
      <c r="W320" s="71">
        <f t="shared" si="61"/>
        <v>1711.635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118700</v>
      </c>
      <c r="N321" s="73">
        <f>SUM(J$6:J321)</f>
        <v>1711635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</v>
      </c>
      <c r="W321" s="71">
        <f t="shared" si="61"/>
        <v>1711.635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118700</v>
      </c>
      <c r="N322" s="73">
        <f>SUM(J$6:J322)</f>
        <v>1711635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</v>
      </c>
      <c r="W322" s="71">
        <f t="shared" si="61"/>
        <v>1711.635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118700</v>
      </c>
      <c r="N323" s="73">
        <f>SUM(J$6:J323)</f>
        <v>1711635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</v>
      </c>
      <c r="W323" s="71">
        <f t="shared" si="61"/>
        <v>1711.635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118700</v>
      </c>
      <c r="N324" s="73">
        <f>SUM(J$6:J324)</f>
        <v>1711635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</v>
      </c>
      <c r="W324" s="71">
        <f t="shared" si="61"/>
        <v>1711.635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118700</v>
      </c>
      <c r="N325" s="73">
        <f>SUM(J$6:J325)</f>
        <v>1711635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</v>
      </c>
      <c r="W325" s="71">
        <f t="shared" si="61"/>
        <v>1711.635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118700</v>
      </c>
      <c r="N326" s="73">
        <f>SUM(J$6:J326)</f>
        <v>1711635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</v>
      </c>
      <c r="W326" s="71">
        <f t="shared" ref="W326:W371" si="76">N326/$R$3</f>
        <v>1711.635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118700</v>
      </c>
      <c r="N327" s="73">
        <f>SUM(J$6:J327)</f>
        <v>1711635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</v>
      </c>
      <c r="W327" s="71">
        <f t="shared" si="76"/>
        <v>1711.635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118700</v>
      </c>
      <c r="N328" s="73">
        <f>SUM(J$6:J328)</f>
        <v>1711635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</v>
      </c>
      <c r="W328" s="71">
        <f t="shared" si="76"/>
        <v>1711.635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118700</v>
      </c>
      <c r="N329" s="73">
        <f>SUM(J$6:J329)</f>
        <v>1711635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</v>
      </c>
      <c r="W329" s="71">
        <f t="shared" si="76"/>
        <v>1711.635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118700</v>
      </c>
      <c r="N330" s="73">
        <f>SUM(J$6:J330)</f>
        <v>1711635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</v>
      </c>
      <c r="W330" s="71">
        <f t="shared" si="76"/>
        <v>1711.635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118700</v>
      </c>
      <c r="N331" s="73">
        <f>SUM(J$6:J331)</f>
        <v>1711635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</v>
      </c>
      <c r="W331" s="71">
        <f t="shared" si="76"/>
        <v>1711.635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118700</v>
      </c>
      <c r="N332" s="73">
        <f>SUM(J$6:J332)</f>
        <v>1711635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</v>
      </c>
      <c r="W332" s="71">
        <f t="shared" si="76"/>
        <v>1711.635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118700</v>
      </c>
      <c r="N333" s="73">
        <f>SUM(J$6:J333)</f>
        <v>1711635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</v>
      </c>
      <c r="W333" s="71">
        <f t="shared" si="76"/>
        <v>1711.635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118700</v>
      </c>
      <c r="N334" s="73">
        <f>SUM(J$6:J334)</f>
        <v>1711635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</v>
      </c>
      <c r="W334" s="71">
        <f t="shared" si="76"/>
        <v>1711.635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118700</v>
      </c>
      <c r="N335" s="73">
        <f>SUM(J$6:J335)</f>
        <v>1711635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</v>
      </c>
      <c r="W335" s="71">
        <f t="shared" si="76"/>
        <v>1711.635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118700</v>
      </c>
      <c r="N336" s="73">
        <f>SUM(J$6:J336)</f>
        <v>1711635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</v>
      </c>
      <c r="W336" s="71">
        <f t="shared" si="76"/>
        <v>1711.635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118700</v>
      </c>
      <c r="N337" s="73">
        <f>SUM(J$6:J337)</f>
        <v>1711635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</v>
      </c>
      <c r="W337" s="71">
        <f t="shared" si="76"/>
        <v>1711.635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118700</v>
      </c>
      <c r="N338" s="73">
        <f>SUM(J$6:J338)</f>
        <v>1711635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</v>
      </c>
      <c r="W338" s="71">
        <f t="shared" si="76"/>
        <v>1711.635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118700</v>
      </c>
      <c r="N339" s="73">
        <f>SUM(J$6:J339)</f>
        <v>1711635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</v>
      </c>
      <c r="W339" s="71">
        <f t="shared" si="76"/>
        <v>1711.635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118700</v>
      </c>
      <c r="N340" s="73">
        <f>SUM(J$6:J340)</f>
        <v>1711635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</v>
      </c>
      <c r="W340" s="71">
        <f t="shared" si="76"/>
        <v>1711.635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118700</v>
      </c>
      <c r="N341" s="73">
        <f>SUM(J$6:J341)</f>
        <v>1711635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</v>
      </c>
      <c r="W341" s="71">
        <f t="shared" si="76"/>
        <v>1711.635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118700</v>
      </c>
      <c r="N342" s="73">
        <f>SUM(J$6:J342)</f>
        <v>1711635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</v>
      </c>
      <c r="W342" s="71">
        <f t="shared" si="76"/>
        <v>1711.635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118700</v>
      </c>
      <c r="N343" s="73">
        <f>SUM(J$6:J343)</f>
        <v>1711635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</v>
      </c>
      <c r="W343" s="71">
        <f t="shared" si="76"/>
        <v>1711.635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118700</v>
      </c>
      <c r="N344" s="73">
        <f>SUM(J$6:J344)</f>
        <v>1711635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</v>
      </c>
      <c r="W344" s="71">
        <f t="shared" si="76"/>
        <v>1711.635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118700</v>
      </c>
      <c r="N345" s="73">
        <f>SUM(J$6:J345)</f>
        <v>1711635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</v>
      </c>
      <c r="W345" s="71">
        <f t="shared" si="76"/>
        <v>1711.635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118700</v>
      </c>
      <c r="N346" s="73">
        <f>SUM(J$6:J346)</f>
        <v>1711635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</v>
      </c>
      <c r="W346" s="71">
        <f t="shared" si="76"/>
        <v>1711.635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118700</v>
      </c>
      <c r="N347" s="73">
        <f>SUM(J$6:J347)</f>
        <v>1711635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</v>
      </c>
      <c r="W347" s="71">
        <f t="shared" si="76"/>
        <v>1711.635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118700</v>
      </c>
      <c r="N348" s="73">
        <f>SUM(J$6:J348)</f>
        <v>1711635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</v>
      </c>
      <c r="W348" s="71">
        <f t="shared" si="76"/>
        <v>1711.635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118700</v>
      </c>
      <c r="N349" s="73">
        <f>SUM(J$6:J349)</f>
        <v>1711635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</v>
      </c>
      <c r="W349" s="71">
        <f t="shared" si="76"/>
        <v>1711.635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118700</v>
      </c>
      <c r="N350" s="73">
        <f>SUM(J$6:J350)</f>
        <v>1711635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</v>
      </c>
      <c r="W350" s="71">
        <f t="shared" si="76"/>
        <v>1711.635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118700</v>
      </c>
      <c r="N351" s="73">
        <f>SUM(J$6:J351)</f>
        <v>1711635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</v>
      </c>
      <c r="W351" s="71">
        <f t="shared" si="76"/>
        <v>1711.635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118700</v>
      </c>
      <c r="N352" s="73">
        <f>SUM(J$6:J352)</f>
        <v>1711635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</v>
      </c>
      <c r="W352" s="71">
        <f t="shared" si="76"/>
        <v>1711.635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118700</v>
      </c>
      <c r="N353" s="73">
        <f>SUM(J$6:J353)</f>
        <v>1711635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</v>
      </c>
      <c r="W353" s="71">
        <f t="shared" si="76"/>
        <v>1711.635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118700</v>
      </c>
      <c r="N354" s="73">
        <f>SUM(J$6:J354)</f>
        <v>1711635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</v>
      </c>
      <c r="W354" s="71">
        <f t="shared" si="76"/>
        <v>1711.635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118700</v>
      </c>
      <c r="N355" s="73">
        <f>SUM(J$6:J355)</f>
        <v>1711635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</v>
      </c>
      <c r="W355" s="71">
        <f t="shared" si="76"/>
        <v>1711.635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118700</v>
      </c>
      <c r="N356" s="73">
        <f>SUM(J$6:J356)</f>
        <v>1711635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</v>
      </c>
      <c r="W356" s="71">
        <f t="shared" si="76"/>
        <v>1711.635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118700</v>
      </c>
      <c r="N357" s="73">
        <f>SUM(J$6:J357)</f>
        <v>1711635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</v>
      </c>
      <c r="W357" s="71">
        <f t="shared" si="76"/>
        <v>1711.635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118700</v>
      </c>
      <c r="N358" s="73">
        <f>SUM(J$6:J358)</f>
        <v>1711635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</v>
      </c>
      <c r="W358" s="71">
        <f t="shared" si="76"/>
        <v>1711.635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118700</v>
      </c>
      <c r="N359" s="73">
        <f>SUM(J$6:J359)</f>
        <v>1711635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</v>
      </c>
      <c r="W359" s="71">
        <f t="shared" si="76"/>
        <v>1711.635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118700</v>
      </c>
      <c r="N360" s="73">
        <f>SUM(J$6:J360)</f>
        <v>1711635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</v>
      </c>
      <c r="W360" s="71">
        <f t="shared" si="76"/>
        <v>1711.635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118700</v>
      </c>
      <c r="N361" s="73">
        <f>SUM(J$6:J361)</f>
        <v>1711635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</v>
      </c>
      <c r="W361" s="71">
        <f t="shared" si="76"/>
        <v>1711.635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118700</v>
      </c>
      <c r="N362" s="73">
        <f>SUM(J$6:J362)</f>
        <v>1711635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</v>
      </c>
      <c r="W362" s="71">
        <f t="shared" si="76"/>
        <v>1711.635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118700</v>
      </c>
      <c r="N363" s="73">
        <f>SUM(J$6:J363)</f>
        <v>1711635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</v>
      </c>
      <c r="W363" s="71">
        <f t="shared" si="76"/>
        <v>1711.635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118700</v>
      </c>
      <c r="N364" s="73">
        <f>SUM(J$6:J364)</f>
        <v>1711635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</v>
      </c>
      <c r="W364" s="71">
        <f t="shared" si="76"/>
        <v>1711.635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118700</v>
      </c>
      <c r="N365" s="73">
        <f>SUM(J$6:J365)</f>
        <v>1711635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</v>
      </c>
      <c r="W365" s="71">
        <f t="shared" si="76"/>
        <v>1711.635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118700</v>
      </c>
      <c r="N366" s="73">
        <f>SUM(J$6:J366)</f>
        <v>1711635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</v>
      </c>
      <c r="W366" s="71">
        <f t="shared" si="76"/>
        <v>1711.635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118700</v>
      </c>
      <c r="N367" s="73">
        <f>SUM(J$6:J367)</f>
        <v>1711635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</v>
      </c>
      <c r="W367" s="71">
        <f t="shared" si="76"/>
        <v>1711.635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118700</v>
      </c>
      <c r="N368" s="73">
        <f>SUM(J$6:J368)</f>
        <v>1711635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</v>
      </c>
      <c r="W368" s="71">
        <f t="shared" si="76"/>
        <v>1711.635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118700</v>
      </c>
      <c r="N369" s="73">
        <f>SUM(J$6:J369)</f>
        <v>1711635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</v>
      </c>
      <c r="W369" s="71">
        <f t="shared" si="76"/>
        <v>1711.635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118700</v>
      </c>
      <c r="N370" s="73">
        <f>SUM(J$6:J370)</f>
        <v>1711635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</v>
      </c>
      <c r="W370" s="71">
        <f t="shared" si="76"/>
        <v>1711.635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118700</v>
      </c>
      <c r="N371" s="73">
        <f>SUM(J$6:J371)</f>
        <v>1711635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</v>
      </c>
      <c r="W371" s="71">
        <f t="shared" si="76"/>
        <v>1711.635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1" sqref="B30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-114722</v>
      </c>
      <c r="N303" s="73">
        <f>SUM(J$6:J303)</f>
        <v>-1648790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1.4E-2</v>
      </c>
      <c r="V303" s="71">
        <f t="shared" si="62"/>
        <v>-114.72199999999999</v>
      </c>
      <c r="W303" s="71">
        <f t="shared" si="63"/>
        <v>-1648.79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-114722</v>
      </c>
      <c r="N304" s="73">
        <f>SUM(J$6:J304)</f>
        <v>-1648790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1.4E-2</v>
      </c>
      <c r="V304" s="71">
        <f t="shared" si="62"/>
        <v>-114.72199999999999</v>
      </c>
      <c r="W304" s="71">
        <f t="shared" si="63"/>
        <v>-1648.79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-114722</v>
      </c>
      <c r="N305" s="73">
        <f>SUM(J$6:J305)</f>
        <v>-1648790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1.4E-2</v>
      </c>
      <c r="V305" s="71">
        <f t="shared" si="62"/>
        <v>-114.72199999999999</v>
      </c>
      <c r="W305" s="71">
        <f t="shared" si="63"/>
        <v>-1648.79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-114722</v>
      </c>
      <c r="N306" s="73">
        <f>SUM(J$6:J306)</f>
        <v>-1648790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1.4E-2</v>
      </c>
      <c r="V306" s="71">
        <f t="shared" si="62"/>
        <v>-114.72199999999999</v>
      </c>
      <c r="W306" s="71">
        <f t="shared" si="63"/>
        <v>-1648.79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-114722</v>
      </c>
      <c r="N307" s="73">
        <f>SUM(J$6:J307)</f>
        <v>-1648790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1.4E-2</v>
      </c>
      <c r="V307" s="71">
        <f t="shared" si="62"/>
        <v>-114.72199999999999</v>
      </c>
      <c r="W307" s="71">
        <f t="shared" si="63"/>
        <v>-1648.79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-114722</v>
      </c>
      <c r="N308" s="73">
        <f>SUM(J$6:J308)</f>
        <v>-1648790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1.4E-2</v>
      </c>
      <c r="V308" s="71">
        <f t="shared" si="62"/>
        <v>-114.72199999999999</v>
      </c>
      <c r="W308" s="71">
        <f t="shared" si="63"/>
        <v>-1648.79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-114722</v>
      </c>
      <c r="N309" s="73">
        <f>SUM(J$6:J309)</f>
        <v>-1648790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1.4E-2</v>
      </c>
      <c r="V309" s="71">
        <f t="shared" si="62"/>
        <v>-114.72199999999999</v>
      </c>
      <c r="W309" s="71">
        <f t="shared" si="63"/>
        <v>-1648.79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-114722</v>
      </c>
      <c r="N310" s="73">
        <f>SUM(J$6:J310)</f>
        <v>-1648790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-114.72199999999999</v>
      </c>
      <c r="W310" s="71">
        <f t="shared" si="63"/>
        <v>-1648.79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-114722</v>
      </c>
      <c r="N311" s="73">
        <f>SUM(J$6:J311)</f>
        <v>-1648790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-114.72199999999999</v>
      </c>
      <c r="W311" s="71">
        <f t="shared" si="63"/>
        <v>-1648.79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-114722</v>
      </c>
      <c r="N312" s="73">
        <f>SUM(J$6:J312)</f>
        <v>-1648790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-114.72199999999999</v>
      </c>
      <c r="W312" s="71">
        <f t="shared" si="63"/>
        <v>-1648.79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-114722</v>
      </c>
      <c r="N313" s="73">
        <f>SUM(J$6:J313)</f>
        <v>-1648790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-114.72199999999999</v>
      </c>
      <c r="W313" s="71">
        <f t="shared" si="63"/>
        <v>-1648.79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-114722</v>
      </c>
      <c r="N314" s="73">
        <f>SUM(J$6:J314)</f>
        <v>-1648790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-114.72199999999999</v>
      </c>
      <c r="W314" s="71">
        <f t="shared" si="63"/>
        <v>-1648.79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-114722</v>
      </c>
      <c r="N315" s="73">
        <f>SUM(J$6:J315)</f>
        <v>-1648790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-114.72199999999999</v>
      </c>
      <c r="W315" s="71">
        <f t="shared" si="63"/>
        <v>-1648.79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-114722</v>
      </c>
      <c r="N316" s="73">
        <f>SUM(J$6:J316)</f>
        <v>-1648790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-114.72199999999999</v>
      </c>
      <c r="W316" s="71">
        <f t="shared" si="63"/>
        <v>-1648.79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-114722</v>
      </c>
      <c r="N317" s="73">
        <f>SUM(J$6:J317)</f>
        <v>-1648790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-114.72199999999999</v>
      </c>
      <c r="W317" s="71">
        <f t="shared" si="63"/>
        <v>-1648.79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-114722</v>
      </c>
      <c r="N318" s="73">
        <f>SUM(J$6:J318)</f>
        <v>-1648790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-114.72199999999999</v>
      </c>
      <c r="W318" s="71">
        <f t="shared" si="63"/>
        <v>-1648.79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-114722</v>
      </c>
      <c r="N319" s="73">
        <f>SUM(J$6:J319)</f>
        <v>-1648790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-114.72199999999999</v>
      </c>
      <c r="W319" s="71">
        <f t="shared" si="63"/>
        <v>-1648.79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-114722</v>
      </c>
      <c r="N320" s="73">
        <f>SUM(J$6:J320)</f>
        <v>-1648790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-114.72199999999999</v>
      </c>
      <c r="W320" s="71">
        <f t="shared" si="63"/>
        <v>-1648.79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-114722</v>
      </c>
      <c r="N321" s="73">
        <f>SUM(J$6:J321)</f>
        <v>-1648790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-114.72199999999999</v>
      </c>
      <c r="W321" s="71">
        <f t="shared" si="63"/>
        <v>-1648.79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-114722</v>
      </c>
      <c r="N322" s="73">
        <f>SUM(J$6:J322)</f>
        <v>-1648790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-114.72199999999999</v>
      </c>
      <c r="W322" s="71">
        <f t="shared" si="63"/>
        <v>-1648.79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-114722</v>
      </c>
      <c r="N323" s="73">
        <f>SUM(J$6:J323)</f>
        <v>-1648790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-114.72199999999999</v>
      </c>
      <c r="W323" s="71">
        <f t="shared" si="63"/>
        <v>-1648.79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-114722</v>
      </c>
      <c r="N324" s="73">
        <f>SUM(J$6:J324)</f>
        <v>-1648790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-114.72199999999999</v>
      </c>
      <c r="W324" s="71">
        <f t="shared" si="63"/>
        <v>-1648.79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-114722</v>
      </c>
      <c r="N325" s="73">
        <f>SUM(J$6:J325)</f>
        <v>-1648790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-114.72199999999999</v>
      </c>
      <c r="W325" s="71">
        <f t="shared" si="63"/>
        <v>-1648.79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-114722</v>
      </c>
      <c r="N326" s="73">
        <f>SUM(J$6:J326)</f>
        <v>-1648790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-114.72199999999999</v>
      </c>
      <c r="W326" s="71">
        <f t="shared" ref="W326:W371" si="76">N326/$R$3</f>
        <v>-1648.79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-114722</v>
      </c>
      <c r="N327" s="73">
        <f>SUM(J$6:J327)</f>
        <v>-1648790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-114.72199999999999</v>
      </c>
      <c r="W327" s="71">
        <f t="shared" si="76"/>
        <v>-1648.79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-114722</v>
      </c>
      <c r="N328" s="73">
        <f>SUM(J$6:J328)</f>
        <v>-1648790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-114.72199999999999</v>
      </c>
      <c r="W328" s="71">
        <f t="shared" si="76"/>
        <v>-1648.79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-114722</v>
      </c>
      <c r="N329" s="73">
        <f>SUM(J$6:J329)</f>
        <v>-1648790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-114.72199999999999</v>
      </c>
      <c r="W329" s="71">
        <f t="shared" si="76"/>
        <v>-1648.79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-114722</v>
      </c>
      <c r="N330" s="73">
        <f>SUM(J$6:J330)</f>
        <v>-1648790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-114.72199999999999</v>
      </c>
      <c r="W330" s="71">
        <f t="shared" si="76"/>
        <v>-1648.79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-114722</v>
      </c>
      <c r="N331" s="73">
        <f>SUM(J$6:J331)</f>
        <v>-1648790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-114.72199999999999</v>
      </c>
      <c r="W331" s="71">
        <f t="shared" si="76"/>
        <v>-1648.79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-114722</v>
      </c>
      <c r="N332" s="73">
        <f>SUM(J$6:J332)</f>
        <v>-1648790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-114.72199999999999</v>
      </c>
      <c r="W332" s="71">
        <f t="shared" si="76"/>
        <v>-1648.79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-114722</v>
      </c>
      <c r="N333" s="73">
        <f>SUM(J$6:J333)</f>
        <v>-1648790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-114.72199999999999</v>
      </c>
      <c r="W333" s="71">
        <f t="shared" si="76"/>
        <v>-1648.79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-114722</v>
      </c>
      <c r="N334" s="73">
        <f>SUM(J$6:J334)</f>
        <v>-1648790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-114.72199999999999</v>
      </c>
      <c r="W334" s="71">
        <f t="shared" si="76"/>
        <v>-1648.79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-114722</v>
      </c>
      <c r="N335" s="73">
        <f>SUM(J$6:J335)</f>
        <v>-1648790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-114.72199999999999</v>
      </c>
      <c r="W335" s="71">
        <f t="shared" si="76"/>
        <v>-1648.79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-114722</v>
      </c>
      <c r="N336" s="73">
        <f>SUM(J$6:J336)</f>
        <v>-1648790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-114.72199999999999</v>
      </c>
      <c r="W336" s="71">
        <f t="shared" si="76"/>
        <v>-1648.79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-114722</v>
      </c>
      <c r="N337" s="73">
        <f>SUM(J$6:J337)</f>
        <v>-1648790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-114.72199999999999</v>
      </c>
      <c r="W337" s="71">
        <f t="shared" si="76"/>
        <v>-1648.79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-114722</v>
      </c>
      <c r="N338" s="73">
        <f>SUM(J$6:J338)</f>
        <v>-1648790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-114.72199999999999</v>
      </c>
      <c r="W338" s="71">
        <f t="shared" si="76"/>
        <v>-1648.79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-114722</v>
      </c>
      <c r="N339" s="73">
        <f>SUM(J$6:J339)</f>
        <v>-1648790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-114.72199999999999</v>
      </c>
      <c r="W339" s="71">
        <f t="shared" si="76"/>
        <v>-1648.79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-114722</v>
      </c>
      <c r="N340" s="73">
        <f>SUM(J$6:J340)</f>
        <v>-1648790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-114.72199999999999</v>
      </c>
      <c r="W340" s="71">
        <f t="shared" si="76"/>
        <v>-1648.79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-114722</v>
      </c>
      <c r="N341" s="73">
        <f>SUM(J$6:J341)</f>
        <v>-1648790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-114.72199999999999</v>
      </c>
      <c r="W341" s="71">
        <f t="shared" si="76"/>
        <v>-1648.79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-114722</v>
      </c>
      <c r="N342" s="73">
        <f>SUM(J$6:J342)</f>
        <v>-1648790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-114.72199999999999</v>
      </c>
      <c r="W342" s="71">
        <f t="shared" si="76"/>
        <v>-1648.79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-114722</v>
      </c>
      <c r="N343" s="73">
        <f>SUM(J$6:J343)</f>
        <v>-1648790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-114.72199999999999</v>
      </c>
      <c r="W343" s="71">
        <f t="shared" si="76"/>
        <v>-1648.79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-114722</v>
      </c>
      <c r="N344" s="73">
        <f>SUM(J$6:J344)</f>
        <v>-1648790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-114.72199999999999</v>
      </c>
      <c r="W344" s="71">
        <f t="shared" si="76"/>
        <v>-1648.79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-114722</v>
      </c>
      <c r="N345" s="73">
        <f>SUM(J$6:J345)</f>
        <v>-1648790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-114.72199999999999</v>
      </c>
      <c r="W345" s="71">
        <f t="shared" si="76"/>
        <v>-1648.79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-114722</v>
      </c>
      <c r="N346" s="73">
        <f>SUM(J$6:J346)</f>
        <v>-1648790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-114.72199999999999</v>
      </c>
      <c r="W346" s="71">
        <f t="shared" si="76"/>
        <v>-1648.79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-114722</v>
      </c>
      <c r="N347" s="73">
        <f>SUM(J$6:J347)</f>
        <v>-1648790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-114.72199999999999</v>
      </c>
      <c r="W347" s="71">
        <f t="shared" si="76"/>
        <v>-1648.79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-114722</v>
      </c>
      <c r="N348" s="73">
        <f>SUM(J$6:J348)</f>
        <v>-1648790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-114.72199999999999</v>
      </c>
      <c r="W348" s="71">
        <f t="shared" si="76"/>
        <v>-1648.79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-114722</v>
      </c>
      <c r="N349" s="73">
        <f>SUM(J$6:J349)</f>
        <v>-1648790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-114.72199999999999</v>
      </c>
      <c r="W349" s="71">
        <f t="shared" si="76"/>
        <v>-1648.79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-114722</v>
      </c>
      <c r="N350" s="73">
        <f>SUM(J$6:J350)</f>
        <v>-1648790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-114.72199999999999</v>
      </c>
      <c r="W350" s="71">
        <f t="shared" si="76"/>
        <v>-1648.79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-114722</v>
      </c>
      <c r="N351" s="73">
        <f>SUM(J$6:J351)</f>
        <v>-1648790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-114.72199999999999</v>
      </c>
      <c r="W351" s="71">
        <f t="shared" si="76"/>
        <v>-1648.79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-114722</v>
      </c>
      <c r="N352" s="73">
        <f>SUM(J$6:J352)</f>
        <v>-1648790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-114.72199999999999</v>
      </c>
      <c r="W352" s="71">
        <f t="shared" si="76"/>
        <v>-1648.79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-114722</v>
      </c>
      <c r="N353" s="73">
        <f>SUM(J$6:J353)</f>
        <v>-1648790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-114.72199999999999</v>
      </c>
      <c r="W353" s="71">
        <f t="shared" si="76"/>
        <v>-1648.79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-114722</v>
      </c>
      <c r="N354" s="73">
        <f>SUM(J$6:J354)</f>
        <v>-1648790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-114.72199999999999</v>
      </c>
      <c r="W354" s="71">
        <f t="shared" si="76"/>
        <v>-1648.79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-114722</v>
      </c>
      <c r="N355" s="73">
        <f>SUM(J$6:J355)</f>
        <v>-1648790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-114.72199999999999</v>
      </c>
      <c r="W355" s="71">
        <f t="shared" si="76"/>
        <v>-1648.79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-114722</v>
      </c>
      <c r="N356" s="73">
        <f>SUM(J$6:J356)</f>
        <v>-1648790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-114.72199999999999</v>
      </c>
      <c r="W356" s="71">
        <f t="shared" si="76"/>
        <v>-1648.79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-114722</v>
      </c>
      <c r="N357" s="73">
        <f>SUM(J$6:J357)</f>
        <v>-1648790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-114.72199999999999</v>
      </c>
      <c r="W357" s="71">
        <f t="shared" si="76"/>
        <v>-1648.79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-114722</v>
      </c>
      <c r="N358" s="73">
        <f>SUM(J$6:J358)</f>
        <v>-1648790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-114.72199999999999</v>
      </c>
      <c r="W358" s="71">
        <f t="shared" si="76"/>
        <v>-1648.79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-114722</v>
      </c>
      <c r="N359" s="73">
        <f>SUM(J$6:J359)</f>
        <v>-1648790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-114.72199999999999</v>
      </c>
      <c r="W359" s="71">
        <f t="shared" si="76"/>
        <v>-1648.79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-114722</v>
      </c>
      <c r="N360" s="73">
        <f>SUM(J$6:J360)</f>
        <v>-1648790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-114.72199999999999</v>
      </c>
      <c r="W360" s="71">
        <f t="shared" si="76"/>
        <v>-1648.79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-114722</v>
      </c>
      <c r="N361" s="73">
        <f>SUM(J$6:J361)</f>
        <v>-1648790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-114.72199999999999</v>
      </c>
      <c r="W361" s="71">
        <f t="shared" si="76"/>
        <v>-1648.79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-114722</v>
      </c>
      <c r="N362" s="73">
        <f>SUM(J$6:J362)</f>
        <v>-1648790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-114.72199999999999</v>
      </c>
      <c r="W362" s="71">
        <f t="shared" si="76"/>
        <v>-1648.79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-114722</v>
      </c>
      <c r="N363" s="73">
        <f>SUM(J$6:J363)</f>
        <v>-1648790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-114.72199999999999</v>
      </c>
      <c r="W363" s="71">
        <f t="shared" si="76"/>
        <v>-1648.79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-114722</v>
      </c>
      <c r="N364" s="73">
        <f>SUM(J$6:J364)</f>
        <v>-1648790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-114.72199999999999</v>
      </c>
      <c r="W364" s="71">
        <f t="shared" si="76"/>
        <v>-1648.79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-114722</v>
      </c>
      <c r="N365" s="73">
        <f>SUM(J$6:J365)</f>
        <v>-1648790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-114.72199999999999</v>
      </c>
      <c r="W365" s="71">
        <f t="shared" si="76"/>
        <v>-1648.79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-114722</v>
      </c>
      <c r="N366" s="73">
        <f>SUM(J$6:J366)</f>
        <v>-1648790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-114.72199999999999</v>
      </c>
      <c r="W366" s="71">
        <f t="shared" si="76"/>
        <v>-1648.79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-114722</v>
      </c>
      <c r="N367" s="73">
        <f>SUM(J$6:J367)</f>
        <v>-1648790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-114.72199999999999</v>
      </c>
      <c r="W367" s="71">
        <f t="shared" si="76"/>
        <v>-1648.79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-114722</v>
      </c>
      <c r="N368" s="73">
        <f>SUM(J$6:J368)</f>
        <v>-1648790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-114.72199999999999</v>
      </c>
      <c r="W368" s="71">
        <f t="shared" si="76"/>
        <v>-1648.79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-114722</v>
      </c>
      <c r="N369" s="73">
        <f>SUM(J$6:J369)</f>
        <v>-1648790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-114.72199999999999</v>
      </c>
      <c r="W369" s="71">
        <f t="shared" si="76"/>
        <v>-1648.79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-114722</v>
      </c>
      <c r="N370" s="73">
        <f>SUM(J$6:J370)</f>
        <v>-1648790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-114.72199999999999</v>
      </c>
      <c r="W370" s="71">
        <f t="shared" si="76"/>
        <v>-1648.79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-114722</v>
      </c>
      <c r="N371" s="73">
        <f>SUM(J$6:J371)</f>
        <v>-1648790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-114.72199999999999</v>
      </c>
      <c r="W371" s="71">
        <f t="shared" si="76"/>
        <v>-1648.79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1" sqref="B30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-11537</v>
      </c>
      <c r="P3" s="73">
        <v>1000000</v>
      </c>
      <c r="Q3" s="73"/>
      <c r="R3" s="73">
        <v>1000</v>
      </c>
      <c r="S3" s="62"/>
      <c r="T3" s="82">
        <f>SUM(T6:T371)</f>
        <v>-11.536999999999999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1</v>
      </c>
      <c r="L301" s="73">
        <f t="shared" si="55"/>
        <v>-6028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-6.0279999999999996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-35776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-29115</v>
      </c>
      <c r="N302" s="73">
        <f>SUM(J$6:J302)</f>
        <v>-493127.56000000017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-35.776000000000003</v>
      </c>
      <c r="V302" s="71">
        <f t="shared" si="62"/>
        <v>-29.114999999999998</v>
      </c>
      <c r="W302" s="71">
        <f t="shared" si="63"/>
        <v>-493.12756000000019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-35776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-29115</v>
      </c>
      <c r="N303" s="73">
        <f>SUM(J$6:J303)</f>
        <v>-493127.56000000017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-35.776000000000003</v>
      </c>
      <c r="V303" s="71">
        <f t="shared" si="62"/>
        <v>-29.114999999999998</v>
      </c>
      <c r="W303" s="71">
        <f t="shared" si="63"/>
        <v>-493.12756000000019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-35776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-29115</v>
      </c>
      <c r="N304" s="73">
        <f>SUM(J$6:J304)</f>
        <v>-493127.56000000017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-35.776000000000003</v>
      </c>
      <c r="V304" s="71">
        <f t="shared" si="62"/>
        <v>-29.114999999999998</v>
      </c>
      <c r="W304" s="71">
        <f t="shared" si="63"/>
        <v>-493.12756000000019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-35776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-29115</v>
      </c>
      <c r="N305" s="73">
        <f>SUM(J$6:J305)</f>
        <v>-493127.56000000017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-35.776000000000003</v>
      </c>
      <c r="V305" s="71">
        <f t="shared" si="62"/>
        <v>-29.114999999999998</v>
      </c>
      <c r="W305" s="71">
        <f t="shared" si="63"/>
        <v>-493.12756000000019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-35776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-29115</v>
      </c>
      <c r="N306" s="73">
        <f>SUM(J$6:J306)</f>
        <v>-493127.56000000017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-35.776000000000003</v>
      </c>
      <c r="V306" s="71">
        <f t="shared" si="62"/>
        <v>-29.114999999999998</v>
      </c>
      <c r="W306" s="71">
        <f t="shared" si="63"/>
        <v>-493.12756000000019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-35776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-29115</v>
      </c>
      <c r="N307" s="73">
        <f>SUM(J$6:J307)</f>
        <v>-493127.56000000017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-35.776000000000003</v>
      </c>
      <c r="V307" s="71">
        <f t="shared" si="62"/>
        <v>-29.114999999999998</v>
      </c>
      <c r="W307" s="71">
        <f t="shared" si="63"/>
        <v>-493.12756000000019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-35776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-29115</v>
      </c>
      <c r="N308" s="73">
        <f>SUM(J$6:J308)</f>
        <v>-493127.56000000017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-35.776000000000003</v>
      </c>
      <c r="V308" s="71">
        <f t="shared" si="62"/>
        <v>-29.114999999999998</v>
      </c>
      <c r="W308" s="71">
        <f t="shared" si="63"/>
        <v>-493.12756000000019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-35776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-29115</v>
      </c>
      <c r="N309" s="73">
        <f>SUM(J$6:J309)</f>
        <v>-493127.56000000017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-35.776000000000003</v>
      </c>
      <c r="V309" s="71">
        <f t="shared" si="62"/>
        <v>-29.114999999999998</v>
      </c>
      <c r="W309" s="71">
        <f t="shared" si="63"/>
        <v>-493.12756000000019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-29115</v>
      </c>
      <c r="N310" s="73">
        <f>SUM(J$6:J310)</f>
        <v>-493127.56000000017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-29.114999999999998</v>
      </c>
      <c r="W310" s="71">
        <f t="shared" si="63"/>
        <v>-493.12756000000019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-29115</v>
      </c>
      <c r="N311" s="73">
        <f>SUM(J$6:J311)</f>
        <v>-493127.56000000017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-29.114999999999998</v>
      </c>
      <c r="W311" s="71">
        <f t="shared" si="63"/>
        <v>-493.12756000000019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-29115</v>
      </c>
      <c r="N312" s="73">
        <f>SUM(J$6:J312)</f>
        <v>-493127.56000000017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-29.114999999999998</v>
      </c>
      <c r="W312" s="71">
        <f t="shared" si="63"/>
        <v>-493.12756000000019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-29115</v>
      </c>
      <c r="N313" s="73">
        <f>SUM(J$6:J313)</f>
        <v>-493127.56000000017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-29.114999999999998</v>
      </c>
      <c r="W313" s="71">
        <f t="shared" si="63"/>
        <v>-493.12756000000019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-29115</v>
      </c>
      <c r="N314" s="73">
        <f>SUM(J$6:J314)</f>
        <v>-493127.56000000017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-29.114999999999998</v>
      </c>
      <c r="W314" s="71">
        <f t="shared" si="63"/>
        <v>-493.12756000000019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-29115</v>
      </c>
      <c r="N315" s="73">
        <f>SUM(J$6:J315)</f>
        <v>-493127.56000000017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-29.114999999999998</v>
      </c>
      <c r="W315" s="71">
        <f t="shared" si="63"/>
        <v>-493.12756000000019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-29115</v>
      </c>
      <c r="N316" s="73">
        <f>SUM(J$6:J316)</f>
        <v>-493127.56000000017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-29.114999999999998</v>
      </c>
      <c r="W316" s="71">
        <f t="shared" si="63"/>
        <v>-493.12756000000019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-29115</v>
      </c>
      <c r="N317" s="73">
        <f>SUM(J$6:J317)</f>
        <v>-493127.56000000017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-29.114999999999998</v>
      </c>
      <c r="W317" s="71">
        <f t="shared" si="63"/>
        <v>-493.12756000000019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-29115</v>
      </c>
      <c r="N318" s="73">
        <f>SUM(J$6:J318)</f>
        <v>-493127.56000000017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-29.114999999999998</v>
      </c>
      <c r="W318" s="71">
        <f t="shared" si="63"/>
        <v>-493.12756000000019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-29115</v>
      </c>
      <c r="N319" s="73">
        <f>SUM(J$6:J319)</f>
        <v>-493127.56000000017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-29.114999999999998</v>
      </c>
      <c r="W319" s="71">
        <f t="shared" si="63"/>
        <v>-493.12756000000019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-29115</v>
      </c>
      <c r="N320" s="73">
        <f>SUM(J$6:J320)</f>
        <v>-493127.56000000017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-29.114999999999998</v>
      </c>
      <c r="W320" s="71">
        <f t="shared" si="63"/>
        <v>-493.12756000000019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-29115</v>
      </c>
      <c r="N321" s="73">
        <f>SUM(J$6:J321)</f>
        <v>-493127.56000000017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-29.114999999999998</v>
      </c>
      <c r="W321" s="71">
        <f t="shared" si="63"/>
        <v>-493.12756000000019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-29115</v>
      </c>
      <c r="N322" s="73">
        <f>SUM(J$6:J322)</f>
        <v>-493127.56000000017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-29.114999999999998</v>
      </c>
      <c r="W322" s="71">
        <f t="shared" si="63"/>
        <v>-493.12756000000019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-29115</v>
      </c>
      <c r="N323" s="73">
        <f>SUM(J$6:J323)</f>
        <v>-493127.56000000017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-29.114999999999998</v>
      </c>
      <c r="W323" s="71">
        <f t="shared" si="63"/>
        <v>-493.12756000000019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-29115</v>
      </c>
      <c r="N324" s="73">
        <f>SUM(J$6:J324)</f>
        <v>-493127.56000000017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-29.114999999999998</v>
      </c>
      <c r="W324" s="71">
        <f t="shared" si="63"/>
        <v>-493.12756000000019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-29115</v>
      </c>
      <c r="N325" s="73">
        <f>SUM(J$6:J325)</f>
        <v>-493127.56000000017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-29.114999999999998</v>
      </c>
      <c r="W325" s="71">
        <f t="shared" si="63"/>
        <v>-493.12756000000019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-29115</v>
      </c>
      <c r="N326" s="73">
        <f>SUM(J$6:J326)</f>
        <v>-493127.56000000017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-29.114999999999998</v>
      </c>
      <c r="W326" s="71">
        <f t="shared" ref="W326:W371" si="76">N326/$R$3</f>
        <v>-493.12756000000019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-29115</v>
      </c>
      <c r="N327" s="73">
        <f>SUM(J$6:J327)</f>
        <v>-493127.56000000017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-29.114999999999998</v>
      </c>
      <c r="W327" s="71">
        <f t="shared" si="76"/>
        <v>-493.12756000000019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-29115</v>
      </c>
      <c r="N328" s="73">
        <f>SUM(J$6:J328)</f>
        <v>-493127.56000000017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-29.114999999999998</v>
      </c>
      <c r="W328" s="71">
        <f t="shared" si="76"/>
        <v>-493.12756000000019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-29115</v>
      </c>
      <c r="N329" s="73">
        <f>SUM(J$6:J329)</f>
        <v>-493127.56000000017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-29.114999999999998</v>
      </c>
      <c r="W329" s="71">
        <f t="shared" si="76"/>
        <v>-493.12756000000019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-29115</v>
      </c>
      <c r="N330" s="73">
        <f>SUM(J$6:J330)</f>
        <v>-493127.56000000017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-29.114999999999998</v>
      </c>
      <c r="W330" s="71">
        <f t="shared" si="76"/>
        <v>-493.12756000000019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-29115</v>
      </c>
      <c r="N331" s="73">
        <f>SUM(J$6:J331)</f>
        <v>-493127.56000000017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-29.114999999999998</v>
      </c>
      <c r="W331" s="71">
        <f t="shared" si="76"/>
        <v>-493.12756000000019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-29115</v>
      </c>
      <c r="N332" s="73">
        <f>SUM(J$6:J332)</f>
        <v>-493127.56000000017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-29.114999999999998</v>
      </c>
      <c r="W332" s="71">
        <f t="shared" si="76"/>
        <v>-493.12756000000019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-29115</v>
      </c>
      <c r="N333" s="73">
        <f>SUM(J$6:J333)</f>
        <v>-493127.56000000017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-29.114999999999998</v>
      </c>
      <c r="W333" s="71">
        <f t="shared" si="76"/>
        <v>-493.12756000000019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-29115</v>
      </c>
      <c r="N334" s="73">
        <f>SUM(J$6:J334)</f>
        <v>-493127.56000000017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-29.114999999999998</v>
      </c>
      <c r="W334" s="71">
        <f t="shared" si="76"/>
        <v>-493.12756000000019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-29115</v>
      </c>
      <c r="N335" s="73">
        <f>SUM(J$6:J335)</f>
        <v>-493127.56000000017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-29.114999999999998</v>
      </c>
      <c r="W335" s="71">
        <f t="shared" si="76"/>
        <v>-493.12756000000019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-29115</v>
      </c>
      <c r="N336" s="73">
        <f>SUM(J$6:J336)</f>
        <v>-493127.56000000017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-29.114999999999998</v>
      </c>
      <c r="W336" s="71">
        <f t="shared" si="76"/>
        <v>-493.12756000000019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-29115</v>
      </c>
      <c r="N337" s="73">
        <f>SUM(J$6:J337)</f>
        <v>-493127.56000000017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-29.114999999999998</v>
      </c>
      <c r="W337" s="71">
        <f t="shared" si="76"/>
        <v>-493.12756000000019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-29115</v>
      </c>
      <c r="N338" s="73">
        <f>SUM(J$6:J338)</f>
        <v>-493127.56000000017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-29.114999999999998</v>
      </c>
      <c r="W338" s="71">
        <f t="shared" si="76"/>
        <v>-493.12756000000019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-29115</v>
      </c>
      <c r="N339" s="73">
        <f>SUM(J$6:J339)</f>
        <v>-493127.56000000017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-29.114999999999998</v>
      </c>
      <c r="W339" s="71">
        <f t="shared" si="76"/>
        <v>-493.12756000000019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-29115</v>
      </c>
      <c r="N340" s="73">
        <f>SUM(J$6:J340)</f>
        <v>-493127.56000000017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-29.114999999999998</v>
      </c>
      <c r="W340" s="71">
        <f t="shared" si="76"/>
        <v>-493.12756000000019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-29115</v>
      </c>
      <c r="N341" s="73">
        <f>SUM(J$6:J341)</f>
        <v>-493127.56000000017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-29.114999999999998</v>
      </c>
      <c r="W341" s="71">
        <f t="shared" si="76"/>
        <v>-493.12756000000019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-29115</v>
      </c>
      <c r="N342" s="73">
        <f>SUM(J$6:J342)</f>
        <v>-493127.56000000017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-29.114999999999998</v>
      </c>
      <c r="W342" s="71">
        <f t="shared" si="76"/>
        <v>-493.12756000000019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-29115</v>
      </c>
      <c r="N343" s="73">
        <f>SUM(J$6:J343)</f>
        <v>-493127.56000000017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-29.114999999999998</v>
      </c>
      <c r="W343" s="71">
        <f t="shared" si="76"/>
        <v>-493.12756000000019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-29115</v>
      </c>
      <c r="N344" s="73">
        <f>SUM(J$6:J344)</f>
        <v>-493127.56000000017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-29.114999999999998</v>
      </c>
      <c r="W344" s="71">
        <f t="shared" si="76"/>
        <v>-493.12756000000019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-29115</v>
      </c>
      <c r="N345" s="73">
        <f>SUM(J$6:J345)</f>
        <v>-493127.56000000017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-29.114999999999998</v>
      </c>
      <c r="W345" s="71">
        <f t="shared" si="76"/>
        <v>-493.12756000000019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-29115</v>
      </c>
      <c r="N346" s="73">
        <f>SUM(J$6:J346)</f>
        <v>-493127.56000000017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-29.114999999999998</v>
      </c>
      <c r="W346" s="71">
        <f t="shared" si="76"/>
        <v>-493.12756000000019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-29115</v>
      </c>
      <c r="N347" s="73">
        <f>SUM(J$6:J347)</f>
        <v>-493127.56000000017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-29.114999999999998</v>
      </c>
      <c r="W347" s="71">
        <f t="shared" si="76"/>
        <v>-493.12756000000019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-29115</v>
      </c>
      <c r="N348" s="73">
        <f>SUM(J$6:J348)</f>
        <v>-493127.56000000017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-29.114999999999998</v>
      </c>
      <c r="W348" s="71">
        <f t="shared" si="76"/>
        <v>-493.12756000000019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-29115</v>
      </c>
      <c r="N349" s="73">
        <f>SUM(J$6:J349)</f>
        <v>-493127.56000000017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-29.114999999999998</v>
      </c>
      <c r="W349" s="71">
        <f t="shared" si="76"/>
        <v>-493.12756000000019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-29115</v>
      </c>
      <c r="N350" s="73">
        <f>SUM(J$6:J350)</f>
        <v>-493127.56000000017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-29.114999999999998</v>
      </c>
      <c r="W350" s="71">
        <f t="shared" si="76"/>
        <v>-493.12756000000019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-29115</v>
      </c>
      <c r="N351" s="73">
        <f>SUM(J$6:J351)</f>
        <v>-493127.56000000017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-29.114999999999998</v>
      </c>
      <c r="W351" s="71">
        <f t="shared" si="76"/>
        <v>-493.12756000000019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-29115</v>
      </c>
      <c r="N352" s="73">
        <f>SUM(J$6:J352)</f>
        <v>-493127.56000000017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-29.114999999999998</v>
      </c>
      <c r="W352" s="71">
        <f t="shared" si="76"/>
        <v>-493.12756000000019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-29115</v>
      </c>
      <c r="N353" s="73">
        <f>SUM(J$6:J353)</f>
        <v>-493127.56000000017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-29.114999999999998</v>
      </c>
      <c r="W353" s="71">
        <f t="shared" si="76"/>
        <v>-493.12756000000019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-29115</v>
      </c>
      <c r="N354" s="73">
        <f>SUM(J$6:J354)</f>
        <v>-493127.56000000017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-29.114999999999998</v>
      </c>
      <c r="W354" s="71">
        <f t="shared" si="76"/>
        <v>-493.12756000000019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-29115</v>
      </c>
      <c r="N355" s="73">
        <f>SUM(J$6:J355)</f>
        <v>-493127.56000000017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-29.114999999999998</v>
      </c>
      <c r="W355" s="71">
        <f t="shared" si="76"/>
        <v>-493.12756000000019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-29115</v>
      </c>
      <c r="N356" s="73">
        <f>SUM(J$6:J356)</f>
        <v>-493127.56000000017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-29.114999999999998</v>
      </c>
      <c r="W356" s="71">
        <f t="shared" si="76"/>
        <v>-493.12756000000019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-29115</v>
      </c>
      <c r="N357" s="73">
        <f>SUM(J$6:J357)</f>
        <v>-493127.56000000017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-29.114999999999998</v>
      </c>
      <c r="W357" s="71">
        <f t="shared" si="76"/>
        <v>-493.12756000000019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-29115</v>
      </c>
      <c r="N358" s="73">
        <f>SUM(J$6:J358)</f>
        <v>-493127.56000000017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-29.114999999999998</v>
      </c>
      <c r="W358" s="71">
        <f t="shared" si="76"/>
        <v>-493.12756000000019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-29115</v>
      </c>
      <c r="N359" s="73">
        <f>SUM(J$6:J359)</f>
        <v>-493127.56000000017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-29.114999999999998</v>
      </c>
      <c r="W359" s="71">
        <f t="shared" si="76"/>
        <v>-493.12756000000019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-29115</v>
      </c>
      <c r="N360" s="73">
        <f>SUM(J$6:J360)</f>
        <v>-493127.56000000017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-29.114999999999998</v>
      </c>
      <c r="W360" s="71">
        <f t="shared" si="76"/>
        <v>-493.12756000000019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-29115</v>
      </c>
      <c r="N361" s="73">
        <f>SUM(J$6:J361)</f>
        <v>-493127.56000000017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-29.114999999999998</v>
      </c>
      <c r="W361" s="71">
        <f t="shared" si="76"/>
        <v>-493.12756000000019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-29115</v>
      </c>
      <c r="N362" s="73">
        <f>SUM(J$6:J362)</f>
        <v>-493127.56000000017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-29.114999999999998</v>
      </c>
      <c r="W362" s="71">
        <f t="shared" si="76"/>
        <v>-493.12756000000019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-29115</v>
      </c>
      <c r="N363" s="73">
        <f>SUM(J$6:J363)</f>
        <v>-493127.56000000017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-29.114999999999998</v>
      </c>
      <c r="W363" s="71">
        <f t="shared" si="76"/>
        <v>-493.12756000000019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-29115</v>
      </c>
      <c r="N364" s="73">
        <f>SUM(J$6:J364)</f>
        <v>-493127.56000000017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-29.114999999999998</v>
      </c>
      <c r="W364" s="71">
        <f t="shared" si="76"/>
        <v>-493.12756000000019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-29115</v>
      </c>
      <c r="N365" s="73">
        <f>SUM(J$6:J365)</f>
        <v>-493127.56000000017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-29.114999999999998</v>
      </c>
      <c r="W365" s="71">
        <f t="shared" si="76"/>
        <v>-493.12756000000019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-29115</v>
      </c>
      <c r="N366" s="73">
        <f>SUM(J$6:J366)</f>
        <v>-493127.56000000017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-29.114999999999998</v>
      </c>
      <c r="W366" s="71">
        <f t="shared" si="76"/>
        <v>-493.12756000000019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-29115</v>
      </c>
      <c r="N367" s="73">
        <f>SUM(J$6:J367)</f>
        <v>-493127.56000000017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-29.114999999999998</v>
      </c>
      <c r="W367" s="71">
        <f t="shared" si="76"/>
        <v>-493.12756000000019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-29115</v>
      </c>
      <c r="N368" s="73">
        <f>SUM(J$6:J368)</f>
        <v>-493127.56000000017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-29.114999999999998</v>
      </c>
      <c r="W368" s="71">
        <f t="shared" si="76"/>
        <v>-493.12756000000019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-29115</v>
      </c>
      <c r="N369" s="73">
        <f>SUM(J$6:J369)</f>
        <v>-493127.56000000017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-29.114999999999998</v>
      </c>
      <c r="W369" s="71">
        <f t="shared" si="76"/>
        <v>-493.12756000000019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-29115</v>
      </c>
      <c r="N370" s="73">
        <f>SUM(J$6:J370)</f>
        <v>-493127.56000000017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-29.114999999999998</v>
      </c>
      <c r="W370" s="71">
        <f t="shared" si="76"/>
        <v>-493.12756000000019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-29115</v>
      </c>
      <c r="N371" s="73">
        <f>SUM(J$6:J371)</f>
        <v>-493127.56000000017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-29.114999999999998</v>
      </c>
      <c r="W371" s="71">
        <f t="shared" si="76"/>
        <v>-493.12756000000019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1" sqref="B30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37181</v>
      </c>
    </row>
    <row r="3" spans="1:23">
      <c r="G3" s="147"/>
      <c r="I3" s="110"/>
      <c r="K3" s="75">
        <f>Summary!B8</f>
        <v>37187</v>
      </c>
      <c r="L3" s="83">
        <f>SUM(L6:L371)</f>
        <v>9316</v>
      </c>
      <c r="P3" s="73">
        <v>1000000</v>
      </c>
      <c r="Q3" s="73"/>
      <c r="R3" s="73">
        <v>1000</v>
      </c>
      <c r="S3" s="62"/>
      <c r="T3" s="82">
        <f>SUM(T6:T371)</f>
        <v>9.3160000000000007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1</v>
      </c>
      <c r="L301" s="73">
        <f t="shared" si="55"/>
        <v>1413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1.413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32408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32688</v>
      </c>
      <c r="N302" s="73">
        <f>SUM(J$6:J302)</f>
        <v>998147.94041780289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32.408000000000001</v>
      </c>
      <c r="V302" s="71">
        <f t="shared" si="62"/>
        <v>32.688000000000002</v>
      </c>
      <c r="W302" s="71">
        <f t="shared" si="63"/>
        <v>998.14794041780294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32408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32688</v>
      </c>
      <c r="N303" s="73">
        <f>SUM(J$6:J303)</f>
        <v>998147.94041780289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32.408000000000001</v>
      </c>
      <c r="V303" s="71">
        <f t="shared" si="62"/>
        <v>32.688000000000002</v>
      </c>
      <c r="W303" s="71">
        <f t="shared" si="63"/>
        <v>998.14794041780294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32408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32688</v>
      </c>
      <c r="N304" s="73">
        <f>SUM(J$6:J304)</f>
        <v>998147.94041780289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32.408000000000001</v>
      </c>
      <c r="V304" s="71">
        <f t="shared" si="62"/>
        <v>32.688000000000002</v>
      </c>
      <c r="W304" s="71">
        <f t="shared" si="63"/>
        <v>998.14794041780294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32408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32688</v>
      </c>
      <c r="N305" s="73">
        <f>SUM(J$6:J305)</f>
        <v>998147.94041780289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32.408000000000001</v>
      </c>
      <c r="V305" s="71">
        <f t="shared" si="62"/>
        <v>32.688000000000002</v>
      </c>
      <c r="W305" s="71">
        <f t="shared" si="63"/>
        <v>998.14794041780294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32408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32688</v>
      </c>
      <c r="N306" s="73">
        <f>SUM(J$6:J306)</f>
        <v>998147.94041780289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32.408000000000001</v>
      </c>
      <c r="V306" s="71">
        <f t="shared" si="62"/>
        <v>32.688000000000002</v>
      </c>
      <c r="W306" s="71">
        <f t="shared" si="63"/>
        <v>998.14794041780294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32408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32688</v>
      </c>
      <c r="N307" s="73">
        <f>SUM(J$6:J307)</f>
        <v>998147.94041780289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32.408000000000001</v>
      </c>
      <c r="V307" s="71">
        <f t="shared" si="62"/>
        <v>32.688000000000002</v>
      </c>
      <c r="W307" s="71">
        <f t="shared" si="63"/>
        <v>998.14794041780294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32408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32688</v>
      </c>
      <c r="N308" s="73">
        <f>SUM(J$6:J308)</f>
        <v>998147.94041780289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32.408000000000001</v>
      </c>
      <c r="V308" s="71">
        <f t="shared" si="62"/>
        <v>32.688000000000002</v>
      </c>
      <c r="W308" s="71">
        <f t="shared" si="63"/>
        <v>998.14794041780294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32408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32688</v>
      </c>
      <c r="N309" s="73">
        <f>SUM(J$6:J309)</f>
        <v>998147.94041780289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32.408000000000001</v>
      </c>
      <c r="V309" s="71">
        <f t="shared" si="62"/>
        <v>32.688000000000002</v>
      </c>
      <c r="W309" s="71">
        <f t="shared" si="63"/>
        <v>998.14794041780294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32688</v>
      </c>
      <c r="N310" s="73">
        <f>SUM(J$6:J310)</f>
        <v>998147.94041780289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32.688000000000002</v>
      </c>
      <c r="W310" s="71">
        <f t="shared" si="63"/>
        <v>998.14794041780294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32688</v>
      </c>
      <c r="N311" s="73">
        <f>SUM(J$6:J311)</f>
        <v>998147.94041780289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32.688000000000002</v>
      </c>
      <c r="W311" s="71">
        <f t="shared" si="63"/>
        <v>998.14794041780294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32688</v>
      </c>
      <c r="N312" s="73">
        <f>SUM(J$6:J312)</f>
        <v>998147.94041780289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32.688000000000002</v>
      </c>
      <c r="W312" s="71">
        <f t="shared" si="63"/>
        <v>998.14794041780294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32688</v>
      </c>
      <c r="N313" s="73">
        <f>SUM(J$6:J313)</f>
        <v>998147.94041780289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32.688000000000002</v>
      </c>
      <c r="W313" s="71">
        <f t="shared" si="63"/>
        <v>998.14794041780294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32688</v>
      </c>
      <c r="N314" s="73">
        <f>SUM(J$6:J314)</f>
        <v>998147.94041780289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32.688000000000002</v>
      </c>
      <c r="W314" s="71">
        <f t="shared" si="63"/>
        <v>998.14794041780294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32688</v>
      </c>
      <c r="N315" s="73">
        <f>SUM(J$6:J315)</f>
        <v>998147.94041780289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32.688000000000002</v>
      </c>
      <c r="W315" s="71">
        <f t="shared" si="63"/>
        <v>998.14794041780294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32688</v>
      </c>
      <c r="N316" s="73">
        <f>SUM(J$6:J316)</f>
        <v>998147.94041780289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32.688000000000002</v>
      </c>
      <c r="W316" s="71">
        <f t="shared" si="63"/>
        <v>998.14794041780294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32688</v>
      </c>
      <c r="N317" s="73">
        <f>SUM(J$6:J317)</f>
        <v>998147.94041780289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32.688000000000002</v>
      </c>
      <c r="W317" s="71">
        <f t="shared" si="63"/>
        <v>998.14794041780294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32688</v>
      </c>
      <c r="N318" s="73">
        <f>SUM(J$6:J318)</f>
        <v>998147.94041780289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32.688000000000002</v>
      </c>
      <c r="W318" s="71">
        <f t="shared" si="63"/>
        <v>998.14794041780294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32688</v>
      </c>
      <c r="N319" s="73">
        <f>SUM(J$6:J319)</f>
        <v>998147.94041780289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32.688000000000002</v>
      </c>
      <c r="W319" s="71">
        <f t="shared" si="63"/>
        <v>998.14794041780294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32688</v>
      </c>
      <c r="N320" s="73">
        <f>SUM(J$6:J320)</f>
        <v>998147.94041780289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32.688000000000002</v>
      </c>
      <c r="W320" s="71">
        <f t="shared" si="63"/>
        <v>998.14794041780294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32688</v>
      </c>
      <c r="N321" s="73">
        <f>SUM(J$6:J321)</f>
        <v>998147.94041780289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32.688000000000002</v>
      </c>
      <c r="W321" s="71">
        <f t="shared" si="63"/>
        <v>998.14794041780294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32688</v>
      </c>
      <c r="N322" s="73">
        <f>SUM(J$6:J322)</f>
        <v>998147.94041780289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32.688000000000002</v>
      </c>
      <c r="W322" s="71">
        <f t="shared" si="63"/>
        <v>998.14794041780294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32688</v>
      </c>
      <c r="N323" s="73">
        <f>SUM(J$6:J323)</f>
        <v>998147.94041780289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32.688000000000002</v>
      </c>
      <c r="W323" s="71">
        <f t="shared" si="63"/>
        <v>998.14794041780294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32688</v>
      </c>
      <c r="N324" s="73">
        <f>SUM(J$6:J324)</f>
        <v>998147.94041780289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32.688000000000002</v>
      </c>
      <c r="W324" s="71">
        <f t="shared" si="63"/>
        <v>998.14794041780294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32688</v>
      </c>
      <c r="N325" s="73">
        <f>SUM(J$6:J325)</f>
        <v>998147.94041780289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32.688000000000002</v>
      </c>
      <c r="W325" s="71">
        <f t="shared" si="63"/>
        <v>998.14794041780294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32688</v>
      </c>
      <c r="N326" s="73">
        <f>SUM(J$6:J326)</f>
        <v>998147.94041780289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32.688000000000002</v>
      </c>
      <c r="W326" s="71">
        <f t="shared" ref="W326:W371" si="76">N326/$R$3</f>
        <v>998.14794041780294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32688</v>
      </c>
      <c r="N327" s="73">
        <f>SUM(J$6:J327)</f>
        <v>998147.94041780289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32.688000000000002</v>
      </c>
      <c r="W327" s="71">
        <f t="shared" si="76"/>
        <v>998.14794041780294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32688</v>
      </c>
      <c r="N328" s="73">
        <f>SUM(J$6:J328)</f>
        <v>998147.94041780289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32.688000000000002</v>
      </c>
      <c r="W328" s="71">
        <f t="shared" si="76"/>
        <v>998.14794041780294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32688</v>
      </c>
      <c r="N329" s="73">
        <f>SUM(J$6:J329)</f>
        <v>998147.94041780289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32.688000000000002</v>
      </c>
      <c r="W329" s="71">
        <f t="shared" si="76"/>
        <v>998.14794041780294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32688</v>
      </c>
      <c r="N330" s="73">
        <f>SUM(J$6:J330)</f>
        <v>998147.94041780289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32.688000000000002</v>
      </c>
      <c r="W330" s="71">
        <f t="shared" si="76"/>
        <v>998.14794041780294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32688</v>
      </c>
      <c r="N331" s="73">
        <f>SUM(J$6:J331)</f>
        <v>998147.94041780289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32.688000000000002</v>
      </c>
      <c r="W331" s="71">
        <f t="shared" si="76"/>
        <v>998.14794041780294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32688</v>
      </c>
      <c r="N332" s="73">
        <f>SUM(J$6:J332)</f>
        <v>998147.94041780289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32.688000000000002</v>
      </c>
      <c r="W332" s="71">
        <f t="shared" si="76"/>
        <v>998.14794041780294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32688</v>
      </c>
      <c r="N333" s="73">
        <f>SUM(J$6:J333)</f>
        <v>998147.94041780289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32.688000000000002</v>
      </c>
      <c r="W333" s="71">
        <f t="shared" si="76"/>
        <v>998.14794041780294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32688</v>
      </c>
      <c r="N334" s="73">
        <f>SUM(J$6:J334)</f>
        <v>998147.94041780289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32.688000000000002</v>
      </c>
      <c r="W334" s="71">
        <f t="shared" si="76"/>
        <v>998.14794041780294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32688</v>
      </c>
      <c r="N335" s="73">
        <f>SUM(J$6:J335)</f>
        <v>998147.94041780289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32.688000000000002</v>
      </c>
      <c r="W335" s="71">
        <f t="shared" si="76"/>
        <v>998.14794041780294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32688</v>
      </c>
      <c r="N336" s="73">
        <f>SUM(J$6:J336)</f>
        <v>998147.94041780289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32.688000000000002</v>
      </c>
      <c r="W336" s="71">
        <f t="shared" si="76"/>
        <v>998.14794041780294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32688</v>
      </c>
      <c r="N337" s="73">
        <f>SUM(J$6:J337)</f>
        <v>998147.94041780289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32.688000000000002</v>
      </c>
      <c r="W337" s="71">
        <f t="shared" si="76"/>
        <v>998.14794041780294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32688</v>
      </c>
      <c r="N338" s="73">
        <f>SUM(J$6:J338)</f>
        <v>998147.94041780289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32.688000000000002</v>
      </c>
      <c r="W338" s="71">
        <f t="shared" si="76"/>
        <v>998.14794041780294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32688</v>
      </c>
      <c r="N339" s="73">
        <f>SUM(J$6:J339)</f>
        <v>998147.94041780289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32.688000000000002</v>
      </c>
      <c r="W339" s="71">
        <f t="shared" si="76"/>
        <v>998.14794041780294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32688</v>
      </c>
      <c r="N340" s="73">
        <f>SUM(J$6:J340)</f>
        <v>998147.94041780289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32.688000000000002</v>
      </c>
      <c r="W340" s="71">
        <f t="shared" si="76"/>
        <v>998.14794041780294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32688</v>
      </c>
      <c r="N341" s="73">
        <f>SUM(J$6:J341)</f>
        <v>998147.94041780289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32.688000000000002</v>
      </c>
      <c r="W341" s="71">
        <f t="shared" si="76"/>
        <v>998.14794041780294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32688</v>
      </c>
      <c r="N342" s="73">
        <f>SUM(J$6:J342)</f>
        <v>998147.94041780289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32.688000000000002</v>
      </c>
      <c r="W342" s="71">
        <f t="shared" si="76"/>
        <v>998.14794041780294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32688</v>
      </c>
      <c r="N343" s="73">
        <f>SUM(J$6:J343)</f>
        <v>998147.94041780289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32.688000000000002</v>
      </c>
      <c r="W343" s="71">
        <f t="shared" si="76"/>
        <v>998.14794041780294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32688</v>
      </c>
      <c r="N344" s="73">
        <f>SUM(J$6:J344)</f>
        <v>998147.94041780289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32.688000000000002</v>
      </c>
      <c r="W344" s="71">
        <f t="shared" si="76"/>
        <v>998.14794041780294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32688</v>
      </c>
      <c r="N345" s="73">
        <f>SUM(J$6:J345)</f>
        <v>998147.94041780289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32.688000000000002</v>
      </c>
      <c r="W345" s="71">
        <f t="shared" si="76"/>
        <v>998.14794041780294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32688</v>
      </c>
      <c r="N346" s="73">
        <f>SUM(J$6:J346)</f>
        <v>998147.94041780289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32.688000000000002</v>
      </c>
      <c r="W346" s="71">
        <f t="shared" si="76"/>
        <v>998.14794041780294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32688</v>
      </c>
      <c r="N347" s="73">
        <f>SUM(J$6:J347)</f>
        <v>998147.94041780289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32.688000000000002</v>
      </c>
      <c r="W347" s="71">
        <f t="shared" si="76"/>
        <v>998.14794041780294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32688</v>
      </c>
      <c r="N348" s="73">
        <f>SUM(J$6:J348)</f>
        <v>998147.94041780289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32.688000000000002</v>
      </c>
      <c r="W348" s="71">
        <f t="shared" si="76"/>
        <v>998.14794041780294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32688</v>
      </c>
      <c r="N349" s="73">
        <f>SUM(J$6:J349)</f>
        <v>998147.94041780289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32.688000000000002</v>
      </c>
      <c r="W349" s="71">
        <f t="shared" si="76"/>
        <v>998.14794041780294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32688</v>
      </c>
      <c r="N350" s="73">
        <f>SUM(J$6:J350)</f>
        <v>998147.94041780289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32.688000000000002</v>
      </c>
      <c r="W350" s="71">
        <f t="shared" si="76"/>
        <v>998.14794041780294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32688</v>
      </c>
      <c r="N351" s="73">
        <f>SUM(J$6:J351)</f>
        <v>998147.94041780289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32.688000000000002</v>
      </c>
      <c r="W351" s="71">
        <f t="shared" si="76"/>
        <v>998.14794041780294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32688</v>
      </c>
      <c r="N352" s="73">
        <f>SUM(J$6:J352)</f>
        <v>998147.94041780289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32.688000000000002</v>
      </c>
      <c r="W352" s="71">
        <f t="shared" si="76"/>
        <v>998.14794041780294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32688</v>
      </c>
      <c r="N353" s="73">
        <f>SUM(J$6:J353)</f>
        <v>998147.94041780289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32.688000000000002</v>
      </c>
      <c r="W353" s="71">
        <f t="shared" si="76"/>
        <v>998.14794041780294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32688</v>
      </c>
      <c r="N354" s="73">
        <f>SUM(J$6:J354)</f>
        <v>998147.94041780289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32.688000000000002</v>
      </c>
      <c r="W354" s="71">
        <f t="shared" si="76"/>
        <v>998.14794041780294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32688</v>
      </c>
      <c r="N355" s="73">
        <f>SUM(J$6:J355)</f>
        <v>998147.94041780289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32.688000000000002</v>
      </c>
      <c r="W355" s="71">
        <f t="shared" si="76"/>
        <v>998.14794041780294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32688</v>
      </c>
      <c r="N356" s="73">
        <f>SUM(J$6:J356)</f>
        <v>998147.94041780289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32.688000000000002</v>
      </c>
      <c r="W356" s="71">
        <f t="shared" si="76"/>
        <v>998.14794041780294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32688</v>
      </c>
      <c r="N357" s="73">
        <f>SUM(J$6:J357)</f>
        <v>998147.94041780289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32.688000000000002</v>
      </c>
      <c r="W357" s="71">
        <f t="shared" si="76"/>
        <v>998.14794041780294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32688</v>
      </c>
      <c r="N358" s="73">
        <f>SUM(J$6:J358)</f>
        <v>998147.94041780289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32.688000000000002</v>
      </c>
      <c r="W358" s="71">
        <f t="shared" si="76"/>
        <v>998.14794041780294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32688</v>
      </c>
      <c r="N359" s="73">
        <f>SUM(J$6:J359)</f>
        <v>998147.94041780289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32.688000000000002</v>
      </c>
      <c r="W359" s="71">
        <f t="shared" si="76"/>
        <v>998.14794041780294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32688</v>
      </c>
      <c r="N360" s="73">
        <f>SUM(J$6:J360)</f>
        <v>998147.94041780289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32.688000000000002</v>
      </c>
      <c r="W360" s="71">
        <f t="shared" si="76"/>
        <v>998.14794041780294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32688</v>
      </c>
      <c r="N361" s="73">
        <f>SUM(J$6:J361)</f>
        <v>998147.94041780289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32.688000000000002</v>
      </c>
      <c r="W361" s="71">
        <f t="shared" si="76"/>
        <v>998.14794041780294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32688</v>
      </c>
      <c r="N362" s="73">
        <f>SUM(J$6:J362)</f>
        <v>998147.94041780289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32.688000000000002</v>
      </c>
      <c r="W362" s="71">
        <f t="shared" si="76"/>
        <v>998.14794041780294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32688</v>
      </c>
      <c r="N363" s="73">
        <f>SUM(J$6:J363)</f>
        <v>998147.94041780289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32.688000000000002</v>
      </c>
      <c r="W363" s="71">
        <f t="shared" si="76"/>
        <v>998.14794041780294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32688</v>
      </c>
      <c r="N364" s="73">
        <f>SUM(J$6:J364)</f>
        <v>998147.94041780289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32.688000000000002</v>
      </c>
      <c r="W364" s="71">
        <f t="shared" si="76"/>
        <v>998.14794041780294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32688</v>
      </c>
      <c r="N365" s="73">
        <f>SUM(J$6:J365)</f>
        <v>998147.94041780289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32.688000000000002</v>
      </c>
      <c r="W365" s="71">
        <f t="shared" si="76"/>
        <v>998.14794041780294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32688</v>
      </c>
      <c r="N366" s="73">
        <f>SUM(J$6:J366)</f>
        <v>998147.94041780289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32.688000000000002</v>
      </c>
      <c r="W366" s="71">
        <f t="shared" si="76"/>
        <v>998.14794041780294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32688</v>
      </c>
      <c r="N367" s="73">
        <f>SUM(J$6:J367)</f>
        <v>998147.94041780289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32.688000000000002</v>
      </c>
      <c r="W367" s="71">
        <f t="shared" si="76"/>
        <v>998.14794041780294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32688</v>
      </c>
      <c r="N368" s="73">
        <f>SUM(J$6:J368)</f>
        <v>998147.94041780289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32.688000000000002</v>
      </c>
      <c r="W368" s="71">
        <f t="shared" si="76"/>
        <v>998.14794041780294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32688</v>
      </c>
      <c r="N369" s="73">
        <f>SUM(J$6:J369)</f>
        <v>998147.94041780289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32.688000000000002</v>
      </c>
      <c r="W369" s="71">
        <f t="shared" si="76"/>
        <v>998.14794041780294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32688</v>
      </c>
      <c r="N370" s="73">
        <f>SUM(J$6:J370)</f>
        <v>998147.94041780289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32.688000000000002</v>
      </c>
      <c r="W370" s="71">
        <f t="shared" si="76"/>
        <v>998.14794041780294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32688</v>
      </c>
      <c r="N371" s="73">
        <f>SUM(J$6:J371)</f>
        <v>998147.94041780289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32.688000000000002</v>
      </c>
      <c r="W371" s="71">
        <f t="shared" si="76"/>
        <v>998.14794041780294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1" sqref="B30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5" style="62" customWidth="1"/>
    <col min="5" max="5" width="11.109375" style="62" bestFit="1" customWidth="1"/>
    <col min="6" max="6" width="13.33203125" style="62" bestFit="1" customWidth="1"/>
    <col min="7" max="7" width="15" style="62" customWidth="1"/>
    <col min="8" max="8" width="2.6640625" style="66" customWidth="1"/>
    <col min="9" max="9" width="13.109375" style="76" customWidth="1"/>
    <col min="10" max="10" width="10" style="73" bestFit="1" customWidth="1"/>
    <col min="11" max="11" width="11" style="73" customWidth="1"/>
    <col min="12" max="12" width="13.109375" style="73" customWidth="1"/>
    <col min="13" max="13" width="9.6640625" style="73" bestFit="1" customWidth="1"/>
    <col min="14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I3" s="110"/>
      <c r="K3" s="75">
        <f>Summary!B8</f>
        <v>37187</v>
      </c>
      <c r="L3" s="83">
        <f>SUM(L6:L371)</f>
        <v>39988</v>
      </c>
      <c r="P3" s="73">
        <v>1000000</v>
      </c>
      <c r="Q3" s="73"/>
      <c r="R3" s="73">
        <v>1000</v>
      </c>
      <c r="S3" s="62"/>
      <c r="T3" s="82">
        <f>SUM(T6:T371)</f>
        <v>39.988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1</v>
      </c>
      <c r="L301" s="73">
        <f t="shared" si="55"/>
        <v>10893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10.893000000000001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89560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89432</v>
      </c>
      <c r="N302" s="73">
        <f>SUM(J$6:J302)</f>
        <v>1159854.8700000001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89.56</v>
      </c>
      <c r="V302" s="71">
        <f t="shared" si="62"/>
        <v>89.432000000000002</v>
      </c>
      <c r="W302" s="71">
        <f t="shared" si="63"/>
        <v>1159.8548700000001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89560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89432</v>
      </c>
      <c r="N303" s="73">
        <f>SUM(J$6:J303)</f>
        <v>1159854.8700000001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89.56</v>
      </c>
      <c r="V303" s="71">
        <f t="shared" si="62"/>
        <v>89.432000000000002</v>
      </c>
      <c r="W303" s="71">
        <f t="shared" si="63"/>
        <v>1159.8548700000001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89560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89432</v>
      </c>
      <c r="N304" s="73">
        <f>SUM(J$6:J304)</f>
        <v>1159854.8700000001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89.56</v>
      </c>
      <c r="V304" s="71">
        <f t="shared" si="62"/>
        <v>89.432000000000002</v>
      </c>
      <c r="W304" s="71">
        <f t="shared" si="63"/>
        <v>1159.8548700000001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89560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89432</v>
      </c>
      <c r="N305" s="73">
        <f>SUM(J$6:J305)</f>
        <v>1159854.8700000001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89.56</v>
      </c>
      <c r="V305" s="71">
        <f t="shared" si="62"/>
        <v>89.432000000000002</v>
      </c>
      <c r="W305" s="71">
        <f t="shared" si="63"/>
        <v>1159.8548700000001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89560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89432</v>
      </c>
      <c r="N306" s="73">
        <f>SUM(J$6:J306)</f>
        <v>1159854.8700000001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89.56</v>
      </c>
      <c r="V306" s="71">
        <f t="shared" si="62"/>
        <v>89.432000000000002</v>
      </c>
      <c r="W306" s="71">
        <f t="shared" si="63"/>
        <v>1159.8548700000001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89560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89432</v>
      </c>
      <c r="N307" s="73">
        <f>SUM(J$6:J307)</f>
        <v>1159854.8700000001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89.56</v>
      </c>
      <c r="V307" s="71">
        <f t="shared" si="62"/>
        <v>89.432000000000002</v>
      </c>
      <c r="W307" s="71">
        <f t="shared" si="63"/>
        <v>1159.8548700000001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89560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89432</v>
      </c>
      <c r="N308" s="73">
        <f>SUM(J$6:J308)</f>
        <v>1159854.8700000001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89.56</v>
      </c>
      <c r="V308" s="71">
        <f t="shared" si="62"/>
        <v>89.432000000000002</v>
      </c>
      <c r="W308" s="71">
        <f t="shared" si="63"/>
        <v>1159.8548700000001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89560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89432</v>
      </c>
      <c r="N309" s="73">
        <f>SUM(J$6:J309)</f>
        <v>1159854.8700000001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89.56</v>
      </c>
      <c r="V309" s="71">
        <f t="shared" si="62"/>
        <v>89.432000000000002</v>
      </c>
      <c r="W309" s="71">
        <f t="shared" si="63"/>
        <v>1159.8548700000001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89432</v>
      </c>
      <c r="N310" s="73">
        <f>SUM(J$6:J310)</f>
        <v>1159854.8700000001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89.432000000000002</v>
      </c>
      <c r="W310" s="71">
        <f t="shared" si="63"/>
        <v>1159.8548700000001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89432</v>
      </c>
      <c r="N311" s="73">
        <f>SUM(J$6:J311)</f>
        <v>1159854.8700000001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89.432000000000002</v>
      </c>
      <c r="W311" s="71">
        <f t="shared" si="63"/>
        <v>1159.8548700000001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89432</v>
      </c>
      <c r="N312" s="73">
        <f>SUM(J$6:J312)</f>
        <v>1159854.8700000001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89.432000000000002</v>
      </c>
      <c r="W312" s="71">
        <f t="shared" si="63"/>
        <v>1159.8548700000001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89432</v>
      </c>
      <c r="N313" s="73">
        <f>SUM(J$6:J313)</f>
        <v>1159854.8700000001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89.432000000000002</v>
      </c>
      <c r="W313" s="71">
        <f t="shared" si="63"/>
        <v>1159.8548700000001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89432</v>
      </c>
      <c r="N314" s="73">
        <f>SUM(J$6:J314)</f>
        <v>1159854.8700000001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89.432000000000002</v>
      </c>
      <c r="W314" s="71">
        <f t="shared" si="63"/>
        <v>1159.8548700000001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89432</v>
      </c>
      <c r="N315" s="73">
        <f>SUM(J$6:J315)</f>
        <v>1159854.8700000001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89.432000000000002</v>
      </c>
      <c r="W315" s="71">
        <f t="shared" si="63"/>
        <v>1159.8548700000001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89432</v>
      </c>
      <c r="N316" s="73">
        <f>SUM(J$6:J316)</f>
        <v>1159854.8700000001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89.432000000000002</v>
      </c>
      <c r="W316" s="71">
        <f t="shared" si="63"/>
        <v>1159.8548700000001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89432</v>
      </c>
      <c r="N317" s="73">
        <f>SUM(J$6:J317)</f>
        <v>1159854.8700000001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89.432000000000002</v>
      </c>
      <c r="W317" s="71">
        <f t="shared" si="63"/>
        <v>1159.8548700000001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89432</v>
      </c>
      <c r="N318" s="73">
        <f>SUM(J$6:J318)</f>
        <v>1159854.8700000001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89.432000000000002</v>
      </c>
      <c r="W318" s="71">
        <f t="shared" si="63"/>
        <v>1159.8548700000001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89432</v>
      </c>
      <c r="N319" s="73">
        <f>SUM(J$6:J319)</f>
        <v>1159854.8700000001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89.432000000000002</v>
      </c>
      <c r="W319" s="71">
        <f t="shared" si="63"/>
        <v>1159.8548700000001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89432</v>
      </c>
      <c r="N320" s="73">
        <f>SUM(J$6:J320)</f>
        <v>1159854.8700000001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89.432000000000002</v>
      </c>
      <c r="W320" s="71">
        <f t="shared" si="63"/>
        <v>1159.8548700000001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89432</v>
      </c>
      <c r="N321" s="73">
        <f>SUM(J$6:J321)</f>
        <v>1159854.8700000001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89.432000000000002</v>
      </c>
      <c r="W321" s="71">
        <f t="shared" si="63"/>
        <v>1159.8548700000001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89432</v>
      </c>
      <c r="N322" s="73">
        <f>SUM(J$6:J322)</f>
        <v>1159854.8700000001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89.432000000000002</v>
      </c>
      <c r="W322" s="71">
        <f t="shared" si="63"/>
        <v>1159.8548700000001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89432</v>
      </c>
      <c r="N323" s="73">
        <f>SUM(J$6:J323)</f>
        <v>1159854.8700000001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89.432000000000002</v>
      </c>
      <c r="W323" s="71">
        <f t="shared" si="63"/>
        <v>1159.8548700000001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89432</v>
      </c>
      <c r="N324" s="73">
        <f>SUM(J$6:J324)</f>
        <v>1159854.8700000001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89.432000000000002</v>
      </c>
      <c r="W324" s="71">
        <f t="shared" si="63"/>
        <v>1159.8548700000001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89432</v>
      </c>
      <c r="N325" s="73">
        <f>SUM(J$6:J325)</f>
        <v>1159854.8700000001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89.432000000000002</v>
      </c>
      <c r="W325" s="71">
        <f t="shared" si="63"/>
        <v>1159.8548700000001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89432</v>
      </c>
      <c r="N326" s="73">
        <f>SUM(J$6:J326)</f>
        <v>1159854.8700000001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89.432000000000002</v>
      </c>
      <c r="W326" s="71">
        <f t="shared" ref="W326:W371" si="76">N326/$R$3</f>
        <v>1159.8548700000001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89432</v>
      </c>
      <c r="N327" s="73">
        <f>SUM(J$6:J327)</f>
        <v>1159854.8700000001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89.432000000000002</v>
      </c>
      <c r="W327" s="71">
        <f t="shared" si="76"/>
        <v>1159.8548700000001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89432</v>
      </c>
      <c r="N328" s="73">
        <f>SUM(J$6:J328)</f>
        <v>1159854.8700000001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89.432000000000002</v>
      </c>
      <c r="W328" s="71">
        <f t="shared" si="76"/>
        <v>1159.8548700000001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89432</v>
      </c>
      <c r="N329" s="73">
        <f>SUM(J$6:J329)</f>
        <v>1159854.8700000001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89.432000000000002</v>
      </c>
      <c r="W329" s="71">
        <f t="shared" si="76"/>
        <v>1159.8548700000001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89432</v>
      </c>
      <c r="N330" s="73">
        <f>SUM(J$6:J330)</f>
        <v>1159854.8700000001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89.432000000000002</v>
      </c>
      <c r="W330" s="71">
        <f t="shared" si="76"/>
        <v>1159.8548700000001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89432</v>
      </c>
      <c r="N331" s="73">
        <f>SUM(J$6:J331)</f>
        <v>1159854.8700000001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89.432000000000002</v>
      </c>
      <c r="W331" s="71">
        <f t="shared" si="76"/>
        <v>1159.8548700000001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89432</v>
      </c>
      <c r="N332" s="73">
        <f>SUM(J$6:J332)</f>
        <v>1159854.8700000001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89.432000000000002</v>
      </c>
      <c r="W332" s="71">
        <f t="shared" si="76"/>
        <v>1159.8548700000001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89432</v>
      </c>
      <c r="N333" s="73">
        <f>SUM(J$6:J333)</f>
        <v>1159854.8700000001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89.432000000000002</v>
      </c>
      <c r="W333" s="71">
        <f t="shared" si="76"/>
        <v>1159.8548700000001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89432</v>
      </c>
      <c r="N334" s="73">
        <f>SUM(J$6:J334)</f>
        <v>1159854.8700000001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89.432000000000002</v>
      </c>
      <c r="W334" s="71">
        <f t="shared" si="76"/>
        <v>1159.8548700000001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89432</v>
      </c>
      <c r="N335" s="73">
        <f>SUM(J$6:J335)</f>
        <v>1159854.8700000001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89.432000000000002</v>
      </c>
      <c r="W335" s="71">
        <f t="shared" si="76"/>
        <v>1159.8548700000001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89432</v>
      </c>
      <c r="N336" s="73">
        <f>SUM(J$6:J336)</f>
        <v>1159854.8700000001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89.432000000000002</v>
      </c>
      <c r="W336" s="71">
        <f t="shared" si="76"/>
        <v>1159.8548700000001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89432</v>
      </c>
      <c r="N337" s="73">
        <f>SUM(J$6:J337)</f>
        <v>1159854.8700000001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89.432000000000002</v>
      </c>
      <c r="W337" s="71">
        <f t="shared" si="76"/>
        <v>1159.8548700000001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89432</v>
      </c>
      <c r="N338" s="73">
        <f>SUM(J$6:J338)</f>
        <v>1159854.8700000001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89.432000000000002</v>
      </c>
      <c r="W338" s="71">
        <f t="shared" si="76"/>
        <v>1159.8548700000001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89432</v>
      </c>
      <c r="N339" s="73">
        <f>SUM(J$6:J339)</f>
        <v>1159854.8700000001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89.432000000000002</v>
      </c>
      <c r="W339" s="71">
        <f t="shared" si="76"/>
        <v>1159.8548700000001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89432</v>
      </c>
      <c r="N340" s="73">
        <f>SUM(J$6:J340)</f>
        <v>1159854.8700000001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89.432000000000002</v>
      </c>
      <c r="W340" s="71">
        <f t="shared" si="76"/>
        <v>1159.8548700000001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89432</v>
      </c>
      <c r="N341" s="73">
        <f>SUM(J$6:J341)</f>
        <v>1159854.8700000001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89.432000000000002</v>
      </c>
      <c r="W341" s="71">
        <f t="shared" si="76"/>
        <v>1159.8548700000001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89432</v>
      </c>
      <c r="N342" s="73">
        <f>SUM(J$6:J342)</f>
        <v>1159854.8700000001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89.432000000000002</v>
      </c>
      <c r="W342" s="71">
        <f t="shared" si="76"/>
        <v>1159.8548700000001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89432</v>
      </c>
      <c r="N343" s="73">
        <f>SUM(J$6:J343)</f>
        <v>1159854.8700000001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89.432000000000002</v>
      </c>
      <c r="W343" s="71">
        <f t="shared" si="76"/>
        <v>1159.8548700000001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89432</v>
      </c>
      <c r="N344" s="73">
        <f>SUM(J$6:J344)</f>
        <v>1159854.8700000001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89.432000000000002</v>
      </c>
      <c r="W344" s="71">
        <f t="shared" si="76"/>
        <v>1159.8548700000001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89432</v>
      </c>
      <c r="N345" s="73">
        <f>SUM(J$6:J345)</f>
        <v>1159854.8700000001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89.432000000000002</v>
      </c>
      <c r="W345" s="71">
        <f t="shared" si="76"/>
        <v>1159.8548700000001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89432</v>
      </c>
      <c r="N346" s="73">
        <f>SUM(J$6:J346)</f>
        <v>1159854.8700000001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89.432000000000002</v>
      </c>
      <c r="W346" s="71">
        <f t="shared" si="76"/>
        <v>1159.8548700000001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89432</v>
      </c>
      <c r="N347" s="73">
        <f>SUM(J$6:J347)</f>
        <v>1159854.8700000001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89.432000000000002</v>
      </c>
      <c r="W347" s="71">
        <f t="shared" si="76"/>
        <v>1159.8548700000001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89432</v>
      </c>
      <c r="N348" s="73">
        <f>SUM(J$6:J348)</f>
        <v>1159854.8700000001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89.432000000000002</v>
      </c>
      <c r="W348" s="71">
        <f t="shared" si="76"/>
        <v>1159.8548700000001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89432</v>
      </c>
      <c r="N349" s="73">
        <f>SUM(J$6:J349)</f>
        <v>1159854.8700000001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89.432000000000002</v>
      </c>
      <c r="W349" s="71">
        <f t="shared" si="76"/>
        <v>1159.8548700000001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89432</v>
      </c>
      <c r="N350" s="73">
        <f>SUM(J$6:J350)</f>
        <v>1159854.8700000001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89.432000000000002</v>
      </c>
      <c r="W350" s="71">
        <f t="shared" si="76"/>
        <v>1159.8548700000001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89432</v>
      </c>
      <c r="N351" s="73">
        <f>SUM(J$6:J351)</f>
        <v>1159854.8700000001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89.432000000000002</v>
      </c>
      <c r="W351" s="71">
        <f t="shared" si="76"/>
        <v>1159.8548700000001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89432</v>
      </c>
      <c r="N352" s="73">
        <f>SUM(J$6:J352)</f>
        <v>1159854.8700000001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89.432000000000002</v>
      </c>
      <c r="W352" s="71">
        <f t="shared" si="76"/>
        <v>1159.8548700000001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89432</v>
      </c>
      <c r="N353" s="73">
        <f>SUM(J$6:J353)</f>
        <v>1159854.8700000001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89.432000000000002</v>
      </c>
      <c r="W353" s="71">
        <f t="shared" si="76"/>
        <v>1159.8548700000001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89432</v>
      </c>
      <c r="N354" s="73">
        <f>SUM(J$6:J354)</f>
        <v>1159854.8700000001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89.432000000000002</v>
      </c>
      <c r="W354" s="71">
        <f t="shared" si="76"/>
        <v>1159.8548700000001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89432</v>
      </c>
      <c r="N355" s="73">
        <f>SUM(J$6:J355)</f>
        <v>1159854.8700000001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89.432000000000002</v>
      </c>
      <c r="W355" s="71">
        <f t="shared" si="76"/>
        <v>1159.8548700000001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89432</v>
      </c>
      <c r="N356" s="73">
        <f>SUM(J$6:J356)</f>
        <v>1159854.8700000001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89.432000000000002</v>
      </c>
      <c r="W356" s="71">
        <f t="shared" si="76"/>
        <v>1159.8548700000001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89432</v>
      </c>
      <c r="N357" s="73">
        <f>SUM(J$6:J357)</f>
        <v>1159854.8700000001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89.432000000000002</v>
      </c>
      <c r="W357" s="71">
        <f t="shared" si="76"/>
        <v>1159.8548700000001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89432</v>
      </c>
      <c r="N358" s="73">
        <f>SUM(J$6:J358)</f>
        <v>1159854.8700000001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89.432000000000002</v>
      </c>
      <c r="W358" s="71">
        <f t="shared" si="76"/>
        <v>1159.8548700000001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89432</v>
      </c>
      <c r="N359" s="73">
        <f>SUM(J$6:J359)</f>
        <v>1159854.8700000001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89.432000000000002</v>
      </c>
      <c r="W359" s="71">
        <f t="shared" si="76"/>
        <v>1159.8548700000001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89432</v>
      </c>
      <c r="N360" s="73">
        <f>SUM(J$6:J360)</f>
        <v>1159854.8700000001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89.432000000000002</v>
      </c>
      <c r="W360" s="71">
        <f t="shared" si="76"/>
        <v>1159.8548700000001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89432</v>
      </c>
      <c r="N361" s="73">
        <f>SUM(J$6:J361)</f>
        <v>1159854.8700000001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89.432000000000002</v>
      </c>
      <c r="W361" s="71">
        <f t="shared" si="76"/>
        <v>1159.8548700000001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89432</v>
      </c>
      <c r="N362" s="73">
        <f>SUM(J$6:J362)</f>
        <v>1159854.8700000001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89.432000000000002</v>
      </c>
      <c r="W362" s="71">
        <f t="shared" si="76"/>
        <v>1159.8548700000001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89432</v>
      </c>
      <c r="N363" s="73">
        <f>SUM(J$6:J363)</f>
        <v>1159854.8700000001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89.432000000000002</v>
      </c>
      <c r="W363" s="71">
        <f t="shared" si="76"/>
        <v>1159.8548700000001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89432</v>
      </c>
      <c r="N364" s="73">
        <f>SUM(J$6:J364)</f>
        <v>1159854.8700000001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89.432000000000002</v>
      </c>
      <c r="W364" s="71">
        <f t="shared" si="76"/>
        <v>1159.8548700000001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89432</v>
      </c>
      <c r="N365" s="73">
        <f>SUM(J$6:J365)</f>
        <v>1159854.8700000001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89.432000000000002</v>
      </c>
      <c r="W365" s="71">
        <f t="shared" si="76"/>
        <v>1159.8548700000001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89432</v>
      </c>
      <c r="N366" s="73">
        <f>SUM(J$6:J366)</f>
        <v>1159854.8700000001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89.432000000000002</v>
      </c>
      <c r="W366" s="71">
        <f t="shared" si="76"/>
        <v>1159.8548700000001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89432</v>
      </c>
      <c r="N367" s="73">
        <f>SUM(J$6:J367)</f>
        <v>1159854.8700000001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89.432000000000002</v>
      </c>
      <c r="W367" s="71">
        <f t="shared" si="76"/>
        <v>1159.8548700000001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89432</v>
      </c>
      <c r="N368" s="73">
        <f>SUM(J$6:J368)</f>
        <v>1159854.8700000001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89.432000000000002</v>
      </c>
      <c r="W368" s="71">
        <f t="shared" si="76"/>
        <v>1159.8548700000001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89432</v>
      </c>
      <c r="N369" s="73">
        <f>SUM(J$6:J369)</f>
        <v>1159854.8700000001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89.432000000000002</v>
      </c>
      <c r="W369" s="71">
        <f t="shared" si="76"/>
        <v>1159.8548700000001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89432</v>
      </c>
      <c r="N370" s="73">
        <f>SUM(J$6:J370)</f>
        <v>1159854.8700000001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89.432000000000002</v>
      </c>
      <c r="W370" s="71">
        <f t="shared" si="76"/>
        <v>1159.8548700000001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89432</v>
      </c>
      <c r="N371" s="73">
        <f>SUM(J$6:J371)</f>
        <v>1159854.8700000001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89.432000000000002</v>
      </c>
      <c r="W371" s="71">
        <f t="shared" si="76"/>
        <v>1159.8548700000001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1" sqref="B30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I3" s="110"/>
      <c r="K3" s="75">
        <f>Summary!B8</f>
        <v>37187</v>
      </c>
      <c r="L3" s="83">
        <f>SUM(L6:L371)</f>
        <v>-1322</v>
      </c>
      <c r="P3" s="73">
        <v>1000000</v>
      </c>
      <c r="Q3" s="73"/>
      <c r="R3" s="73">
        <v>1000</v>
      </c>
      <c r="S3" s="62"/>
      <c r="T3" s="82">
        <f>SUM(T6:T371)</f>
        <v>-1.3220000000000001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1</v>
      </c>
      <c r="L301" s="73">
        <f t="shared" si="55"/>
        <v>3067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3.0670000000000002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4476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6791</v>
      </c>
      <c r="N302" s="73">
        <f>SUM(J$6:J302)</f>
        <v>-206963.05000000005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4.476</v>
      </c>
      <c r="V302" s="71">
        <f t="shared" si="62"/>
        <v>6.7910000000000004</v>
      </c>
      <c r="W302" s="71">
        <f t="shared" si="63"/>
        <v>-206.96305000000004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4476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6791</v>
      </c>
      <c r="N303" s="73">
        <f>SUM(J$6:J303)</f>
        <v>-206963.05000000005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4.476</v>
      </c>
      <c r="V303" s="71">
        <f t="shared" si="62"/>
        <v>6.7910000000000004</v>
      </c>
      <c r="W303" s="71">
        <f t="shared" si="63"/>
        <v>-206.96305000000004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4476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6791</v>
      </c>
      <c r="N304" s="73">
        <f>SUM(J$6:J304)</f>
        <v>-206963.05000000005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4.476</v>
      </c>
      <c r="V304" s="71">
        <f t="shared" si="62"/>
        <v>6.7910000000000004</v>
      </c>
      <c r="W304" s="71">
        <f t="shared" si="63"/>
        <v>-206.96305000000004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4476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6791</v>
      </c>
      <c r="N305" s="73">
        <f>SUM(J$6:J305)</f>
        <v>-206963.05000000005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4.476</v>
      </c>
      <c r="V305" s="71">
        <f t="shared" si="62"/>
        <v>6.7910000000000004</v>
      </c>
      <c r="W305" s="71">
        <f t="shared" si="63"/>
        <v>-206.96305000000004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4476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6791</v>
      </c>
      <c r="N306" s="73">
        <f>SUM(J$6:J306)</f>
        <v>-206963.05000000005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4.476</v>
      </c>
      <c r="V306" s="71">
        <f t="shared" si="62"/>
        <v>6.7910000000000004</v>
      </c>
      <c r="W306" s="71">
        <f t="shared" si="63"/>
        <v>-206.96305000000004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4476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6791</v>
      </c>
      <c r="N307" s="73">
        <f>SUM(J$6:J307)</f>
        <v>-206963.05000000005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4.476</v>
      </c>
      <c r="V307" s="71">
        <f t="shared" si="62"/>
        <v>6.7910000000000004</v>
      </c>
      <c r="W307" s="71">
        <f t="shared" si="63"/>
        <v>-206.96305000000004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4476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6791</v>
      </c>
      <c r="N308" s="73">
        <f>SUM(J$6:J308)</f>
        <v>-206963.05000000005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4.476</v>
      </c>
      <c r="V308" s="71">
        <f t="shared" si="62"/>
        <v>6.7910000000000004</v>
      </c>
      <c r="W308" s="71">
        <f t="shared" si="63"/>
        <v>-206.96305000000004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4476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6791</v>
      </c>
      <c r="N309" s="73">
        <f>SUM(J$6:J309)</f>
        <v>-206963.05000000005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4.476</v>
      </c>
      <c r="V309" s="71">
        <f t="shared" si="62"/>
        <v>6.7910000000000004</v>
      </c>
      <c r="W309" s="71">
        <f t="shared" si="63"/>
        <v>-206.96305000000004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6791</v>
      </c>
      <c r="N310" s="73">
        <f>SUM(J$6:J310)</f>
        <v>-206963.05000000005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6.7910000000000004</v>
      </c>
      <c r="W310" s="71">
        <f t="shared" si="63"/>
        <v>-206.96305000000004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6791</v>
      </c>
      <c r="N311" s="73">
        <f>SUM(J$6:J311)</f>
        <v>-206963.05000000005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6.7910000000000004</v>
      </c>
      <c r="W311" s="71">
        <f t="shared" si="63"/>
        <v>-206.96305000000004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6791</v>
      </c>
      <c r="N312" s="73">
        <f>SUM(J$6:J312)</f>
        <v>-206963.05000000005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6.7910000000000004</v>
      </c>
      <c r="W312" s="71">
        <f t="shared" si="63"/>
        <v>-206.96305000000004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6791</v>
      </c>
      <c r="N313" s="73">
        <f>SUM(J$6:J313)</f>
        <v>-206963.05000000005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6.7910000000000004</v>
      </c>
      <c r="W313" s="71">
        <f t="shared" si="63"/>
        <v>-206.96305000000004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6791</v>
      </c>
      <c r="N314" s="73">
        <f>SUM(J$6:J314)</f>
        <v>-206963.05000000005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6.7910000000000004</v>
      </c>
      <c r="W314" s="71">
        <f t="shared" si="63"/>
        <v>-206.96305000000004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6791</v>
      </c>
      <c r="N315" s="73">
        <f>SUM(J$6:J315)</f>
        <v>-206963.05000000005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6.7910000000000004</v>
      </c>
      <c r="W315" s="71">
        <f t="shared" si="63"/>
        <v>-206.96305000000004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6791</v>
      </c>
      <c r="N316" s="73">
        <f>SUM(J$6:J316)</f>
        <v>-206963.05000000005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6.7910000000000004</v>
      </c>
      <c r="W316" s="71">
        <f t="shared" si="63"/>
        <v>-206.96305000000004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6791</v>
      </c>
      <c r="N317" s="73">
        <f>SUM(J$6:J317)</f>
        <v>-206963.05000000005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6.7910000000000004</v>
      </c>
      <c r="W317" s="71">
        <f t="shared" si="63"/>
        <v>-206.96305000000004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6791</v>
      </c>
      <c r="N318" s="73">
        <f>SUM(J$6:J318)</f>
        <v>-206963.05000000005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6.7910000000000004</v>
      </c>
      <c r="W318" s="71">
        <f t="shared" si="63"/>
        <v>-206.96305000000004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6791</v>
      </c>
      <c r="N319" s="73">
        <f>SUM(J$6:J319)</f>
        <v>-206963.05000000005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6.7910000000000004</v>
      </c>
      <c r="W319" s="71">
        <f t="shared" si="63"/>
        <v>-206.96305000000004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6791</v>
      </c>
      <c r="N320" s="73">
        <f>SUM(J$6:J320)</f>
        <v>-206963.05000000005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6.7910000000000004</v>
      </c>
      <c r="W320" s="71">
        <f t="shared" si="63"/>
        <v>-206.96305000000004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6791</v>
      </c>
      <c r="N321" s="73">
        <f>SUM(J$6:J321)</f>
        <v>-206963.05000000005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6.7910000000000004</v>
      </c>
      <c r="W321" s="71">
        <f t="shared" si="63"/>
        <v>-206.96305000000004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6791</v>
      </c>
      <c r="N322" s="73">
        <f>SUM(J$6:J322)</f>
        <v>-206963.05000000005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6.7910000000000004</v>
      </c>
      <c r="W322" s="71">
        <f t="shared" si="63"/>
        <v>-206.96305000000004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6791</v>
      </c>
      <c r="N323" s="73">
        <f>SUM(J$6:J323)</f>
        <v>-206963.05000000005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6.7910000000000004</v>
      </c>
      <c r="W323" s="71">
        <f t="shared" si="63"/>
        <v>-206.96305000000004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6791</v>
      </c>
      <c r="N324" s="73">
        <f>SUM(J$6:J324)</f>
        <v>-206963.05000000005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6.7910000000000004</v>
      </c>
      <c r="W324" s="71">
        <f t="shared" si="63"/>
        <v>-206.96305000000004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6791</v>
      </c>
      <c r="N325" s="73">
        <f>SUM(J$6:J325)</f>
        <v>-206963.05000000005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6.7910000000000004</v>
      </c>
      <c r="W325" s="71">
        <f t="shared" si="63"/>
        <v>-206.96305000000004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6791</v>
      </c>
      <c r="N326" s="73">
        <f>SUM(J$6:J326)</f>
        <v>-206963.05000000005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6.7910000000000004</v>
      </c>
      <c r="W326" s="71">
        <f t="shared" ref="W326:W371" si="76">N326/$R$3</f>
        <v>-206.96305000000004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6791</v>
      </c>
      <c r="N327" s="73">
        <f>SUM(J$6:J327)</f>
        <v>-206963.05000000005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6.7910000000000004</v>
      </c>
      <c r="W327" s="71">
        <f t="shared" si="76"/>
        <v>-206.96305000000004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6791</v>
      </c>
      <c r="N328" s="73">
        <f>SUM(J$6:J328)</f>
        <v>-206963.05000000005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6.7910000000000004</v>
      </c>
      <c r="W328" s="71">
        <f t="shared" si="76"/>
        <v>-206.96305000000004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6791</v>
      </c>
      <c r="N329" s="73">
        <f>SUM(J$6:J329)</f>
        <v>-206963.05000000005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6.7910000000000004</v>
      </c>
      <c r="W329" s="71">
        <f t="shared" si="76"/>
        <v>-206.96305000000004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6791</v>
      </c>
      <c r="N330" s="73">
        <f>SUM(J$6:J330)</f>
        <v>-206963.05000000005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6.7910000000000004</v>
      </c>
      <c r="W330" s="71">
        <f t="shared" si="76"/>
        <v>-206.96305000000004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6791</v>
      </c>
      <c r="N331" s="73">
        <f>SUM(J$6:J331)</f>
        <v>-206963.05000000005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6.7910000000000004</v>
      </c>
      <c r="W331" s="71">
        <f t="shared" si="76"/>
        <v>-206.96305000000004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6791</v>
      </c>
      <c r="N332" s="73">
        <f>SUM(J$6:J332)</f>
        <v>-206963.05000000005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6.7910000000000004</v>
      </c>
      <c r="W332" s="71">
        <f t="shared" si="76"/>
        <v>-206.96305000000004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6791</v>
      </c>
      <c r="N333" s="73">
        <f>SUM(J$6:J333)</f>
        <v>-206963.05000000005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6.7910000000000004</v>
      </c>
      <c r="W333" s="71">
        <f t="shared" si="76"/>
        <v>-206.96305000000004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6791</v>
      </c>
      <c r="N334" s="73">
        <f>SUM(J$6:J334)</f>
        <v>-206963.05000000005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6.7910000000000004</v>
      </c>
      <c r="W334" s="71">
        <f t="shared" si="76"/>
        <v>-206.96305000000004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6791</v>
      </c>
      <c r="N335" s="73">
        <f>SUM(J$6:J335)</f>
        <v>-206963.05000000005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6.7910000000000004</v>
      </c>
      <c r="W335" s="71">
        <f t="shared" si="76"/>
        <v>-206.96305000000004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6791</v>
      </c>
      <c r="N336" s="73">
        <f>SUM(J$6:J336)</f>
        <v>-206963.05000000005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6.7910000000000004</v>
      </c>
      <c r="W336" s="71">
        <f t="shared" si="76"/>
        <v>-206.96305000000004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6791</v>
      </c>
      <c r="N337" s="73">
        <f>SUM(J$6:J337)</f>
        <v>-206963.05000000005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6.7910000000000004</v>
      </c>
      <c r="W337" s="71">
        <f t="shared" si="76"/>
        <v>-206.96305000000004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6791</v>
      </c>
      <c r="N338" s="73">
        <f>SUM(J$6:J338)</f>
        <v>-206963.05000000005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6.7910000000000004</v>
      </c>
      <c r="W338" s="71">
        <f t="shared" si="76"/>
        <v>-206.96305000000004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6791</v>
      </c>
      <c r="N339" s="73">
        <f>SUM(J$6:J339)</f>
        <v>-206963.05000000005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6.7910000000000004</v>
      </c>
      <c r="W339" s="71">
        <f t="shared" si="76"/>
        <v>-206.96305000000004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6791</v>
      </c>
      <c r="N340" s="73">
        <f>SUM(J$6:J340)</f>
        <v>-206963.05000000005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6.7910000000000004</v>
      </c>
      <c r="W340" s="71">
        <f t="shared" si="76"/>
        <v>-206.96305000000004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6791</v>
      </c>
      <c r="N341" s="73">
        <f>SUM(J$6:J341)</f>
        <v>-206963.05000000005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6.7910000000000004</v>
      </c>
      <c r="W341" s="71">
        <f t="shared" si="76"/>
        <v>-206.96305000000004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6791</v>
      </c>
      <c r="N342" s="73">
        <f>SUM(J$6:J342)</f>
        <v>-206963.05000000005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6.7910000000000004</v>
      </c>
      <c r="W342" s="71">
        <f t="shared" si="76"/>
        <v>-206.96305000000004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6791</v>
      </c>
      <c r="N343" s="73">
        <f>SUM(J$6:J343)</f>
        <v>-206963.05000000005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6.7910000000000004</v>
      </c>
      <c r="W343" s="71">
        <f t="shared" si="76"/>
        <v>-206.96305000000004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6791</v>
      </c>
      <c r="N344" s="73">
        <f>SUM(J$6:J344)</f>
        <v>-206963.05000000005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6.7910000000000004</v>
      </c>
      <c r="W344" s="71">
        <f t="shared" si="76"/>
        <v>-206.96305000000004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6791</v>
      </c>
      <c r="N345" s="73">
        <f>SUM(J$6:J345)</f>
        <v>-206963.05000000005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6.7910000000000004</v>
      </c>
      <c r="W345" s="71">
        <f t="shared" si="76"/>
        <v>-206.96305000000004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6791</v>
      </c>
      <c r="N346" s="73">
        <f>SUM(J$6:J346)</f>
        <v>-206963.05000000005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6.7910000000000004</v>
      </c>
      <c r="W346" s="71">
        <f t="shared" si="76"/>
        <v>-206.96305000000004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6791</v>
      </c>
      <c r="N347" s="73">
        <f>SUM(J$6:J347)</f>
        <v>-206963.05000000005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6.7910000000000004</v>
      </c>
      <c r="W347" s="71">
        <f t="shared" si="76"/>
        <v>-206.96305000000004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6791</v>
      </c>
      <c r="N348" s="73">
        <f>SUM(J$6:J348)</f>
        <v>-206963.05000000005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6.7910000000000004</v>
      </c>
      <c r="W348" s="71">
        <f t="shared" si="76"/>
        <v>-206.96305000000004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6791</v>
      </c>
      <c r="N349" s="73">
        <f>SUM(J$6:J349)</f>
        <v>-206963.05000000005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6.7910000000000004</v>
      </c>
      <c r="W349" s="71">
        <f t="shared" si="76"/>
        <v>-206.96305000000004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6791</v>
      </c>
      <c r="N350" s="73">
        <f>SUM(J$6:J350)</f>
        <v>-206963.05000000005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6.7910000000000004</v>
      </c>
      <c r="W350" s="71">
        <f t="shared" si="76"/>
        <v>-206.96305000000004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6791</v>
      </c>
      <c r="N351" s="73">
        <f>SUM(J$6:J351)</f>
        <v>-206963.05000000005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6.7910000000000004</v>
      </c>
      <c r="W351" s="71">
        <f t="shared" si="76"/>
        <v>-206.96305000000004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6791</v>
      </c>
      <c r="N352" s="73">
        <f>SUM(J$6:J352)</f>
        <v>-206963.05000000005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6.7910000000000004</v>
      </c>
      <c r="W352" s="71">
        <f t="shared" si="76"/>
        <v>-206.96305000000004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6791</v>
      </c>
      <c r="N353" s="73">
        <f>SUM(J$6:J353)</f>
        <v>-206963.05000000005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6.7910000000000004</v>
      </c>
      <c r="W353" s="71">
        <f t="shared" si="76"/>
        <v>-206.96305000000004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6791</v>
      </c>
      <c r="N354" s="73">
        <f>SUM(J$6:J354)</f>
        <v>-206963.05000000005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6.7910000000000004</v>
      </c>
      <c r="W354" s="71">
        <f t="shared" si="76"/>
        <v>-206.96305000000004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6791</v>
      </c>
      <c r="N355" s="73">
        <f>SUM(J$6:J355)</f>
        <v>-206963.05000000005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6.7910000000000004</v>
      </c>
      <c r="W355" s="71">
        <f t="shared" si="76"/>
        <v>-206.96305000000004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6791</v>
      </c>
      <c r="N356" s="73">
        <f>SUM(J$6:J356)</f>
        <v>-206963.05000000005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6.7910000000000004</v>
      </c>
      <c r="W356" s="71">
        <f t="shared" si="76"/>
        <v>-206.96305000000004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6791</v>
      </c>
      <c r="N357" s="73">
        <f>SUM(J$6:J357)</f>
        <v>-206963.05000000005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6.7910000000000004</v>
      </c>
      <c r="W357" s="71">
        <f t="shared" si="76"/>
        <v>-206.96305000000004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6791</v>
      </c>
      <c r="N358" s="73">
        <f>SUM(J$6:J358)</f>
        <v>-206963.05000000005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6.7910000000000004</v>
      </c>
      <c r="W358" s="71">
        <f t="shared" si="76"/>
        <v>-206.96305000000004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6791</v>
      </c>
      <c r="N359" s="73">
        <f>SUM(J$6:J359)</f>
        <v>-206963.05000000005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6.7910000000000004</v>
      </c>
      <c r="W359" s="71">
        <f t="shared" si="76"/>
        <v>-206.96305000000004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6791</v>
      </c>
      <c r="N360" s="73">
        <f>SUM(J$6:J360)</f>
        <v>-206963.05000000005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6.7910000000000004</v>
      </c>
      <c r="W360" s="71">
        <f t="shared" si="76"/>
        <v>-206.96305000000004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6791</v>
      </c>
      <c r="N361" s="73">
        <f>SUM(J$6:J361)</f>
        <v>-206963.05000000005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6.7910000000000004</v>
      </c>
      <c r="W361" s="71">
        <f t="shared" si="76"/>
        <v>-206.96305000000004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6791</v>
      </c>
      <c r="N362" s="73">
        <f>SUM(J$6:J362)</f>
        <v>-206963.05000000005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6.7910000000000004</v>
      </c>
      <c r="W362" s="71">
        <f t="shared" si="76"/>
        <v>-206.96305000000004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6791</v>
      </c>
      <c r="N363" s="73">
        <f>SUM(J$6:J363)</f>
        <v>-206963.05000000005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6.7910000000000004</v>
      </c>
      <c r="W363" s="71">
        <f t="shared" si="76"/>
        <v>-206.96305000000004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6791</v>
      </c>
      <c r="N364" s="73">
        <f>SUM(J$6:J364)</f>
        <v>-206963.05000000005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6.7910000000000004</v>
      </c>
      <c r="W364" s="71">
        <f t="shared" si="76"/>
        <v>-206.96305000000004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6791</v>
      </c>
      <c r="N365" s="73">
        <f>SUM(J$6:J365)</f>
        <v>-206963.05000000005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6.7910000000000004</v>
      </c>
      <c r="W365" s="71">
        <f t="shared" si="76"/>
        <v>-206.96305000000004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6791</v>
      </c>
      <c r="N366" s="73">
        <f>SUM(J$6:J366)</f>
        <v>-206963.05000000005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6.7910000000000004</v>
      </c>
      <c r="W366" s="71">
        <f t="shared" si="76"/>
        <v>-206.96305000000004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6791</v>
      </c>
      <c r="N367" s="73">
        <f>SUM(J$6:J367)</f>
        <v>-206963.05000000005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6.7910000000000004</v>
      </c>
      <c r="W367" s="71">
        <f t="shared" si="76"/>
        <v>-206.96305000000004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6791</v>
      </c>
      <c r="N368" s="73">
        <f>SUM(J$6:J368)</f>
        <v>-206963.05000000005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6.7910000000000004</v>
      </c>
      <c r="W368" s="71">
        <f t="shared" si="76"/>
        <v>-206.96305000000004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6791</v>
      </c>
      <c r="N369" s="73">
        <f>SUM(J$6:J369)</f>
        <v>-206963.05000000005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6.7910000000000004</v>
      </c>
      <c r="W369" s="71">
        <f t="shared" si="76"/>
        <v>-206.96305000000004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6791</v>
      </c>
      <c r="N370" s="73">
        <f>SUM(J$6:J370)</f>
        <v>-206963.05000000005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6.7910000000000004</v>
      </c>
      <c r="W370" s="71">
        <f t="shared" si="76"/>
        <v>-206.96305000000004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6791</v>
      </c>
      <c r="N371" s="73">
        <f>SUM(J$6:J371)</f>
        <v>-206963.05000000005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6.7910000000000004</v>
      </c>
      <c r="W371" s="71">
        <f t="shared" si="76"/>
        <v>-206.96305000000004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276" sqref="B27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I3" s="110"/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1" sqref="B30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I3" s="110"/>
      <c r="K3" s="75">
        <f>Summary!B8</f>
        <v>37187</v>
      </c>
      <c r="L3" s="83">
        <f>SUM(L6:L371)</f>
        <v>12805</v>
      </c>
      <c r="P3" s="73">
        <v>1000000</v>
      </c>
      <c r="Q3" s="73"/>
      <c r="R3" s="73">
        <v>1000</v>
      </c>
      <c r="S3" s="62"/>
      <c r="T3" s="82">
        <f>SUM(T6:T371)</f>
        <v>12.805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12805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12805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12805</v>
      </c>
      <c r="N303" s="73">
        <f>SUM(J$6:J303)</f>
        <v>-24421.65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12.805</v>
      </c>
      <c r="V303" s="71">
        <f t="shared" si="62"/>
        <v>12.805</v>
      </c>
      <c r="W303" s="71">
        <f t="shared" si="63"/>
        <v>-24.421650000000003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12805</v>
      </c>
      <c r="N304" s="73">
        <f>SUM(J$6:J304)</f>
        <v>-24421.65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12.805</v>
      </c>
      <c r="V304" s="71">
        <f t="shared" si="62"/>
        <v>12.805</v>
      </c>
      <c r="W304" s="71">
        <f t="shared" si="63"/>
        <v>-24.421650000000003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12805</v>
      </c>
      <c r="N305" s="73">
        <f>SUM(J$6:J305)</f>
        <v>-24421.65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12.805</v>
      </c>
      <c r="V305" s="71">
        <f t="shared" si="62"/>
        <v>12.805</v>
      </c>
      <c r="W305" s="71">
        <f t="shared" si="63"/>
        <v>-24.421650000000003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12805</v>
      </c>
      <c r="N306" s="73">
        <f>SUM(J$6:J306)</f>
        <v>-24421.65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12.805</v>
      </c>
      <c r="V306" s="71">
        <f t="shared" si="62"/>
        <v>12.805</v>
      </c>
      <c r="W306" s="71">
        <f t="shared" si="63"/>
        <v>-24.421650000000003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12805</v>
      </c>
      <c r="N307" s="73">
        <f>SUM(J$6:J307)</f>
        <v>-24421.65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12.805</v>
      </c>
      <c r="V307" s="71">
        <f t="shared" si="62"/>
        <v>12.805</v>
      </c>
      <c r="W307" s="71">
        <f t="shared" si="63"/>
        <v>-24.421650000000003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12805</v>
      </c>
      <c r="N308" s="73">
        <f>SUM(J$6:J308)</f>
        <v>-24421.65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12.805</v>
      </c>
      <c r="V308" s="71">
        <f t="shared" si="62"/>
        <v>12.805</v>
      </c>
      <c r="W308" s="71">
        <f t="shared" si="63"/>
        <v>-24.421650000000003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12805</v>
      </c>
      <c r="N309" s="73">
        <f>SUM(J$6:J309)</f>
        <v>-24421.65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12.805</v>
      </c>
      <c r="V309" s="71">
        <f t="shared" si="62"/>
        <v>12.805</v>
      </c>
      <c r="W309" s="71">
        <f t="shared" si="63"/>
        <v>-24.421650000000003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12805</v>
      </c>
      <c r="N310" s="73">
        <f>SUM(J$6:J310)</f>
        <v>-24421.65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12.805</v>
      </c>
      <c r="W310" s="71">
        <f t="shared" si="63"/>
        <v>-24.421650000000003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12805</v>
      </c>
      <c r="N311" s="73">
        <f>SUM(J$6:J311)</f>
        <v>-24421.65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12.805</v>
      </c>
      <c r="W311" s="71">
        <f t="shared" si="63"/>
        <v>-24.421650000000003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12805</v>
      </c>
      <c r="N312" s="73">
        <f>SUM(J$6:J312)</f>
        <v>-24421.65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12.805</v>
      </c>
      <c r="W312" s="71">
        <f t="shared" si="63"/>
        <v>-24.421650000000003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12805</v>
      </c>
      <c r="N313" s="73">
        <f>SUM(J$6:J313)</f>
        <v>-24421.65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12.805</v>
      </c>
      <c r="W313" s="71">
        <f t="shared" si="63"/>
        <v>-24.421650000000003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12805</v>
      </c>
      <c r="N314" s="73">
        <f>SUM(J$6:J314)</f>
        <v>-24421.65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12.805</v>
      </c>
      <c r="W314" s="71">
        <f t="shared" si="63"/>
        <v>-24.421650000000003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12805</v>
      </c>
      <c r="N315" s="73">
        <f>SUM(J$6:J315)</f>
        <v>-24421.65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12.805</v>
      </c>
      <c r="W315" s="71">
        <f t="shared" si="63"/>
        <v>-24.421650000000003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12805</v>
      </c>
      <c r="N316" s="73">
        <f>SUM(J$6:J316)</f>
        <v>-24421.65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12.805</v>
      </c>
      <c r="W316" s="71">
        <f t="shared" si="63"/>
        <v>-24.421650000000003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12805</v>
      </c>
      <c r="N317" s="73">
        <f>SUM(J$6:J317)</f>
        <v>-24421.65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12.805</v>
      </c>
      <c r="W317" s="71">
        <f t="shared" si="63"/>
        <v>-24.421650000000003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12805</v>
      </c>
      <c r="N318" s="73">
        <f>SUM(J$6:J318)</f>
        <v>-24421.65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12.805</v>
      </c>
      <c r="W318" s="71">
        <f t="shared" si="63"/>
        <v>-24.421650000000003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12805</v>
      </c>
      <c r="N319" s="73">
        <f>SUM(J$6:J319)</f>
        <v>-24421.65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12.805</v>
      </c>
      <c r="W319" s="71">
        <f t="shared" si="63"/>
        <v>-24.421650000000003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12805</v>
      </c>
      <c r="N320" s="73">
        <f>SUM(J$6:J320)</f>
        <v>-24421.65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12.805</v>
      </c>
      <c r="W320" s="71">
        <f t="shared" si="63"/>
        <v>-24.421650000000003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12805</v>
      </c>
      <c r="N321" s="73">
        <f>SUM(J$6:J321)</f>
        <v>-24421.65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12.805</v>
      </c>
      <c r="W321" s="71">
        <f t="shared" si="63"/>
        <v>-24.421650000000003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12805</v>
      </c>
      <c r="N322" s="73">
        <f>SUM(J$6:J322)</f>
        <v>-24421.65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12.805</v>
      </c>
      <c r="W322" s="71">
        <f t="shared" si="63"/>
        <v>-24.421650000000003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12805</v>
      </c>
      <c r="N323" s="73">
        <f>SUM(J$6:J323)</f>
        <v>-24421.65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12.805</v>
      </c>
      <c r="W323" s="71">
        <f t="shared" si="63"/>
        <v>-24.421650000000003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12805</v>
      </c>
      <c r="N324" s="73">
        <f>SUM(J$6:J324)</f>
        <v>-24421.65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12.805</v>
      </c>
      <c r="W324" s="71">
        <f t="shared" si="63"/>
        <v>-24.421650000000003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12805</v>
      </c>
      <c r="N325" s="73">
        <f>SUM(J$6:J325)</f>
        <v>-24421.65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12.805</v>
      </c>
      <c r="W325" s="71">
        <f t="shared" si="63"/>
        <v>-24.421650000000003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12805</v>
      </c>
      <c r="N326" s="73">
        <f>SUM(J$6:J326)</f>
        <v>-24421.65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12.805</v>
      </c>
      <c r="W326" s="71">
        <f t="shared" ref="W326:W371" si="76">N326/$R$3</f>
        <v>-24.421650000000003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12805</v>
      </c>
      <c r="N327" s="73">
        <f>SUM(J$6:J327)</f>
        <v>-24421.65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12.805</v>
      </c>
      <c r="W327" s="71">
        <f t="shared" si="76"/>
        <v>-24.421650000000003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12805</v>
      </c>
      <c r="N328" s="73">
        <f>SUM(J$6:J328)</f>
        <v>-24421.65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12.805</v>
      </c>
      <c r="W328" s="71">
        <f t="shared" si="76"/>
        <v>-24.421650000000003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12805</v>
      </c>
      <c r="N329" s="73">
        <f>SUM(J$6:J329)</f>
        <v>-24421.65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12.805</v>
      </c>
      <c r="W329" s="71">
        <f t="shared" si="76"/>
        <v>-24.421650000000003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12805</v>
      </c>
      <c r="N330" s="73">
        <f>SUM(J$6:J330)</f>
        <v>-24421.65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12.805</v>
      </c>
      <c r="W330" s="71">
        <f t="shared" si="76"/>
        <v>-24.421650000000003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12805</v>
      </c>
      <c r="N331" s="73">
        <f>SUM(J$6:J331)</f>
        <v>-24421.65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12.805</v>
      </c>
      <c r="W331" s="71">
        <f t="shared" si="76"/>
        <v>-24.421650000000003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12805</v>
      </c>
      <c r="N332" s="73">
        <f>SUM(J$6:J332)</f>
        <v>-24421.65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12.805</v>
      </c>
      <c r="W332" s="71">
        <f t="shared" si="76"/>
        <v>-24.421650000000003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12805</v>
      </c>
      <c r="N333" s="73">
        <f>SUM(J$6:J333)</f>
        <v>-24421.65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12.805</v>
      </c>
      <c r="W333" s="71">
        <f t="shared" si="76"/>
        <v>-24.421650000000003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12805</v>
      </c>
      <c r="N334" s="73">
        <f>SUM(J$6:J334)</f>
        <v>-24421.65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12.805</v>
      </c>
      <c r="W334" s="71">
        <f t="shared" si="76"/>
        <v>-24.421650000000003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12805</v>
      </c>
      <c r="N335" s="73">
        <f>SUM(J$6:J335)</f>
        <v>-24421.65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12.805</v>
      </c>
      <c r="W335" s="71">
        <f t="shared" si="76"/>
        <v>-24.421650000000003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12805</v>
      </c>
      <c r="N336" s="73">
        <f>SUM(J$6:J336)</f>
        <v>-24421.65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12.805</v>
      </c>
      <c r="W336" s="71">
        <f t="shared" si="76"/>
        <v>-24.421650000000003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12805</v>
      </c>
      <c r="N337" s="73">
        <f>SUM(J$6:J337)</f>
        <v>-24421.65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12.805</v>
      </c>
      <c r="W337" s="71">
        <f t="shared" si="76"/>
        <v>-24.421650000000003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12805</v>
      </c>
      <c r="N338" s="73">
        <f>SUM(J$6:J338)</f>
        <v>-24421.65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12.805</v>
      </c>
      <c r="W338" s="71">
        <f t="shared" si="76"/>
        <v>-24.421650000000003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12805</v>
      </c>
      <c r="N339" s="73">
        <f>SUM(J$6:J339)</f>
        <v>-24421.65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12.805</v>
      </c>
      <c r="W339" s="71">
        <f t="shared" si="76"/>
        <v>-24.421650000000003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12805</v>
      </c>
      <c r="N340" s="73">
        <f>SUM(J$6:J340)</f>
        <v>-24421.65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12.805</v>
      </c>
      <c r="W340" s="71">
        <f t="shared" si="76"/>
        <v>-24.421650000000003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12805</v>
      </c>
      <c r="N341" s="73">
        <f>SUM(J$6:J341)</f>
        <v>-24421.65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12.805</v>
      </c>
      <c r="W341" s="71">
        <f t="shared" si="76"/>
        <v>-24.421650000000003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12805</v>
      </c>
      <c r="N342" s="73">
        <f>SUM(J$6:J342)</f>
        <v>-24421.65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12.805</v>
      </c>
      <c r="W342" s="71">
        <f t="shared" si="76"/>
        <v>-24.421650000000003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12805</v>
      </c>
      <c r="N343" s="73">
        <f>SUM(J$6:J343)</f>
        <v>-24421.65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12.805</v>
      </c>
      <c r="W343" s="71">
        <f t="shared" si="76"/>
        <v>-24.421650000000003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12805</v>
      </c>
      <c r="N344" s="73">
        <f>SUM(J$6:J344)</f>
        <v>-24421.65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12.805</v>
      </c>
      <c r="W344" s="71">
        <f t="shared" si="76"/>
        <v>-24.421650000000003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12805</v>
      </c>
      <c r="N345" s="73">
        <f>SUM(J$6:J345)</f>
        <v>-24421.65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12.805</v>
      </c>
      <c r="W345" s="71">
        <f t="shared" si="76"/>
        <v>-24.421650000000003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12805</v>
      </c>
      <c r="N346" s="73">
        <f>SUM(J$6:J346)</f>
        <v>-24421.65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12.805</v>
      </c>
      <c r="W346" s="71">
        <f t="shared" si="76"/>
        <v>-24.421650000000003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12805</v>
      </c>
      <c r="N347" s="73">
        <f>SUM(J$6:J347)</f>
        <v>-24421.65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12.805</v>
      </c>
      <c r="W347" s="71">
        <f t="shared" si="76"/>
        <v>-24.421650000000003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12805</v>
      </c>
      <c r="N348" s="73">
        <f>SUM(J$6:J348)</f>
        <v>-24421.65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12.805</v>
      </c>
      <c r="W348" s="71">
        <f t="shared" si="76"/>
        <v>-24.421650000000003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12805</v>
      </c>
      <c r="N349" s="73">
        <f>SUM(J$6:J349)</f>
        <v>-24421.65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12.805</v>
      </c>
      <c r="W349" s="71">
        <f t="shared" si="76"/>
        <v>-24.421650000000003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12805</v>
      </c>
      <c r="N350" s="73">
        <f>SUM(J$6:J350)</f>
        <v>-24421.65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12.805</v>
      </c>
      <c r="W350" s="71">
        <f t="shared" si="76"/>
        <v>-24.421650000000003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12805</v>
      </c>
      <c r="N351" s="73">
        <f>SUM(J$6:J351)</f>
        <v>-24421.65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12.805</v>
      </c>
      <c r="W351" s="71">
        <f t="shared" si="76"/>
        <v>-24.421650000000003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12805</v>
      </c>
      <c r="N352" s="73">
        <f>SUM(J$6:J352)</f>
        <v>-24421.65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12.805</v>
      </c>
      <c r="W352" s="71">
        <f t="shared" si="76"/>
        <v>-24.421650000000003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12805</v>
      </c>
      <c r="N353" s="73">
        <f>SUM(J$6:J353)</f>
        <v>-24421.65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12.805</v>
      </c>
      <c r="W353" s="71">
        <f t="shared" si="76"/>
        <v>-24.421650000000003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12805</v>
      </c>
      <c r="N354" s="73">
        <f>SUM(J$6:J354)</f>
        <v>-24421.65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12.805</v>
      </c>
      <c r="W354" s="71">
        <f t="shared" si="76"/>
        <v>-24.421650000000003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12805</v>
      </c>
      <c r="N355" s="73">
        <f>SUM(J$6:J355)</f>
        <v>-24421.65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12.805</v>
      </c>
      <c r="W355" s="71">
        <f t="shared" si="76"/>
        <v>-24.421650000000003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12805</v>
      </c>
      <c r="N356" s="73">
        <f>SUM(J$6:J356)</f>
        <v>-24421.65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12.805</v>
      </c>
      <c r="W356" s="71">
        <f t="shared" si="76"/>
        <v>-24.421650000000003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12805</v>
      </c>
      <c r="N357" s="73">
        <f>SUM(J$6:J357)</f>
        <v>-24421.65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12.805</v>
      </c>
      <c r="W357" s="71">
        <f t="shared" si="76"/>
        <v>-24.421650000000003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12805</v>
      </c>
      <c r="N358" s="73">
        <f>SUM(J$6:J358)</f>
        <v>-24421.65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12.805</v>
      </c>
      <c r="W358" s="71">
        <f t="shared" si="76"/>
        <v>-24.421650000000003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12805</v>
      </c>
      <c r="N359" s="73">
        <f>SUM(J$6:J359)</f>
        <v>-24421.65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12.805</v>
      </c>
      <c r="W359" s="71">
        <f t="shared" si="76"/>
        <v>-24.421650000000003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12805</v>
      </c>
      <c r="N360" s="73">
        <f>SUM(J$6:J360)</f>
        <v>-24421.65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12.805</v>
      </c>
      <c r="W360" s="71">
        <f t="shared" si="76"/>
        <v>-24.421650000000003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12805</v>
      </c>
      <c r="N361" s="73">
        <f>SUM(J$6:J361)</f>
        <v>-24421.65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12.805</v>
      </c>
      <c r="W361" s="71">
        <f t="shared" si="76"/>
        <v>-24.421650000000003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12805</v>
      </c>
      <c r="N362" s="73">
        <f>SUM(J$6:J362)</f>
        <v>-24421.65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12.805</v>
      </c>
      <c r="W362" s="71">
        <f t="shared" si="76"/>
        <v>-24.421650000000003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12805</v>
      </c>
      <c r="N363" s="73">
        <f>SUM(J$6:J363)</f>
        <v>-24421.65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12.805</v>
      </c>
      <c r="W363" s="71">
        <f t="shared" si="76"/>
        <v>-24.421650000000003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12805</v>
      </c>
      <c r="N364" s="73">
        <f>SUM(J$6:J364)</f>
        <v>-24421.65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12.805</v>
      </c>
      <c r="W364" s="71">
        <f t="shared" si="76"/>
        <v>-24.421650000000003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12805</v>
      </c>
      <c r="N365" s="73">
        <f>SUM(J$6:J365)</f>
        <v>-24421.65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12.805</v>
      </c>
      <c r="W365" s="71">
        <f t="shared" si="76"/>
        <v>-24.421650000000003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12805</v>
      </c>
      <c r="N366" s="73">
        <f>SUM(J$6:J366)</f>
        <v>-24421.65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12.805</v>
      </c>
      <c r="W366" s="71">
        <f t="shared" si="76"/>
        <v>-24.421650000000003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12805</v>
      </c>
      <c r="N367" s="73">
        <f>SUM(J$6:J367)</f>
        <v>-24421.65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12.805</v>
      </c>
      <c r="W367" s="71">
        <f t="shared" si="76"/>
        <v>-24.421650000000003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12805</v>
      </c>
      <c r="N368" s="73">
        <f>SUM(J$6:J368)</f>
        <v>-24421.65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12.805</v>
      </c>
      <c r="W368" s="71">
        <f t="shared" si="76"/>
        <v>-24.421650000000003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12805</v>
      </c>
      <c r="N369" s="73">
        <f>SUM(J$6:J369)</f>
        <v>-24421.65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12.805</v>
      </c>
      <c r="W369" s="71">
        <f t="shared" si="76"/>
        <v>-24.421650000000003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12805</v>
      </c>
      <c r="N370" s="73">
        <f>SUM(J$6:J370)</f>
        <v>-24421.65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12.805</v>
      </c>
      <c r="W370" s="71">
        <f t="shared" si="76"/>
        <v>-24.421650000000003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12805</v>
      </c>
      <c r="N371" s="73">
        <f>SUM(J$6:J371)</f>
        <v>-24421.65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12.805</v>
      </c>
      <c r="W371" s="71">
        <f t="shared" si="76"/>
        <v>-24.421650000000003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5" workbookViewId="0">
      <selection activeCell="B301" sqref="B30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37181</v>
      </c>
    </row>
    <row r="3" spans="1:23">
      <c r="G3" s="145"/>
      <c r="K3" s="75">
        <f>Summary!B8</f>
        <v>37187</v>
      </c>
      <c r="L3" s="83">
        <f>SUM(L6:L371)</f>
        <v>64365.320000000065</v>
      </c>
      <c r="P3" s="73">
        <v>1000000</v>
      </c>
      <c r="Q3" s="73"/>
      <c r="R3" s="73">
        <v>1000</v>
      </c>
      <c r="S3" s="62"/>
      <c r="T3" s="82">
        <f>SUM(T6:T371)</f>
        <v>64.365320000000068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1</v>
      </c>
      <c r="L301" s="73">
        <f t="shared" si="55"/>
        <v>7734.109999999986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7.7341099999999861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-842147.2634969895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-858647.71405680827</v>
      </c>
      <c r="N302" s="73">
        <f>SUM(J$6:J302)</f>
        <v>21812896.568972822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-842.14726349698947</v>
      </c>
      <c r="V302" s="71">
        <f t="shared" si="62"/>
        <v>-858.64771405680824</v>
      </c>
      <c r="W302" s="71">
        <f t="shared" si="63"/>
        <v>21812.896568972821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-842147.2634969895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-858647.71405680827</v>
      </c>
      <c r="N303" s="73">
        <f>SUM(J$6:J303)</f>
        <v>21812896.568972822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-842.14726349698947</v>
      </c>
      <c r="V303" s="71">
        <f t="shared" si="62"/>
        <v>-858.64771405680824</v>
      </c>
      <c r="W303" s="71">
        <f t="shared" si="63"/>
        <v>21812.896568972821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-842147.2634969895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-858647.71405680827</v>
      </c>
      <c r="N304" s="73">
        <f>SUM(J$6:J304)</f>
        <v>21812896.568972822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-842.14726349698947</v>
      </c>
      <c r="V304" s="71">
        <f t="shared" si="62"/>
        <v>-858.64771405680824</v>
      </c>
      <c r="W304" s="71">
        <f t="shared" si="63"/>
        <v>21812.896568972821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-842147.2634969895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-858647.71405680827</v>
      </c>
      <c r="N305" s="73">
        <f>SUM(J$6:J305)</f>
        <v>21812896.568972822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-842.14726349698947</v>
      </c>
      <c r="V305" s="71">
        <f t="shared" si="62"/>
        <v>-858.64771405680824</v>
      </c>
      <c r="W305" s="71">
        <f t="shared" si="63"/>
        <v>21812.896568972821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-842147.2634969895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-858647.71405680827</v>
      </c>
      <c r="N306" s="73">
        <f>SUM(J$6:J306)</f>
        <v>21812896.568972822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-842.14726349698947</v>
      </c>
      <c r="V306" s="71">
        <f t="shared" si="62"/>
        <v>-858.64771405680824</v>
      </c>
      <c r="W306" s="71">
        <f t="shared" si="63"/>
        <v>21812.896568972821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-842147.2634969895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-858647.71405680827</v>
      </c>
      <c r="N307" s="73">
        <f>SUM(J$6:J307)</f>
        <v>21812896.568972822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-842.14726349698947</v>
      </c>
      <c r="V307" s="71">
        <f t="shared" si="62"/>
        <v>-858.64771405680824</v>
      </c>
      <c r="W307" s="71">
        <f t="shared" si="63"/>
        <v>21812.896568972821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-842147.2634969895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-858647.71405680827</v>
      </c>
      <c r="N308" s="73">
        <f>SUM(J$6:J308)</f>
        <v>21812896.568972822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-842.14726349698947</v>
      </c>
      <c r="V308" s="71">
        <f t="shared" si="62"/>
        <v>-858.64771405680824</v>
      </c>
      <c r="W308" s="71">
        <f t="shared" si="63"/>
        <v>21812.896568972821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-842147.2634969895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-858647.71405680827</v>
      </c>
      <c r="N309" s="73">
        <f>SUM(J$6:J309)</f>
        <v>21812896.568972822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-842.14726349698947</v>
      </c>
      <c r="V309" s="71">
        <f t="shared" si="62"/>
        <v>-858.64771405680824</v>
      </c>
      <c r="W309" s="71">
        <f t="shared" si="63"/>
        <v>21812.896568972821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-858647.71405680827</v>
      </c>
      <c r="N310" s="73">
        <f>SUM(J$6:J310)</f>
        <v>21812896.568972822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-858.64771405680824</v>
      </c>
      <c r="W310" s="71">
        <f t="shared" si="63"/>
        <v>21812.896568972821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-858647.71405680827</v>
      </c>
      <c r="N311" s="73">
        <f>SUM(J$6:J311)</f>
        <v>21812896.568972822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-858.64771405680824</v>
      </c>
      <c r="W311" s="71">
        <f t="shared" si="63"/>
        <v>21812.896568972821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-858647.71405680827</v>
      </c>
      <c r="N312" s="73">
        <f>SUM(J$6:J312)</f>
        <v>21812896.568972822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-858.64771405680824</v>
      </c>
      <c r="W312" s="71">
        <f t="shared" si="63"/>
        <v>21812.896568972821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-858647.71405680827</v>
      </c>
      <c r="N313" s="73">
        <f>SUM(J$6:J313)</f>
        <v>21812896.568972822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-858.64771405680824</v>
      </c>
      <c r="W313" s="71">
        <f t="shared" si="63"/>
        <v>21812.896568972821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-858647.71405680827</v>
      </c>
      <c r="N314" s="73">
        <f>SUM(J$6:J314)</f>
        <v>21812896.568972822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-858.64771405680824</v>
      </c>
      <c r="W314" s="71">
        <f t="shared" si="63"/>
        <v>21812.896568972821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-858647.71405680827</v>
      </c>
      <c r="N315" s="73">
        <f>SUM(J$6:J315)</f>
        <v>21812896.568972822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-858.64771405680824</v>
      </c>
      <c r="W315" s="71">
        <f t="shared" si="63"/>
        <v>21812.896568972821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-858647.71405680827</v>
      </c>
      <c r="N316" s="73">
        <f>SUM(J$6:J316)</f>
        <v>21812896.568972822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-858.64771405680824</v>
      </c>
      <c r="W316" s="71">
        <f t="shared" si="63"/>
        <v>21812.896568972821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-858647.71405680827</v>
      </c>
      <c r="N317" s="73">
        <f>SUM(J$6:J317)</f>
        <v>21812896.568972822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-858.64771405680824</v>
      </c>
      <c r="W317" s="71">
        <f t="shared" si="63"/>
        <v>21812.896568972821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-858647.71405680827</v>
      </c>
      <c r="N318" s="73">
        <f>SUM(J$6:J318)</f>
        <v>21812896.568972822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-858.64771405680824</v>
      </c>
      <c r="W318" s="71">
        <f t="shared" si="63"/>
        <v>21812.896568972821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-858647.71405680827</v>
      </c>
      <c r="N319" s="73">
        <f>SUM(J$6:J319)</f>
        <v>21812896.568972822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-858.64771405680824</v>
      </c>
      <c r="W319" s="71">
        <f t="shared" si="63"/>
        <v>21812.896568972821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-858647.71405680827</v>
      </c>
      <c r="N320" s="73">
        <f>SUM(J$6:J320)</f>
        <v>21812896.568972822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-858.64771405680824</v>
      </c>
      <c r="W320" s="71">
        <f t="shared" si="63"/>
        <v>21812.896568972821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-858647.71405680827</v>
      </c>
      <c r="N321" s="73">
        <f>SUM(J$6:J321)</f>
        <v>21812896.568972822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-858.64771405680824</v>
      </c>
      <c r="W321" s="71">
        <f t="shared" si="63"/>
        <v>21812.896568972821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-858647.71405680827</v>
      </c>
      <c r="N322" s="73">
        <f>SUM(J$6:J322)</f>
        <v>21812896.568972822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-858.64771405680824</v>
      </c>
      <c r="W322" s="71">
        <f t="shared" si="63"/>
        <v>21812.896568972821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-858647.71405680827</v>
      </c>
      <c r="N323" s="73">
        <f>SUM(J$6:J323)</f>
        <v>21812896.568972822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-858.64771405680824</v>
      </c>
      <c r="W323" s="71">
        <f t="shared" si="63"/>
        <v>21812.896568972821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-858647.71405680827</v>
      </c>
      <c r="N324" s="73">
        <f>SUM(J$6:J324)</f>
        <v>21812896.568972822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-858.64771405680824</v>
      </c>
      <c r="W324" s="71">
        <f t="shared" si="63"/>
        <v>21812.896568972821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-858647.71405680827</v>
      </c>
      <c r="N325" s="73">
        <f>SUM(J$6:J325)</f>
        <v>21812896.568972822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-858.64771405680824</v>
      </c>
      <c r="W325" s="71">
        <f t="shared" si="63"/>
        <v>21812.896568972821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-858647.71405680827</v>
      </c>
      <c r="N326" s="73">
        <f>SUM(J$6:J326)</f>
        <v>21812896.568972822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-858.64771405680824</v>
      </c>
      <c r="W326" s="71">
        <f t="shared" ref="W326:W371" si="76">N326/$R$3</f>
        <v>21812.896568972821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-858647.71405680827</v>
      </c>
      <c r="N327" s="73">
        <f>SUM(J$6:J327)</f>
        <v>21812896.568972822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-858.64771405680824</v>
      </c>
      <c r="W327" s="71">
        <f t="shared" si="76"/>
        <v>21812.896568972821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-858647.71405680827</v>
      </c>
      <c r="N328" s="73">
        <f>SUM(J$6:J328)</f>
        <v>21812896.568972822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-858.64771405680824</v>
      </c>
      <c r="W328" s="71">
        <f t="shared" si="76"/>
        <v>21812.896568972821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-858647.71405680827</v>
      </c>
      <c r="N329" s="73">
        <f>SUM(J$6:J329)</f>
        <v>21812896.568972822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-858.64771405680824</v>
      </c>
      <c r="W329" s="71">
        <f t="shared" si="76"/>
        <v>21812.896568972821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-858647.71405680827</v>
      </c>
      <c r="N330" s="73">
        <f>SUM(J$6:J330)</f>
        <v>21812896.568972822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-858.64771405680824</v>
      </c>
      <c r="W330" s="71">
        <f t="shared" si="76"/>
        <v>21812.896568972821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-858647.71405680827</v>
      </c>
      <c r="N331" s="73">
        <f>SUM(J$6:J331)</f>
        <v>21812896.568972822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-858.64771405680824</v>
      </c>
      <c r="W331" s="71">
        <f t="shared" si="76"/>
        <v>21812.896568972821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-858647.71405680827</v>
      </c>
      <c r="N332" s="73">
        <f>SUM(J$6:J332)</f>
        <v>21812896.568972822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-858.64771405680824</v>
      </c>
      <c r="W332" s="71">
        <f t="shared" si="76"/>
        <v>21812.896568972821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-858647.71405680827</v>
      </c>
      <c r="N333" s="73">
        <f>SUM(J$6:J333)</f>
        <v>21812896.568972822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-858.64771405680824</v>
      </c>
      <c r="W333" s="71">
        <f t="shared" si="76"/>
        <v>21812.896568972821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-858647.71405680827</v>
      </c>
      <c r="N334" s="73">
        <f>SUM(J$6:J334)</f>
        <v>21812896.568972822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-858.64771405680824</v>
      </c>
      <c r="W334" s="71">
        <f t="shared" si="76"/>
        <v>21812.896568972821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-858647.71405680827</v>
      </c>
      <c r="N335" s="73">
        <f>SUM(J$6:J335)</f>
        <v>21812896.568972822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-858.64771405680824</v>
      </c>
      <c r="W335" s="71">
        <f t="shared" si="76"/>
        <v>21812.896568972821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-858647.71405680827</v>
      </c>
      <c r="N336" s="73">
        <f>SUM(J$6:J336)</f>
        <v>21812896.568972822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-858.64771405680824</v>
      </c>
      <c r="W336" s="71">
        <f t="shared" si="76"/>
        <v>21812.896568972821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-858647.71405680827</v>
      </c>
      <c r="N337" s="73">
        <f>SUM(J$6:J337)</f>
        <v>21812896.568972822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-858.64771405680824</v>
      </c>
      <c r="W337" s="71">
        <f t="shared" si="76"/>
        <v>21812.896568972821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-858647.71405680827</v>
      </c>
      <c r="N338" s="73">
        <f>SUM(J$6:J338)</f>
        <v>21812896.568972822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-858.64771405680824</v>
      </c>
      <c r="W338" s="71">
        <f t="shared" si="76"/>
        <v>21812.896568972821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-858647.71405680827</v>
      </c>
      <c r="N339" s="73">
        <f>SUM(J$6:J339)</f>
        <v>21812896.568972822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-858.64771405680824</v>
      </c>
      <c r="W339" s="71">
        <f t="shared" si="76"/>
        <v>21812.896568972821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-858647.71405680827</v>
      </c>
      <c r="N340" s="73">
        <f>SUM(J$6:J340)</f>
        <v>21812896.568972822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-858.64771405680824</v>
      </c>
      <c r="W340" s="71">
        <f t="shared" si="76"/>
        <v>21812.896568972821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-858647.71405680827</v>
      </c>
      <c r="N341" s="73">
        <f>SUM(J$6:J341)</f>
        <v>21812896.568972822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-858.64771405680824</v>
      </c>
      <c r="W341" s="71">
        <f t="shared" si="76"/>
        <v>21812.896568972821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-858647.71405680827</v>
      </c>
      <c r="N342" s="73">
        <f>SUM(J$6:J342)</f>
        <v>21812896.568972822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-858.64771405680824</v>
      </c>
      <c r="W342" s="71">
        <f t="shared" si="76"/>
        <v>21812.896568972821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-858647.71405680827</v>
      </c>
      <c r="N343" s="73">
        <f>SUM(J$6:J343)</f>
        <v>21812896.568972822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-858.64771405680824</v>
      </c>
      <c r="W343" s="71">
        <f t="shared" si="76"/>
        <v>21812.896568972821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-858647.71405680827</v>
      </c>
      <c r="N344" s="73">
        <f>SUM(J$6:J344)</f>
        <v>21812896.568972822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-858.64771405680824</v>
      </c>
      <c r="W344" s="71">
        <f t="shared" si="76"/>
        <v>21812.896568972821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-858647.71405680827</v>
      </c>
      <c r="N345" s="73">
        <f>SUM(J$6:J345)</f>
        <v>21812896.568972822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-858.64771405680824</v>
      </c>
      <c r="W345" s="71">
        <f t="shared" si="76"/>
        <v>21812.896568972821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-858647.71405680827</v>
      </c>
      <c r="N346" s="73">
        <f>SUM(J$6:J346)</f>
        <v>21812896.568972822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-858.64771405680824</v>
      </c>
      <c r="W346" s="71">
        <f t="shared" si="76"/>
        <v>21812.896568972821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-858647.71405680827</v>
      </c>
      <c r="N347" s="73">
        <f>SUM(J$6:J347)</f>
        <v>21812896.568972822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-858.64771405680824</v>
      </c>
      <c r="W347" s="71">
        <f t="shared" si="76"/>
        <v>21812.896568972821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-858647.71405680827</v>
      </c>
      <c r="N348" s="73">
        <f>SUM(J$6:J348)</f>
        <v>21812896.568972822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-858.64771405680824</v>
      </c>
      <c r="W348" s="71">
        <f t="shared" si="76"/>
        <v>21812.896568972821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-858647.71405680827</v>
      </c>
      <c r="N349" s="73">
        <f>SUM(J$6:J349)</f>
        <v>21812896.568972822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-858.64771405680824</v>
      </c>
      <c r="W349" s="71">
        <f t="shared" si="76"/>
        <v>21812.896568972821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-858647.71405680827</v>
      </c>
      <c r="N350" s="73">
        <f>SUM(J$6:J350)</f>
        <v>21812896.568972822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-858.64771405680824</v>
      </c>
      <c r="W350" s="71">
        <f t="shared" si="76"/>
        <v>21812.896568972821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-858647.71405680827</v>
      </c>
      <c r="N351" s="73">
        <f>SUM(J$6:J351)</f>
        <v>21812896.568972822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-858.64771405680824</v>
      </c>
      <c r="W351" s="71">
        <f t="shared" si="76"/>
        <v>21812.896568972821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-858647.71405680827</v>
      </c>
      <c r="N352" s="73">
        <f>SUM(J$6:J352)</f>
        <v>21812896.568972822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-858.64771405680824</v>
      </c>
      <c r="W352" s="71">
        <f t="shared" si="76"/>
        <v>21812.896568972821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-858647.71405680827</v>
      </c>
      <c r="N353" s="73">
        <f>SUM(J$6:J353)</f>
        <v>21812896.568972822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-858.64771405680824</v>
      </c>
      <c r="W353" s="71">
        <f t="shared" si="76"/>
        <v>21812.896568972821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-858647.71405680827</v>
      </c>
      <c r="N354" s="73">
        <f>SUM(J$6:J354)</f>
        <v>21812896.568972822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-858.64771405680824</v>
      </c>
      <c r="W354" s="71">
        <f t="shared" si="76"/>
        <v>21812.896568972821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-858647.71405680827</v>
      </c>
      <c r="N355" s="73">
        <f>SUM(J$6:J355)</f>
        <v>21812896.568972822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-858.64771405680824</v>
      </c>
      <c r="W355" s="71">
        <f t="shared" si="76"/>
        <v>21812.896568972821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-858647.71405680827</v>
      </c>
      <c r="N356" s="73">
        <f>SUM(J$6:J356)</f>
        <v>21812896.568972822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-858.64771405680824</v>
      </c>
      <c r="W356" s="71">
        <f t="shared" si="76"/>
        <v>21812.896568972821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-858647.71405680827</v>
      </c>
      <c r="N357" s="73">
        <f>SUM(J$6:J357)</f>
        <v>21812896.568972822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-858.64771405680824</v>
      </c>
      <c r="W357" s="71">
        <f t="shared" si="76"/>
        <v>21812.896568972821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-858647.71405680827</v>
      </c>
      <c r="N358" s="73">
        <f>SUM(J$6:J358)</f>
        <v>21812896.568972822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-858.64771405680824</v>
      </c>
      <c r="W358" s="71">
        <f t="shared" si="76"/>
        <v>21812.896568972821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-858647.71405680827</v>
      </c>
      <c r="N359" s="73">
        <f>SUM(J$6:J359)</f>
        <v>21812896.568972822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-858.64771405680824</v>
      </c>
      <c r="W359" s="71">
        <f t="shared" si="76"/>
        <v>21812.896568972821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-858647.71405680827</v>
      </c>
      <c r="N360" s="73">
        <f>SUM(J$6:J360)</f>
        <v>21812896.568972822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-858.64771405680824</v>
      </c>
      <c r="W360" s="71">
        <f t="shared" si="76"/>
        <v>21812.896568972821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-858647.71405680827</v>
      </c>
      <c r="N361" s="73">
        <f>SUM(J$6:J361)</f>
        <v>21812896.568972822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-858.64771405680824</v>
      </c>
      <c r="W361" s="71">
        <f t="shared" si="76"/>
        <v>21812.896568972821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-858647.71405680827</v>
      </c>
      <c r="N362" s="73">
        <f>SUM(J$6:J362)</f>
        <v>21812896.568972822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-858.64771405680824</v>
      </c>
      <c r="W362" s="71">
        <f t="shared" si="76"/>
        <v>21812.896568972821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-858647.71405680827</v>
      </c>
      <c r="N363" s="73">
        <f>SUM(J$6:J363)</f>
        <v>21812896.568972822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-858.64771405680824</v>
      </c>
      <c r="W363" s="71">
        <f t="shared" si="76"/>
        <v>21812.896568972821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-858647.71405680827</v>
      </c>
      <c r="N364" s="73">
        <f>SUM(J$6:J364)</f>
        <v>21812896.568972822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-858.64771405680824</v>
      </c>
      <c r="W364" s="71">
        <f t="shared" si="76"/>
        <v>21812.896568972821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-858647.71405680827</v>
      </c>
      <c r="N365" s="73">
        <f>SUM(J$6:J365)</f>
        <v>21812896.568972822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-858.64771405680824</v>
      </c>
      <c r="W365" s="71">
        <f t="shared" si="76"/>
        <v>21812.896568972821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-858647.71405680827</v>
      </c>
      <c r="N366" s="73">
        <f>SUM(J$6:J366)</f>
        <v>21812896.568972822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-858.64771405680824</v>
      </c>
      <c r="W366" s="71">
        <f t="shared" si="76"/>
        <v>21812.896568972821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-858647.71405680827</v>
      </c>
      <c r="N367" s="73">
        <f>SUM(J$6:J367)</f>
        <v>21812896.568972822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-858.64771405680824</v>
      </c>
      <c r="W367" s="71">
        <f t="shared" si="76"/>
        <v>21812.896568972821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-858647.71405680827</v>
      </c>
      <c r="N368" s="73">
        <f>SUM(J$6:J368)</f>
        <v>21812896.568972822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-858.64771405680824</v>
      </c>
      <c r="W368" s="71">
        <f t="shared" si="76"/>
        <v>21812.896568972821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-858647.71405680827</v>
      </c>
      <c r="N369" s="73">
        <f>SUM(J$6:J369)</f>
        <v>21812896.568972822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-858.64771405680824</v>
      </c>
      <c r="W369" s="71">
        <f t="shared" si="76"/>
        <v>21812.896568972821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-858647.71405680827</v>
      </c>
      <c r="N370" s="73">
        <f>SUM(J$6:J370)</f>
        <v>21812896.568972822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-858.64771405680824</v>
      </c>
      <c r="W370" s="71">
        <f t="shared" si="76"/>
        <v>21812.896568972821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-858647.71405680827</v>
      </c>
      <c r="N371" s="73">
        <f>SUM(J$6:J371)</f>
        <v>21812896.568972822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-858.64771405680824</v>
      </c>
      <c r="W371" s="71">
        <f t="shared" si="76"/>
        <v>21812.896568972821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1" sqref="B30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37181</v>
      </c>
    </row>
    <row r="3" spans="1:23">
      <c r="G3" s="145"/>
      <c r="K3" s="75">
        <f>Summary!B8</f>
        <v>37187</v>
      </c>
      <c r="L3" s="83">
        <f>SUM(L6:L371)</f>
        <v>-22.200000000000728</v>
      </c>
      <c r="P3" s="73">
        <v>1000000</v>
      </c>
      <c r="Q3" s="73"/>
      <c r="R3" s="73">
        <v>1000</v>
      </c>
      <c r="S3" s="62"/>
      <c r="T3" s="82">
        <f>SUM(T6:T371)</f>
        <v>-2.2200000000000726E-2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1</v>
      </c>
      <c r="L301" s="73">
        <f t="shared" si="55"/>
        <v>-3.180000000000291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-3.1800000000002911E-3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21329.969144585637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10382.624044885637</v>
      </c>
      <c r="N302" s="73">
        <f>SUM(J$6:J302)</f>
        <v>25400.036653754862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21.329969144585636</v>
      </c>
      <c r="V302" s="71">
        <f t="shared" si="62"/>
        <v>10.382624044885636</v>
      </c>
      <c r="W302" s="71">
        <f t="shared" si="63"/>
        <v>25.40003665375486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21329.969144585637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10382.624044885637</v>
      </c>
      <c r="N303" s="73">
        <f>SUM(J$6:J303)</f>
        <v>25400.036653754862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21.329969144585636</v>
      </c>
      <c r="V303" s="71">
        <f t="shared" si="62"/>
        <v>10.382624044885636</v>
      </c>
      <c r="W303" s="71">
        <f t="shared" si="63"/>
        <v>25.40003665375486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21329.969144585637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10382.624044885637</v>
      </c>
      <c r="N304" s="73">
        <f>SUM(J$6:J304)</f>
        <v>25400.036653754862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21.329969144585636</v>
      </c>
      <c r="V304" s="71">
        <f t="shared" si="62"/>
        <v>10.382624044885636</v>
      </c>
      <c r="W304" s="71">
        <f t="shared" si="63"/>
        <v>25.40003665375486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21329.969144585637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10382.624044885637</v>
      </c>
      <c r="N305" s="73">
        <f>SUM(J$6:J305)</f>
        <v>25400.036653754862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21.329969144585636</v>
      </c>
      <c r="V305" s="71">
        <f t="shared" si="62"/>
        <v>10.382624044885636</v>
      </c>
      <c r="W305" s="71">
        <f t="shared" si="63"/>
        <v>25.40003665375486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21329.969144585637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10382.624044885637</v>
      </c>
      <c r="N306" s="73">
        <f>SUM(J$6:J306)</f>
        <v>25400.036653754862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21.329969144585636</v>
      </c>
      <c r="V306" s="71">
        <f t="shared" si="62"/>
        <v>10.382624044885636</v>
      </c>
      <c r="W306" s="71">
        <f t="shared" si="63"/>
        <v>25.40003665375486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21329.969144585637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10382.624044885637</v>
      </c>
      <c r="N307" s="73">
        <f>SUM(J$6:J307)</f>
        <v>25400.036653754862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21.329969144585636</v>
      </c>
      <c r="V307" s="71">
        <f t="shared" si="62"/>
        <v>10.382624044885636</v>
      </c>
      <c r="W307" s="71">
        <f t="shared" si="63"/>
        <v>25.40003665375486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21329.969144585637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10382.624044885637</v>
      </c>
      <c r="N308" s="73">
        <f>SUM(J$6:J308)</f>
        <v>25400.036653754862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21.329969144585636</v>
      </c>
      <c r="V308" s="71">
        <f t="shared" si="62"/>
        <v>10.382624044885636</v>
      </c>
      <c r="W308" s="71">
        <f t="shared" si="63"/>
        <v>25.40003665375486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21329.969144585637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10382.624044885637</v>
      </c>
      <c r="N309" s="73">
        <f>SUM(J$6:J309)</f>
        <v>25400.036653754862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21.329969144585636</v>
      </c>
      <c r="V309" s="71">
        <f t="shared" si="62"/>
        <v>10.382624044885636</v>
      </c>
      <c r="W309" s="71">
        <f t="shared" si="63"/>
        <v>25.40003665375486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10382.624044885637</v>
      </c>
      <c r="N310" s="73">
        <f>SUM(J$6:J310)</f>
        <v>25400.036653754862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10.382624044885636</v>
      </c>
      <c r="W310" s="71">
        <f t="shared" si="63"/>
        <v>25.40003665375486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10382.624044885637</v>
      </c>
      <c r="N311" s="73">
        <f>SUM(J$6:J311)</f>
        <v>25400.036653754862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10.382624044885636</v>
      </c>
      <c r="W311" s="71">
        <f t="shared" si="63"/>
        <v>25.40003665375486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10382.624044885637</v>
      </c>
      <c r="N312" s="73">
        <f>SUM(J$6:J312)</f>
        <v>25400.036653754862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10.382624044885636</v>
      </c>
      <c r="W312" s="71">
        <f t="shared" si="63"/>
        <v>25.40003665375486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10382.624044885637</v>
      </c>
      <c r="N313" s="73">
        <f>SUM(J$6:J313)</f>
        <v>25400.036653754862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10.382624044885636</v>
      </c>
      <c r="W313" s="71">
        <f t="shared" si="63"/>
        <v>25.40003665375486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10382.624044885637</v>
      </c>
      <c r="N314" s="73">
        <f>SUM(J$6:J314)</f>
        <v>25400.036653754862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10.382624044885636</v>
      </c>
      <c r="W314" s="71">
        <f t="shared" si="63"/>
        <v>25.40003665375486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10382.624044885637</v>
      </c>
      <c r="N315" s="73">
        <f>SUM(J$6:J315)</f>
        <v>25400.036653754862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10.382624044885636</v>
      </c>
      <c r="W315" s="71">
        <f t="shared" si="63"/>
        <v>25.40003665375486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10382.624044885637</v>
      </c>
      <c r="N316" s="73">
        <f>SUM(J$6:J316)</f>
        <v>25400.036653754862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10.382624044885636</v>
      </c>
      <c r="W316" s="71">
        <f t="shared" si="63"/>
        <v>25.40003665375486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10382.624044885637</v>
      </c>
      <c r="N317" s="73">
        <f>SUM(J$6:J317)</f>
        <v>25400.036653754862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10.382624044885636</v>
      </c>
      <c r="W317" s="71">
        <f t="shared" si="63"/>
        <v>25.40003665375486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10382.624044885637</v>
      </c>
      <c r="N318" s="73">
        <f>SUM(J$6:J318)</f>
        <v>25400.036653754862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10.382624044885636</v>
      </c>
      <c r="W318" s="71">
        <f t="shared" si="63"/>
        <v>25.40003665375486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10382.624044885637</v>
      </c>
      <c r="N319" s="73">
        <f>SUM(J$6:J319)</f>
        <v>25400.036653754862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10.382624044885636</v>
      </c>
      <c r="W319" s="71">
        <f t="shared" si="63"/>
        <v>25.40003665375486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10382.624044885637</v>
      </c>
      <c r="N320" s="73">
        <f>SUM(J$6:J320)</f>
        <v>25400.036653754862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10.382624044885636</v>
      </c>
      <c r="W320" s="71">
        <f t="shared" si="63"/>
        <v>25.40003665375486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10382.624044885637</v>
      </c>
      <c r="N321" s="73">
        <f>SUM(J$6:J321)</f>
        <v>25400.036653754862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10.382624044885636</v>
      </c>
      <c r="W321" s="71">
        <f t="shared" si="63"/>
        <v>25.40003665375486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10382.624044885637</v>
      </c>
      <c r="N322" s="73">
        <f>SUM(J$6:J322)</f>
        <v>25400.036653754862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10.382624044885636</v>
      </c>
      <c r="W322" s="71">
        <f t="shared" si="63"/>
        <v>25.40003665375486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10382.624044885637</v>
      </c>
      <c r="N323" s="73">
        <f>SUM(J$6:J323)</f>
        <v>25400.036653754862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10.382624044885636</v>
      </c>
      <c r="W323" s="71">
        <f t="shared" si="63"/>
        <v>25.40003665375486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10382.624044885637</v>
      </c>
      <c r="N324" s="73">
        <f>SUM(J$6:J324)</f>
        <v>25400.036653754862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10.382624044885636</v>
      </c>
      <c r="W324" s="71">
        <f t="shared" si="63"/>
        <v>25.40003665375486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10382.624044885637</v>
      </c>
      <c r="N325" s="73">
        <f>SUM(J$6:J325)</f>
        <v>25400.036653754862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10.382624044885636</v>
      </c>
      <c r="W325" s="71">
        <f t="shared" si="63"/>
        <v>25.40003665375486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10382.624044885637</v>
      </c>
      <c r="N326" s="73">
        <f>SUM(J$6:J326)</f>
        <v>25400.036653754862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10.382624044885636</v>
      </c>
      <c r="W326" s="71">
        <f t="shared" ref="W326:W371" si="76">N326/$R$3</f>
        <v>25.40003665375486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10382.624044885637</v>
      </c>
      <c r="N327" s="73">
        <f>SUM(J$6:J327)</f>
        <v>25400.036653754862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10.382624044885636</v>
      </c>
      <c r="W327" s="71">
        <f t="shared" si="76"/>
        <v>25.40003665375486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10382.624044885637</v>
      </c>
      <c r="N328" s="73">
        <f>SUM(J$6:J328)</f>
        <v>25400.036653754862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10.382624044885636</v>
      </c>
      <c r="W328" s="71">
        <f t="shared" si="76"/>
        <v>25.40003665375486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10382.624044885637</v>
      </c>
      <c r="N329" s="73">
        <f>SUM(J$6:J329)</f>
        <v>25400.036653754862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10.382624044885636</v>
      </c>
      <c r="W329" s="71">
        <f t="shared" si="76"/>
        <v>25.40003665375486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10382.624044885637</v>
      </c>
      <c r="N330" s="73">
        <f>SUM(J$6:J330)</f>
        <v>25400.036653754862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10.382624044885636</v>
      </c>
      <c r="W330" s="71">
        <f t="shared" si="76"/>
        <v>25.40003665375486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10382.624044885637</v>
      </c>
      <c r="N331" s="73">
        <f>SUM(J$6:J331)</f>
        <v>25400.036653754862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10.382624044885636</v>
      </c>
      <c r="W331" s="71">
        <f t="shared" si="76"/>
        <v>25.40003665375486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10382.624044885637</v>
      </c>
      <c r="N332" s="73">
        <f>SUM(J$6:J332)</f>
        <v>25400.036653754862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10.382624044885636</v>
      </c>
      <c r="W332" s="71">
        <f t="shared" si="76"/>
        <v>25.40003665375486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10382.624044885637</v>
      </c>
      <c r="N333" s="73">
        <f>SUM(J$6:J333)</f>
        <v>25400.036653754862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10.382624044885636</v>
      </c>
      <c r="W333" s="71">
        <f t="shared" si="76"/>
        <v>25.40003665375486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10382.624044885637</v>
      </c>
      <c r="N334" s="73">
        <f>SUM(J$6:J334)</f>
        <v>25400.036653754862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10.382624044885636</v>
      </c>
      <c r="W334" s="71">
        <f t="shared" si="76"/>
        <v>25.40003665375486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10382.624044885637</v>
      </c>
      <c r="N335" s="73">
        <f>SUM(J$6:J335)</f>
        <v>25400.036653754862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10.382624044885636</v>
      </c>
      <c r="W335" s="71">
        <f t="shared" si="76"/>
        <v>25.40003665375486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10382.624044885637</v>
      </c>
      <c r="N336" s="73">
        <f>SUM(J$6:J336)</f>
        <v>25400.036653754862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10.382624044885636</v>
      </c>
      <c r="W336" s="71">
        <f t="shared" si="76"/>
        <v>25.40003665375486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10382.624044885637</v>
      </c>
      <c r="N337" s="73">
        <f>SUM(J$6:J337)</f>
        <v>25400.036653754862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10.382624044885636</v>
      </c>
      <c r="W337" s="71">
        <f t="shared" si="76"/>
        <v>25.40003665375486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10382.624044885637</v>
      </c>
      <c r="N338" s="73">
        <f>SUM(J$6:J338)</f>
        <v>25400.036653754862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10.382624044885636</v>
      </c>
      <c r="W338" s="71">
        <f t="shared" si="76"/>
        <v>25.40003665375486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10382.624044885637</v>
      </c>
      <c r="N339" s="73">
        <f>SUM(J$6:J339)</f>
        <v>25400.036653754862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10.382624044885636</v>
      </c>
      <c r="W339" s="71">
        <f t="shared" si="76"/>
        <v>25.40003665375486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10382.624044885637</v>
      </c>
      <c r="N340" s="73">
        <f>SUM(J$6:J340)</f>
        <v>25400.036653754862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10.382624044885636</v>
      </c>
      <c r="W340" s="71">
        <f t="shared" si="76"/>
        <v>25.40003665375486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10382.624044885637</v>
      </c>
      <c r="N341" s="73">
        <f>SUM(J$6:J341)</f>
        <v>25400.036653754862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10.382624044885636</v>
      </c>
      <c r="W341" s="71">
        <f t="shared" si="76"/>
        <v>25.40003665375486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10382.624044885637</v>
      </c>
      <c r="N342" s="73">
        <f>SUM(J$6:J342)</f>
        <v>25400.036653754862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10.382624044885636</v>
      </c>
      <c r="W342" s="71">
        <f t="shared" si="76"/>
        <v>25.40003665375486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10382.624044885637</v>
      </c>
      <c r="N343" s="73">
        <f>SUM(J$6:J343)</f>
        <v>25400.036653754862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10.382624044885636</v>
      </c>
      <c r="W343" s="71">
        <f t="shared" si="76"/>
        <v>25.40003665375486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10382.624044885637</v>
      </c>
      <c r="N344" s="73">
        <f>SUM(J$6:J344)</f>
        <v>25400.036653754862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10.382624044885636</v>
      </c>
      <c r="W344" s="71">
        <f t="shared" si="76"/>
        <v>25.40003665375486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10382.624044885637</v>
      </c>
      <c r="N345" s="73">
        <f>SUM(J$6:J345)</f>
        <v>25400.036653754862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10.382624044885636</v>
      </c>
      <c r="W345" s="71">
        <f t="shared" si="76"/>
        <v>25.40003665375486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10382.624044885637</v>
      </c>
      <c r="N346" s="73">
        <f>SUM(J$6:J346)</f>
        <v>25400.036653754862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10.382624044885636</v>
      </c>
      <c r="W346" s="71">
        <f t="shared" si="76"/>
        <v>25.40003665375486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10382.624044885637</v>
      </c>
      <c r="N347" s="73">
        <f>SUM(J$6:J347)</f>
        <v>25400.036653754862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10.382624044885636</v>
      </c>
      <c r="W347" s="71">
        <f t="shared" si="76"/>
        <v>25.40003665375486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10382.624044885637</v>
      </c>
      <c r="N348" s="73">
        <f>SUM(J$6:J348)</f>
        <v>25400.036653754862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10.382624044885636</v>
      </c>
      <c r="W348" s="71">
        <f t="shared" si="76"/>
        <v>25.40003665375486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10382.624044885637</v>
      </c>
      <c r="N349" s="73">
        <f>SUM(J$6:J349)</f>
        <v>25400.036653754862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10.382624044885636</v>
      </c>
      <c r="W349" s="71">
        <f t="shared" si="76"/>
        <v>25.40003665375486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10382.624044885637</v>
      </c>
      <c r="N350" s="73">
        <f>SUM(J$6:J350)</f>
        <v>25400.036653754862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10.382624044885636</v>
      </c>
      <c r="W350" s="71">
        <f t="shared" si="76"/>
        <v>25.40003665375486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10382.624044885637</v>
      </c>
      <c r="N351" s="73">
        <f>SUM(J$6:J351)</f>
        <v>25400.036653754862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10.382624044885636</v>
      </c>
      <c r="W351" s="71">
        <f t="shared" si="76"/>
        <v>25.40003665375486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10382.624044885637</v>
      </c>
      <c r="N352" s="73">
        <f>SUM(J$6:J352)</f>
        <v>25400.036653754862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10.382624044885636</v>
      </c>
      <c r="W352" s="71">
        <f t="shared" si="76"/>
        <v>25.40003665375486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10382.624044885637</v>
      </c>
      <c r="N353" s="73">
        <f>SUM(J$6:J353)</f>
        <v>25400.036653754862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10.382624044885636</v>
      </c>
      <c r="W353" s="71">
        <f t="shared" si="76"/>
        <v>25.40003665375486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10382.624044885637</v>
      </c>
      <c r="N354" s="73">
        <f>SUM(J$6:J354)</f>
        <v>25400.036653754862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10.382624044885636</v>
      </c>
      <c r="W354" s="71">
        <f t="shared" si="76"/>
        <v>25.40003665375486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10382.624044885637</v>
      </c>
      <c r="N355" s="73">
        <f>SUM(J$6:J355)</f>
        <v>25400.036653754862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10.382624044885636</v>
      </c>
      <c r="W355" s="71">
        <f t="shared" si="76"/>
        <v>25.40003665375486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10382.624044885637</v>
      </c>
      <c r="N356" s="73">
        <f>SUM(J$6:J356)</f>
        <v>25400.036653754862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10.382624044885636</v>
      </c>
      <c r="W356" s="71">
        <f t="shared" si="76"/>
        <v>25.40003665375486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10382.624044885637</v>
      </c>
      <c r="N357" s="73">
        <f>SUM(J$6:J357)</f>
        <v>25400.036653754862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10.382624044885636</v>
      </c>
      <c r="W357" s="71">
        <f t="shared" si="76"/>
        <v>25.40003665375486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10382.624044885637</v>
      </c>
      <c r="N358" s="73">
        <f>SUM(J$6:J358)</f>
        <v>25400.036653754862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10.382624044885636</v>
      </c>
      <c r="W358" s="71">
        <f t="shared" si="76"/>
        <v>25.40003665375486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10382.624044885637</v>
      </c>
      <c r="N359" s="73">
        <f>SUM(J$6:J359)</f>
        <v>25400.036653754862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10.382624044885636</v>
      </c>
      <c r="W359" s="71">
        <f t="shared" si="76"/>
        <v>25.40003665375486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10382.624044885637</v>
      </c>
      <c r="N360" s="73">
        <f>SUM(J$6:J360)</f>
        <v>25400.036653754862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10.382624044885636</v>
      </c>
      <c r="W360" s="71">
        <f t="shared" si="76"/>
        <v>25.40003665375486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10382.624044885637</v>
      </c>
      <c r="N361" s="73">
        <f>SUM(J$6:J361)</f>
        <v>25400.036653754862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10.382624044885636</v>
      </c>
      <c r="W361" s="71">
        <f t="shared" si="76"/>
        <v>25.40003665375486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10382.624044885637</v>
      </c>
      <c r="N362" s="73">
        <f>SUM(J$6:J362)</f>
        <v>25400.036653754862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10.382624044885636</v>
      </c>
      <c r="W362" s="71">
        <f t="shared" si="76"/>
        <v>25.40003665375486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10382.624044885637</v>
      </c>
      <c r="N363" s="73">
        <f>SUM(J$6:J363)</f>
        <v>25400.036653754862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10.382624044885636</v>
      </c>
      <c r="W363" s="71">
        <f t="shared" si="76"/>
        <v>25.40003665375486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10382.624044885637</v>
      </c>
      <c r="N364" s="73">
        <f>SUM(J$6:J364)</f>
        <v>25400.036653754862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10.382624044885636</v>
      </c>
      <c r="W364" s="71">
        <f t="shared" si="76"/>
        <v>25.40003665375486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10382.624044885637</v>
      </c>
      <c r="N365" s="73">
        <f>SUM(J$6:J365)</f>
        <v>25400.036653754862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10.382624044885636</v>
      </c>
      <c r="W365" s="71">
        <f t="shared" si="76"/>
        <v>25.40003665375486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10382.624044885637</v>
      </c>
      <c r="N366" s="73">
        <f>SUM(J$6:J366)</f>
        <v>25400.036653754862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10.382624044885636</v>
      </c>
      <c r="W366" s="71">
        <f t="shared" si="76"/>
        <v>25.40003665375486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10382.624044885637</v>
      </c>
      <c r="N367" s="73">
        <f>SUM(J$6:J367)</f>
        <v>25400.036653754862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10.382624044885636</v>
      </c>
      <c r="W367" s="71">
        <f t="shared" si="76"/>
        <v>25.40003665375486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10382.624044885637</v>
      </c>
      <c r="N368" s="73">
        <f>SUM(J$6:J368)</f>
        <v>25400.036653754862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10.382624044885636</v>
      </c>
      <c r="W368" s="71">
        <f t="shared" si="76"/>
        <v>25.40003665375486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10382.624044885637</v>
      </c>
      <c r="N369" s="73">
        <f>SUM(J$6:J369)</f>
        <v>25400.036653754862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10.382624044885636</v>
      </c>
      <c r="W369" s="71">
        <f t="shared" si="76"/>
        <v>25.40003665375486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10382.624044885637</v>
      </c>
      <c r="N370" s="73">
        <f>SUM(J$6:J370)</f>
        <v>25400.036653754862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10.382624044885636</v>
      </c>
      <c r="W370" s="71">
        <f t="shared" si="76"/>
        <v>25.40003665375486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10382.624044885637</v>
      </c>
      <c r="N371" s="73">
        <f>SUM(J$6:J371)</f>
        <v>25400.036653754862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10.382624044885636</v>
      </c>
      <c r="W371" s="71">
        <f t="shared" si="76"/>
        <v>25.40003665375486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3.2"/>
  <cols>
    <col min="1" max="1" width="11.664062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Havlíček Jan</cp:lastModifiedBy>
  <cp:lastPrinted>2001-10-24T14:04:12Z</cp:lastPrinted>
  <dcterms:created xsi:type="dcterms:W3CDTF">2000-04-06T17:58:31Z</dcterms:created>
  <dcterms:modified xsi:type="dcterms:W3CDTF">2023-09-10T11:27:06Z</dcterms:modified>
</cp:coreProperties>
</file>