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G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G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<sst xmlns="http://schemas.openxmlformats.org/spreadsheetml/2006/main" count="643" uniqueCount="94">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</sst>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D16" sqref="D16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37190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-19.580909999999982</v>
      </c>
      <c r="O12" s="37">
        <f>SUM(O14+O15+O20)</f>
        <v>11.591090000000122</v>
      </c>
      <c r="P12" s="37">
        <f>SUM(P14+P15+P20)</f>
        <v>-819.02447435240401</v>
      </c>
      <c r="Q12" s="37">
        <f>SUM(Q14+Q15+Q20)</f>
        <v>-772.27227001192261</v>
      </c>
      <c r="R12" s="37">
        <f>SUM(R14+R15+R20)</f>
        <v>20633.686223231864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-125.504</v>
      </c>
      <c r="P14" s="42">
        <f>INDEX('MM PLANT'!$A$6:$W$500,MATCH(Summary!$B$8,'MM PLANT'!$A$6:$A$500,0),21)</f>
        <v>-125.504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-65.672629999999998</v>
      </c>
      <c r="P15" s="42">
        <f>INDEX('Plant Manager'!$A$6:$W$500,MATCH(Summary!$B$8,'Plant Manager'!$A$6:$A$500,0),21)</f>
        <v>-52.867630000000005</v>
      </c>
      <c r="Q15" s="42">
        <f>INDEX('Plant Manager'!$A$6:$W$500,MATCH(Summary!$B$8,'Plant Manager'!$A$6:$A$500,0),22)</f>
        <v>-52.867630000000005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166.06395000000001</v>
      </c>
      <c r="L20" s="116"/>
      <c r="M20" s="41"/>
      <c r="N20" s="37">
        <f>SUBTOTAL(9,N22:N24)</f>
        <v>-19.580909999999982</v>
      </c>
      <c r="O20" s="37">
        <f>SUBTOTAL(9,O22:O24)</f>
        <v>202.76772000000011</v>
      </c>
      <c r="P20" s="37">
        <f>SUBTOTAL(9,P22:P24)</f>
        <v>-640.65284435240403</v>
      </c>
      <c r="Q20" s="37">
        <f>SUBTOTAL(9,Q22:Q24)</f>
        <v>-593.90064001192263</v>
      </c>
      <c r="R20" s="37">
        <f>SUBTOTAL(9,R22:R24)</f>
        <v>23070.657256044378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-17.128563166127403</v>
      </c>
      <c r="E22" s="98" t="s">
        <v>22</v>
      </c>
      <c r="F22" s="39"/>
      <c r="G22" s="100">
        <f>G29+G32</f>
        <v>4.5226550035982775</v>
      </c>
      <c r="H22" s="99" t="s">
        <v>80</v>
      </c>
      <c r="J22" s="101">
        <f>J26</f>
        <v>62.799390000000002</v>
      </c>
      <c r="L22" s="99">
        <v>2000</v>
      </c>
      <c r="M22" s="41"/>
      <c r="N22" s="42">
        <f>N29+N32</f>
        <v>-0.35699999999999998</v>
      </c>
      <c r="O22" s="42">
        <f>O29+O32</f>
        <v>-27.958999999999996</v>
      </c>
      <c r="P22" s="42">
        <f>P29+P32</f>
        <v>-118.889</v>
      </c>
      <c r="Q22" s="42">
        <f>Q29+Q32</f>
        <v>-47.156000000000006</v>
      </c>
      <c r="R22" s="42">
        <f>R29+R32</f>
        <v>-452.30156000000011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1.796196424491767</v>
      </c>
      <c r="E23" s="99" t="s">
        <v>82</v>
      </c>
      <c r="F23" s="39"/>
      <c r="G23" s="141">
        <f>INDEX('SC Total Power'!$A$6:$W$500,MATCH(Summary!$B$8,'SC Total Power'!$A$6:$A$500,0),17)</f>
        <v>0.44441590315625512</v>
      </c>
      <c r="H23" s="99" t="s">
        <v>81</v>
      </c>
      <c r="J23" s="101">
        <f>J39</f>
        <v>164.69635</v>
      </c>
      <c r="L23" s="99">
        <v>5000</v>
      </c>
      <c r="M23" s="41"/>
      <c r="N23" s="42">
        <f>N39</f>
        <v>-19.223909999999982</v>
      </c>
      <c r="O23" s="42">
        <f>O39</f>
        <v>230.72672000000011</v>
      </c>
      <c r="P23" s="42">
        <f>P39</f>
        <v>-521.76384435240402</v>
      </c>
      <c r="Q23" s="42">
        <f>Q39</f>
        <v>-546.74464001192268</v>
      </c>
      <c r="R23" s="42">
        <f>R39</f>
        <v>23961.945816044379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62.799390000000002</v>
      </c>
      <c r="K26" s="28"/>
      <c r="L26" s="30"/>
      <c r="M26" s="29"/>
      <c r="N26" s="37">
        <f>SUM(N28)</f>
        <v>-0.35699999999999998</v>
      </c>
      <c r="O26" s="37">
        <f>SUM(O28)</f>
        <v>-27.958999999999996</v>
      </c>
      <c r="P26" s="37">
        <f>SUM(P28)</f>
        <v>-118.889</v>
      </c>
      <c r="Q26" s="37">
        <f>SUM(Q28)</f>
        <v>-47.156000000000006</v>
      </c>
      <c r="R26" s="37">
        <f>SUM(R28)</f>
        <v>-452.30156000000011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62.799390000000002</v>
      </c>
      <c r="L28" s="36"/>
      <c r="M28" s="33"/>
      <c r="N28" s="134">
        <f>SUM(+N29+N32+N34)</f>
        <v>-0.35699999999999998</v>
      </c>
      <c r="O28" s="134">
        <f>SUM(+O29+O32+O34)</f>
        <v>-27.958999999999996</v>
      </c>
      <c r="P28" s="134">
        <f>SUM(+P29+P32+P34)</f>
        <v>-118.889</v>
      </c>
      <c r="Q28" s="134">
        <f>SUM(+Q29+Q32+Q34)</f>
        <v>-47.156000000000006</v>
      </c>
      <c r="R28" s="134">
        <f>SUM(+R29+R32+R34)</f>
        <v>-452.30156000000011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-17.128563166127403</v>
      </c>
      <c r="E29" s="105"/>
      <c r="F29" s="39" t="s">
        <v>65</v>
      </c>
      <c r="G29" s="100">
        <f>SUM(G30:G31)</f>
        <v>4.5226550035982775</v>
      </c>
      <c r="H29" s="116"/>
      <c r="I29" s="34" t="s">
        <v>65</v>
      </c>
      <c r="J29" s="40">
        <f>INDEX('RAC V@r Total'!$A$6:$Z$500,MATCH(Summary!$B$8,'RAC V@r Total'!$A$6:$A$500,0),20)</f>
        <v>62.799390000000002</v>
      </c>
      <c r="L29" s="46"/>
      <c r="M29" s="41"/>
      <c r="N29" s="42">
        <f>SUM(N30:N31)</f>
        <v>-0.35699999999999998</v>
      </c>
      <c r="O29" s="42">
        <f>SUM(O30:O31)</f>
        <v>-27.960999999999995</v>
      </c>
      <c r="P29" s="42">
        <f>SUM(P30:P31)</f>
        <v>-118.904</v>
      </c>
      <c r="Q29" s="42">
        <f>SUM(Q30:Q31)</f>
        <v>67.564999999999998</v>
      </c>
      <c r="R29" s="42">
        <f>SUM(R30:R31)</f>
        <v>1196.4874399999999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3.6127805000000218E-3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-0.35699999999999998</v>
      </c>
      <c r="O30" s="61">
        <f>'ARG Gas IM'!T3-O34</f>
        <v>-27.958999999999996</v>
      </c>
      <c r="P30" s="61">
        <f>INDEX('ARG Gas IM'!$A$6:$W$500,MATCH(Summary!$B$8,'ARG Gas IM'!$A$6:$A$500,0),21)-P34</f>
        <v>-57.793999999999997</v>
      </c>
      <c r="Q30" s="61">
        <f>INDEX('ARG Gas IM'!$A$6:$W$500,MATCH(Summary!$B$8,'ARG Gas IM'!$A$6:$A$500,0),22)-Q34</f>
        <v>-51.133000000000003</v>
      </c>
      <c r="R30" s="125">
        <f>INDEX('ARG Gas IM'!$A$6:$W$500,MATCH(Summary!$B$8,'ARG Gas IM'!$A$6:$A$500,0),23)-R34</f>
        <v>-515.14556000000016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-17.132175946627402</v>
      </c>
      <c r="E31" s="58"/>
      <c r="F31" s="59"/>
      <c r="G31" s="85">
        <f>INDEX('ARG Gas Firm'!$A$6:$W$500,MATCH(Summary!$B$8,'ARG Gas Firm'!$A$6:$A$500,0),17)</f>
        <v>4.5226550035982775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-61.11</v>
      </c>
      <c r="Q31" s="61">
        <f>INDEX('ARG Gas Firm'!$A$6:$W$500,MATCH(Summary!$B$8,'ARG Gas Firm'!$A$6:$A$500,0),22)</f>
        <v>118.69799999999999</v>
      </c>
      <c r="R31" s="125">
        <f>INDEX('ARG Gas Firm'!$A$6:$W$500,MATCH(Summary!$B$8,'ARG Gas Firm'!$A$6:$A$500,0),23)</f>
        <v>1711.633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1.4999999999999999E-2</v>
      </c>
      <c r="Q32" s="42">
        <f>INDEX('ARG Gas Transport'!$A$6:$W$500,MATCH(Summary!$B$8,'ARG Gas Transport'!$A$6:$A$500,0),22)</f>
        <v>-114.721</v>
      </c>
      <c r="R32" s="126">
        <f>INDEX('ARG Gas Transport'!$A$6:$W$500,MATCH(Summary!$B$8,'ARG Gas Transport'!$A$6:$A$500,0),23)</f>
        <v>-1648.789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164.69635</v>
      </c>
      <c r="K39" s="28"/>
      <c r="L39" s="30"/>
      <c r="M39" s="29"/>
      <c r="N39" s="37">
        <f>N41+N48</f>
        <v>-19.223909999999982</v>
      </c>
      <c r="O39" s="37">
        <f>O41+O48</f>
        <v>230.72672000000011</v>
      </c>
      <c r="P39" s="37">
        <f>P41+P48</f>
        <v>-521.76384435240402</v>
      </c>
      <c r="Q39" s="37">
        <f>Q41+Q48</f>
        <v>-546.74464001192268</v>
      </c>
      <c r="R39" s="37">
        <f>R41+R48</f>
        <v>23961.945816044379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1.7310209379420722</v>
      </c>
      <c r="E41" s="116"/>
      <c r="F41" s="33"/>
      <c r="G41" s="141">
        <f>INDEX('Arg Total Power'!$A$6:$W$500,MATCH(Summary!$B$8,'Arg Total Power'!$A$6:$A$500,0),17)</f>
        <v>0.42172710856118412</v>
      </c>
      <c r="H41" s="105"/>
      <c r="J41" s="40">
        <f>INDEX('RAC V@r Total'!$A$6:$Z$500,MATCH(Summary!$B$8,'RAC V@r Total'!$A$6:$A$500,0),19)</f>
        <v>430.66184999999996</v>
      </c>
      <c r="L41" s="36"/>
      <c r="M41" s="33"/>
      <c r="N41" s="133">
        <f>N42+N45</f>
        <v>-27.092000000000002</v>
      </c>
      <c r="O41" s="133">
        <f>O42+O45</f>
        <v>125.004</v>
      </c>
      <c r="P41" s="133">
        <f>P42+P45</f>
        <v>223.98200000000003</v>
      </c>
      <c r="Q41" s="133">
        <f>Q42+Q45</f>
        <v>226.44900000000001</v>
      </c>
      <c r="R41" s="133">
        <f>R42+R45+R46</f>
        <v>2048.5777604178029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-0.20928526161311423</v>
      </c>
      <c r="E42" s="116"/>
      <c r="F42" s="113"/>
      <c r="G42" s="115"/>
      <c r="H42" s="105"/>
      <c r="J42" s="45"/>
      <c r="L42" s="46"/>
      <c r="M42" s="41"/>
      <c r="N42" s="42">
        <f>N43+N44</f>
        <v>-18.923000000000002</v>
      </c>
      <c r="O42" s="42">
        <f>O43+O44</f>
        <v>12.133000000000001</v>
      </c>
      <c r="P42" s="42">
        <f>P43+P44</f>
        <v>112.93600000000001</v>
      </c>
      <c r="Q42" s="42">
        <f>Q43+Q44</f>
        <v>113.08800000000001</v>
      </c>
      <c r="R42" s="42">
        <f>R43+R44</f>
        <v>1914.2557004178032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-0.15137107206242764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-24.128</v>
      </c>
      <c r="O43" s="61">
        <f>'EZE Power Trading'!T$3</f>
        <v>-15.964</v>
      </c>
      <c r="P43" s="61">
        <f>INDEX('EZE Power Trading'!$A$6:$W$500,MATCH(Summary!$B$8,'EZE Power Trading'!$A$6:$A$500,0),21)</f>
        <v>11.244999999999999</v>
      </c>
      <c r="Q43" s="61">
        <f>INDEX('EZE Power Trading'!$A$6:$W$500,MATCH(Summary!$B$8,'EZE Power Trading'!$A$6:$A$500,0),22)</f>
        <v>11.525</v>
      </c>
      <c r="R43" s="125">
        <f>(INDEX('EZE Power Trading'!$A$6:$W$500,MATCH(Summary!$B$8,'EZE Power Trading'!$A$6:$A$500,0),23))-R46</f>
        <v>742.26983041780295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-5.7914189550686598E-2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5.2050000000000001</v>
      </c>
      <c r="O44" s="61">
        <f>'Rio Cuarto Power Trading'!T$3</f>
        <v>28.097000000000001</v>
      </c>
      <c r="P44" s="61">
        <f>INDEX('Rio Cuarto Power Trading'!$A$6:$W$500,MATCH(Summary!$B$8,'Rio Cuarto Power Trading'!$A$6:$A$500,0),21)</f>
        <v>101.691</v>
      </c>
      <c r="Q44" s="61">
        <f>INDEX('Rio Cuarto Power Trading'!$A$6:$W$500,MATCH(Summary!$B$8,'Rio Cuarto Power Trading'!$A$6:$A$500,0),22)</f>
        <v>101.563</v>
      </c>
      <c r="R44" s="125">
        <f>INDEX('Rio Cuarto Power Trading'!$A$6:$W$500,MATCH(Summary!$B$8,'Rio Cuarto Power Trading'!$A$6:$A$500,0),23)</f>
        <v>1171.9858700000002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1.9403061995551865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-8.1690000000000005</v>
      </c>
      <c r="O45" s="42">
        <f>'Modesto Maranzana Power'!T$3</f>
        <v>112.87100000000001</v>
      </c>
      <c r="P45" s="42">
        <f>INDEX('Modesto Maranzana Power'!$A$6:$W$500,MATCH(Summary!$B$8,'Modesto Maranzana Power'!$A$6:$A$500,0),21)</f>
        <v>111.04600000000001</v>
      </c>
      <c r="Q45" s="42">
        <f>INDEX('Modesto Maranzana Power'!$A$6:$W$500,MATCH(Summary!$B$8,'Modesto Maranzana Power'!$A$6:$A$500,0),22)</f>
        <v>113.361</v>
      </c>
      <c r="R45" s="42">
        <f>INDEX('Modesto Maranzana Power'!$A$6:$W$500,MATCH(Summary!$B$8,'Modesto Maranzana Power'!$A$6:$A$500,0),23)</f>
        <v>-100.39305000000004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492.58396999999997</v>
      </c>
      <c r="L48" s="46"/>
      <c r="M48" s="41"/>
      <c r="N48" s="133">
        <f>N49+N50+N51</f>
        <v>7.8680900000000182</v>
      </c>
      <c r="O48" s="133">
        <f>O49+O50+O51</f>
        <v>105.72272000000009</v>
      </c>
      <c r="P48" s="133">
        <f>P49+P50+P51</f>
        <v>-745.74584435240399</v>
      </c>
      <c r="Q48" s="133">
        <f>Q49+Q50+Q51</f>
        <v>-773.19364001192275</v>
      </c>
      <c r="R48" s="133">
        <f>R49+R50+R51</f>
        <v>21913.368055626575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-6.4505134503052885E-3</v>
      </c>
      <c r="E49" s="105"/>
      <c r="F49" s="39"/>
      <c r="G49" s="141">
        <f>INDEX('BRA Power'!$A$6:$W$500,MATCH(Summary!$B$8,'BRA Power'!$A$6:$A$500,0),17)</f>
        <v>0.12865673954315002</v>
      </c>
      <c r="H49" s="105"/>
      <c r="J49" s="45"/>
      <c r="L49" s="44"/>
      <c r="M49" s="41"/>
      <c r="N49" s="42">
        <f>INDEX('BRA Power'!$A$6:$W$500,MATCH(Summary!$B$8,'BRA Power'!$A$6:$A$500,0),19)</f>
        <v>7.8712700000000186</v>
      </c>
      <c r="O49" s="42">
        <f>'BRA Power'!T$3</f>
        <v>105.74496000000009</v>
      </c>
      <c r="P49" s="42">
        <f>INDEX('BRA Power'!$A$6:$W$500,MATCH(Summary!$B$8,'BRA Power'!$A$6:$A$500,0),21)</f>
        <v>-767.06627349698965</v>
      </c>
      <c r="Q49" s="42">
        <f>INDEX('BRA Power'!$A$6:$W$500,MATCH(Summary!$B$8,'BRA Power'!$A$6:$A$500,0),22)</f>
        <v>-783.56672405680843</v>
      </c>
      <c r="R49" s="42">
        <f>(INDEX('BRA Power'!$A$6:$W$500,MATCH(Summary!$B$8,'BRA Power'!$A$6:$A$500,0),23))-R51</f>
        <v>3269.3855207910201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-2.2240000000001599E-2</v>
      </c>
      <c r="P50" s="42">
        <f>INDEX('BRA PWR Certificates'!$A$6:$W$500,MATCH(Summary!$B$8,'BRA PWR Certificates'!$A$6:$A$500,0),21)</f>
        <v>21.320429144585635</v>
      </c>
      <c r="Q50" s="42">
        <f>INDEX('BRA PWR Certificates'!$A$6:$W$500,MATCH(Summary!$B$8,'BRA PWR Certificates'!$A$6:$A$500,0),22)</f>
        <v>10.373084044885637</v>
      </c>
      <c r="R50" s="42">
        <f>(INDEX('BRA PWR Certificates'!$A$6:$W$500,MATCH(Summary!$B$8,'BRA PWR Certificates'!$A$6:$A$500,0),23))</f>
        <v>25.390496653754862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444415.90315625514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0.44441590315625512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421727.10856118414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0.42172710856118412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-492583.97</v>
      </c>
      <c r="E304" s="73">
        <v>0</v>
      </c>
      <c r="F304" s="73">
        <v>0</v>
      </c>
      <c r="G304" s="73">
        <v>-430661.85</v>
      </c>
      <c r="H304" s="73">
        <v>-62799.39</v>
      </c>
      <c r="I304" s="73">
        <v>-492583.97</v>
      </c>
      <c r="J304" s="73">
        <v>-438088.95</v>
      </c>
      <c r="K304" s="73">
        <v>-164696.35</v>
      </c>
      <c r="L304" s="73">
        <v>0</v>
      </c>
      <c r="M304" s="73">
        <v>-62799.39</v>
      </c>
      <c r="N304" s="73">
        <v>-166063.95000000001</v>
      </c>
      <c r="P304" s="73">
        <f t="shared" si="63"/>
        <v>492.58396999999997</v>
      </c>
      <c r="Q304" s="73">
        <f t="shared" si="64"/>
        <v>0</v>
      </c>
      <c r="R304" s="73">
        <f t="shared" si="65"/>
        <v>0</v>
      </c>
      <c r="S304" s="73">
        <f t="shared" si="66"/>
        <v>430.66184999999996</v>
      </c>
      <c r="T304" s="73">
        <f t="shared" si="67"/>
        <v>62.799390000000002</v>
      </c>
      <c r="U304" s="73">
        <f t="shared" si="68"/>
        <v>492.58396999999997</v>
      </c>
      <c r="V304" s="73">
        <f t="shared" si="69"/>
        <v>438.08895000000001</v>
      </c>
      <c r="W304" s="73">
        <f t="shared" si="70"/>
        <v>164.69635</v>
      </c>
      <c r="X304" s="73">
        <f t="shared" si="71"/>
        <v>0</v>
      </c>
      <c r="Y304" s="73">
        <f t="shared" si="72"/>
        <v>62.799390000000002</v>
      </c>
      <c r="Z304" s="73">
        <f t="shared" si="73"/>
        <v>166.06395000000001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1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4522655.0035982775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1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4.5226550035982775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0</v>
      </c>
      <c r="L297" s="73">
        <f t="shared" si="68"/>
        <v>0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0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1</v>
      </c>
      <c r="L303" s="73">
        <f t="shared" si="68"/>
        <v>-1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-1E-3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>
        <v>-17132175.946627401</v>
      </c>
      <c r="E304" s="73">
        <v>4522655.0035982775</v>
      </c>
      <c r="F304" s="73"/>
      <c r="G304" s="73">
        <v>-61110</v>
      </c>
      <c r="I304" s="73">
        <f t="shared" si="69"/>
        <v>-61110</v>
      </c>
      <c r="J304" s="73">
        <f t="shared" si="66"/>
        <v>0</v>
      </c>
      <c r="K304" s="73">
        <f t="shared" si="67"/>
        <v>1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-17.132175946627402</v>
      </c>
      <c r="Q304" s="73">
        <f t="shared" si="62"/>
        <v>4.5226550035982775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-61110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118698</v>
      </c>
      <c r="N307" s="73">
        <f>SUM(J$6:J307)</f>
        <v>1711633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-61.11</v>
      </c>
      <c r="V307" s="71">
        <f t="shared" si="60"/>
        <v>118.69799999999999</v>
      </c>
      <c r="W307" s="71">
        <f t="shared" si="61"/>
        <v>1711.633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-61110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118698</v>
      </c>
      <c r="N308" s="73">
        <f>SUM(J$6:J308)</f>
        <v>1711633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-61.11</v>
      </c>
      <c r="V308" s="71">
        <f t="shared" si="60"/>
        <v>118.69799999999999</v>
      </c>
      <c r="W308" s="71">
        <f t="shared" si="61"/>
        <v>1711.633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-61110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118698</v>
      </c>
      <c r="N309" s="73">
        <f>SUM(J$6:J309)</f>
        <v>1711633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-61.11</v>
      </c>
      <c r="V309" s="71">
        <f t="shared" si="60"/>
        <v>118.69799999999999</v>
      </c>
      <c r="W309" s="71">
        <f t="shared" si="61"/>
        <v>1711.633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118698</v>
      </c>
      <c r="N310" s="73">
        <f>SUM(J$6:J310)</f>
        <v>1711633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118.69799999999999</v>
      </c>
      <c r="W310" s="71">
        <f t="shared" si="61"/>
        <v>1711.633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118698</v>
      </c>
      <c r="N311" s="73">
        <f>SUM(J$6:J311)</f>
        <v>1711633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118.69799999999999</v>
      </c>
      <c r="W311" s="71">
        <f t="shared" si="61"/>
        <v>1711.633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118698</v>
      </c>
      <c r="N312" s="73">
        <f>SUM(J$6:J312)</f>
        <v>1711633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118.69799999999999</v>
      </c>
      <c r="W312" s="71">
        <f t="shared" si="61"/>
        <v>1711.633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118698</v>
      </c>
      <c r="N313" s="73">
        <f>SUM(J$6:J313)</f>
        <v>1711633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118.69799999999999</v>
      </c>
      <c r="W313" s="71">
        <f t="shared" si="61"/>
        <v>1711.633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118698</v>
      </c>
      <c r="N314" s="73">
        <f>SUM(J$6:J314)</f>
        <v>1711633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118.69799999999999</v>
      </c>
      <c r="W314" s="71">
        <f t="shared" si="61"/>
        <v>1711.633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118698</v>
      </c>
      <c r="N315" s="73">
        <f>SUM(J$6:J315)</f>
        <v>1711633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118.69799999999999</v>
      </c>
      <c r="W315" s="71">
        <f t="shared" si="61"/>
        <v>1711.633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118698</v>
      </c>
      <c r="N316" s="73">
        <f>SUM(J$6:J316)</f>
        <v>1711633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118.69799999999999</v>
      </c>
      <c r="W316" s="71">
        <f t="shared" si="61"/>
        <v>1711.633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118698</v>
      </c>
      <c r="N317" s="73">
        <f>SUM(J$6:J317)</f>
        <v>1711633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118.69799999999999</v>
      </c>
      <c r="W317" s="71">
        <f t="shared" si="61"/>
        <v>1711.633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118698</v>
      </c>
      <c r="N318" s="73">
        <f>SUM(J$6:J318)</f>
        <v>1711633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118.69799999999999</v>
      </c>
      <c r="W318" s="71">
        <f t="shared" si="61"/>
        <v>1711.633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118698</v>
      </c>
      <c r="N319" s="73">
        <f>SUM(J$6:J319)</f>
        <v>1711633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118.69799999999999</v>
      </c>
      <c r="W319" s="71">
        <f t="shared" si="61"/>
        <v>1711.633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118698</v>
      </c>
      <c r="N320" s="73">
        <f>SUM(J$6:J320)</f>
        <v>1711633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118.69799999999999</v>
      </c>
      <c r="W320" s="71">
        <f t="shared" si="61"/>
        <v>1711.633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118698</v>
      </c>
      <c r="N321" s="73">
        <f>SUM(J$6:J321)</f>
        <v>1711633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118.69799999999999</v>
      </c>
      <c r="W321" s="71">
        <f t="shared" si="61"/>
        <v>1711.633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118698</v>
      </c>
      <c r="N322" s="73">
        <f>SUM(J$6:J322)</f>
        <v>1711633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118.69799999999999</v>
      </c>
      <c r="W322" s="71">
        <f t="shared" si="61"/>
        <v>1711.633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118698</v>
      </c>
      <c r="N323" s="73">
        <f>SUM(J$6:J323)</f>
        <v>1711633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118.69799999999999</v>
      </c>
      <c r="W323" s="71">
        <f t="shared" si="61"/>
        <v>1711.633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118698</v>
      </c>
      <c r="N324" s="73">
        <f>SUM(J$6:J324)</f>
        <v>1711633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118.69799999999999</v>
      </c>
      <c r="W324" s="71">
        <f t="shared" si="61"/>
        <v>1711.633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118698</v>
      </c>
      <c r="N325" s="73">
        <f>SUM(J$6:J325)</f>
        <v>1711633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118.69799999999999</v>
      </c>
      <c r="W325" s="71">
        <f t="shared" si="61"/>
        <v>1711.633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118698</v>
      </c>
      <c r="N326" s="73">
        <f>SUM(J$6:J326)</f>
        <v>1711633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118.69799999999999</v>
      </c>
      <c r="W326" s="71">
        <f t="shared" ref="W326:W371" si="76">N326/$R$3</f>
        <v>1711.633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118698</v>
      </c>
      <c r="N327" s="73">
        <f>SUM(J$6:J327)</f>
        <v>1711633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118.69799999999999</v>
      </c>
      <c r="W327" s="71">
        <f t="shared" si="76"/>
        <v>1711.633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118698</v>
      </c>
      <c r="N328" s="73">
        <f>SUM(J$6:J328)</f>
        <v>1711633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118.69799999999999</v>
      </c>
      <c r="W328" s="71">
        <f t="shared" si="76"/>
        <v>1711.633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118698</v>
      </c>
      <c r="N329" s="73">
        <f>SUM(J$6:J329)</f>
        <v>1711633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118.69799999999999</v>
      </c>
      <c r="W329" s="71">
        <f t="shared" si="76"/>
        <v>1711.633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118698</v>
      </c>
      <c r="N330" s="73">
        <f>SUM(J$6:J330)</f>
        <v>1711633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118.69799999999999</v>
      </c>
      <c r="W330" s="71">
        <f t="shared" si="76"/>
        <v>1711.633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118698</v>
      </c>
      <c r="N331" s="73">
        <f>SUM(J$6:J331)</f>
        <v>1711633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118.69799999999999</v>
      </c>
      <c r="W331" s="71">
        <f t="shared" si="76"/>
        <v>1711.633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118698</v>
      </c>
      <c r="N332" s="73">
        <f>SUM(J$6:J332)</f>
        <v>1711633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118.69799999999999</v>
      </c>
      <c r="W332" s="71">
        <f t="shared" si="76"/>
        <v>1711.633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118698</v>
      </c>
      <c r="N333" s="73">
        <f>SUM(J$6:J333)</f>
        <v>1711633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118.69799999999999</v>
      </c>
      <c r="W333" s="71">
        <f t="shared" si="76"/>
        <v>1711.633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118698</v>
      </c>
      <c r="N334" s="73">
        <f>SUM(J$6:J334)</f>
        <v>1711633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118.69799999999999</v>
      </c>
      <c r="W334" s="71">
        <f t="shared" si="76"/>
        <v>1711.633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118698</v>
      </c>
      <c r="N335" s="73">
        <f>SUM(J$6:J335)</f>
        <v>1711633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118.69799999999999</v>
      </c>
      <c r="W335" s="71">
        <f t="shared" si="76"/>
        <v>1711.633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118698</v>
      </c>
      <c r="N336" s="73">
        <f>SUM(J$6:J336)</f>
        <v>1711633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118.69799999999999</v>
      </c>
      <c r="W336" s="71">
        <f t="shared" si="76"/>
        <v>1711.633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118698</v>
      </c>
      <c r="N337" s="73">
        <f>SUM(J$6:J337)</f>
        <v>1711633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118.69799999999999</v>
      </c>
      <c r="W337" s="71">
        <f t="shared" si="76"/>
        <v>1711.633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118698</v>
      </c>
      <c r="N338" s="73">
        <f>SUM(J$6:J338)</f>
        <v>1711633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118.69799999999999</v>
      </c>
      <c r="W338" s="71">
        <f t="shared" si="76"/>
        <v>1711.633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118698</v>
      </c>
      <c r="N339" s="73">
        <f>SUM(J$6:J339)</f>
        <v>1711633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118.69799999999999</v>
      </c>
      <c r="W339" s="71">
        <f t="shared" si="76"/>
        <v>1711.633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118698</v>
      </c>
      <c r="N340" s="73">
        <f>SUM(J$6:J340)</f>
        <v>1711633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118.69799999999999</v>
      </c>
      <c r="W340" s="71">
        <f t="shared" si="76"/>
        <v>1711.633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118698</v>
      </c>
      <c r="N341" s="73">
        <f>SUM(J$6:J341)</f>
        <v>1711633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118.69799999999999</v>
      </c>
      <c r="W341" s="71">
        <f t="shared" si="76"/>
        <v>1711.633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118698</v>
      </c>
      <c r="N342" s="73">
        <f>SUM(J$6:J342)</f>
        <v>1711633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118.69799999999999</v>
      </c>
      <c r="W342" s="71">
        <f t="shared" si="76"/>
        <v>1711.633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118698</v>
      </c>
      <c r="N343" s="73">
        <f>SUM(J$6:J343)</f>
        <v>1711633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118.69799999999999</v>
      </c>
      <c r="W343" s="71">
        <f t="shared" si="76"/>
        <v>1711.633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118698</v>
      </c>
      <c r="N344" s="73">
        <f>SUM(J$6:J344)</f>
        <v>1711633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118.69799999999999</v>
      </c>
      <c r="W344" s="71">
        <f t="shared" si="76"/>
        <v>1711.633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118698</v>
      </c>
      <c r="N345" s="73">
        <f>SUM(J$6:J345)</f>
        <v>1711633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118.69799999999999</v>
      </c>
      <c r="W345" s="71">
        <f t="shared" si="76"/>
        <v>1711.633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118698</v>
      </c>
      <c r="N346" s="73">
        <f>SUM(J$6:J346)</f>
        <v>1711633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118.69799999999999</v>
      </c>
      <c r="W346" s="71">
        <f t="shared" si="76"/>
        <v>1711.633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118698</v>
      </c>
      <c r="N347" s="73">
        <f>SUM(J$6:J347)</f>
        <v>1711633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118.69799999999999</v>
      </c>
      <c r="W347" s="71">
        <f t="shared" si="76"/>
        <v>1711.633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118698</v>
      </c>
      <c r="N348" s="73">
        <f>SUM(J$6:J348)</f>
        <v>1711633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118.69799999999999</v>
      </c>
      <c r="W348" s="71">
        <f t="shared" si="76"/>
        <v>1711.633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118698</v>
      </c>
      <c r="N349" s="73">
        <f>SUM(J$6:J349)</f>
        <v>1711633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118.69799999999999</v>
      </c>
      <c r="W349" s="71">
        <f t="shared" si="76"/>
        <v>1711.633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118698</v>
      </c>
      <c r="N350" s="73">
        <f>SUM(J$6:J350)</f>
        <v>1711633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118.69799999999999</v>
      </c>
      <c r="W350" s="71">
        <f t="shared" si="76"/>
        <v>1711.633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118698</v>
      </c>
      <c r="N351" s="73">
        <f>SUM(J$6:J351)</f>
        <v>1711633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118.69799999999999</v>
      </c>
      <c r="W351" s="71">
        <f t="shared" si="76"/>
        <v>1711.633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118698</v>
      </c>
      <c r="N352" s="73">
        <f>SUM(J$6:J352)</f>
        <v>1711633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118.69799999999999</v>
      </c>
      <c r="W352" s="71">
        <f t="shared" si="76"/>
        <v>1711.633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118698</v>
      </c>
      <c r="N353" s="73">
        <f>SUM(J$6:J353)</f>
        <v>1711633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118.69799999999999</v>
      </c>
      <c r="W353" s="71">
        <f t="shared" si="76"/>
        <v>1711.633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118698</v>
      </c>
      <c r="N354" s="73">
        <f>SUM(J$6:J354)</f>
        <v>1711633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118.69799999999999</v>
      </c>
      <c r="W354" s="71">
        <f t="shared" si="76"/>
        <v>1711.633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118698</v>
      </c>
      <c r="N355" s="73">
        <f>SUM(J$6:J355)</f>
        <v>1711633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118.69799999999999</v>
      </c>
      <c r="W355" s="71">
        <f t="shared" si="76"/>
        <v>1711.633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118698</v>
      </c>
      <c r="N356" s="73">
        <f>SUM(J$6:J356)</f>
        <v>1711633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118.69799999999999</v>
      </c>
      <c r="W356" s="71">
        <f t="shared" si="76"/>
        <v>1711.633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118698</v>
      </c>
      <c r="N357" s="73">
        <f>SUM(J$6:J357)</f>
        <v>1711633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118.69799999999999</v>
      </c>
      <c r="W357" s="71">
        <f t="shared" si="76"/>
        <v>1711.633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118698</v>
      </c>
      <c r="N358" s="73">
        <f>SUM(J$6:J358)</f>
        <v>1711633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118.69799999999999</v>
      </c>
      <c r="W358" s="71">
        <f t="shared" si="76"/>
        <v>1711.633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118698</v>
      </c>
      <c r="N359" s="73">
        <f>SUM(J$6:J359)</f>
        <v>1711633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118.69799999999999</v>
      </c>
      <c r="W359" s="71">
        <f t="shared" si="76"/>
        <v>1711.633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118698</v>
      </c>
      <c r="N360" s="73">
        <f>SUM(J$6:J360)</f>
        <v>1711633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118.69799999999999</v>
      </c>
      <c r="W360" s="71">
        <f t="shared" si="76"/>
        <v>1711.633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118698</v>
      </c>
      <c r="N361" s="73">
        <f>SUM(J$6:J361)</f>
        <v>1711633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118.69799999999999</v>
      </c>
      <c r="W361" s="71">
        <f t="shared" si="76"/>
        <v>1711.633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118698</v>
      </c>
      <c r="N362" s="73">
        <f>SUM(J$6:J362)</f>
        <v>1711633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118.69799999999999</v>
      </c>
      <c r="W362" s="71">
        <f t="shared" si="76"/>
        <v>1711.633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118698</v>
      </c>
      <c r="N363" s="73">
        <f>SUM(J$6:J363)</f>
        <v>1711633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118.69799999999999</v>
      </c>
      <c r="W363" s="71">
        <f t="shared" si="76"/>
        <v>1711.633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118698</v>
      </c>
      <c r="N364" s="73">
        <f>SUM(J$6:J364)</f>
        <v>1711633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118.69799999999999</v>
      </c>
      <c r="W364" s="71">
        <f t="shared" si="76"/>
        <v>1711.633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118698</v>
      </c>
      <c r="N365" s="73">
        <f>SUM(J$6:J365)</f>
        <v>1711633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118.69799999999999</v>
      </c>
      <c r="W365" s="71">
        <f t="shared" si="76"/>
        <v>1711.633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118698</v>
      </c>
      <c r="N366" s="73">
        <f>SUM(J$6:J366)</f>
        <v>1711633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118.69799999999999</v>
      </c>
      <c r="W366" s="71">
        <f t="shared" si="76"/>
        <v>1711.633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118698</v>
      </c>
      <c r="N367" s="73">
        <f>SUM(J$6:J367)</f>
        <v>1711633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118.69799999999999</v>
      </c>
      <c r="W367" s="71">
        <f t="shared" si="76"/>
        <v>1711.633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118698</v>
      </c>
      <c r="N368" s="73">
        <f>SUM(J$6:J368)</f>
        <v>1711633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118.69799999999999</v>
      </c>
      <c r="W368" s="71">
        <f t="shared" si="76"/>
        <v>1711.633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118698</v>
      </c>
      <c r="N369" s="73">
        <f>SUM(J$6:J369)</f>
        <v>1711633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118.69799999999999</v>
      </c>
      <c r="W369" s="71">
        <f t="shared" si="76"/>
        <v>1711.633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118698</v>
      </c>
      <c r="N370" s="73">
        <f>SUM(J$6:J370)</f>
        <v>1711633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118.69799999999999</v>
      </c>
      <c r="W370" s="71">
        <f t="shared" si="76"/>
        <v>1711.633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118698</v>
      </c>
      <c r="N371" s="73">
        <f>SUM(J$6:J371)</f>
        <v>1711633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118.69799999999999</v>
      </c>
      <c r="W371" s="71">
        <f t="shared" si="76"/>
        <v>1711.633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1</v>
      </c>
      <c r="L303" s="73">
        <f t="shared" si="55"/>
        <v>1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1E-3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>
        <v>15</v>
      </c>
      <c r="I304" s="73">
        <f t="shared" si="66"/>
        <v>15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-114721</v>
      </c>
      <c r="N307" s="73">
        <f>SUM(J$6:J307)</f>
        <v>-1648789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1.4999999999999999E-2</v>
      </c>
      <c r="V307" s="71">
        <f t="shared" si="62"/>
        <v>-114.721</v>
      </c>
      <c r="W307" s="71">
        <f t="shared" si="63"/>
        <v>-1648.789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-114721</v>
      </c>
      <c r="N308" s="73">
        <f>SUM(J$6:J308)</f>
        <v>-1648789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1.4999999999999999E-2</v>
      </c>
      <c r="V308" s="71">
        <f t="shared" si="62"/>
        <v>-114.721</v>
      </c>
      <c r="W308" s="71">
        <f t="shared" si="63"/>
        <v>-1648.789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-114721</v>
      </c>
      <c r="N309" s="73">
        <f>SUM(J$6:J309)</f>
        <v>-1648789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1.4999999999999999E-2</v>
      </c>
      <c r="V309" s="71">
        <f t="shared" si="62"/>
        <v>-114.721</v>
      </c>
      <c r="W309" s="71">
        <f t="shared" si="63"/>
        <v>-1648.789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-114721</v>
      </c>
      <c r="N310" s="73">
        <f>SUM(J$6:J310)</f>
        <v>-1648789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</v>
      </c>
      <c r="W310" s="71">
        <f t="shared" si="63"/>
        <v>-1648.789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-114721</v>
      </c>
      <c r="N311" s="73">
        <f>SUM(J$6:J311)</f>
        <v>-1648789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</v>
      </c>
      <c r="W311" s="71">
        <f t="shared" si="63"/>
        <v>-1648.789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-114721</v>
      </c>
      <c r="N312" s="73">
        <f>SUM(J$6:J312)</f>
        <v>-1648789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</v>
      </c>
      <c r="W312" s="71">
        <f t="shared" si="63"/>
        <v>-1648.789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-114721</v>
      </c>
      <c r="N313" s="73">
        <f>SUM(J$6:J313)</f>
        <v>-1648789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</v>
      </c>
      <c r="W313" s="71">
        <f t="shared" si="63"/>
        <v>-1648.789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-114721</v>
      </c>
      <c r="N314" s="73">
        <f>SUM(J$6:J314)</f>
        <v>-1648789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</v>
      </c>
      <c r="W314" s="71">
        <f t="shared" si="63"/>
        <v>-1648.789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-114721</v>
      </c>
      <c r="N315" s="73">
        <f>SUM(J$6:J315)</f>
        <v>-1648789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</v>
      </c>
      <c r="W315" s="71">
        <f t="shared" si="63"/>
        <v>-1648.789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-114721</v>
      </c>
      <c r="N316" s="73">
        <f>SUM(J$6:J316)</f>
        <v>-1648789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</v>
      </c>
      <c r="W316" s="71">
        <f t="shared" si="63"/>
        <v>-1648.789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-114721</v>
      </c>
      <c r="N317" s="73">
        <f>SUM(J$6:J317)</f>
        <v>-1648789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</v>
      </c>
      <c r="W317" s="71">
        <f t="shared" si="63"/>
        <v>-1648.789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-114721</v>
      </c>
      <c r="N318" s="73">
        <f>SUM(J$6:J318)</f>
        <v>-1648789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</v>
      </c>
      <c r="W318" s="71">
        <f t="shared" si="63"/>
        <v>-1648.789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-114721</v>
      </c>
      <c r="N319" s="73">
        <f>SUM(J$6:J319)</f>
        <v>-1648789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</v>
      </c>
      <c r="W319" s="71">
        <f t="shared" si="63"/>
        <v>-1648.789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-114721</v>
      </c>
      <c r="N320" s="73">
        <f>SUM(J$6:J320)</f>
        <v>-1648789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</v>
      </c>
      <c r="W320" s="71">
        <f t="shared" si="63"/>
        <v>-1648.789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-114721</v>
      </c>
      <c r="N321" s="73">
        <f>SUM(J$6:J321)</f>
        <v>-1648789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</v>
      </c>
      <c r="W321" s="71">
        <f t="shared" si="63"/>
        <v>-1648.789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-114721</v>
      </c>
      <c r="N322" s="73">
        <f>SUM(J$6:J322)</f>
        <v>-1648789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</v>
      </c>
      <c r="W322" s="71">
        <f t="shared" si="63"/>
        <v>-1648.789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-114721</v>
      </c>
      <c r="N323" s="73">
        <f>SUM(J$6:J323)</f>
        <v>-1648789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</v>
      </c>
      <c r="W323" s="71">
        <f t="shared" si="63"/>
        <v>-1648.789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-114721</v>
      </c>
      <c r="N324" s="73">
        <f>SUM(J$6:J324)</f>
        <v>-1648789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</v>
      </c>
      <c r="W324" s="71">
        <f t="shared" si="63"/>
        <v>-1648.789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-114721</v>
      </c>
      <c r="N325" s="73">
        <f>SUM(J$6:J325)</f>
        <v>-1648789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</v>
      </c>
      <c r="W325" s="71">
        <f t="shared" si="63"/>
        <v>-1648.789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-114721</v>
      </c>
      <c r="N326" s="73">
        <f>SUM(J$6:J326)</f>
        <v>-1648789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</v>
      </c>
      <c r="W326" s="71">
        <f t="shared" ref="W326:W371" si="76">N326/$R$3</f>
        <v>-1648.789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-114721</v>
      </c>
      <c r="N327" s="73">
        <f>SUM(J$6:J327)</f>
        <v>-1648789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</v>
      </c>
      <c r="W327" s="71">
        <f t="shared" si="76"/>
        <v>-1648.789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-114721</v>
      </c>
      <c r="N328" s="73">
        <f>SUM(J$6:J328)</f>
        <v>-1648789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</v>
      </c>
      <c r="W328" s="71">
        <f t="shared" si="76"/>
        <v>-1648.789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-114721</v>
      </c>
      <c r="N329" s="73">
        <f>SUM(J$6:J329)</f>
        <v>-1648789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</v>
      </c>
      <c r="W329" s="71">
        <f t="shared" si="76"/>
        <v>-1648.789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-114721</v>
      </c>
      <c r="N330" s="73">
        <f>SUM(J$6:J330)</f>
        <v>-1648789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</v>
      </c>
      <c r="W330" s="71">
        <f t="shared" si="76"/>
        <v>-1648.789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-114721</v>
      </c>
      <c r="N331" s="73">
        <f>SUM(J$6:J331)</f>
        <v>-1648789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</v>
      </c>
      <c r="W331" s="71">
        <f t="shared" si="76"/>
        <v>-1648.789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-114721</v>
      </c>
      <c r="N332" s="73">
        <f>SUM(J$6:J332)</f>
        <v>-1648789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</v>
      </c>
      <c r="W332" s="71">
        <f t="shared" si="76"/>
        <v>-1648.789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-114721</v>
      </c>
      <c r="N333" s="73">
        <f>SUM(J$6:J333)</f>
        <v>-1648789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</v>
      </c>
      <c r="W333" s="71">
        <f t="shared" si="76"/>
        <v>-1648.789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-114721</v>
      </c>
      <c r="N334" s="73">
        <f>SUM(J$6:J334)</f>
        <v>-1648789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</v>
      </c>
      <c r="W334" s="71">
        <f t="shared" si="76"/>
        <v>-1648.789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-114721</v>
      </c>
      <c r="N335" s="73">
        <f>SUM(J$6:J335)</f>
        <v>-1648789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</v>
      </c>
      <c r="W335" s="71">
        <f t="shared" si="76"/>
        <v>-1648.789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-114721</v>
      </c>
      <c r="N336" s="73">
        <f>SUM(J$6:J336)</f>
        <v>-1648789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</v>
      </c>
      <c r="W336" s="71">
        <f t="shared" si="76"/>
        <v>-1648.789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-114721</v>
      </c>
      <c r="N337" s="73">
        <f>SUM(J$6:J337)</f>
        <v>-1648789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</v>
      </c>
      <c r="W337" s="71">
        <f t="shared" si="76"/>
        <v>-1648.789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-114721</v>
      </c>
      <c r="N338" s="73">
        <f>SUM(J$6:J338)</f>
        <v>-1648789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</v>
      </c>
      <c r="W338" s="71">
        <f t="shared" si="76"/>
        <v>-1648.789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-114721</v>
      </c>
      <c r="N339" s="73">
        <f>SUM(J$6:J339)</f>
        <v>-1648789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</v>
      </c>
      <c r="W339" s="71">
        <f t="shared" si="76"/>
        <v>-1648.789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-114721</v>
      </c>
      <c r="N340" s="73">
        <f>SUM(J$6:J340)</f>
        <v>-1648789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</v>
      </c>
      <c r="W340" s="71">
        <f t="shared" si="76"/>
        <v>-1648.789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-114721</v>
      </c>
      <c r="N341" s="73">
        <f>SUM(J$6:J341)</f>
        <v>-1648789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</v>
      </c>
      <c r="W341" s="71">
        <f t="shared" si="76"/>
        <v>-1648.789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-114721</v>
      </c>
      <c r="N342" s="73">
        <f>SUM(J$6:J342)</f>
        <v>-1648789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</v>
      </c>
      <c r="W342" s="71">
        <f t="shared" si="76"/>
        <v>-1648.789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-114721</v>
      </c>
      <c r="N343" s="73">
        <f>SUM(J$6:J343)</f>
        <v>-1648789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</v>
      </c>
      <c r="W343" s="71">
        <f t="shared" si="76"/>
        <v>-1648.789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-114721</v>
      </c>
      <c r="N344" s="73">
        <f>SUM(J$6:J344)</f>
        <v>-1648789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</v>
      </c>
      <c r="W344" s="71">
        <f t="shared" si="76"/>
        <v>-1648.789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-114721</v>
      </c>
      <c r="N345" s="73">
        <f>SUM(J$6:J345)</f>
        <v>-1648789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</v>
      </c>
      <c r="W345" s="71">
        <f t="shared" si="76"/>
        <v>-1648.789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-114721</v>
      </c>
      <c r="N346" s="73">
        <f>SUM(J$6:J346)</f>
        <v>-1648789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</v>
      </c>
      <c r="W346" s="71">
        <f t="shared" si="76"/>
        <v>-1648.789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-114721</v>
      </c>
      <c r="N347" s="73">
        <f>SUM(J$6:J347)</f>
        <v>-1648789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</v>
      </c>
      <c r="W347" s="71">
        <f t="shared" si="76"/>
        <v>-1648.789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-114721</v>
      </c>
      <c r="N348" s="73">
        <f>SUM(J$6:J348)</f>
        <v>-1648789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</v>
      </c>
      <c r="W348" s="71">
        <f t="shared" si="76"/>
        <v>-1648.789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-114721</v>
      </c>
      <c r="N349" s="73">
        <f>SUM(J$6:J349)</f>
        <v>-1648789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</v>
      </c>
      <c r="W349" s="71">
        <f t="shared" si="76"/>
        <v>-1648.789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-114721</v>
      </c>
      <c r="N350" s="73">
        <f>SUM(J$6:J350)</f>
        <v>-1648789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</v>
      </c>
      <c r="W350" s="71">
        <f t="shared" si="76"/>
        <v>-1648.789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-114721</v>
      </c>
      <c r="N351" s="73">
        <f>SUM(J$6:J351)</f>
        <v>-1648789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</v>
      </c>
      <c r="W351" s="71">
        <f t="shared" si="76"/>
        <v>-1648.789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-114721</v>
      </c>
      <c r="N352" s="73">
        <f>SUM(J$6:J352)</f>
        <v>-1648789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</v>
      </c>
      <c r="W352" s="71">
        <f t="shared" si="76"/>
        <v>-1648.789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-114721</v>
      </c>
      <c r="N353" s="73">
        <f>SUM(J$6:J353)</f>
        <v>-1648789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</v>
      </c>
      <c r="W353" s="71">
        <f t="shared" si="76"/>
        <v>-1648.789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-114721</v>
      </c>
      <c r="N354" s="73">
        <f>SUM(J$6:J354)</f>
        <v>-1648789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</v>
      </c>
      <c r="W354" s="71">
        <f t="shared" si="76"/>
        <v>-1648.789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-114721</v>
      </c>
      <c r="N355" s="73">
        <f>SUM(J$6:J355)</f>
        <v>-1648789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</v>
      </c>
      <c r="W355" s="71">
        <f t="shared" si="76"/>
        <v>-1648.789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-114721</v>
      </c>
      <c r="N356" s="73">
        <f>SUM(J$6:J356)</f>
        <v>-1648789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</v>
      </c>
      <c r="W356" s="71">
        <f t="shared" si="76"/>
        <v>-1648.789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-114721</v>
      </c>
      <c r="N357" s="73">
        <f>SUM(J$6:J357)</f>
        <v>-1648789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</v>
      </c>
      <c r="W357" s="71">
        <f t="shared" si="76"/>
        <v>-1648.789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-114721</v>
      </c>
      <c r="N358" s="73">
        <f>SUM(J$6:J358)</f>
        <v>-1648789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</v>
      </c>
      <c r="W358" s="71">
        <f t="shared" si="76"/>
        <v>-1648.789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-114721</v>
      </c>
      <c r="N359" s="73">
        <f>SUM(J$6:J359)</f>
        <v>-1648789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</v>
      </c>
      <c r="W359" s="71">
        <f t="shared" si="76"/>
        <v>-1648.789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-114721</v>
      </c>
      <c r="N360" s="73">
        <f>SUM(J$6:J360)</f>
        <v>-1648789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</v>
      </c>
      <c r="W360" s="71">
        <f t="shared" si="76"/>
        <v>-1648.789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-114721</v>
      </c>
      <c r="N361" s="73">
        <f>SUM(J$6:J361)</f>
        <v>-1648789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</v>
      </c>
      <c r="W361" s="71">
        <f t="shared" si="76"/>
        <v>-1648.789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-114721</v>
      </c>
      <c r="N362" s="73">
        <f>SUM(J$6:J362)</f>
        <v>-1648789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</v>
      </c>
      <c r="W362" s="71">
        <f t="shared" si="76"/>
        <v>-1648.789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-114721</v>
      </c>
      <c r="N363" s="73">
        <f>SUM(J$6:J363)</f>
        <v>-1648789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</v>
      </c>
      <c r="W363" s="71">
        <f t="shared" si="76"/>
        <v>-1648.789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-114721</v>
      </c>
      <c r="N364" s="73">
        <f>SUM(J$6:J364)</f>
        <v>-1648789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</v>
      </c>
      <c r="W364" s="71">
        <f t="shared" si="76"/>
        <v>-1648.789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-114721</v>
      </c>
      <c r="N365" s="73">
        <f>SUM(J$6:J365)</f>
        <v>-1648789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</v>
      </c>
      <c r="W365" s="71">
        <f t="shared" si="76"/>
        <v>-1648.789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-114721</v>
      </c>
      <c r="N366" s="73">
        <f>SUM(J$6:J366)</f>
        <v>-1648789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</v>
      </c>
      <c r="W366" s="71">
        <f t="shared" si="76"/>
        <v>-1648.789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-114721</v>
      </c>
      <c r="N367" s="73">
        <f>SUM(J$6:J367)</f>
        <v>-1648789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</v>
      </c>
      <c r="W367" s="71">
        <f t="shared" si="76"/>
        <v>-1648.789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-114721</v>
      </c>
      <c r="N368" s="73">
        <f>SUM(J$6:J368)</f>
        <v>-1648789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</v>
      </c>
      <c r="W368" s="71">
        <f t="shared" si="76"/>
        <v>-1648.789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-114721</v>
      </c>
      <c r="N369" s="73">
        <f>SUM(J$6:J369)</f>
        <v>-1648789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</v>
      </c>
      <c r="W369" s="71">
        <f t="shared" si="76"/>
        <v>-1648.789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-114721</v>
      </c>
      <c r="N370" s="73">
        <f>SUM(J$6:J370)</f>
        <v>-1648789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</v>
      </c>
      <c r="W370" s="71">
        <f t="shared" si="76"/>
        <v>-1648.789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-114721</v>
      </c>
      <c r="N371" s="73">
        <f>SUM(J$6:J371)</f>
        <v>-1648789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</v>
      </c>
      <c r="W371" s="71">
        <f t="shared" si="76"/>
        <v>-1648.789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-27959</v>
      </c>
      <c r="P3" s="73">
        <v>1000000</v>
      </c>
      <c r="Q3" s="73"/>
      <c r="R3" s="73">
        <v>1000</v>
      </c>
      <c r="S3" s="62"/>
      <c r="T3" s="82">
        <f>SUM(T6:T371)</f>
        <v>-27.958999999999996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0</v>
      </c>
      <c r="L297" s="73">
        <f t="shared" si="55"/>
        <v>0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0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1</v>
      </c>
      <c r="L303" s="73">
        <f t="shared" si="55"/>
        <v>-12344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-12.343999999999999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>
        <v>3612.7805000000217</v>
      </c>
      <c r="E304" s="73"/>
      <c r="F304" s="73"/>
      <c r="G304" s="73">
        <v>-57794</v>
      </c>
      <c r="I304" s="73">
        <f t="shared" si="66"/>
        <v>-57794</v>
      </c>
      <c r="J304" s="73">
        <f t="shared" si="65"/>
        <v>-357</v>
      </c>
      <c r="K304" s="73">
        <f t="shared" si="54"/>
        <v>1</v>
      </c>
      <c r="L304" s="73">
        <f t="shared" si="55"/>
        <v>-357</v>
      </c>
      <c r="M304" s="73">
        <f>SUM(J$280:J304)</f>
        <v>-51133</v>
      </c>
      <c r="N304" s="73">
        <f>SUM(J$6:J304)</f>
        <v>-515145.56000000017</v>
      </c>
      <c r="P304" s="73">
        <f t="shared" si="56"/>
        <v>3.6127805000000218E-3</v>
      </c>
      <c r="Q304" s="73">
        <f t="shared" si="57"/>
        <v>0</v>
      </c>
      <c r="R304" s="73">
        <f t="shared" si="58"/>
        <v>0</v>
      </c>
      <c r="S304" s="71">
        <f t="shared" si="59"/>
        <v>-0.35699999999999998</v>
      </c>
      <c r="T304" s="71">
        <f t="shared" si="60"/>
        <v>-0.35699999999999998</v>
      </c>
      <c r="U304" s="71">
        <f t="shared" si="61"/>
        <v>-57.793999999999997</v>
      </c>
      <c r="V304" s="71">
        <f t="shared" si="62"/>
        <v>-51.133000000000003</v>
      </c>
      <c r="W304" s="71">
        <f t="shared" si="63"/>
        <v>-515.14556000000016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-57794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-51133</v>
      </c>
      <c r="N305" s="73">
        <f>SUM(J$6:J305)</f>
        <v>-515145.56000000017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-57.793999999999997</v>
      </c>
      <c r="V305" s="71">
        <f t="shared" si="62"/>
        <v>-51.133000000000003</v>
      </c>
      <c r="W305" s="71">
        <f t="shared" si="63"/>
        <v>-515.14556000000016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-57794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-51133</v>
      </c>
      <c r="N306" s="73">
        <f>SUM(J$6:J306)</f>
        <v>-515145.56000000017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-57.793999999999997</v>
      </c>
      <c r="V306" s="71">
        <f t="shared" si="62"/>
        <v>-51.133000000000003</v>
      </c>
      <c r="W306" s="71">
        <f t="shared" si="63"/>
        <v>-515.14556000000016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-57794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-51133</v>
      </c>
      <c r="N307" s="73">
        <f>SUM(J$6:J307)</f>
        <v>-515145.56000000017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-57.793999999999997</v>
      </c>
      <c r="V307" s="71">
        <f t="shared" si="62"/>
        <v>-51.133000000000003</v>
      </c>
      <c r="W307" s="71">
        <f t="shared" si="63"/>
        <v>-515.14556000000016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-57794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-51133</v>
      </c>
      <c r="N308" s="73">
        <f>SUM(J$6:J308)</f>
        <v>-515145.56000000017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-57.793999999999997</v>
      </c>
      <c r="V308" s="71">
        <f t="shared" si="62"/>
        <v>-51.133000000000003</v>
      </c>
      <c r="W308" s="71">
        <f t="shared" si="63"/>
        <v>-515.14556000000016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-57794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-51133</v>
      </c>
      <c r="N309" s="73">
        <f>SUM(J$6:J309)</f>
        <v>-515145.56000000017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-57.793999999999997</v>
      </c>
      <c r="V309" s="71">
        <f t="shared" si="62"/>
        <v>-51.133000000000003</v>
      </c>
      <c r="W309" s="71">
        <f t="shared" si="63"/>
        <v>-515.14556000000016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-51133</v>
      </c>
      <c r="N310" s="73">
        <f>SUM(J$6:J310)</f>
        <v>-515145.56000000017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-51.133000000000003</v>
      </c>
      <c r="W310" s="71">
        <f t="shared" si="63"/>
        <v>-515.14556000000016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-51133</v>
      </c>
      <c r="N311" s="73">
        <f>SUM(J$6:J311)</f>
        <v>-515145.56000000017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-51.133000000000003</v>
      </c>
      <c r="W311" s="71">
        <f t="shared" si="63"/>
        <v>-515.14556000000016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-51133</v>
      </c>
      <c r="N312" s="73">
        <f>SUM(J$6:J312)</f>
        <v>-515145.56000000017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-51.133000000000003</v>
      </c>
      <c r="W312" s="71">
        <f t="shared" si="63"/>
        <v>-515.14556000000016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-51133</v>
      </c>
      <c r="N313" s="73">
        <f>SUM(J$6:J313)</f>
        <v>-515145.56000000017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-51.133000000000003</v>
      </c>
      <c r="W313" s="71">
        <f t="shared" si="63"/>
        <v>-515.14556000000016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-51133</v>
      </c>
      <c r="N314" s="73">
        <f>SUM(J$6:J314)</f>
        <v>-515145.56000000017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-51.133000000000003</v>
      </c>
      <c r="W314" s="71">
        <f t="shared" si="63"/>
        <v>-515.14556000000016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-51133</v>
      </c>
      <c r="N315" s="73">
        <f>SUM(J$6:J315)</f>
        <v>-515145.56000000017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-51.133000000000003</v>
      </c>
      <c r="W315" s="71">
        <f t="shared" si="63"/>
        <v>-515.14556000000016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-51133</v>
      </c>
      <c r="N316" s="73">
        <f>SUM(J$6:J316)</f>
        <v>-515145.56000000017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-51.133000000000003</v>
      </c>
      <c r="W316" s="71">
        <f t="shared" si="63"/>
        <v>-515.14556000000016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-51133</v>
      </c>
      <c r="N317" s="73">
        <f>SUM(J$6:J317)</f>
        <v>-515145.56000000017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-51.133000000000003</v>
      </c>
      <c r="W317" s="71">
        <f t="shared" si="63"/>
        <v>-515.14556000000016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-51133</v>
      </c>
      <c r="N318" s="73">
        <f>SUM(J$6:J318)</f>
        <v>-515145.56000000017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-51.133000000000003</v>
      </c>
      <c r="W318" s="71">
        <f t="shared" si="63"/>
        <v>-515.14556000000016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-51133</v>
      </c>
      <c r="N319" s="73">
        <f>SUM(J$6:J319)</f>
        <v>-515145.56000000017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-51.133000000000003</v>
      </c>
      <c r="W319" s="71">
        <f t="shared" si="63"/>
        <v>-515.14556000000016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-51133</v>
      </c>
      <c r="N320" s="73">
        <f>SUM(J$6:J320)</f>
        <v>-515145.56000000017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-51.133000000000003</v>
      </c>
      <c r="W320" s="71">
        <f t="shared" si="63"/>
        <v>-515.14556000000016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-51133</v>
      </c>
      <c r="N321" s="73">
        <f>SUM(J$6:J321)</f>
        <v>-515145.56000000017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-51.133000000000003</v>
      </c>
      <c r="W321" s="71">
        <f t="shared" si="63"/>
        <v>-515.14556000000016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-51133</v>
      </c>
      <c r="N322" s="73">
        <f>SUM(J$6:J322)</f>
        <v>-515145.56000000017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-51.133000000000003</v>
      </c>
      <c r="W322" s="71">
        <f t="shared" si="63"/>
        <v>-515.14556000000016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-51133</v>
      </c>
      <c r="N323" s="73">
        <f>SUM(J$6:J323)</f>
        <v>-515145.56000000017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-51.133000000000003</v>
      </c>
      <c r="W323" s="71">
        <f t="shared" si="63"/>
        <v>-515.14556000000016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-51133</v>
      </c>
      <c r="N324" s="73">
        <f>SUM(J$6:J324)</f>
        <v>-515145.56000000017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-51.133000000000003</v>
      </c>
      <c r="W324" s="71">
        <f t="shared" si="63"/>
        <v>-515.14556000000016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-51133</v>
      </c>
      <c r="N325" s="73">
        <f>SUM(J$6:J325)</f>
        <v>-515145.56000000017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-51.133000000000003</v>
      </c>
      <c r="W325" s="71">
        <f t="shared" si="63"/>
        <v>-515.14556000000016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-51133</v>
      </c>
      <c r="N326" s="73">
        <f>SUM(J$6:J326)</f>
        <v>-515145.56000000017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-51.133000000000003</v>
      </c>
      <c r="W326" s="71">
        <f t="shared" ref="W326:W371" si="76">N326/$R$3</f>
        <v>-515.14556000000016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-51133</v>
      </c>
      <c r="N327" s="73">
        <f>SUM(J$6:J327)</f>
        <v>-515145.56000000017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-51.133000000000003</v>
      </c>
      <c r="W327" s="71">
        <f t="shared" si="76"/>
        <v>-515.14556000000016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-51133</v>
      </c>
      <c r="N328" s="73">
        <f>SUM(J$6:J328)</f>
        <v>-515145.56000000017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-51.133000000000003</v>
      </c>
      <c r="W328" s="71">
        <f t="shared" si="76"/>
        <v>-515.14556000000016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-51133</v>
      </c>
      <c r="N329" s="73">
        <f>SUM(J$6:J329)</f>
        <v>-515145.56000000017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-51.133000000000003</v>
      </c>
      <c r="W329" s="71">
        <f t="shared" si="76"/>
        <v>-515.14556000000016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-51133</v>
      </c>
      <c r="N330" s="73">
        <f>SUM(J$6:J330)</f>
        <v>-515145.56000000017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-51.133000000000003</v>
      </c>
      <c r="W330" s="71">
        <f t="shared" si="76"/>
        <v>-515.14556000000016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-51133</v>
      </c>
      <c r="N331" s="73">
        <f>SUM(J$6:J331)</f>
        <v>-515145.56000000017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-51.133000000000003</v>
      </c>
      <c r="W331" s="71">
        <f t="shared" si="76"/>
        <v>-515.14556000000016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-51133</v>
      </c>
      <c r="N332" s="73">
        <f>SUM(J$6:J332)</f>
        <v>-515145.56000000017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-51.133000000000003</v>
      </c>
      <c r="W332" s="71">
        <f t="shared" si="76"/>
        <v>-515.14556000000016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-51133</v>
      </c>
      <c r="N333" s="73">
        <f>SUM(J$6:J333)</f>
        <v>-515145.56000000017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-51.133000000000003</v>
      </c>
      <c r="W333" s="71">
        <f t="shared" si="76"/>
        <v>-515.14556000000016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-51133</v>
      </c>
      <c r="N334" s="73">
        <f>SUM(J$6:J334)</f>
        <v>-515145.56000000017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-51.133000000000003</v>
      </c>
      <c r="W334" s="71">
        <f t="shared" si="76"/>
        <v>-515.14556000000016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-51133</v>
      </c>
      <c r="N335" s="73">
        <f>SUM(J$6:J335)</f>
        <v>-515145.56000000017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-51.133000000000003</v>
      </c>
      <c r="W335" s="71">
        <f t="shared" si="76"/>
        <v>-515.14556000000016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-51133</v>
      </c>
      <c r="N336" s="73">
        <f>SUM(J$6:J336)</f>
        <v>-515145.56000000017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-51.133000000000003</v>
      </c>
      <c r="W336" s="71">
        <f t="shared" si="76"/>
        <v>-515.14556000000016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-51133</v>
      </c>
      <c r="N337" s="73">
        <f>SUM(J$6:J337)</f>
        <v>-515145.56000000017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-51.133000000000003</v>
      </c>
      <c r="W337" s="71">
        <f t="shared" si="76"/>
        <v>-515.14556000000016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-51133</v>
      </c>
      <c r="N338" s="73">
        <f>SUM(J$6:J338)</f>
        <v>-515145.56000000017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-51.133000000000003</v>
      </c>
      <c r="W338" s="71">
        <f t="shared" si="76"/>
        <v>-515.14556000000016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-51133</v>
      </c>
      <c r="N339" s="73">
        <f>SUM(J$6:J339)</f>
        <v>-515145.56000000017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-51.133000000000003</v>
      </c>
      <c r="W339" s="71">
        <f t="shared" si="76"/>
        <v>-515.14556000000016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-51133</v>
      </c>
      <c r="N340" s="73">
        <f>SUM(J$6:J340)</f>
        <v>-515145.56000000017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-51.133000000000003</v>
      </c>
      <c r="W340" s="71">
        <f t="shared" si="76"/>
        <v>-515.14556000000016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-51133</v>
      </c>
      <c r="N341" s="73">
        <f>SUM(J$6:J341)</f>
        <v>-515145.56000000017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-51.133000000000003</v>
      </c>
      <c r="W341" s="71">
        <f t="shared" si="76"/>
        <v>-515.14556000000016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-51133</v>
      </c>
      <c r="N342" s="73">
        <f>SUM(J$6:J342)</f>
        <v>-515145.56000000017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-51.133000000000003</v>
      </c>
      <c r="W342" s="71">
        <f t="shared" si="76"/>
        <v>-515.14556000000016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-51133</v>
      </c>
      <c r="N343" s="73">
        <f>SUM(J$6:J343)</f>
        <v>-515145.56000000017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-51.133000000000003</v>
      </c>
      <c r="W343" s="71">
        <f t="shared" si="76"/>
        <v>-515.14556000000016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-51133</v>
      </c>
      <c r="N344" s="73">
        <f>SUM(J$6:J344)</f>
        <v>-515145.56000000017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-51.133000000000003</v>
      </c>
      <c r="W344" s="71">
        <f t="shared" si="76"/>
        <v>-515.14556000000016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-51133</v>
      </c>
      <c r="N345" s="73">
        <f>SUM(J$6:J345)</f>
        <v>-515145.56000000017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-51.133000000000003</v>
      </c>
      <c r="W345" s="71">
        <f t="shared" si="76"/>
        <v>-515.14556000000016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-51133</v>
      </c>
      <c r="N346" s="73">
        <f>SUM(J$6:J346)</f>
        <v>-515145.56000000017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-51.133000000000003</v>
      </c>
      <c r="W346" s="71">
        <f t="shared" si="76"/>
        <v>-515.14556000000016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-51133</v>
      </c>
      <c r="N347" s="73">
        <f>SUM(J$6:J347)</f>
        <v>-515145.56000000017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-51.133000000000003</v>
      </c>
      <c r="W347" s="71">
        <f t="shared" si="76"/>
        <v>-515.14556000000016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-51133</v>
      </c>
      <c r="N348" s="73">
        <f>SUM(J$6:J348)</f>
        <v>-515145.56000000017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-51.133000000000003</v>
      </c>
      <c r="W348" s="71">
        <f t="shared" si="76"/>
        <v>-515.14556000000016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-51133</v>
      </c>
      <c r="N349" s="73">
        <f>SUM(J$6:J349)</f>
        <v>-515145.56000000017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-51.133000000000003</v>
      </c>
      <c r="W349" s="71">
        <f t="shared" si="76"/>
        <v>-515.14556000000016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-51133</v>
      </c>
      <c r="N350" s="73">
        <f>SUM(J$6:J350)</f>
        <v>-515145.56000000017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-51.133000000000003</v>
      </c>
      <c r="W350" s="71">
        <f t="shared" si="76"/>
        <v>-515.14556000000016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-51133</v>
      </c>
      <c r="N351" s="73">
        <f>SUM(J$6:J351)</f>
        <v>-515145.56000000017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-51.133000000000003</v>
      </c>
      <c r="W351" s="71">
        <f t="shared" si="76"/>
        <v>-515.14556000000016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-51133</v>
      </c>
      <c r="N352" s="73">
        <f>SUM(J$6:J352)</f>
        <v>-515145.56000000017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-51.133000000000003</v>
      </c>
      <c r="W352" s="71">
        <f t="shared" si="76"/>
        <v>-515.14556000000016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-51133</v>
      </c>
      <c r="N353" s="73">
        <f>SUM(J$6:J353)</f>
        <v>-515145.56000000017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-51.133000000000003</v>
      </c>
      <c r="W353" s="71">
        <f t="shared" si="76"/>
        <v>-515.14556000000016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-51133</v>
      </c>
      <c r="N354" s="73">
        <f>SUM(J$6:J354)</f>
        <v>-515145.56000000017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-51.133000000000003</v>
      </c>
      <c r="W354" s="71">
        <f t="shared" si="76"/>
        <v>-515.14556000000016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-51133</v>
      </c>
      <c r="N355" s="73">
        <f>SUM(J$6:J355)</f>
        <v>-515145.56000000017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-51.133000000000003</v>
      </c>
      <c r="W355" s="71">
        <f t="shared" si="76"/>
        <v>-515.14556000000016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-51133</v>
      </c>
      <c r="N356" s="73">
        <f>SUM(J$6:J356)</f>
        <v>-515145.56000000017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-51.133000000000003</v>
      </c>
      <c r="W356" s="71">
        <f t="shared" si="76"/>
        <v>-515.14556000000016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-51133</v>
      </c>
      <c r="N357" s="73">
        <f>SUM(J$6:J357)</f>
        <v>-515145.56000000017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-51.133000000000003</v>
      </c>
      <c r="W357" s="71">
        <f t="shared" si="76"/>
        <v>-515.14556000000016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-51133</v>
      </c>
      <c r="N358" s="73">
        <f>SUM(J$6:J358)</f>
        <v>-515145.56000000017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-51.133000000000003</v>
      </c>
      <c r="W358" s="71">
        <f t="shared" si="76"/>
        <v>-515.14556000000016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-51133</v>
      </c>
      <c r="N359" s="73">
        <f>SUM(J$6:J359)</f>
        <v>-515145.56000000017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-51.133000000000003</v>
      </c>
      <c r="W359" s="71">
        <f t="shared" si="76"/>
        <v>-515.14556000000016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-51133</v>
      </c>
      <c r="N360" s="73">
        <f>SUM(J$6:J360)</f>
        <v>-515145.56000000017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-51.133000000000003</v>
      </c>
      <c r="W360" s="71">
        <f t="shared" si="76"/>
        <v>-515.14556000000016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-51133</v>
      </c>
      <c r="N361" s="73">
        <f>SUM(J$6:J361)</f>
        <v>-515145.56000000017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-51.133000000000003</v>
      </c>
      <c r="W361" s="71">
        <f t="shared" si="76"/>
        <v>-515.14556000000016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-51133</v>
      </c>
      <c r="N362" s="73">
        <f>SUM(J$6:J362)</f>
        <v>-515145.56000000017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-51.133000000000003</v>
      </c>
      <c r="W362" s="71">
        <f t="shared" si="76"/>
        <v>-515.14556000000016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-51133</v>
      </c>
      <c r="N363" s="73">
        <f>SUM(J$6:J363)</f>
        <v>-515145.56000000017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-51.133000000000003</v>
      </c>
      <c r="W363" s="71">
        <f t="shared" si="76"/>
        <v>-515.14556000000016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-51133</v>
      </c>
      <c r="N364" s="73">
        <f>SUM(J$6:J364)</f>
        <v>-515145.56000000017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-51.133000000000003</v>
      </c>
      <c r="W364" s="71">
        <f t="shared" si="76"/>
        <v>-515.14556000000016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-51133</v>
      </c>
      <c r="N365" s="73">
        <f>SUM(J$6:J365)</f>
        <v>-515145.56000000017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-51.133000000000003</v>
      </c>
      <c r="W365" s="71">
        <f t="shared" si="76"/>
        <v>-515.14556000000016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-51133</v>
      </c>
      <c r="N366" s="73">
        <f>SUM(J$6:J366)</f>
        <v>-515145.56000000017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-51.133000000000003</v>
      </c>
      <c r="W366" s="71">
        <f t="shared" si="76"/>
        <v>-515.14556000000016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-51133</v>
      </c>
      <c r="N367" s="73">
        <f>SUM(J$6:J367)</f>
        <v>-515145.56000000017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-51.133000000000003</v>
      </c>
      <c r="W367" s="71">
        <f t="shared" si="76"/>
        <v>-515.14556000000016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-51133</v>
      </c>
      <c r="N368" s="73">
        <f>SUM(J$6:J368)</f>
        <v>-515145.56000000017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-51.133000000000003</v>
      </c>
      <c r="W368" s="71">
        <f t="shared" si="76"/>
        <v>-515.14556000000016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-51133</v>
      </c>
      <c r="N369" s="73">
        <f>SUM(J$6:J369)</f>
        <v>-515145.56000000017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-51.133000000000003</v>
      </c>
      <c r="W369" s="71">
        <f t="shared" si="76"/>
        <v>-515.14556000000016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-51133</v>
      </c>
      <c r="N370" s="73">
        <f>SUM(J$6:J370)</f>
        <v>-515145.56000000017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-51.133000000000003</v>
      </c>
      <c r="W370" s="71">
        <f t="shared" si="76"/>
        <v>-515.14556000000016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-51133</v>
      </c>
      <c r="N371" s="73">
        <f>SUM(J$6:J371)</f>
        <v>-515145.56000000017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-51.133000000000003</v>
      </c>
      <c r="W371" s="71">
        <f t="shared" si="76"/>
        <v>-515.14556000000016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37186</v>
      </c>
    </row>
    <row r="3" spans="1:23">
      <c r="G3" s="147"/>
      <c r="I3" s="110"/>
      <c r="K3" s="75">
        <f>Summary!B8</f>
        <v>37190</v>
      </c>
      <c r="L3" s="83">
        <f>SUM(L6:L371)</f>
        <v>-15964</v>
      </c>
      <c r="P3" s="73">
        <v>1000000</v>
      </c>
      <c r="Q3" s="73"/>
      <c r="R3" s="73">
        <v>1000</v>
      </c>
      <c r="S3" s="62"/>
      <c r="T3" s="82">
        <f>SUM(T6:T371)</f>
        <v>-15.964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0</v>
      </c>
      <c r="L297" s="73">
        <f t="shared" si="55"/>
        <v>0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0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1</v>
      </c>
      <c r="L303" s="73">
        <f t="shared" si="55"/>
        <v>1594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1.5940000000000001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-151371.07206242764</v>
      </c>
      <c r="E304" s="73">
        <v>0</v>
      </c>
      <c r="F304" s="73">
        <v>0</v>
      </c>
      <c r="G304" s="73">
        <v>11245</v>
      </c>
      <c r="I304" s="73">
        <f t="shared" si="66"/>
        <v>11245</v>
      </c>
      <c r="J304" s="73">
        <f t="shared" si="65"/>
        <v>-24128</v>
      </c>
      <c r="K304" s="73">
        <f t="shared" si="54"/>
        <v>1</v>
      </c>
      <c r="L304" s="73">
        <f t="shared" si="55"/>
        <v>-24128</v>
      </c>
      <c r="M304" s="73">
        <f>SUM(J$280:J304)</f>
        <v>11525</v>
      </c>
      <c r="N304" s="73">
        <f>SUM(J$6:J304)</f>
        <v>976984.94041780289</v>
      </c>
      <c r="P304" s="73">
        <f t="shared" si="56"/>
        <v>-0.15137107206242764</v>
      </c>
      <c r="Q304" s="73">
        <f t="shared" si="57"/>
        <v>0</v>
      </c>
      <c r="R304" s="73">
        <f t="shared" si="58"/>
        <v>0</v>
      </c>
      <c r="S304" s="71">
        <f t="shared" si="59"/>
        <v>-24.128</v>
      </c>
      <c r="T304" s="71">
        <f t="shared" si="60"/>
        <v>-24.128</v>
      </c>
      <c r="U304" s="71">
        <f t="shared" si="61"/>
        <v>11.244999999999999</v>
      </c>
      <c r="V304" s="71">
        <f t="shared" si="62"/>
        <v>11.525</v>
      </c>
      <c r="W304" s="71">
        <f t="shared" si="63"/>
        <v>976.98494041780293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11245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11525</v>
      </c>
      <c r="N305" s="73">
        <f>SUM(J$6:J305)</f>
        <v>976984.94041780289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11.244999999999999</v>
      </c>
      <c r="V305" s="71">
        <f t="shared" si="62"/>
        <v>11.525</v>
      </c>
      <c r="W305" s="71">
        <f t="shared" si="63"/>
        <v>976.98494041780293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11245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11525</v>
      </c>
      <c r="N306" s="73">
        <f>SUM(J$6:J306)</f>
        <v>976984.94041780289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11.244999999999999</v>
      </c>
      <c r="V306" s="71">
        <f t="shared" si="62"/>
        <v>11.525</v>
      </c>
      <c r="W306" s="71">
        <f t="shared" si="63"/>
        <v>976.98494041780293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11245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11525</v>
      </c>
      <c r="N307" s="73">
        <f>SUM(J$6:J307)</f>
        <v>976984.94041780289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11.244999999999999</v>
      </c>
      <c r="V307" s="71">
        <f t="shared" si="62"/>
        <v>11.525</v>
      </c>
      <c r="W307" s="71">
        <f t="shared" si="63"/>
        <v>976.98494041780293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11245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11525</v>
      </c>
      <c r="N308" s="73">
        <f>SUM(J$6:J308)</f>
        <v>976984.94041780289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11.244999999999999</v>
      </c>
      <c r="V308" s="71">
        <f t="shared" si="62"/>
        <v>11.525</v>
      </c>
      <c r="W308" s="71">
        <f t="shared" si="63"/>
        <v>976.98494041780293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11245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11525</v>
      </c>
      <c r="N309" s="73">
        <f>SUM(J$6:J309)</f>
        <v>976984.94041780289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11.244999999999999</v>
      </c>
      <c r="V309" s="71">
        <f t="shared" si="62"/>
        <v>11.525</v>
      </c>
      <c r="W309" s="71">
        <f t="shared" si="63"/>
        <v>976.98494041780293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11525</v>
      </c>
      <c r="N310" s="73">
        <f>SUM(J$6:J310)</f>
        <v>976984.94041780289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11.525</v>
      </c>
      <c r="W310" s="71">
        <f t="shared" si="63"/>
        <v>976.98494041780293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11525</v>
      </c>
      <c r="N311" s="73">
        <f>SUM(J$6:J311)</f>
        <v>976984.94041780289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11.525</v>
      </c>
      <c r="W311" s="71">
        <f t="shared" si="63"/>
        <v>976.98494041780293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11525</v>
      </c>
      <c r="N312" s="73">
        <f>SUM(J$6:J312)</f>
        <v>976984.94041780289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11.525</v>
      </c>
      <c r="W312" s="71">
        <f t="shared" si="63"/>
        <v>976.98494041780293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11525</v>
      </c>
      <c r="N313" s="73">
        <f>SUM(J$6:J313)</f>
        <v>976984.94041780289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11.525</v>
      </c>
      <c r="W313" s="71">
        <f t="shared" si="63"/>
        <v>976.98494041780293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11525</v>
      </c>
      <c r="N314" s="73">
        <f>SUM(J$6:J314)</f>
        <v>976984.94041780289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11.525</v>
      </c>
      <c r="W314" s="71">
        <f t="shared" si="63"/>
        <v>976.98494041780293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11525</v>
      </c>
      <c r="N315" s="73">
        <f>SUM(J$6:J315)</f>
        <v>976984.94041780289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11.525</v>
      </c>
      <c r="W315" s="71">
        <f t="shared" si="63"/>
        <v>976.98494041780293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11525</v>
      </c>
      <c r="N316" s="73">
        <f>SUM(J$6:J316)</f>
        <v>976984.94041780289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11.525</v>
      </c>
      <c r="W316" s="71">
        <f t="shared" si="63"/>
        <v>976.98494041780293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11525</v>
      </c>
      <c r="N317" s="73">
        <f>SUM(J$6:J317)</f>
        <v>976984.94041780289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11.525</v>
      </c>
      <c r="W317" s="71">
        <f t="shared" si="63"/>
        <v>976.98494041780293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11525</v>
      </c>
      <c r="N318" s="73">
        <f>SUM(J$6:J318)</f>
        <v>976984.94041780289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11.525</v>
      </c>
      <c r="W318" s="71">
        <f t="shared" si="63"/>
        <v>976.98494041780293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11525</v>
      </c>
      <c r="N319" s="73">
        <f>SUM(J$6:J319)</f>
        <v>976984.94041780289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11.525</v>
      </c>
      <c r="W319" s="71">
        <f t="shared" si="63"/>
        <v>976.98494041780293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11525</v>
      </c>
      <c r="N320" s="73">
        <f>SUM(J$6:J320)</f>
        <v>976984.94041780289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11.525</v>
      </c>
      <c r="W320" s="71">
        <f t="shared" si="63"/>
        <v>976.98494041780293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11525</v>
      </c>
      <c r="N321" s="73">
        <f>SUM(J$6:J321)</f>
        <v>976984.94041780289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11.525</v>
      </c>
      <c r="W321" s="71">
        <f t="shared" si="63"/>
        <v>976.98494041780293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11525</v>
      </c>
      <c r="N322" s="73">
        <f>SUM(J$6:J322)</f>
        <v>976984.94041780289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11.525</v>
      </c>
      <c r="W322" s="71">
        <f t="shared" si="63"/>
        <v>976.98494041780293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11525</v>
      </c>
      <c r="N323" s="73">
        <f>SUM(J$6:J323)</f>
        <v>976984.94041780289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11.525</v>
      </c>
      <c r="W323" s="71">
        <f t="shared" si="63"/>
        <v>976.98494041780293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11525</v>
      </c>
      <c r="N324" s="73">
        <f>SUM(J$6:J324)</f>
        <v>976984.94041780289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11.525</v>
      </c>
      <c r="W324" s="71">
        <f t="shared" si="63"/>
        <v>976.98494041780293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11525</v>
      </c>
      <c r="N325" s="73">
        <f>SUM(J$6:J325)</f>
        <v>976984.94041780289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11.525</v>
      </c>
      <c r="W325" s="71">
        <f t="shared" si="63"/>
        <v>976.98494041780293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11525</v>
      </c>
      <c r="N326" s="73">
        <f>SUM(J$6:J326)</f>
        <v>976984.94041780289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11.525</v>
      </c>
      <c r="W326" s="71">
        <f t="shared" ref="W326:W371" si="76">N326/$R$3</f>
        <v>976.98494041780293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11525</v>
      </c>
      <c r="N327" s="73">
        <f>SUM(J$6:J327)</f>
        <v>976984.94041780289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11.525</v>
      </c>
      <c r="W327" s="71">
        <f t="shared" si="76"/>
        <v>976.98494041780293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11525</v>
      </c>
      <c r="N328" s="73">
        <f>SUM(J$6:J328)</f>
        <v>976984.94041780289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11.525</v>
      </c>
      <c r="W328" s="71">
        <f t="shared" si="76"/>
        <v>976.98494041780293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11525</v>
      </c>
      <c r="N329" s="73">
        <f>SUM(J$6:J329)</f>
        <v>976984.94041780289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11.525</v>
      </c>
      <c r="W329" s="71">
        <f t="shared" si="76"/>
        <v>976.98494041780293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11525</v>
      </c>
      <c r="N330" s="73">
        <f>SUM(J$6:J330)</f>
        <v>976984.94041780289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11.525</v>
      </c>
      <c r="W330" s="71">
        <f t="shared" si="76"/>
        <v>976.98494041780293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11525</v>
      </c>
      <c r="N331" s="73">
        <f>SUM(J$6:J331)</f>
        <v>976984.94041780289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11.525</v>
      </c>
      <c r="W331" s="71">
        <f t="shared" si="76"/>
        <v>976.98494041780293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11525</v>
      </c>
      <c r="N332" s="73">
        <f>SUM(J$6:J332)</f>
        <v>976984.94041780289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11.525</v>
      </c>
      <c r="W332" s="71">
        <f t="shared" si="76"/>
        <v>976.98494041780293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11525</v>
      </c>
      <c r="N333" s="73">
        <f>SUM(J$6:J333)</f>
        <v>976984.94041780289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11.525</v>
      </c>
      <c r="W333" s="71">
        <f t="shared" si="76"/>
        <v>976.98494041780293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11525</v>
      </c>
      <c r="N334" s="73">
        <f>SUM(J$6:J334)</f>
        <v>976984.94041780289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11.525</v>
      </c>
      <c r="W334" s="71">
        <f t="shared" si="76"/>
        <v>976.98494041780293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11525</v>
      </c>
      <c r="N335" s="73">
        <f>SUM(J$6:J335)</f>
        <v>976984.94041780289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11.525</v>
      </c>
      <c r="W335" s="71">
        <f t="shared" si="76"/>
        <v>976.98494041780293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11525</v>
      </c>
      <c r="N336" s="73">
        <f>SUM(J$6:J336)</f>
        <v>976984.94041780289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11.525</v>
      </c>
      <c r="W336" s="71">
        <f t="shared" si="76"/>
        <v>976.98494041780293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11525</v>
      </c>
      <c r="N337" s="73">
        <f>SUM(J$6:J337)</f>
        <v>976984.94041780289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11.525</v>
      </c>
      <c r="W337" s="71">
        <f t="shared" si="76"/>
        <v>976.98494041780293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11525</v>
      </c>
      <c r="N338" s="73">
        <f>SUM(J$6:J338)</f>
        <v>976984.94041780289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11.525</v>
      </c>
      <c r="W338" s="71">
        <f t="shared" si="76"/>
        <v>976.98494041780293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11525</v>
      </c>
      <c r="N339" s="73">
        <f>SUM(J$6:J339)</f>
        <v>976984.94041780289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11.525</v>
      </c>
      <c r="W339" s="71">
        <f t="shared" si="76"/>
        <v>976.98494041780293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11525</v>
      </c>
      <c r="N340" s="73">
        <f>SUM(J$6:J340)</f>
        <v>976984.94041780289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11.525</v>
      </c>
      <c r="W340" s="71">
        <f t="shared" si="76"/>
        <v>976.98494041780293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11525</v>
      </c>
      <c r="N341" s="73">
        <f>SUM(J$6:J341)</f>
        <v>976984.94041780289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11.525</v>
      </c>
      <c r="W341" s="71">
        <f t="shared" si="76"/>
        <v>976.98494041780293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11525</v>
      </c>
      <c r="N342" s="73">
        <f>SUM(J$6:J342)</f>
        <v>976984.94041780289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11.525</v>
      </c>
      <c r="W342" s="71">
        <f t="shared" si="76"/>
        <v>976.98494041780293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11525</v>
      </c>
      <c r="N343" s="73">
        <f>SUM(J$6:J343)</f>
        <v>976984.94041780289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11.525</v>
      </c>
      <c r="W343" s="71">
        <f t="shared" si="76"/>
        <v>976.98494041780293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11525</v>
      </c>
      <c r="N344" s="73">
        <f>SUM(J$6:J344)</f>
        <v>976984.94041780289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11.525</v>
      </c>
      <c r="W344" s="71">
        <f t="shared" si="76"/>
        <v>976.98494041780293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11525</v>
      </c>
      <c r="N345" s="73">
        <f>SUM(J$6:J345)</f>
        <v>976984.94041780289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11.525</v>
      </c>
      <c r="W345" s="71">
        <f t="shared" si="76"/>
        <v>976.98494041780293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11525</v>
      </c>
      <c r="N346" s="73">
        <f>SUM(J$6:J346)</f>
        <v>976984.94041780289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11.525</v>
      </c>
      <c r="W346" s="71">
        <f t="shared" si="76"/>
        <v>976.98494041780293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11525</v>
      </c>
      <c r="N347" s="73">
        <f>SUM(J$6:J347)</f>
        <v>976984.94041780289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11.525</v>
      </c>
      <c r="W347" s="71">
        <f t="shared" si="76"/>
        <v>976.98494041780293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11525</v>
      </c>
      <c r="N348" s="73">
        <f>SUM(J$6:J348)</f>
        <v>976984.94041780289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11.525</v>
      </c>
      <c r="W348" s="71">
        <f t="shared" si="76"/>
        <v>976.98494041780293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11525</v>
      </c>
      <c r="N349" s="73">
        <f>SUM(J$6:J349)</f>
        <v>976984.94041780289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11.525</v>
      </c>
      <c r="W349" s="71">
        <f t="shared" si="76"/>
        <v>976.98494041780293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11525</v>
      </c>
      <c r="N350" s="73">
        <f>SUM(J$6:J350)</f>
        <v>976984.94041780289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11.525</v>
      </c>
      <c r="W350" s="71">
        <f t="shared" si="76"/>
        <v>976.98494041780293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11525</v>
      </c>
      <c r="N351" s="73">
        <f>SUM(J$6:J351)</f>
        <v>976984.94041780289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11.525</v>
      </c>
      <c r="W351" s="71">
        <f t="shared" si="76"/>
        <v>976.98494041780293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11525</v>
      </c>
      <c r="N352" s="73">
        <f>SUM(J$6:J352)</f>
        <v>976984.94041780289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11.525</v>
      </c>
      <c r="W352" s="71">
        <f t="shared" si="76"/>
        <v>976.98494041780293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11525</v>
      </c>
      <c r="N353" s="73">
        <f>SUM(J$6:J353)</f>
        <v>976984.94041780289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11.525</v>
      </c>
      <c r="W353" s="71">
        <f t="shared" si="76"/>
        <v>976.98494041780293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11525</v>
      </c>
      <c r="N354" s="73">
        <f>SUM(J$6:J354)</f>
        <v>976984.94041780289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11.525</v>
      </c>
      <c r="W354" s="71">
        <f t="shared" si="76"/>
        <v>976.98494041780293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11525</v>
      </c>
      <c r="N355" s="73">
        <f>SUM(J$6:J355)</f>
        <v>976984.94041780289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11.525</v>
      </c>
      <c r="W355" s="71">
        <f t="shared" si="76"/>
        <v>976.98494041780293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11525</v>
      </c>
      <c r="N356" s="73">
        <f>SUM(J$6:J356)</f>
        <v>976984.94041780289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11.525</v>
      </c>
      <c r="W356" s="71">
        <f t="shared" si="76"/>
        <v>976.98494041780293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11525</v>
      </c>
      <c r="N357" s="73">
        <f>SUM(J$6:J357)</f>
        <v>976984.94041780289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11.525</v>
      </c>
      <c r="W357" s="71">
        <f t="shared" si="76"/>
        <v>976.98494041780293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11525</v>
      </c>
      <c r="N358" s="73">
        <f>SUM(J$6:J358)</f>
        <v>976984.94041780289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11.525</v>
      </c>
      <c r="W358" s="71">
        <f t="shared" si="76"/>
        <v>976.98494041780293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11525</v>
      </c>
      <c r="N359" s="73">
        <f>SUM(J$6:J359)</f>
        <v>976984.94041780289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11.525</v>
      </c>
      <c r="W359" s="71">
        <f t="shared" si="76"/>
        <v>976.98494041780293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11525</v>
      </c>
      <c r="N360" s="73">
        <f>SUM(J$6:J360)</f>
        <v>976984.94041780289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11.525</v>
      </c>
      <c r="W360" s="71">
        <f t="shared" si="76"/>
        <v>976.98494041780293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11525</v>
      </c>
      <c r="N361" s="73">
        <f>SUM(J$6:J361)</f>
        <v>976984.94041780289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11.525</v>
      </c>
      <c r="W361" s="71">
        <f t="shared" si="76"/>
        <v>976.98494041780293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11525</v>
      </c>
      <c r="N362" s="73">
        <f>SUM(J$6:J362)</f>
        <v>976984.94041780289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11.525</v>
      </c>
      <c r="W362" s="71">
        <f t="shared" si="76"/>
        <v>976.98494041780293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11525</v>
      </c>
      <c r="N363" s="73">
        <f>SUM(J$6:J363)</f>
        <v>976984.94041780289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11.525</v>
      </c>
      <c r="W363" s="71">
        <f t="shared" si="76"/>
        <v>976.98494041780293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11525</v>
      </c>
      <c r="N364" s="73">
        <f>SUM(J$6:J364)</f>
        <v>976984.94041780289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11.525</v>
      </c>
      <c r="W364" s="71">
        <f t="shared" si="76"/>
        <v>976.98494041780293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11525</v>
      </c>
      <c r="N365" s="73">
        <f>SUM(J$6:J365)</f>
        <v>976984.94041780289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11.525</v>
      </c>
      <c r="W365" s="71">
        <f t="shared" si="76"/>
        <v>976.98494041780293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11525</v>
      </c>
      <c r="N366" s="73">
        <f>SUM(J$6:J366)</f>
        <v>976984.94041780289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11.525</v>
      </c>
      <c r="W366" s="71">
        <f t="shared" si="76"/>
        <v>976.98494041780293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11525</v>
      </c>
      <c r="N367" s="73">
        <f>SUM(J$6:J367)</f>
        <v>976984.94041780289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11.525</v>
      </c>
      <c r="W367" s="71">
        <f t="shared" si="76"/>
        <v>976.98494041780293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11525</v>
      </c>
      <c r="N368" s="73">
        <f>SUM(J$6:J368)</f>
        <v>976984.94041780289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11.525</v>
      </c>
      <c r="W368" s="71">
        <f t="shared" si="76"/>
        <v>976.98494041780293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11525</v>
      </c>
      <c r="N369" s="73">
        <f>SUM(J$6:J369)</f>
        <v>976984.94041780289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11.525</v>
      </c>
      <c r="W369" s="71">
        <f t="shared" si="76"/>
        <v>976.98494041780293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11525</v>
      </c>
      <c r="N370" s="73">
        <f>SUM(J$6:J370)</f>
        <v>976984.94041780289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11.525</v>
      </c>
      <c r="W370" s="71">
        <f t="shared" si="76"/>
        <v>976.98494041780293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11525</v>
      </c>
      <c r="N371" s="73">
        <f>SUM(J$6:J371)</f>
        <v>976984.94041780289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11.525</v>
      </c>
      <c r="W371" s="71">
        <f t="shared" si="76"/>
        <v>976.98494041780293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28097</v>
      </c>
      <c r="P3" s="73">
        <v>1000000</v>
      </c>
      <c r="Q3" s="73"/>
      <c r="R3" s="73">
        <v>1000</v>
      </c>
      <c r="S3" s="62"/>
      <c r="T3" s="82">
        <f>SUM(T6:T371)</f>
        <v>28.097000000000001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0</v>
      </c>
      <c r="L297" s="73">
        <f t="shared" si="55"/>
        <v>0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0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1</v>
      </c>
      <c r="L303" s="73">
        <f t="shared" si="55"/>
        <v>3695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3.6949999999999998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-57914.189550686599</v>
      </c>
      <c r="E304" s="73">
        <v>0</v>
      </c>
      <c r="F304" s="73">
        <v>0</v>
      </c>
      <c r="G304" s="73">
        <v>101691</v>
      </c>
      <c r="I304" s="73">
        <f t="shared" si="66"/>
        <v>101691</v>
      </c>
      <c r="J304" s="73">
        <f t="shared" si="65"/>
        <v>5205</v>
      </c>
      <c r="K304" s="73">
        <f t="shared" si="54"/>
        <v>1</v>
      </c>
      <c r="L304" s="73">
        <f t="shared" si="55"/>
        <v>5205</v>
      </c>
      <c r="M304" s="73">
        <f>SUM(J$280:J304)</f>
        <v>101563</v>
      </c>
      <c r="N304" s="73">
        <f>SUM(J$6:J304)</f>
        <v>1171985.8700000001</v>
      </c>
      <c r="P304" s="73">
        <f t="shared" si="56"/>
        <v>-5.7914189550686598E-2</v>
      </c>
      <c r="Q304" s="73">
        <f t="shared" si="57"/>
        <v>0</v>
      </c>
      <c r="R304" s="73">
        <f t="shared" si="58"/>
        <v>0</v>
      </c>
      <c r="S304" s="71">
        <f t="shared" si="59"/>
        <v>5.2050000000000001</v>
      </c>
      <c r="T304" s="71">
        <f t="shared" si="60"/>
        <v>5.2050000000000001</v>
      </c>
      <c r="U304" s="71">
        <f t="shared" si="61"/>
        <v>101.691</v>
      </c>
      <c r="V304" s="71">
        <f t="shared" si="62"/>
        <v>101.563</v>
      </c>
      <c r="W304" s="71">
        <f t="shared" si="63"/>
        <v>1171.9858700000002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101691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101563</v>
      </c>
      <c r="N305" s="73">
        <f>SUM(J$6:J305)</f>
        <v>1171985.8700000001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101.691</v>
      </c>
      <c r="V305" s="71">
        <f t="shared" si="62"/>
        <v>101.563</v>
      </c>
      <c r="W305" s="71">
        <f t="shared" si="63"/>
        <v>1171.9858700000002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101691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101563</v>
      </c>
      <c r="N306" s="73">
        <f>SUM(J$6:J306)</f>
        <v>1171985.8700000001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101.691</v>
      </c>
      <c r="V306" s="71">
        <f t="shared" si="62"/>
        <v>101.563</v>
      </c>
      <c r="W306" s="71">
        <f t="shared" si="63"/>
        <v>1171.9858700000002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101691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101563</v>
      </c>
      <c r="N307" s="73">
        <f>SUM(J$6:J307)</f>
        <v>1171985.8700000001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101.691</v>
      </c>
      <c r="V307" s="71">
        <f t="shared" si="62"/>
        <v>101.563</v>
      </c>
      <c r="W307" s="71">
        <f t="shared" si="63"/>
        <v>1171.9858700000002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101691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101563</v>
      </c>
      <c r="N308" s="73">
        <f>SUM(J$6:J308)</f>
        <v>1171985.8700000001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101.691</v>
      </c>
      <c r="V308" s="71">
        <f t="shared" si="62"/>
        <v>101.563</v>
      </c>
      <c r="W308" s="71">
        <f t="shared" si="63"/>
        <v>1171.9858700000002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101691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101563</v>
      </c>
      <c r="N309" s="73">
        <f>SUM(J$6:J309)</f>
        <v>1171985.8700000001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101.691</v>
      </c>
      <c r="V309" s="71">
        <f t="shared" si="62"/>
        <v>101.563</v>
      </c>
      <c r="W309" s="71">
        <f t="shared" si="63"/>
        <v>1171.9858700000002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101563</v>
      </c>
      <c r="N310" s="73">
        <f>SUM(J$6:J310)</f>
        <v>1171985.8700000001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101.563</v>
      </c>
      <c r="W310" s="71">
        <f t="shared" si="63"/>
        <v>1171.9858700000002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101563</v>
      </c>
      <c r="N311" s="73">
        <f>SUM(J$6:J311)</f>
        <v>1171985.8700000001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101.563</v>
      </c>
      <c r="W311" s="71">
        <f t="shared" si="63"/>
        <v>1171.9858700000002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101563</v>
      </c>
      <c r="N312" s="73">
        <f>SUM(J$6:J312)</f>
        <v>1171985.8700000001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101.563</v>
      </c>
      <c r="W312" s="71">
        <f t="shared" si="63"/>
        <v>1171.9858700000002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101563</v>
      </c>
      <c r="N313" s="73">
        <f>SUM(J$6:J313)</f>
        <v>1171985.8700000001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101.563</v>
      </c>
      <c r="W313" s="71">
        <f t="shared" si="63"/>
        <v>1171.9858700000002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101563</v>
      </c>
      <c r="N314" s="73">
        <f>SUM(J$6:J314)</f>
        <v>1171985.8700000001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101.563</v>
      </c>
      <c r="W314" s="71">
        <f t="shared" si="63"/>
        <v>1171.9858700000002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101563</v>
      </c>
      <c r="N315" s="73">
        <f>SUM(J$6:J315)</f>
        <v>1171985.8700000001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101.563</v>
      </c>
      <c r="W315" s="71">
        <f t="shared" si="63"/>
        <v>1171.9858700000002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101563</v>
      </c>
      <c r="N316" s="73">
        <f>SUM(J$6:J316)</f>
        <v>1171985.8700000001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101.563</v>
      </c>
      <c r="W316" s="71">
        <f t="shared" si="63"/>
        <v>1171.9858700000002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101563</v>
      </c>
      <c r="N317" s="73">
        <f>SUM(J$6:J317)</f>
        <v>1171985.8700000001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101.563</v>
      </c>
      <c r="W317" s="71">
        <f t="shared" si="63"/>
        <v>1171.9858700000002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101563</v>
      </c>
      <c r="N318" s="73">
        <f>SUM(J$6:J318)</f>
        <v>1171985.8700000001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101.563</v>
      </c>
      <c r="W318" s="71">
        <f t="shared" si="63"/>
        <v>1171.9858700000002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101563</v>
      </c>
      <c r="N319" s="73">
        <f>SUM(J$6:J319)</f>
        <v>1171985.8700000001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101.563</v>
      </c>
      <c r="W319" s="71">
        <f t="shared" si="63"/>
        <v>1171.9858700000002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101563</v>
      </c>
      <c r="N320" s="73">
        <f>SUM(J$6:J320)</f>
        <v>1171985.8700000001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101.563</v>
      </c>
      <c r="W320" s="71">
        <f t="shared" si="63"/>
        <v>1171.9858700000002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101563</v>
      </c>
      <c r="N321" s="73">
        <f>SUM(J$6:J321)</f>
        <v>1171985.8700000001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101.563</v>
      </c>
      <c r="W321" s="71">
        <f t="shared" si="63"/>
        <v>1171.9858700000002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101563</v>
      </c>
      <c r="N322" s="73">
        <f>SUM(J$6:J322)</f>
        <v>1171985.8700000001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101.563</v>
      </c>
      <c r="W322" s="71">
        <f t="shared" si="63"/>
        <v>1171.9858700000002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101563</v>
      </c>
      <c r="N323" s="73">
        <f>SUM(J$6:J323)</f>
        <v>1171985.8700000001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101.563</v>
      </c>
      <c r="W323" s="71">
        <f t="shared" si="63"/>
        <v>1171.9858700000002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101563</v>
      </c>
      <c r="N324" s="73">
        <f>SUM(J$6:J324)</f>
        <v>1171985.8700000001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101.563</v>
      </c>
      <c r="W324" s="71">
        <f t="shared" si="63"/>
        <v>1171.9858700000002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101563</v>
      </c>
      <c r="N325" s="73">
        <f>SUM(J$6:J325)</f>
        <v>1171985.8700000001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101.563</v>
      </c>
      <c r="W325" s="71">
        <f t="shared" si="63"/>
        <v>1171.9858700000002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101563</v>
      </c>
      <c r="N326" s="73">
        <f>SUM(J$6:J326)</f>
        <v>1171985.8700000001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101.563</v>
      </c>
      <c r="W326" s="71">
        <f t="shared" ref="W326:W371" si="76">N326/$R$3</f>
        <v>1171.9858700000002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101563</v>
      </c>
      <c r="N327" s="73">
        <f>SUM(J$6:J327)</f>
        <v>1171985.8700000001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101.563</v>
      </c>
      <c r="W327" s="71">
        <f t="shared" si="76"/>
        <v>1171.9858700000002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101563</v>
      </c>
      <c r="N328" s="73">
        <f>SUM(J$6:J328)</f>
        <v>1171985.8700000001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101.563</v>
      </c>
      <c r="W328" s="71">
        <f t="shared" si="76"/>
        <v>1171.9858700000002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101563</v>
      </c>
      <c r="N329" s="73">
        <f>SUM(J$6:J329)</f>
        <v>1171985.8700000001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101.563</v>
      </c>
      <c r="W329" s="71">
        <f t="shared" si="76"/>
        <v>1171.9858700000002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101563</v>
      </c>
      <c r="N330" s="73">
        <f>SUM(J$6:J330)</f>
        <v>1171985.8700000001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101.563</v>
      </c>
      <c r="W330" s="71">
        <f t="shared" si="76"/>
        <v>1171.9858700000002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101563</v>
      </c>
      <c r="N331" s="73">
        <f>SUM(J$6:J331)</f>
        <v>1171985.8700000001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101.563</v>
      </c>
      <c r="W331" s="71">
        <f t="shared" si="76"/>
        <v>1171.9858700000002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101563</v>
      </c>
      <c r="N332" s="73">
        <f>SUM(J$6:J332)</f>
        <v>1171985.8700000001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101.563</v>
      </c>
      <c r="W332" s="71">
        <f t="shared" si="76"/>
        <v>1171.9858700000002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101563</v>
      </c>
      <c r="N333" s="73">
        <f>SUM(J$6:J333)</f>
        <v>1171985.8700000001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101.563</v>
      </c>
      <c r="W333" s="71">
        <f t="shared" si="76"/>
        <v>1171.9858700000002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101563</v>
      </c>
      <c r="N334" s="73">
        <f>SUM(J$6:J334)</f>
        <v>1171985.8700000001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101.563</v>
      </c>
      <c r="W334" s="71">
        <f t="shared" si="76"/>
        <v>1171.9858700000002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101563</v>
      </c>
      <c r="N335" s="73">
        <f>SUM(J$6:J335)</f>
        <v>1171985.8700000001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101.563</v>
      </c>
      <c r="W335" s="71">
        <f t="shared" si="76"/>
        <v>1171.9858700000002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101563</v>
      </c>
      <c r="N336" s="73">
        <f>SUM(J$6:J336)</f>
        <v>1171985.8700000001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101.563</v>
      </c>
      <c r="W336" s="71">
        <f t="shared" si="76"/>
        <v>1171.9858700000002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101563</v>
      </c>
      <c r="N337" s="73">
        <f>SUM(J$6:J337)</f>
        <v>1171985.8700000001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101.563</v>
      </c>
      <c r="W337" s="71">
        <f t="shared" si="76"/>
        <v>1171.9858700000002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101563</v>
      </c>
      <c r="N338" s="73">
        <f>SUM(J$6:J338)</f>
        <v>1171985.8700000001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101.563</v>
      </c>
      <c r="W338" s="71">
        <f t="shared" si="76"/>
        <v>1171.9858700000002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101563</v>
      </c>
      <c r="N339" s="73">
        <f>SUM(J$6:J339)</f>
        <v>1171985.8700000001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101.563</v>
      </c>
      <c r="W339" s="71">
        <f t="shared" si="76"/>
        <v>1171.9858700000002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101563</v>
      </c>
      <c r="N340" s="73">
        <f>SUM(J$6:J340)</f>
        <v>1171985.8700000001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101.563</v>
      </c>
      <c r="W340" s="71">
        <f t="shared" si="76"/>
        <v>1171.9858700000002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101563</v>
      </c>
      <c r="N341" s="73">
        <f>SUM(J$6:J341)</f>
        <v>1171985.8700000001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101.563</v>
      </c>
      <c r="W341" s="71">
        <f t="shared" si="76"/>
        <v>1171.9858700000002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101563</v>
      </c>
      <c r="N342" s="73">
        <f>SUM(J$6:J342)</f>
        <v>1171985.8700000001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101.563</v>
      </c>
      <c r="W342" s="71">
        <f t="shared" si="76"/>
        <v>1171.9858700000002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101563</v>
      </c>
      <c r="N343" s="73">
        <f>SUM(J$6:J343)</f>
        <v>1171985.8700000001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101.563</v>
      </c>
      <c r="W343" s="71">
        <f t="shared" si="76"/>
        <v>1171.9858700000002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101563</v>
      </c>
      <c r="N344" s="73">
        <f>SUM(J$6:J344)</f>
        <v>1171985.8700000001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101.563</v>
      </c>
      <c r="W344" s="71">
        <f t="shared" si="76"/>
        <v>1171.9858700000002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101563</v>
      </c>
      <c r="N345" s="73">
        <f>SUM(J$6:J345)</f>
        <v>1171985.8700000001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101.563</v>
      </c>
      <c r="W345" s="71">
        <f t="shared" si="76"/>
        <v>1171.9858700000002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101563</v>
      </c>
      <c r="N346" s="73">
        <f>SUM(J$6:J346)</f>
        <v>1171985.8700000001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101.563</v>
      </c>
      <c r="W346" s="71">
        <f t="shared" si="76"/>
        <v>1171.9858700000002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101563</v>
      </c>
      <c r="N347" s="73">
        <f>SUM(J$6:J347)</f>
        <v>1171985.8700000001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101.563</v>
      </c>
      <c r="W347" s="71">
        <f t="shared" si="76"/>
        <v>1171.9858700000002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101563</v>
      </c>
      <c r="N348" s="73">
        <f>SUM(J$6:J348)</f>
        <v>1171985.8700000001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101.563</v>
      </c>
      <c r="W348" s="71">
        <f t="shared" si="76"/>
        <v>1171.9858700000002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101563</v>
      </c>
      <c r="N349" s="73">
        <f>SUM(J$6:J349)</f>
        <v>1171985.8700000001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101.563</v>
      </c>
      <c r="W349" s="71">
        <f t="shared" si="76"/>
        <v>1171.9858700000002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101563</v>
      </c>
      <c r="N350" s="73">
        <f>SUM(J$6:J350)</f>
        <v>1171985.8700000001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101.563</v>
      </c>
      <c r="W350" s="71">
        <f t="shared" si="76"/>
        <v>1171.9858700000002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101563</v>
      </c>
      <c r="N351" s="73">
        <f>SUM(J$6:J351)</f>
        <v>1171985.8700000001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101.563</v>
      </c>
      <c r="W351" s="71">
        <f t="shared" si="76"/>
        <v>1171.9858700000002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101563</v>
      </c>
      <c r="N352" s="73">
        <f>SUM(J$6:J352)</f>
        <v>1171985.8700000001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101.563</v>
      </c>
      <c r="W352" s="71">
        <f t="shared" si="76"/>
        <v>1171.9858700000002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101563</v>
      </c>
      <c r="N353" s="73">
        <f>SUM(J$6:J353)</f>
        <v>1171985.8700000001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101.563</v>
      </c>
      <c r="W353" s="71">
        <f t="shared" si="76"/>
        <v>1171.9858700000002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101563</v>
      </c>
      <c r="N354" s="73">
        <f>SUM(J$6:J354)</f>
        <v>1171985.8700000001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101.563</v>
      </c>
      <c r="W354" s="71">
        <f t="shared" si="76"/>
        <v>1171.9858700000002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101563</v>
      </c>
      <c r="N355" s="73">
        <f>SUM(J$6:J355)</f>
        <v>1171985.8700000001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101.563</v>
      </c>
      <c r="W355" s="71">
        <f t="shared" si="76"/>
        <v>1171.9858700000002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101563</v>
      </c>
      <c r="N356" s="73">
        <f>SUM(J$6:J356)</f>
        <v>1171985.8700000001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101.563</v>
      </c>
      <c r="W356" s="71">
        <f t="shared" si="76"/>
        <v>1171.9858700000002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101563</v>
      </c>
      <c r="N357" s="73">
        <f>SUM(J$6:J357)</f>
        <v>1171985.8700000001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101.563</v>
      </c>
      <c r="W357" s="71">
        <f t="shared" si="76"/>
        <v>1171.9858700000002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101563</v>
      </c>
      <c r="N358" s="73">
        <f>SUM(J$6:J358)</f>
        <v>1171985.8700000001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101.563</v>
      </c>
      <c r="W358" s="71">
        <f t="shared" si="76"/>
        <v>1171.9858700000002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101563</v>
      </c>
      <c r="N359" s="73">
        <f>SUM(J$6:J359)</f>
        <v>1171985.8700000001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101.563</v>
      </c>
      <c r="W359" s="71">
        <f t="shared" si="76"/>
        <v>1171.9858700000002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101563</v>
      </c>
      <c r="N360" s="73">
        <f>SUM(J$6:J360)</f>
        <v>1171985.8700000001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101.563</v>
      </c>
      <c r="W360" s="71">
        <f t="shared" si="76"/>
        <v>1171.9858700000002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101563</v>
      </c>
      <c r="N361" s="73">
        <f>SUM(J$6:J361)</f>
        <v>1171985.8700000001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101.563</v>
      </c>
      <c r="W361" s="71">
        <f t="shared" si="76"/>
        <v>1171.9858700000002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101563</v>
      </c>
      <c r="N362" s="73">
        <f>SUM(J$6:J362)</f>
        <v>1171985.8700000001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101.563</v>
      </c>
      <c r="W362" s="71">
        <f t="shared" si="76"/>
        <v>1171.9858700000002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101563</v>
      </c>
      <c r="N363" s="73">
        <f>SUM(J$6:J363)</f>
        <v>1171985.8700000001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101.563</v>
      </c>
      <c r="W363" s="71">
        <f t="shared" si="76"/>
        <v>1171.9858700000002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101563</v>
      </c>
      <c r="N364" s="73">
        <f>SUM(J$6:J364)</f>
        <v>1171985.8700000001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101.563</v>
      </c>
      <c r="W364" s="71">
        <f t="shared" si="76"/>
        <v>1171.9858700000002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101563</v>
      </c>
      <c r="N365" s="73">
        <f>SUM(J$6:J365)</f>
        <v>1171985.8700000001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101.563</v>
      </c>
      <c r="W365" s="71">
        <f t="shared" si="76"/>
        <v>1171.9858700000002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101563</v>
      </c>
      <c r="N366" s="73">
        <f>SUM(J$6:J366)</f>
        <v>1171985.8700000001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101.563</v>
      </c>
      <c r="W366" s="71">
        <f t="shared" si="76"/>
        <v>1171.9858700000002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101563</v>
      </c>
      <c r="N367" s="73">
        <f>SUM(J$6:J367)</f>
        <v>1171985.8700000001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101.563</v>
      </c>
      <c r="W367" s="71">
        <f t="shared" si="76"/>
        <v>1171.9858700000002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101563</v>
      </c>
      <c r="N368" s="73">
        <f>SUM(J$6:J368)</f>
        <v>1171985.8700000001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101.563</v>
      </c>
      <c r="W368" s="71">
        <f t="shared" si="76"/>
        <v>1171.9858700000002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101563</v>
      </c>
      <c r="N369" s="73">
        <f>SUM(J$6:J369)</f>
        <v>1171985.8700000001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101.563</v>
      </c>
      <c r="W369" s="71">
        <f t="shared" si="76"/>
        <v>1171.9858700000002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101563</v>
      </c>
      <c r="N370" s="73">
        <f>SUM(J$6:J370)</f>
        <v>1171985.8700000001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101.563</v>
      </c>
      <c r="W370" s="71">
        <f t="shared" si="76"/>
        <v>1171.9858700000002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101563</v>
      </c>
      <c r="N371" s="73">
        <f>SUM(J$6:J371)</f>
        <v>1171985.8700000001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101.563</v>
      </c>
      <c r="W371" s="71">
        <f t="shared" si="76"/>
        <v>1171.9858700000002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112871</v>
      </c>
      <c r="P3" s="73">
        <v>1000000</v>
      </c>
      <c r="Q3" s="73"/>
      <c r="R3" s="73">
        <v>1000</v>
      </c>
      <c r="S3" s="62"/>
      <c r="T3" s="82">
        <f>SUM(T6:T371)</f>
        <v>112.87100000000001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0</v>
      </c>
      <c r="L297" s="73">
        <f t="shared" si="55"/>
        <v>0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0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1</v>
      </c>
      <c r="L303" s="73">
        <f t="shared" si="55"/>
        <v>113774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113.774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1940306.1995551866</v>
      </c>
      <c r="E304" s="73">
        <v>0</v>
      </c>
      <c r="F304" s="73">
        <v>0</v>
      </c>
      <c r="G304" s="73">
        <v>111046</v>
      </c>
      <c r="I304" s="73">
        <f t="shared" si="66"/>
        <v>111046</v>
      </c>
      <c r="J304" s="73">
        <f t="shared" si="65"/>
        <v>-8169</v>
      </c>
      <c r="K304" s="73">
        <f t="shared" si="54"/>
        <v>1</v>
      </c>
      <c r="L304" s="73">
        <f t="shared" si="55"/>
        <v>-8169</v>
      </c>
      <c r="M304" s="73">
        <f>SUM(J$280:J304)</f>
        <v>113361</v>
      </c>
      <c r="N304" s="73">
        <f>SUM(J$6:J304)</f>
        <v>-100393.05000000005</v>
      </c>
      <c r="P304" s="73">
        <f t="shared" si="56"/>
        <v>1.9403061995551865</v>
      </c>
      <c r="Q304" s="73">
        <f t="shared" si="57"/>
        <v>0</v>
      </c>
      <c r="R304" s="73">
        <f t="shared" si="58"/>
        <v>0</v>
      </c>
      <c r="S304" s="71">
        <f t="shared" si="59"/>
        <v>-8.1690000000000005</v>
      </c>
      <c r="T304" s="71">
        <f t="shared" si="60"/>
        <v>-8.1690000000000005</v>
      </c>
      <c r="U304" s="71">
        <f t="shared" si="61"/>
        <v>111.04600000000001</v>
      </c>
      <c r="V304" s="71">
        <f t="shared" si="62"/>
        <v>113.361</v>
      </c>
      <c r="W304" s="71">
        <f t="shared" si="63"/>
        <v>-100.39305000000004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111046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113361</v>
      </c>
      <c r="N305" s="73">
        <f>SUM(J$6:J305)</f>
        <v>-100393.05000000005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111.04600000000001</v>
      </c>
      <c r="V305" s="71">
        <f t="shared" si="62"/>
        <v>113.361</v>
      </c>
      <c r="W305" s="71">
        <f t="shared" si="63"/>
        <v>-100.39305000000004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111046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113361</v>
      </c>
      <c r="N306" s="73">
        <f>SUM(J$6:J306)</f>
        <v>-100393.05000000005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111.04600000000001</v>
      </c>
      <c r="V306" s="71">
        <f t="shared" si="62"/>
        <v>113.361</v>
      </c>
      <c r="W306" s="71">
        <f t="shared" si="63"/>
        <v>-100.39305000000004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111046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113361</v>
      </c>
      <c r="N307" s="73">
        <f>SUM(J$6:J307)</f>
        <v>-100393.05000000005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111.04600000000001</v>
      </c>
      <c r="V307" s="71">
        <f t="shared" si="62"/>
        <v>113.361</v>
      </c>
      <c r="W307" s="71">
        <f t="shared" si="63"/>
        <v>-100.39305000000004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111046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113361</v>
      </c>
      <c r="N308" s="73">
        <f>SUM(J$6:J308)</f>
        <v>-100393.05000000005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111.04600000000001</v>
      </c>
      <c r="V308" s="71">
        <f t="shared" si="62"/>
        <v>113.361</v>
      </c>
      <c r="W308" s="71">
        <f t="shared" si="63"/>
        <v>-100.39305000000004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111046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113361</v>
      </c>
      <c r="N309" s="73">
        <f>SUM(J$6:J309)</f>
        <v>-100393.05000000005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111.04600000000001</v>
      </c>
      <c r="V309" s="71">
        <f t="shared" si="62"/>
        <v>113.361</v>
      </c>
      <c r="W309" s="71">
        <f t="shared" si="63"/>
        <v>-100.39305000000004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113361</v>
      </c>
      <c r="N310" s="73">
        <f>SUM(J$6:J310)</f>
        <v>-100393.05000000005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113.361</v>
      </c>
      <c r="W310" s="71">
        <f t="shared" si="63"/>
        <v>-100.39305000000004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113361</v>
      </c>
      <c r="N311" s="73">
        <f>SUM(J$6:J311)</f>
        <v>-100393.05000000005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113.361</v>
      </c>
      <c r="W311" s="71">
        <f t="shared" si="63"/>
        <v>-100.39305000000004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113361</v>
      </c>
      <c r="N312" s="73">
        <f>SUM(J$6:J312)</f>
        <v>-100393.05000000005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113.361</v>
      </c>
      <c r="W312" s="71">
        <f t="shared" si="63"/>
        <v>-100.39305000000004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113361</v>
      </c>
      <c r="N313" s="73">
        <f>SUM(J$6:J313)</f>
        <v>-100393.05000000005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113.361</v>
      </c>
      <c r="W313" s="71">
        <f t="shared" si="63"/>
        <v>-100.39305000000004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113361</v>
      </c>
      <c r="N314" s="73">
        <f>SUM(J$6:J314)</f>
        <v>-100393.05000000005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113.361</v>
      </c>
      <c r="W314" s="71">
        <f t="shared" si="63"/>
        <v>-100.39305000000004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113361</v>
      </c>
      <c r="N315" s="73">
        <f>SUM(J$6:J315)</f>
        <v>-100393.05000000005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113.361</v>
      </c>
      <c r="W315" s="71">
        <f t="shared" si="63"/>
        <v>-100.39305000000004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113361</v>
      </c>
      <c r="N316" s="73">
        <f>SUM(J$6:J316)</f>
        <v>-100393.05000000005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113.361</v>
      </c>
      <c r="W316" s="71">
        <f t="shared" si="63"/>
        <v>-100.39305000000004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113361</v>
      </c>
      <c r="N317" s="73">
        <f>SUM(J$6:J317)</f>
        <v>-100393.05000000005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113.361</v>
      </c>
      <c r="W317" s="71">
        <f t="shared" si="63"/>
        <v>-100.39305000000004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113361</v>
      </c>
      <c r="N318" s="73">
        <f>SUM(J$6:J318)</f>
        <v>-100393.05000000005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113.361</v>
      </c>
      <c r="W318" s="71">
        <f t="shared" si="63"/>
        <v>-100.39305000000004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113361</v>
      </c>
      <c r="N319" s="73">
        <f>SUM(J$6:J319)</f>
        <v>-100393.05000000005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113.361</v>
      </c>
      <c r="W319" s="71">
        <f t="shared" si="63"/>
        <v>-100.39305000000004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113361</v>
      </c>
      <c r="N320" s="73">
        <f>SUM(J$6:J320)</f>
        <v>-100393.05000000005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113.361</v>
      </c>
      <c r="W320" s="71">
        <f t="shared" si="63"/>
        <v>-100.39305000000004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113361</v>
      </c>
      <c r="N321" s="73">
        <f>SUM(J$6:J321)</f>
        <v>-100393.05000000005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113.361</v>
      </c>
      <c r="W321" s="71">
        <f t="shared" si="63"/>
        <v>-100.39305000000004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113361</v>
      </c>
      <c r="N322" s="73">
        <f>SUM(J$6:J322)</f>
        <v>-100393.05000000005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113.361</v>
      </c>
      <c r="W322" s="71">
        <f t="shared" si="63"/>
        <v>-100.39305000000004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113361</v>
      </c>
      <c r="N323" s="73">
        <f>SUM(J$6:J323)</f>
        <v>-100393.05000000005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113.361</v>
      </c>
      <c r="W323" s="71">
        <f t="shared" si="63"/>
        <v>-100.39305000000004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113361</v>
      </c>
      <c r="N324" s="73">
        <f>SUM(J$6:J324)</f>
        <v>-100393.05000000005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113.361</v>
      </c>
      <c r="W324" s="71">
        <f t="shared" si="63"/>
        <v>-100.39305000000004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113361</v>
      </c>
      <c r="N325" s="73">
        <f>SUM(J$6:J325)</f>
        <v>-100393.05000000005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113.361</v>
      </c>
      <c r="W325" s="71">
        <f t="shared" si="63"/>
        <v>-100.39305000000004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113361</v>
      </c>
      <c r="N326" s="73">
        <f>SUM(J$6:J326)</f>
        <v>-100393.05000000005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113.361</v>
      </c>
      <c r="W326" s="71">
        <f t="shared" ref="W326:W371" si="76">N326/$R$3</f>
        <v>-100.39305000000004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113361</v>
      </c>
      <c r="N327" s="73">
        <f>SUM(J$6:J327)</f>
        <v>-100393.05000000005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113.361</v>
      </c>
      <c r="W327" s="71">
        <f t="shared" si="76"/>
        <v>-100.39305000000004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113361</v>
      </c>
      <c r="N328" s="73">
        <f>SUM(J$6:J328)</f>
        <v>-100393.05000000005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113.361</v>
      </c>
      <c r="W328" s="71">
        <f t="shared" si="76"/>
        <v>-100.39305000000004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113361</v>
      </c>
      <c r="N329" s="73">
        <f>SUM(J$6:J329)</f>
        <v>-100393.05000000005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113.361</v>
      </c>
      <c r="W329" s="71">
        <f t="shared" si="76"/>
        <v>-100.39305000000004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113361</v>
      </c>
      <c r="N330" s="73">
        <f>SUM(J$6:J330)</f>
        <v>-100393.05000000005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113.361</v>
      </c>
      <c r="W330" s="71">
        <f t="shared" si="76"/>
        <v>-100.39305000000004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113361</v>
      </c>
      <c r="N331" s="73">
        <f>SUM(J$6:J331)</f>
        <v>-100393.05000000005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113.361</v>
      </c>
      <c r="W331" s="71">
        <f t="shared" si="76"/>
        <v>-100.39305000000004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113361</v>
      </c>
      <c r="N332" s="73">
        <f>SUM(J$6:J332)</f>
        <v>-100393.05000000005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113.361</v>
      </c>
      <c r="W332" s="71">
        <f t="shared" si="76"/>
        <v>-100.39305000000004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113361</v>
      </c>
      <c r="N333" s="73">
        <f>SUM(J$6:J333)</f>
        <v>-100393.05000000005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113.361</v>
      </c>
      <c r="W333" s="71">
        <f t="shared" si="76"/>
        <v>-100.39305000000004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113361</v>
      </c>
      <c r="N334" s="73">
        <f>SUM(J$6:J334)</f>
        <v>-100393.05000000005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113.361</v>
      </c>
      <c r="W334" s="71">
        <f t="shared" si="76"/>
        <v>-100.39305000000004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113361</v>
      </c>
      <c r="N335" s="73">
        <f>SUM(J$6:J335)</f>
        <v>-100393.05000000005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113.361</v>
      </c>
      <c r="W335" s="71">
        <f t="shared" si="76"/>
        <v>-100.39305000000004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113361</v>
      </c>
      <c r="N336" s="73">
        <f>SUM(J$6:J336)</f>
        <v>-100393.05000000005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113.361</v>
      </c>
      <c r="W336" s="71">
        <f t="shared" si="76"/>
        <v>-100.39305000000004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113361</v>
      </c>
      <c r="N337" s="73">
        <f>SUM(J$6:J337)</f>
        <v>-100393.05000000005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113.361</v>
      </c>
      <c r="W337" s="71">
        <f t="shared" si="76"/>
        <v>-100.39305000000004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113361</v>
      </c>
      <c r="N338" s="73">
        <f>SUM(J$6:J338)</f>
        <v>-100393.05000000005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113.361</v>
      </c>
      <c r="W338" s="71">
        <f t="shared" si="76"/>
        <v>-100.39305000000004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113361</v>
      </c>
      <c r="N339" s="73">
        <f>SUM(J$6:J339)</f>
        <v>-100393.05000000005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113.361</v>
      </c>
      <c r="W339" s="71">
        <f t="shared" si="76"/>
        <v>-100.39305000000004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113361</v>
      </c>
      <c r="N340" s="73">
        <f>SUM(J$6:J340)</f>
        <v>-100393.05000000005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113.361</v>
      </c>
      <c r="W340" s="71">
        <f t="shared" si="76"/>
        <v>-100.39305000000004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113361</v>
      </c>
      <c r="N341" s="73">
        <f>SUM(J$6:J341)</f>
        <v>-100393.05000000005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113.361</v>
      </c>
      <c r="W341" s="71">
        <f t="shared" si="76"/>
        <v>-100.39305000000004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113361</v>
      </c>
      <c r="N342" s="73">
        <f>SUM(J$6:J342)</f>
        <v>-100393.05000000005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113.361</v>
      </c>
      <c r="W342" s="71">
        <f t="shared" si="76"/>
        <v>-100.39305000000004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113361</v>
      </c>
      <c r="N343" s="73">
        <f>SUM(J$6:J343)</f>
        <v>-100393.05000000005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113.361</v>
      </c>
      <c r="W343" s="71">
        <f t="shared" si="76"/>
        <v>-100.39305000000004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113361</v>
      </c>
      <c r="N344" s="73">
        <f>SUM(J$6:J344)</f>
        <v>-100393.05000000005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113.361</v>
      </c>
      <c r="W344" s="71">
        <f t="shared" si="76"/>
        <v>-100.39305000000004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113361</v>
      </c>
      <c r="N345" s="73">
        <f>SUM(J$6:J345)</f>
        <v>-100393.05000000005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113.361</v>
      </c>
      <c r="W345" s="71">
        <f t="shared" si="76"/>
        <v>-100.39305000000004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113361</v>
      </c>
      <c r="N346" s="73">
        <f>SUM(J$6:J346)</f>
        <v>-100393.05000000005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113.361</v>
      </c>
      <c r="W346" s="71">
        <f t="shared" si="76"/>
        <v>-100.39305000000004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113361</v>
      </c>
      <c r="N347" s="73">
        <f>SUM(J$6:J347)</f>
        <v>-100393.05000000005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113.361</v>
      </c>
      <c r="W347" s="71">
        <f t="shared" si="76"/>
        <v>-100.39305000000004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113361</v>
      </c>
      <c r="N348" s="73">
        <f>SUM(J$6:J348)</f>
        <v>-100393.05000000005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113.361</v>
      </c>
      <c r="W348" s="71">
        <f t="shared" si="76"/>
        <v>-100.39305000000004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113361</v>
      </c>
      <c r="N349" s="73">
        <f>SUM(J$6:J349)</f>
        <v>-100393.05000000005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113.361</v>
      </c>
      <c r="W349" s="71">
        <f t="shared" si="76"/>
        <v>-100.39305000000004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113361</v>
      </c>
      <c r="N350" s="73">
        <f>SUM(J$6:J350)</f>
        <v>-100393.05000000005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113.361</v>
      </c>
      <c r="W350" s="71">
        <f t="shared" si="76"/>
        <v>-100.39305000000004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113361</v>
      </c>
      <c r="N351" s="73">
        <f>SUM(J$6:J351)</f>
        <v>-100393.05000000005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113.361</v>
      </c>
      <c r="W351" s="71">
        <f t="shared" si="76"/>
        <v>-100.39305000000004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113361</v>
      </c>
      <c r="N352" s="73">
        <f>SUM(J$6:J352)</f>
        <v>-100393.05000000005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113.361</v>
      </c>
      <c r="W352" s="71">
        <f t="shared" si="76"/>
        <v>-100.39305000000004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113361</v>
      </c>
      <c r="N353" s="73">
        <f>SUM(J$6:J353)</f>
        <v>-100393.05000000005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113.361</v>
      </c>
      <c r="W353" s="71">
        <f t="shared" si="76"/>
        <v>-100.39305000000004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113361</v>
      </c>
      <c r="N354" s="73">
        <f>SUM(J$6:J354)</f>
        <v>-100393.05000000005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113.361</v>
      </c>
      <c r="W354" s="71">
        <f t="shared" si="76"/>
        <v>-100.39305000000004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113361</v>
      </c>
      <c r="N355" s="73">
        <f>SUM(J$6:J355)</f>
        <v>-100393.05000000005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113.361</v>
      </c>
      <c r="W355" s="71">
        <f t="shared" si="76"/>
        <v>-100.39305000000004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113361</v>
      </c>
      <c r="N356" s="73">
        <f>SUM(J$6:J356)</f>
        <v>-100393.05000000005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113.361</v>
      </c>
      <c r="W356" s="71">
        <f t="shared" si="76"/>
        <v>-100.39305000000004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113361</v>
      </c>
      <c r="N357" s="73">
        <f>SUM(J$6:J357)</f>
        <v>-100393.05000000005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113.361</v>
      </c>
      <c r="W357" s="71">
        <f t="shared" si="76"/>
        <v>-100.39305000000004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113361</v>
      </c>
      <c r="N358" s="73">
        <f>SUM(J$6:J358)</f>
        <v>-100393.05000000005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113.361</v>
      </c>
      <c r="W358" s="71">
        <f t="shared" si="76"/>
        <v>-100.39305000000004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113361</v>
      </c>
      <c r="N359" s="73">
        <f>SUM(J$6:J359)</f>
        <v>-100393.05000000005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113.361</v>
      </c>
      <c r="W359" s="71">
        <f t="shared" si="76"/>
        <v>-100.39305000000004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113361</v>
      </c>
      <c r="N360" s="73">
        <f>SUM(J$6:J360)</f>
        <v>-100393.05000000005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113.361</v>
      </c>
      <c r="W360" s="71">
        <f t="shared" si="76"/>
        <v>-100.39305000000004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113361</v>
      </c>
      <c r="N361" s="73">
        <f>SUM(J$6:J361)</f>
        <v>-100393.05000000005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113.361</v>
      </c>
      <c r="W361" s="71">
        <f t="shared" si="76"/>
        <v>-100.39305000000004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113361</v>
      </c>
      <c r="N362" s="73">
        <f>SUM(J$6:J362)</f>
        <v>-100393.05000000005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113.361</v>
      </c>
      <c r="W362" s="71">
        <f t="shared" si="76"/>
        <v>-100.39305000000004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113361</v>
      </c>
      <c r="N363" s="73">
        <f>SUM(J$6:J363)</f>
        <v>-100393.05000000005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113.361</v>
      </c>
      <c r="W363" s="71">
        <f t="shared" si="76"/>
        <v>-100.39305000000004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113361</v>
      </c>
      <c r="N364" s="73">
        <f>SUM(J$6:J364)</f>
        <v>-100393.05000000005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113.361</v>
      </c>
      <c r="W364" s="71">
        <f t="shared" si="76"/>
        <v>-100.39305000000004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113361</v>
      </c>
      <c r="N365" s="73">
        <f>SUM(J$6:J365)</f>
        <v>-100393.05000000005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113.361</v>
      </c>
      <c r="W365" s="71">
        <f t="shared" si="76"/>
        <v>-100.39305000000004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113361</v>
      </c>
      <c r="N366" s="73">
        <f>SUM(J$6:J366)</f>
        <v>-100393.05000000005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113.361</v>
      </c>
      <c r="W366" s="71">
        <f t="shared" si="76"/>
        <v>-100.39305000000004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113361</v>
      </c>
      <c r="N367" s="73">
        <f>SUM(J$6:J367)</f>
        <v>-100393.05000000005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113.361</v>
      </c>
      <c r="W367" s="71">
        <f t="shared" si="76"/>
        <v>-100.39305000000004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113361</v>
      </c>
      <c r="N368" s="73">
        <f>SUM(J$6:J368)</f>
        <v>-100393.05000000005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113.361</v>
      </c>
      <c r="W368" s="71">
        <f t="shared" si="76"/>
        <v>-100.39305000000004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113361</v>
      </c>
      <c r="N369" s="73">
        <f>SUM(J$6:J369)</f>
        <v>-100393.05000000005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113.361</v>
      </c>
      <c r="W369" s="71">
        <f t="shared" si="76"/>
        <v>-100.39305000000004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113361</v>
      </c>
      <c r="N370" s="73">
        <f>SUM(J$6:J370)</f>
        <v>-100393.05000000005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113.361</v>
      </c>
      <c r="W370" s="71">
        <f t="shared" si="76"/>
        <v>-100.39305000000004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113361</v>
      </c>
      <c r="N371" s="73">
        <f>SUM(J$6:J371)</f>
        <v>-100393.05000000005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113.361</v>
      </c>
      <c r="W371" s="71">
        <f t="shared" si="76"/>
        <v>-100.39305000000004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77" workbookViewId="0">
      <selection activeCell="G304" sqref="G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-125504</v>
      </c>
      <c r="P3" s="73">
        <v>1000000</v>
      </c>
      <c r="Q3" s="73"/>
      <c r="R3" s="73">
        <v>1000</v>
      </c>
      <c r="S3" s="62"/>
      <c r="T3" s="82">
        <f>SUM(T6:T371)</f>
        <v>-125.504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1</v>
      </c>
      <c r="L303" s="73">
        <f t="shared" si="55"/>
        <v>-125504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-125.504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-125504</v>
      </c>
      <c r="I304" s="73">
        <f t="shared" si="66"/>
        <v>-125504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-125504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-125504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-125504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G304" sqref="G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-65672.63</v>
      </c>
      <c r="P3" s="73">
        <v>1000000</v>
      </c>
      <c r="Q3" s="73"/>
      <c r="R3" s="73">
        <v>1000</v>
      </c>
      <c r="S3" s="62"/>
      <c r="T3" s="82">
        <f>SUM(T6:T371)</f>
        <v>-65.672629999999998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0</v>
      </c>
      <c r="L297" s="73">
        <f t="shared" si="55"/>
        <v>0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0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1</v>
      </c>
      <c r="L303" s="73">
        <f t="shared" si="55"/>
        <v>-65672.63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-65.672629999999998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f>-65672.63+12805</f>
        <v>-52867.630000000005</v>
      </c>
      <c r="I304" s="73">
        <f t="shared" si="66"/>
        <v>-52867.630000000005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-52867.630000000005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-52867.630000000005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-52.867630000000005</v>
      </c>
      <c r="V307" s="71">
        <f t="shared" si="62"/>
        <v>-52.867630000000005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-52867.630000000005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-52867.630000000005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-52.867630000000005</v>
      </c>
      <c r="V308" s="71">
        <f t="shared" si="62"/>
        <v>-52.867630000000005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-52867.630000000005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-52867.630000000005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-52.867630000000005</v>
      </c>
      <c r="V309" s="71">
        <f t="shared" si="62"/>
        <v>-52.867630000000005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-52867.630000000005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-52.867630000000005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-52867.630000000005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-52.867630000000005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-52867.630000000005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-52.867630000000005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-52867.630000000005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-52.867630000000005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-52867.630000000005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-52.867630000000005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-52867.630000000005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-52.867630000000005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-52867.630000000005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-52.867630000000005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-52867.630000000005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-52.867630000000005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-52867.630000000005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-52.867630000000005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-52867.630000000005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-52.867630000000005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-52867.630000000005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-52.867630000000005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-52867.630000000005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-52.867630000000005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-52867.630000000005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-52.867630000000005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-52867.630000000005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-52.867630000000005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-52867.630000000005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-52.867630000000005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-52867.630000000005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-52.867630000000005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-52867.630000000005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-52.867630000000005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-52867.630000000005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-52.867630000000005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-52867.630000000005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-52.867630000000005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-52867.630000000005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-52.867630000000005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-52867.630000000005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-52.867630000000005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-52867.630000000005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-52.867630000000005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-52867.630000000005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-52.867630000000005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-52867.630000000005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-52.867630000000005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-52867.630000000005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-52.867630000000005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-52867.630000000005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-52.867630000000005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-52867.630000000005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-52.867630000000005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-52867.630000000005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-52.867630000000005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-52867.630000000005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-52.867630000000005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-52867.630000000005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-52.867630000000005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-52867.630000000005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-52.867630000000005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-52867.630000000005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-52.867630000000005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-52867.630000000005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-52.867630000000005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-52867.630000000005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-52.867630000000005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-52867.630000000005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-52.867630000000005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-52867.630000000005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-52.867630000000005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-52867.630000000005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-52.867630000000005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-52867.630000000005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-52.867630000000005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-52867.630000000005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-52.867630000000005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-52867.630000000005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-52.867630000000005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-52867.630000000005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-52.867630000000005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-52867.630000000005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-52.867630000000005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-52867.630000000005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-52.867630000000005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-52867.630000000005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-52.867630000000005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-52867.630000000005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-52.867630000000005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-52867.630000000005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-52.867630000000005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-52867.630000000005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-52.867630000000005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-52867.630000000005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-52.867630000000005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-52867.630000000005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-52.867630000000005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-52867.630000000005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-52.867630000000005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-52867.630000000005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-52.867630000000005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-52867.630000000005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-52.867630000000005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-52867.630000000005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-52.867630000000005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-52867.630000000005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-52.867630000000005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-52867.630000000005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-52.867630000000005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-52867.630000000005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-52.867630000000005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-52867.630000000005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-52.867630000000005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-52867.630000000005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-52.867630000000005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-52867.630000000005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-52.867630000000005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-52867.630000000005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-52.867630000000005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-52867.630000000005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-52.867630000000005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-52867.630000000005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-52.867630000000005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G304" sqref="G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37186</v>
      </c>
    </row>
    <row r="3" spans="1:23">
      <c r="G3" s="145"/>
      <c r="K3" s="75">
        <f>Summary!B8</f>
        <v>37190</v>
      </c>
      <c r="L3" s="83">
        <f>SUM(L6:L371)</f>
        <v>105744.96000000008</v>
      </c>
      <c r="P3" s="73">
        <v>1000000</v>
      </c>
      <c r="Q3" s="73"/>
      <c r="R3" s="73">
        <v>1000</v>
      </c>
      <c r="S3" s="62"/>
      <c r="T3" s="82">
        <f>SUM(T6:T371)</f>
        <v>105.74496000000009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0</v>
      </c>
      <c r="L297" s="73">
        <f t="shared" si="55"/>
        <v>0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0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1</v>
      </c>
      <c r="L303" s="73">
        <f t="shared" si="55"/>
        <v>59429.949999999721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59.429949999999721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-6450.5134503052886</v>
      </c>
      <c r="E304" s="73">
        <v>128656.73954315</v>
      </c>
      <c r="F304" s="73">
        <v>0</v>
      </c>
      <c r="G304" s="73">
        <v>-767066.27349698963</v>
      </c>
      <c r="I304" s="73">
        <f t="shared" si="66"/>
        <v>-767066.27349698963</v>
      </c>
      <c r="J304" s="73">
        <f t="shared" si="65"/>
        <v>7871.2700000000186</v>
      </c>
      <c r="K304" s="73">
        <f t="shared" si="54"/>
        <v>1</v>
      </c>
      <c r="L304" s="73">
        <f t="shared" si="55"/>
        <v>7871.2700000000186</v>
      </c>
      <c r="M304" s="73">
        <f>SUM(J$280:J304)</f>
        <v>-783566.72405680839</v>
      </c>
      <c r="N304" s="73">
        <f>SUM(J$6:J304)</f>
        <v>21887977.558972821</v>
      </c>
      <c r="P304" s="73">
        <f t="shared" si="56"/>
        <v>-6.4505134503052885E-3</v>
      </c>
      <c r="Q304" s="73">
        <f t="shared" si="57"/>
        <v>0.12865673954315002</v>
      </c>
      <c r="R304" s="73">
        <f t="shared" si="58"/>
        <v>0</v>
      </c>
      <c r="S304" s="71">
        <f t="shared" si="59"/>
        <v>7.8712700000000186</v>
      </c>
      <c r="T304" s="71">
        <f t="shared" si="60"/>
        <v>7.8712700000000186</v>
      </c>
      <c r="U304" s="71">
        <f t="shared" si="61"/>
        <v>-767.06627349698965</v>
      </c>
      <c r="V304" s="71">
        <f t="shared" si="62"/>
        <v>-783.56672405680843</v>
      </c>
      <c r="W304" s="71">
        <f t="shared" si="63"/>
        <v>21887.97755897282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-767066.27349698963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-783566.72405680839</v>
      </c>
      <c r="N305" s="73">
        <f>SUM(J$6:J305)</f>
        <v>21887977.558972821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-767.06627349698965</v>
      </c>
      <c r="V305" s="71">
        <f t="shared" si="62"/>
        <v>-783.56672405680843</v>
      </c>
      <c r="W305" s="71">
        <f t="shared" si="63"/>
        <v>21887.97755897282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-767066.27349698963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-783566.72405680839</v>
      </c>
      <c r="N306" s="73">
        <f>SUM(J$6:J306)</f>
        <v>21887977.558972821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-767.06627349698965</v>
      </c>
      <c r="V306" s="71">
        <f t="shared" si="62"/>
        <v>-783.56672405680843</v>
      </c>
      <c r="W306" s="71">
        <f t="shared" si="63"/>
        <v>21887.97755897282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-767066.27349698963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-783566.72405680839</v>
      </c>
      <c r="N307" s="73">
        <f>SUM(J$6:J307)</f>
        <v>21887977.558972821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-767.06627349698965</v>
      </c>
      <c r="V307" s="71">
        <f t="shared" si="62"/>
        <v>-783.56672405680843</v>
      </c>
      <c r="W307" s="71">
        <f t="shared" si="63"/>
        <v>21887.97755897282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-767066.27349698963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-783566.72405680839</v>
      </c>
      <c r="N308" s="73">
        <f>SUM(J$6:J308)</f>
        <v>21887977.558972821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-767.06627349698965</v>
      </c>
      <c r="V308" s="71">
        <f t="shared" si="62"/>
        <v>-783.56672405680843</v>
      </c>
      <c r="W308" s="71">
        <f t="shared" si="63"/>
        <v>21887.97755897282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-767066.27349698963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-783566.72405680839</v>
      </c>
      <c r="N309" s="73">
        <f>SUM(J$6:J309)</f>
        <v>21887977.558972821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-767.06627349698965</v>
      </c>
      <c r="V309" s="71">
        <f t="shared" si="62"/>
        <v>-783.56672405680843</v>
      </c>
      <c r="W309" s="71">
        <f t="shared" si="63"/>
        <v>21887.97755897282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-783566.72405680839</v>
      </c>
      <c r="N310" s="73">
        <f>SUM(J$6:J310)</f>
        <v>21887977.558972821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-783.56672405680843</v>
      </c>
      <c r="W310" s="71">
        <f t="shared" si="63"/>
        <v>21887.97755897282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-783566.72405680839</v>
      </c>
      <c r="N311" s="73">
        <f>SUM(J$6:J311)</f>
        <v>21887977.558972821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-783.56672405680843</v>
      </c>
      <c r="W311" s="71">
        <f t="shared" si="63"/>
        <v>21887.97755897282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-783566.72405680839</v>
      </c>
      <c r="N312" s="73">
        <f>SUM(J$6:J312)</f>
        <v>21887977.558972821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-783.56672405680843</v>
      </c>
      <c r="W312" s="71">
        <f t="shared" si="63"/>
        <v>21887.97755897282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-783566.72405680839</v>
      </c>
      <c r="N313" s="73">
        <f>SUM(J$6:J313)</f>
        <v>21887977.558972821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-783.56672405680843</v>
      </c>
      <c r="W313" s="71">
        <f t="shared" si="63"/>
        <v>21887.97755897282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-783566.72405680839</v>
      </c>
      <c r="N314" s="73">
        <f>SUM(J$6:J314)</f>
        <v>21887977.558972821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-783.56672405680843</v>
      </c>
      <c r="W314" s="71">
        <f t="shared" si="63"/>
        <v>21887.97755897282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-783566.72405680839</v>
      </c>
      <c r="N315" s="73">
        <f>SUM(J$6:J315)</f>
        <v>21887977.558972821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-783.56672405680843</v>
      </c>
      <c r="W315" s="71">
        <f t="shared" si="63"/>
        <v>21887.97755897282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-783566.72405680839</v>
      </c>
      <c r="N316" s="73">
        <f>SUM(J$6:J316)</f>
        <v>21887977.558972821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-783.56672405680843</v>
      </c>
      <c r="W316" s="71">
        <f t="shared" si="63"/>
        <v>21887.97755897282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-783566.72405680839</v>
      </c>
      <c r="N317" s="73">
        <f>SUM(J$6:J317)</f>
        <v>21887977.558972821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-783.56672405680843</v>
      </c>
      <c r="W317" s="71">
        <f t="shared" si="63"/>
        <v>21887.97755897282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-783566.72405680839</v>
      </c>
      <c r="N318" s="73">
        <f>SUM(J$6:J318)</f>
        <v>21887977.558972821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-783.56672405680843</v>
      </c>
      <c r="W318" s="71">
        <f t="shared" si="63"/>
        <v>21887.97755897282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-783566.72405680839</v>
      </c>
      <c r="N319" s="73">
        <f>SUM(J$6:J319)</f>
        <v>21887977.558972821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-783.56672405680843</v>
      </c>
      <c r="W319" s="71">
        <f t="shared" si="63"/>
        <v>21887.97755897282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-783566.72405680839</v>
      </c>
      <c r="N320" s="73">
        <f>SUM(J$6:J320)</f>
        <v>21887977.558972821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-783.56672405680843</v>
      </c>
      <c r="W320" s="71">
        <f t="shared" si="63"/>
        <v>21887.97755897282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-783566.72405680839</v>
      </c>
      <c r="N321" s="73">
        <f>SUM(J$6:J321)</f>
        <v>21887977.558972821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-783.56672405680843</v>
      </c>
      <c r="W321" s="71">
        <f t="shared" si="63"/>
        <v>21887.97755897282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-783566.72405680839</v>
      </c>
      <c r="N322" s="73">
        <f>SUM(J$6:J322)</f>
        <v>21887977.558972821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-783.56672405680843</v>
      </c>
      <c r="W322" s="71">
        <f t="shared" si="63"/>
        <v>21887.97755897282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-783566.72405680839</v>
      </c>
      <c r="N323" s="73">
        <f>SUM(J$6:J323)</f>
        <v>21887977.558972821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-783.56672405680843</v>
      </c>
      <c r="W323" s="71">
        <f t="shared" si="63"/>
        <v>21887.97755897282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-783566.72405680839</v>
      </c>
      <c r="N324" s="73">
        <f>SUM(J$6:J324)</f>
        <v>21887977.558972821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-783.56672405680843</v>
      </c>
      <c r="W324" s="71">
        <f t="shared" si="63"/>
        <v>21887.97755897282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-783566.72405680839</v>
      </c>
      <c r="N325" s="73">
        <f>SUM(J$6:J325)</f>
        <v>21887977.558972821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-783.56672405680843</v>
      </c>
      <c r="W325" s="71">
        <f t="shared" si="63"/>
        <v>21887.97755897282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-783566.72405680839</v>
      </c>
      <c r="N326" s="73">
        <f>SUM(J$6:J326)</f>
        <v>21887977.558972821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-783.56672405680843</v>
      </c>
      <c r="W326" s="71">
        <f t="shared" ref="W326:W371" si="76">N326/$R$3</f>
        <v>21887.97755897282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-783566.72405680839</v>
      </c>
      <c r="N327" s="73">
        <f>SUM(J$6:J327)</f>
        <v>21887977.558972821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-783.56672405680843</v>
      </c>
      <c r="W327" s="71">
        <f t="shared" si="76"/>
        <v>21887.97755897282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-783566.72405680839</v>
      </c>
      <c r="N328" s="73">
        <f>SUM(J$6:J328)</f>
        <v>21887977.558972821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-783.56672405680843</v>
      </c>
      <c r="W328" s="71">
        <f t="shared" si="76"/>
        <v>21887.97755897282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-783566.72405680839</v>
      </c>
      <c r="N329" s="73">
        <f>SUM(J$6:J329)</f>
        <v>21887977.558972821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-783.56672405680843</v>
      </c>
      <c r="W329" s="71">
        <f t="shared" si="76"/>
        <v>21887.97755897282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-783566.72405680839</v>
      </c>
      <c r="N330" s="73">
        <f>SUM(J$6:J330)</f>
        <v>21887977.558972821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-783.56672405680843</v>
      </c>
      <c r="W330" s="71">
        <f t="shared" si="76"/>
        <v>21887.97755897282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-783566.72405680839</v>
      </c>
      <c r="N331" s="73">
        <f>SUM(J$6:J331)</f>
        <v>21887977.558972821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-783.56672405680843</v>
      </c>
      <c r="W331" s="71">
        <f t="shared" si="76"/>
        <v>21887.97755897282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-783566.72405680839</v>
      </c>
      <c r="N332" s="73">
        <f>SUM(J$6:J332)</f>
        <v>21887977.558972821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-783.56672405680843</v>
      </c>
      <c r="W332" s="71">
        <f t="shared" si="76"/>
        <v>21887.97755897282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-783566.72405680839</v>
      </c>
      <c r="N333" s="73">
        <f>SUM(J$6:J333)</f>
        <v>21887977.558972821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-783.56672405680843</v>
      </c>
      <c r="W333" s="71">
        <f t="shared" si="76"/>
        <v>21887.97755897282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-783566.72405680839</v>
      </c>
      <c r="N334" s="73">
        <f>SUM(J$6:J334)</f>
        <v>21887977.558972821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-783.56672405680843</v>
      </c>
      <c r="W334" s="71">
        <f t="shared" si="76"/>
        <v>21887.97755897282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-783566.72405680839</v>
      </c>
      <c r="N335" s="73">
        <f>SUM(J$6:J335)</f>
        <v>21887977.558972821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-783.56672405680843</v>
      </c>
      <c r="W335" s="71">
        <f t="shared" si="76"/>
        <v>21887.97755897282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-783566.72405680839</v>
      </c>
      <c r="N336" s="73">
        <f>SUM(J$6:J336)</f>
        <v>21887977.558972821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-783.56672405680843</v>
      </c>
      <c r="W336" s="71">
        <f t="shared" si="76"/>
        <v>21887.97755897282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-783566.72405680839</v>
      </c>
      <c r="N337" s="73">
        <f>SUM(J$6:J337)</f>
        <v>21887977.558972821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-783.56672405680843</v>
      </c>
      <c r="W337" s="71">
        <f t="shared" si="76"/>
        <v>21887.97755897282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-783566.72405680839</v>
      </c>
      <c r="N338" s="73">
        <f>SUM(J$6:J338)</f>
        <v>21887977.558972821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-783.56672405680843</v>
      </c>
      <c r="W338" s="71">
        <f t="shared" si="76"/>
        <v>21887.97755897282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-783566.72405680839</v>
      </c>
      <c r="N339" s="73">
        <f>SUM(J$6:J339)</f>
        <v>21887977.558972821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-783.56672405680843</v>
      </c>
      <c r="W339" s="71">
        <f t="shared" si="76"/>
        <v>21887.97755897282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-783566.72405680839</v>
      </c>
      <c r="N340" s="73">
        <f>SUM(J$6:J340)</f>
        <v>21887977.558972821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-783.56672405680843</v>
      </c>
      <c r="W340" s="71">
        <f t="shared" si="76"/>
        <v>21887.97755897282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-783566.72405680839</v>
      </c>
      <c r="N341" s="73">
        <f>SUM(J$6:J341)</f>
        <v>21887977.558972821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-783.56672405680843</v>
      </c>
      <c r="W341" s="71">
        <f t="shared" si="76"/>
        <v>21887.97755897282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-783566.72405680839</v>
      </c>
      <c r="N342" s="73">
        <f>SUM(J$6:J342)</f>
        <v>21887977.558972821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-783.56672405680843</v>
      </c>
      <c r="W342" s="71">
        <f t="shared" si="76"/>
        <v>21887.97755897282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-783566.72405680839</v>
      </c>
      <c r="N343" s="73">
        <f>SUM(J$6:J343)</f>
        <v>21887977.558972821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-783.56672405680843</v>
      </c>
      <c r="W343" s="71">
        <f t="shared" si="76"/>
        <v>21887.97755897282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-783566.72405680839</v>
      </c>
      <c r="N344" s="73">
        <f>SUM(J$6:J344)</f>
        <v>21887977.558972821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-783.56672405680843</v>
      </c>
      <c r="W344" s="71">
        <f t="shared" si="76"/>
        <v>21887.97755897282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-783566.72405680839</v>
      </c>
      <c r="N345" s="73">
        <f>SUM(J$6:J345)</f>
        <v>21887977.558972821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-783.56672405680843</v>
      </c>
      <c r="W345" s="71">
        <f t="shared" si="76"/>
        <v>21887.97755897282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-783566.72405680839</v>
      </c>
      <c r="N346" s="73">
        <f>SUM(J$6:J346)</f>
        <v>21887977.558972821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-783.56672405680843</v>
      </c>
      <c r="W346" s="71">
        <f t="shared" si="76"/>
        <v>21887.97755897282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-783566.72405680839</v>
      </c>
      <c r="N347" s="73">
        <f>SUM(J$6:J347)</f>
        <v>21887977.558972821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-783.56672405680843</v>
      </c>
      <c r="W347" s="71">
        <f t="shared" si="76"/>
        <v>21887.97755897282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-783566.72405680839</v>
      </c>
      <c r="N348" s="73">
        <f>SUM(J$6:J348)</f>
        <v>21887977.558972821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-783.56672405680843</v>
      </c>
      <c r="W348" s="71">
        <f t="shared" si="76"/>
        <v>21887.97755897282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-783566.72405680839</v>
      </c>
      <c r="N349" s="73">
        <f>SUM(J$6:J349)</f>
        <v>21887977.558972821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-783.56672405680843</v>
      </c>
      <c r="W349" s="71">
        <f t="shared" si="76"/>
        <v>21887.97755897282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-783566.72405680839</v>
      </c>
      <c r="N350" s="73">
        <f>SUM(J$6:J350)</f>
        <v>21887977.558972821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-783.56672405680843</v>
      </c>
      <c r="W350" s="71">
        <f t="shared" si="76"/>
        <v>21887.97755897282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-783566.72405680839</v>
      </c>
      <c r="N351" s="73">
        <f>SUM(J$6:J351)</f>
        <v>21887977.558972821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-783.56672405680843</v>
      </c>
      <c r="W351" s="71">
        <f t="shared" si="76"/>
        <v>21887.97755897282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-783566.72405680839</v>
      </c>
      <c r="N352" s="73">
        <f>SUM(J$6:J352)</f>
        <v>21887977.558972821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-783.56672405680843</v>
      </c>
      <c r="W352" s="71">
        <f t="shared" si="76"/>
        <v>21887.97755897282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-783566.72405680839</v>
      </c>
      <c r="N353" s="73">
        <f>SUM(J$6:J353)</f>
        <v>21887977.558972821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-783.56672405680843</v>
      </c>
      <c r="W353" s="71">
        <f t="shared" si="76"/>
        <v>21887.97755897282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-783566.72405680839</v>
      </c>
      <c r="N354" s="73">
        <f>SUM(J$6:J354)</f>
        <v>21887977.558972821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-783.56672405680843</v>
      </c>
      <c r="W354" s="71">
        <f t="shared" si="76"/>
        <v>21887.97755897282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-783566.72405680839</v>
      </c>
      <c r="N355" s="73">
        <f>SUM(J$6:J355)</f>
        <v>21887977.558972821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-783.56672405680843</v>
      </c>
      <c r="W355" s="71">
        <f t="shared" si="76"/>
        <v>21887.97755897282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-783566.72405680839</v>
      </c>
      <c r="N356" s="73">
        <f>SUM(J$6:J356)</f>
        <v>21887977.558972821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-783.56672405680843</v>
      </c>
      <c r="W356" s="71">
        <f t="shared" si="76"/>
        <v>21887.97755897282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-783566.72405680839</v>
      </c>
      <c r="N357" s="73">
        <f>SUM(J$6:J357)</f>
        <v>21887977.558972821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-783.56672405680843</v>
      </c>
      <c r="W357" s="71">
        <f t="shared" si="76"/>
        <v>21887.97755897282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-783566.72405680839</v>
      </c>
      <c r="N358" s="73">
        <f>SUM(J$6:J358)</f>
        <v>21887977.558972821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-783.56672405680843</v>
      </c>
      <c r="W358" s="71">
        <f t="shared" si="76"/>
        <v>21887.97755897282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-783566.72405680839</v>
      </c>
      <c r="N359" s="73">
        <f>SUM(J$6:J359)</f>
        <v>21887977.558972821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-783.56672405680843</v>
      </c>
      <c r="W359" s="71">
        <f t="shared" si="76"/>
        <v>21887.97755897282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-783566.72405680839</v>
      </c>
      <c r="N360" s="73">
        <f>SUM(J$6:J360)</f>
        <v>21887977.558972821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-783.56672405680843</v>
      </c>
      <c r="W360" s="71">
        <f t="shared" si="76"/>
        <v>21887.97755897282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-783566.72405680839</v>
      </c>
      <c r="N361" s="73">
        <f>SUM(J$6:J361)</f>
        <v>21887977.558972821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-783.56672405680843</v>
      </c>
      <c r="W361" s="71">
        <f t="shared" si="76"/>
        <v>21887.97755897282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-783566.72405680839</v>
      </c>
      <c r="N362" s="73">
        <f>SUM(J$6:J362)</f>
        <v>21887977.558972821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-783.56672405680843</v>
      </c>
      <c r="W362" s="71">
        <f t="shared" si="76"/>
        <v>21887.97755897282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-783566.72405680839</v>
      </c>
      <c r="N363" s="73">
        <f>SUM(J$6:J363)</f>
        <v>21887977.558972821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-783.56672405680843</v>
      </c>
      <c r="W363" s="71">
        <f t="shared" si="76"/>
        <v>21887.97755897282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-783566.72405680839</v>
      </c>
      <c r="N364" s="73">
        <f>SUM(J$6:J364)</f>
        <v>21887977.558972821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-783.56672405680843</v>
      </c>
      <c r="W364" s="71">
        <f t="shared" si="76"/>
        <v>21887.97755897282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-783566.72405680839</v>
      </c>
      <c r="N365" s="73">
        <f>SUM(J$6:J365)</f>
        <v>21887977.558972821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-783.56672405680843</v>
      </c>
      <c r="W365" s="71">
        <f t="shared" si="76"/>
        <v>21887.97755897282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-783566.72405680839</v>
      </c>
      <c r="N366" s="73">
        <f>SUM(J$6:J366)</f>
        <v>21887977.558972821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-783.56672405680843</v>
      </c>
      <c r="W366" s="71">
        <f t="shared" si="76"/>
        <v>21887.97755897282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-783566.72405680839</v>
      </c>
      <c r="N367" s="73">
        <f>SUM(J$6:J367)</f>
        <v>21887977.558972821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-783.56672405680843</v>
      </c>
      <c r="W367" s="71">
        <f t="shared" si="76"/>
        <v>21887.97755897282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-783566.72405680839</v>
      </c>
      <c r="N368" s="73">
        <f>SUM(J$6:J368)</f>
        <v>21887977.558972821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-783.56672405680843</v>
      </c>
      <c r="W368" s="71">
        <f t="shared" si="76"/>
        <v>21887.97755897282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-783566.72405680839</v>
      </c>
      <c r="N369" s="73">
        <f>SUM(J$6:J369)</f>
        <v>21887977.558972821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-783.56672405680843</v>
      </c>
      <c r="W369" s="71">
        <f t="shared" si="76"/>
        <v>21887.97755897282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-783566.72405680839</v>
      </c>
      <c r="N370" s="73">
        <f>SUM(J$6:J370)</f>
        <v>21887977.558972821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-783.56672405680843</v>
      </c>
      <c r="W370" s="71">
        <f t="shared" si="76"/>
        <v>21887.97755897282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-783566.72405680839</v>
      </c>
      <c r="N371" s="73">
        <f>SUM(J$6:J371)</f>
        <v>21887977.558972821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-783.56672405680843</v>
      </c>
      <c r="W371" s="71">
        <f t="shared" si="76"/>
        <v>21887.97755897282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4" sqref="B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37186</v>
      </c>
    </row>
    <row r="3" spans="1:23">
      <c r="G3" s="145"/>
      <c r="K3" s="75">
        <f>Summary!B8</f>
        <v>37190</v>
      </c>
      <c r="L3" s="83">
        <f>SUM(L6:L371)</f>
        <v>-22.240000000001601</v>
      </c>
      <c r="P3" s="73">
        <v>1000000</v>
      </c>
      <c r="Q3" s="73"/>
      <c r="R3" s="73">
        <v>1000</v>
      </c>
      <c r="S3" s="62"/>
      <c r="T3" s="82">
        <f>SUM(T6:T371)</f>
        <v>-2.2240000000001599E-2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0</v>
      </c>
      <c r="L297" s="73">
        <f t="shared" si="55"/>
        <v>0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0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1</v>
      </c>
      <c r="L303" s="73">
        <f t="shared" si="55"/>
        <v>-3.180000000000291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-3.1800000000002911E-3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71626</v>
      </c>
      <c r="E304" s="73">
        <v>71626</v>
      </c>
      <c r="F304" s="73">
        <v>0</v>
      </c>
      <c r="G304" s="73">
        <v>21320.429144585636</v>
      </c>
      <c r="I304" s="73">
        <f t="shared" si="66"/>
        <v>21320.429144585636</v>
      </c>
      <c r="J304" s="73">
        <f t="shared" si="65"/>
        <v>-3.180000000000291</v>
      </c>
      <c r="K304" s="73">
        <f t="shared" si="54"/>
        <v>1</v>
      </c>
      <c r="L304" s="73">
        <f t="shared" si="55"/>
        <v>-3.180000000000291</v>
      </c>
      <c r="M304" s="73">
        <f>SUM(J$280:J304)</f>
        <v>10373.084044885636</v>
      </c>
      <c r="N304" s="73">
        <f>SUM(J$6:J304)</f>
        <v>25390.496653754861</v>
      </c>
      <c r="P304" s="73">
        <f t="shared" si="56"/>
        <v>7.1625999999999995E-2</v>
      </c>
      <c r="Q304" s="73">
        <f t="shared" si="57"/>
        <v>7.1625999999999995E-2</v>
      </c>
      <c r="R304" s="73">
        <f t="shared" si="58"/>
        <v>0</v>
      </c>
      <c r="S304" s="71">
        <f t="shared" si="59"/>
        <v>-3.1800000000002911E-3</v>
      </c>
      <c r="T304" s="71">
        <f t="shared" si="60"/>
        <v>-3.1800000000002911E-3</v>
      </c>
      <c r="U304" s="71">
        <f t="shared" si="61"/>
        <v>21.320429144585635</v>
      </c>
      <c r="V304" s="71">
        <f t="shared" si="62"/>
        <v>10.373084044885637</v>
      </c>
      <c r="W304" s="71">
        <f t="shared" si="63"/>
        <v>25.390496653754862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21320.429144585636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10373.084044885636</v>
      </c>
      <c r="N305" s="73">
        <f>SUM(J$6:J305)</f>
        <v>25390.496653754861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21.320429144585635</v>
      </c>
      <c r="V305" s="71">
        <f t="shared" si="62"/>
        <v>10.373084044885637</v>
      </c>
      <c r="W305" s="71">
        <f t="shared" si="63"/>
        <v>25.390496653754862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21320.429144585636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10373.084044885636</v>
      </c>
      <c r="N306" s="73">
        <f>SUM(J$6:J306)</f>
        <v>25390.496653754861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21.320429144585635</v>
      </c>
      <c r="V306" s="71">
        <f t="shared" si="62"/>
        <v>10.373084044885637</v>
      </c>
      <c r="W306" s="71">
        <f t="shared" si="63"/>
        <v>25.390496653754862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21320.429144585636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10373.084044885636</v>
      </c>
      <c r="N307" s="73">
        <f>SUM(J$6:J307)</f>
        <v>25390.496653754861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21.320429144585635</v>
      </c>
      <c r="V307" s="71">
        <f t="shared" si="62"/>
        <v>10.373084044885637</v>
      </c>
      <c r="W307" s="71">
        <f t="shared" si="63"/>
        <v>25.390496653754862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21320.429144585636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10373.084044885636</v>
      </c>
      <c r="N308" s="73">
        <f>SUM(J$6:J308)</f>
        <v>25390.496653754861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21.320429144585635</v>
      </c>
      <c r="V308" s="71">
        <f t="shared" si="62"/>
        <v>10.373084044885637</v>
      </c>
      <c r="W308" s="71">
        <f t="shared" si="63"/>
        <v>25.390496653754862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21320.429144585636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10373.084044885636</v>
      </c>
      <c r="N309" s="73">
        <f>SUM(J$6:J309)</f>
        <v>25390.496653754861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21.320429144585635</v>
      </c>
      <c r="V309" s="71">
        <f t="shared" si="62"/>
        <v>10.373084044885637</v>
      </c>
      <c r="W309" s="71">
        <f t="shared" si="63"/>
        <v>25.390496653754862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10373.084044885636</v>
      </c>
      <c r="N310" s="73">
        <f>SUM(J$6:J310)</f>
        <v>25390.496653754861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10.373084044885637</v>
      </c>
      <c r="W310" s="71">
        <f t="shared" si="63"/>
        <v>25.390496653754862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10373.084044885636</v>
      </c>
      <c r="N311" s="73">
        <f>SUM(J$6:J311)</f>
        <v>25390.496653754861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10.373084044885637</v>
      </c>
      <c r="W311" s="71">
        <f t="shared" si="63"/>
        <v>25.390496653754862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10373.084044885636</v>
      </c>
      <c r="N312" s="73">
        <f>SUM(J$6:J312)</f>
        <v>25390.496653754861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10.373084044885637</v>
      </c>
      <c r="W312" s="71">
        <f t="shared" si="63"/>
        <v>25.390496653754862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10373.084044885636</v>
      </c>
      <c r="N313" s="73">
        <f>SUM(J$6:J313)</f>
        <v>25390.496653754861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10.373084044885637</v>
      </c>
      <c r="W313" s="71">
        <f t="shared" si="63"/>
        <v>25.390496653754862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10373.084044885636</v>
      </c>
      <c r="N314" s="73">
        <f>SUM(J$6:J314)</f>
        <v>25390.496653754861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10.373084044885637</v>
      </c>
      <c r="W314" s="71">
        <f t="shared" si="63"/>
        <v>25.390496653754862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10373.084044885636</v>
      </c>
      <c r="N315" s="73">
        <f>SUM(J$6:J315)</f>
        <v>25390.496653754861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10.373084044885637</v>
      </c>
      <c r="W315" s="71">
        <f t="shared" si="63"/>
        <v>25.390496653754862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10373.084044885636</v>
      </c>
      <c r="N316" s="73">
        <f>SUM(J$6:J316)</f>
        <v>25390.496653754861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10.373084044885637</v>
      </c>
      <c r="W316" s="71">
        <f t="shared" si="63"/>
        <v>25.390496653754862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10373.084044885636</v>
      </c>
      <c r="N317" s="73">
        <f>SUM(J$6:J317)</f>
        <v>25390.496653754861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10.373084044885637</v>
      </c>
      <c r="W317" s="71">
        <f t="shared" si="63"/>
        <v>25.390496653754862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10373.084044885636</v>
      </c>
      <c r="N318" s="73">
        <f>SUM(J$6:J318)</f>
        <v>25390.496653754861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10.373084044885637</v>
      </c>
      <c r="W318" s="71">
        <f t="shared" si="63"/>
        <v>25.390496653754862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10373.084044885636</v>
      </c>
      <c r="N319" s="73">
        <f>SUM(J$6:J319)</f>
        <v>25390.496653754861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10.373084044885637</v>
      </c>
      <c r="W319" s="71">
        <f t="shared" si="63"/>
        <v>25.390496653754862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10373.084044885636</v>
      </c>
      <c r="N320" s="73">
        <f>SUM(J$6:J320)</f>
        <v>25390.496653754861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10.373084044885637</v>
      </c>
      <c r="W320" s="71">
        <f t="shared" si="63"/>
        <v>25.390496653754862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10373.084044885636</v>
      </c>
      <c r="N321" s="73">
        <f>SUM(J$6:J321)</f>
        <v>25390.496653754861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10.373084044885637</v>
      </c>
      <c r="W321" s="71">
        <f t="shared" si="63"/>
        <v>25.390496653754862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10373.084044885636</v>
      </c>
      <c r="N322" s="73">
        <f>SUM(J$6:J322)</f>
        <v>25390.496653754861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10.373084044885637</v>
      </c>
      <c r="W322" s="71">
        <f t="shared" si="63"/>
        <v>25.390496653754862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10373.084044885636</v>
      </c>
      <c r="N323" s="73">
        <f>SUM(J$6:J323)</f>
        <v>25390.496653754861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10.373084044885637</v>
      </c>
      <c r="W323" s="71">
        <f t="shared" si="63"/>
        <v>25.390496653754862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10373.084044885636</v>
      </c>
      <c r="N324" s="73">
        <f>SUM(J$6:J324)</f>
        <v>25390.496653754861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10.373084044885637</v>
      </c>
      <c r="W324" s="71">
        <f t="shared" si="63"/>
        <v>25.390496653754862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10373.084044885636</v>
      </c>
      <c r="N325" s="73">
        <f>SUM(J$6:J325)</f>
        <v>25390.496653754861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10.373084044885637</v>
      </c>
      <c r="W325" s="71">
        <f t="shared" si="63"/>
        <v>25.390496653754862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10373.084044885636</v>
      </c>
      <c r="N326" s="73">
        <f>SUM(J$6:J326)</f>
        <v>25390.496653754861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10.373084044885637</v>
      </c>
      <c r="W326" s="71">
        <f t="shared" ref="W326:W371" si="76">N326/$R$3</f>
        <v>25.390496653754862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10373.084044885636</v>
      </c>
      <c r="N327" s="73">
        <f>SUM(J$6:J327)</f>
        <v>25390.496653754861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10.373084044885637</v>
      </c>
      <c r="W327" s="71">
        <f t="shared" si="76"/>
        <v>25.390496653754862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10373.084044885636</v>
      </c>
      <c r="N328" s="73">
        <f>SUM(J$6:J328)</f>
        <v>25390.496653754861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10.373084044885637</v>
      </c>
      <c r="W328" s="71">
        <f t="shared" si="76"/>
        <v>25.390496653754862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10373.084044885636</v>
      </c>
      <c r="N329" s="73">
        <f>SUM(J$6:J329)</f>
        <v>25390.496653754861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10.373084044885637</v>
      </c>
      <c r="W329" s="71">
        <f t="shared" si="76"/>
        <v>25.390496653754862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10373.084044885636</v>
      </c>
      <c r="N330" s="73">
        <f>SUM(J$6:J330)</f>
        <v>25390.496653754861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10.373084044885637</v>
      </c>
      <c r="W330" s="71">
        <f t="shared" si="76"/>
        <v>25.390496653754862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10373.084044885636</v>
      </c>
      <c r="N331" s="73">
        <f>SUM(J$6:J331)</f>
        <v>25390.496653754861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10.373084044885637</v>
      </c>
      <c r="W331" s="71">
        <f t="shared" si="76"/>
        <v>25.390496653754862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10373.084044885636</v>
      </c>
      <c r="N332" s="73">
        <f>SUM(J$6:J332)</f>
        <v>25390.496653754861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10.373084044885637</v>
      </c>
      <c r="W332" s="71">
        <f t="shared" si="76"/>
        <v>25.390496653754862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10373.084044885636</v>
      </c>
      <c r="N333" s="73">
        <f>SUM(J$6:J333)</f>
        <v>25390.496653754861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10.373084044885637</v>
      </c>
      <c r="W333" s="71">
        <f t="shared" si="76"/>
        <v>25.390496653754862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10373.084044885636</v>
      </c>
      <c r="N334" s="73">
        <f>SUM(J$6:J334)</f>
        <v>25390.496653754861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10.373084044885637</v>
      </c>
      <c r="W334" s="71">
        <f t="shared" si="76"/>
        <v>25.390496653754862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10373.084044885636</v>
      </c>
      <c r="N335" s="73">
        <f>SUM(J$6:J335)</f>
        <v>25390.496653754861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10.373084044885637</v>
      </c>
      <c r="W335" s="71">
        <f t="shared" si="76"/>
        <v>25.390496653754862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10373.084044885636</v>
      </c>
      <c r="N336" s="73">
        <f>SUM(J$6:J336)</f>
        <v>25390.496653754861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10.373084044885637</v>
      </c>
      <c r="W336" s="71">
        <f t="shared" si="76"/>
        <v>25.390496653754862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10373.084044885636</v>
      </c>
      <c r="N337" s="73">
        <f>SUM(J$6:J337)</f>
        <v>25390.496653754861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10.373084044885637</v>
      </c>
      <c r="W337" s="71">
        <f t="shared" si="76"/>
        <v>25.390496653754862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10373.084044885636</v>
      </c>
      <c r="N338" s="73">
        <f>SUM(J$6:J338)</f>
        <v>25390.496653754861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10.373084044885637</v>
      </c>
      <c r="W338" s="71">
        <f t="shared" si="76"/>
        <v>25.390496653754862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10373.084044885636</v>
      </c>
      <c r="N339" s="73">
        <f>SUM(J$6:J339)</f>
        <v>25390.496653754861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10.373084044885637</v>
      </c>
      <c r="W339" s="71">
        <f t="shared" si="76"/>
        <v>25.390496653754862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10373.084044885636</v>
      </c>
      <c r="N340" s="73">
        <f>SUM(J$6:J340)</f>
        <v>25390.496653754861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10.373084044885637</v>
      </c>
      <c r="W340" s="71">
        <f t="shared" si="76"/>
        <v>25.390496653754862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10373.084044885636</v>
      </c>
      <c r="N341" s="73">
        <f>SUM(J$6:J341)</f>
        <v>25390.496653754861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10.373084044885637</v>
      </c>
      <c r="W341" s="71">
        <f t="shared" si="76"/>
        <v>25.390496653754862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10373.084044885636</v>
      </c>
      <c r="N342" s="73">
        <f>SUM(J$6:J342)</f>
        <v>25390.496653754861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10.373084044885637</v>
      </c>
      <c r="W342" s="71">
        <f t="shared" si="76"/>
        <v>25.390496653754862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10373.084044885636</v>
      </c>
      <c r="N343" s="73">
        <f>SUM(J$6:J343)</f>
        <v>25390.496653754861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10.373084044885637</v>
      </c>
      <c r="W343" s="71">
        <f t="shared" si="76"/>
        <v>25.390496653754862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10373.084044885636</v>
      </c>
      <c r="N344" s="73">
        <f>SUM(J$6:J344)</f>
        <v>25390.496653754861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10.373084044885637</v>
      </c>
      <c r="W344" s="71">
        <f t="shared" si="76"/>
        <v>25.390496653754862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10373.084044885636</v>
      </c>
      <c r="N345" s="73">
        <f>SUM(J$6:J345)</f>
        <v>25390.496653754861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10.373084044885637</v>
      </c>
      <c r="W345" s="71">
        <f t="shared" si="76"/>
        <v>25.390496653754862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10373.084044885636</v>
      </c>
      <c r="N346" s="73">
        <f>SUM(J$6:J346)</f>
        <v>25390.496653754861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10.373084044885637</v>
      </c>
      <c r="W346" s="71">
        <f t="shared" si="76"/>
        <v>25.390496653754862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10373.084044885636</v>
      </c>
      <c r="N347" s="73">
        <f>SUM(J$6:J347)</f>
        <v>25390.496653754861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10.373084044885637</v>
      </c>
      <c r="W347" s="71">
        <f t="shared" si="76"/>
        <v>25.390496653754862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10373.084044885636</v>
      </c>
      <c r="N348" s="73">
        <f>SUM(J$6:J348)</f>
        <v>25390.496653754861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10.373084044885637</v>
      </c>
      <c r="W348" s="71">
        <f t="shared" si="76"/>
        <v>25.390496653754862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10373.084044885636</v>
      </c>
      <c r="N349" s="73">
        <f>SUM(J$6:J349)</f>
        <v>25390.496653754861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10.373084044885637</v>
      </c>
      <c r="W349" s="71">
        <f t="shared" si="76"/>
        <v>25.390496653754862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10373.084044885636</v>
      </c>
      <c r="N350" s="73">
        <f>SUM(J$6:J350)</f>
        <v>25390.496653754861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10.373084044885637</v>
      </c>
      <c r="W350" s="71">
        <f t="shared" si="76"/>
        <v>25.390496653754862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10373.084044885636</v>
      </c>
      <c r="N351" s="73">
        <f>SUM(J$6:J351)</f>
        <v>25390.496653754861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10.373084044885637</v>
      </c>
      <c r="W351" s="71">
        <f t="shared" si="76"/>
        <v>25.390496653754862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10373.084044885636</v>
      </c>
      <c r="N352" s="73">
        <f>SUM(J$6:J352)</f>
        <v>25390.496653754861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10.373084044885637</v>
      </c>
      <c r="W352" s="71">
        <f t="shared" si="76"/>
        <v>25.390496653754862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10373.084044885636</v>
      </c>
      <c r="N353" s="73">
        <f>SUM(J$6:J353)</f>
        <v>25390.496653754861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10.373084044885637</v>
      </c>
      <c r="W353" s="71">
        <f t="shared" si="76"/>
        <v>25.390496653754862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10373.084044885636</v>
      </c>
      <c r="N354" s="73">
        <f>SUM(J$6:J354)</f>
        <v>25390.496653754861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10.373084044885637</v>
      </c>
      <c r="W354" s="71">
        <f t="shared" si="76"/>
        <v>25.390496653754862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10373.084044885636</v>
      </c>
      <c r="N355" s="73">
        <f>SUM(J$6:J355)</f>
        <v>25390.496653754861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10.373084044885637</v>
      </c>
      <c r="W355" s="71">
        <f t="shared" si="76"/>
        <v>25.390496653754862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10373.084044885636</v>
      </c>
      <c r="N356" s="73">
        <f>SUM(J$6:J356)</f>
        <v>25390.496653754861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10.373084044885637</v>
      </c>
      <c r="W356" s="71">
        <f t="shared" si="76"/>
        <v>25.390496653754862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10373.084044885636</v>
      </c>
      <c r="N357" s="73">
        <f>SUM(J$6:J357)</f>
        <v>25390.496653754861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10.373084044885637</v>
      </c>
      <c r="W357" s="71">
        <f t="shared" si="76"/>
        <v>25.390496653754862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10373.084044885636</v>
      </c>
      <c r="N358" s="73">
        <f>SUM(J$6:J358)</f>
        <v>25390.496653754861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10.373084044885637</v>
      </c>
      <c r="W358" s="71">
        <f t="shared" si="76"/>
        <v>25.390496653754862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10373.084044885636</v>
      </c>
      <c r="N359" s="73">
        <f>SUM(J$6:J359)</f>
        <v>25390.496653754861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10.373084044885637</v>
      </c>
      <c r="W359" s="71">
        <f t="shared" si="76"/>
        <v>25.390496653754862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10373.084044885636</v>
      </c>
      <c r="N360" s="73">
        <f>SUM(J$6:J360)</f>
        <v>25390.496653754861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10.373084044885637</v>
      </c>
      <c r="W360" s="71">
        <f t="shared" si="76"/>
        <v>25.390496653754862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10373.084044885636</v>
      </c>
      <c r="N361" s="73">
        <f>SUM(J$6:J361)</f>
        <v>25390.496653754861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10.373084044885637</v>
      </c>
      <c r="W361" s="71">
        <f t="shared" si="76"/>
        <v>25.390496653754862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10373.084044885636</v>
      </c>
      <c r="N362" s="73">
        <f>SUM(J$6:J362)</f>
        <v>25390.496653754861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10.373084044885637</v>
      </c>
      <c r="W362" s="71">
        <f t="shared" si="76"/>
        <v>25.390496653754862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10373.084044885636</v>
      </c>
      <c r="N363" s="73">
        <f>SUM(J$6:J363)</f>
        <v>25390.496653754861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10.373084044885637</v>
      </c>
      <c r="W363" s="71">
        <f t="shared" si="76"/>
        <v>25.390496653754862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10373.084044885636</v>
      </c>
      <c r="N364" s="73">
        <f>SUM(J$6:J364)</f>
        <v>25390.496653754861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10.373084044885637</v>
      </c>
      <c r="W364" s="71">
        <f t="shared" si="76"/>
        <v>25.390496653754862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10373.084044885636</v>
      </c>
      <c r="N365" s="73">
        <f>SUM(J$6:J365)</f>
        <v>25390.496653754861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10.373084044885637</v>
      </c>
      <c r="W365" s="71">
        <f t="shared" si="76"/>
        <v>25.390496653754862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10373.084044885636</v>
      </c>
      <c r="N366" s="73">
        <f>SUM(J$6:J366)</f>
        <v>25390.496653754861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10.373084044885637</v>
      </c>
      <c r="W366" s="71">
        <f t="shared" si="76"/>
        <v>25.390496653754862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10373.084044885636</v>
      </c>
      <c r="N367" s="73">
        <f>SUM(J$6:J367)</f>
        <v>25390.496653754861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10.373084044885637</v>
      </c>
      <c r="W367" s="71">
        <f t="shared" si="76"/>
        <v>25.390496653754862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10373.084044885636</v>
      </c>
      <c r="N368" s="73">
        <f>SUM(J$6:J368)</f>
        <v>25390.496653754861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10.373084044885637</v>
      </c>
      <c r="W368" s="71">
        <f t="shared" si="76"/>
        <v>25.390496653754862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10373.084044885636</v>
      </c>
      <c r="N369" s="73">
        <f>SUM(J$6:J369)</f>
        <v>25390.496653754861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10.373084044885637</v>
      </c>
      <c r="W369" s="71">
        <f t="shared" si="76"/>
        <v>25.390496653754862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10373.084044885636</v>
      </c>
      <c r="N370" s="73">
        <f>SUM(J$6:J370)</f>
        <v>25390.496653754861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10.373084044885637</v>
      </c>
      <c r="W370" s="71">
        <f t="shared" si="76"/>
        <v>25.390496653754862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10373.084044885636</v>
      </c>
      <c r="N371" s="73">
        <f>SUM(J$6:J371)</f>
        <v>25390.496653754861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10.373084044885637</v>
      </c>
      <c r="W371" s="71">
        <f t="shared" si="76"/>
        <v>25.390496653754862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2001-10-25T14:13:34Z</cp:lastPrinted>
  <dcterms:created xsi:type="dcterms:W3CDTF">2000-04-06T17:58:31Z</dcterms:created>
  <dcterms:modified xsi:type="dcterms:W3CDTF">2023-09-10T11:27:59Z</dcterms:modified>
</cp:coreProperties>
</file>