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1400" windowHeight="5832" tabRatio="413"/>
  </bookViews>
  <sheets>
    <sheet name="200109 Upcoming DP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'200109 Upcoming DPR'!$A$11:$IU$11</definedName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'200109 Upcoming DPR'!$A$5:$K$39</definedName>
    <definedName name="Print_Area_MI">#REF!</definedName>
    <definedName name="REMIT">#REF!</definedName>
    <definedName name="Z_121AFB9C_A63B_4988_AD14_8DAF4B396782_.wvu.PrintArea" localSheetId="0" hidden="1">'200109 Upcoming DPR'!$A$5:$K$39</definedName>
    <definedName name="Z_12D98FA4_E984_478A_A92C_399C28989D8C_.wvu.PrintArea" localSheetId="0" hidden="1">'200109 Upcoming DPR'!$A$5:$K$39</definedName>
    <definedName name="Z_195CE11C_9388_4AFB_9779_E742FBD47D7D_.wvu.PrintArea" localSheetId="0" hidden="1">'200109 Upcoming DPR'!$A$5:$K$39</definedName>
    <definedName name="Z_1DECB272_F686_11D2_94FA_00105A0DC0B3_.wvu.PrintArea" localSheetId="0" hidden="1">'200109 Upcoming DPR'!$A$8:$J$39</definedName>
    <definedName name="Z_29B06641_B088_11D2_ADF7_006097987D85_.wvu.PrintArea" localSheetId="0" hidden="1">'200109 Upcoming DPR'!$A$8:$J$39</definedName>
    <definedName name="Z_43A0526A_0AE7_4DB4_B14B_7B56A1186C30_.wvu.PrintArea" localSheetId="0" hidden="1">'200109 Upcoming DPR'!$A$5:$K$39</definedName>
    <definedName name="Z_4E179603_DD42_11D2_B4B5_00A0D10447DB_.wvu.PrintArea" localSheetId="0" hidden="1">'200109 Upcoming DPR'!$A$8:$J$39</definedName>
    <definedName name="Z_5BB1B14A_4041_11D3_B51A_00A0D10447DB_.wvu.PrintArea" localSheetId="0" hidden="1">'200109 Upcoming DPR'!$A$8:$J$38</definedName>
    <definedName name="Z_6587C53B_0D31_11D3_9DA3_00105A5F7FCC_.wvu.PrintArea" localSheetId="0" hidden="1">'200109 Upcoming DPR'!$A$8:$J$38</definedName>
    <definedName name="Z_6CF55002_AFA3_11D2_9C83_006097987C7E_.wvu.PrintArea" localSheetId="0" hidden="1">'200109 Upcoming DPR'!$A$8:$J$39</definedName>
    <definedName name="Z_6F4BF9A1_B0B1_11D2_AE9A_00105A0DC0F3_.wvu.PrintArea" localSheetId="0" hidden="1">'200109 Upcoming DPR'!$A$8:$J$39</definedName>
    <definedName name="Z_A6E873C2_AFB2_11D2_B2D5_00A0D106FC9E_.wvu.PrintArea" localSheetId="0" hidden="1">'200109 Upcoming DPR'!$A$8:$J$39</definedName>
    <definedName name="Z_C4506BA3_AFAD_11D2_95A1_006097D37626_.wvu.PrintArea" localSheetId="0" hidden="1">'200109 Upcoming DPR'!$A$8:$J$39</definedName>
    <definedName name="Z_E35BDFDB_3040_4A6A_BA8E_F7E0653B5F2C_.wvu.PrintArea" localSheetId="0" hidden="1">'200109 Upcoming DPR'!$A$5:$K$39</definedName>
    <definedName name="Z_E4FD9742_0D2A_11D3_B331_00A0D106FC9E_.wvu.PrintArea" localSheetId="0" hidden="1">'200109 Upcoming DPR'!$A$7:$J$39</definedName>
    <definedName name="Z_EBD68621_7CE4_11D3_AF74_006097D3758C_.wvu.PrintArea" localSheetId="0" hidden="1">'200109 Upcoming DPR'!$A$7:$J$39</definedName>
    <definedName name="Z_F7827FC1_0D47_11D3_AEFF_00A024E573AB_.wvu.PrintArea" localSheetId="0" hidden="1">'200109 Upcoming DPR'!$A$8:$J$38</definedName>
  </definedNames>
  <calcPr calcId="92512"/>
  <customWorkbookViews>
    <customWorkbookView name="mconfer - Personal View" guid="{195CE11C-9388-4AFB-9779-E742FBD47D7D}" mergeInterval="0" personalView="1" maximized="1" windowWidth="1020" windowHeight="607" tabRatio="413" activeSheetId="1"/>
    <customWorkbookView name="rrobin2 - Personal View" guid="{6E4158B8-D9E3-4796-B259-37D4A57AD2EF}" mergeInterval="0" personalView="1" maximized="1" windowWidth="1020" windowHeight="606" tabRatio="413" activeSheetId="1"/>
    <customWorkbookView name="vpham - Personal View" guid="{12D98FA4-E984-478A-A92C-399C28989D8C}" mergeInterval="0" personalView="1" maximized="1" windowWidth="1020" windowHeight="606" tabRatio="413" activeSheetId="1"/>
    <customWorkbookView name="Daniel Temple Houston - Personal View" guid="{CDE77F04-63BC-11D4-AECD-009027B8ACB5}" mergeInterval="0" personalView="1" maximized="1" windowWidth="1020" windowHeight="573" activeSheetId="5"/>
    <customWorkbookView name="elew - Personal View" guid="{DA990B51-4072-11D3-AF1B-00A024E573AB}" mergeInterval="0" personalView="1" maximized="1" windowWidth="1020" windowHeight="606" activeSheetId="1"/>
    <customWorkbookView name="Rebecca M. Grace - Personal View" guid="{1379E11A-0401-11D4-AF14-009027B83EB2}" mergeInterval="0" personalView="1" maximized="1" windowWidth="1020" windowHeight="579" activeSheetId="1"/>
    <customWorkbookView name="Amy Horton - Personal View" guid="{3E77808C-9D0C-11D3-AE65-006097A7AD8F}" mergeInterval="0" personalView="1" maximized="1" windowWidth="1020" windowHeight="573" activeSheetId="1"/>
    <customWorkbookView name="kdurham - Personal View" guid="{20A5F407-2583-11D3-AE73-006097987D85}" mergeInterval="0" personalView="1" maximized="1" windowWidth="1020" windowHeight="546" activeSheetId="1" showComments="commIndAndComment"/>
    <customWorkbookView name="Rebecca Grace - Personal View" guid="{D330E69E-7025-11D3-AE80-00600803BB8F}" mergeInterval="0" personalView="1" maximized="1" windowWidth="1020" windowHeight="579" activeSheetId="1"/>
    <customWorkbookView name="cclark1 - Personal View" guid="{64435AA1-9D46-11D3-AE81-006097DED1FB}" mergeInterval="0" personalView="1" maximized="1" windowWidth="796" windowHeight="385" activeSheetId="1"/>
    <customWorkbookView name="Jon Paul Lewis - Personal View" guid="{F678DE51-3F73-11D3-9651-006097987CAD}" mergeInterval="0" personalView="1" maximized="1" windowWidth="1020" windowHeight="573" activeSheetId="1"/>
    <customWorkbookView name="cgin - Personal View" guid="{5BB1B14A-4041-11D3-B51A-00A0D10447DB}" mergeInterval="0" personalView="1" maximized="1" windowWidth="1020" windowHeight="606" activeSheetId="1" showComments="commIndAndComment"/>
    <customWorkbookView name="elsie lew - Personal View" guid="{F7827FC1-0D47-11D3-AEFF-00A024E573AB}" mergeInterval="0" personalView="1" maximized="1" windowWidth="1020" windowHeight="606" activeSheetId="1"/>
    <customWorkbookView name="darnell houston - Personal View" guid="{1C125763-4039-11D3-AF33-006097D3758C}" mergeInterval="0" personalView="1" maximized="1" windowWidth="1020" windowHeight="581" activeSheetId="1"/>
    <customWorkbookView name="tkotrla - Personal View" guid="{6587C53B-0D31-11D3-9DA3-00105A5F7FCC}" mergeInterval="0" personalView="1" maximized="1" windowWidth="1020" windowHeight="575" activeSheetId="1"/>
    <customWorkbookView name="lreeves - Personal View" guid="{EBD68621-7CE4-11D3-AF74-006097D3758C}" mergeInterval="0" personalView="1" maximized="1" windowWidth="1020" windowHeight="606" activeSheetId="1"/>
    <customWorkbookView name="Kelley J. Huntley - Personal View" guid="{255C78C1-568D-11D3-AF34-00105A0DC0F3}" mergeInterval="0" personalView="1" maximized="1" windowWidth="1020" windowHeight="573" activeSheetId="1"/>
    <customWorkbookView name="Kevin Drachenberg - Personal View" guid="{E4FD9742-0D2A-11D3-B331-00A0D106FC9E}" mergeInterval="0" personalView="1" maximized="1" windowWidth="1020" windowHeight="577" tabRatio="758" activeSheetId="1"/>
    <customWorkbookView name="ldewett - Personal View" guid="{065F50F5-2BF4-11D4-AE7C-006097DED1FB}" mergeInterval="0" personalView="1" maximized="1" windowWidth="1020" windowHeight="573" activeSheetId="1"/>
    <customWorkbookView name="kjohns2 - Personal View" guid="{C32A40C1-2CE1-11D4-AED2-006097D3758C}" mergeInterval="0" personalView="1" maximized="1" windowWidth="1020" windowHeight="582" activeSheetId="1"/>
    <customWorkbookView name="Michael Jacobson - Personal View" guid="{2909B519-623B-11D4-8EAF-00D0B74AD5F5}" mergeInterval="0" personalView="1" maximized="1" windowWidth="1020" windowHeight="569" activeSheetId="5"/>
    <customWorkbookView name="Kyle Gibson - Personal View" guid="{16738D80-6257-11D4-AE74-00105A0FD394}" mergeInterval="0" personalView="1" maximized="1" windowWidth="1020" windowHeight="606" activeSheetId="1"/>
    <customWorkbookView name="ahorton - Personal View" guid="{DCF909F0-03F0-11D4-AEBD-006097A7AD8F}" mergeInterval="0" personalView="1" maximized="1" windowWidth="1020" windowHeight="546" activeSheetId="1"/>
    <customWorkbookView name="jwerner2 - Personal View" guid="{F6EF7D5D-FF3B-11D3-9B12-006097987CAD}" mergeInterval="0" personalView="1" maximized="1" windowWidth="1020" windowHeight="565" activeSheetId="1"/>
    <customWorkbookView name="gwillia4 - Personal View" guid="{43A0526A-0AE7-4DB4-B14B-7B56A1186C30}" mergeInterval="0" personalView="1" maximized="1" windowWidth="1020" windowHeight="606" tabRatio="413" activeSheetId="1"/>
    <customWorkbookView name="ghyde - Personal View" guid="{121AFB9C-A63B-4988-AD14-8DAF4B396782}" mergeInterval="0" personalView="1" maximized="1" windowWidth="1020" windowHeight="606" tabRatio="413" activeSheetId="1"/>
    <customWorkbookView name="staylor8 - Personal View" guid="{E35BDFDB-3040-4A6A-BA8E-F7E0653B5F2C}" mergeInterval="0" personalView="1" maximized="1" windowWidth="1020" windowHeight="606" tabRatio="413" activeSheetId="1"/>
  </customWorkbookViews>
</workbook>
</file>

<file path=xl/calcChain.xml><?xml version="1.0" encoding="utf-8"?>
<calcChain xmlns="http://schemas.openxmlformats.org/spreadsheetml/2006/main">
  <c r="A5" i="1" l="1"/>
  <c r="H25" i="1"/>
  <c r="I25" i="1"/>
  <c r="H35" i="1"/>
  <c r="I35" i="1"/>
  <c r="H39" i="1"/>
  <c r="I39" i="1"/>
</calcChain>
</file>

<file path=xl/sharedStrings.xml><?xml version="1.0" encoding="utf-8"?>
<sst xmlns="http://schemas.openxmlformats.org/spreadsheetml/2006/main" count="118" uniqueCount="67">
  <si>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</si>
  <si>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</si>
  <si>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</si>
  <si>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</si>
  <si>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</si>
  <si>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</si>
  <si>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</si>
  <si>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</si>
  <si>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</si>
  <si>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</si>
  <si>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</si>
  <si>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</si>
  <si>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</si>
  <si>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</si>
  <si>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</si>
  <si>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(- = expense)</t>
  </si>
  <si>
    <t>EAST TOTAL (Regions 1-6)</t>
  </si>
  <si>
    <t>GRAND TOTAL</t>
  </si>
  <si>
    <t>UPCOMING PMAs (DPR Exposure Items)</t>
  </si>
  <si>
    <t>NOTES (I.e., Carryforward)</t>
  </si>
  <si>
    <t>WEST TOTAL (Regions 7-12)</t>
  </si>
  <si>
    <t>For any items that will have a DPR impact of over $15,000; enter here</t>
  </si>
  <si>
    <t>*</t>
  </si>
  <si>
    <t xml:space="preserve"> Ksettle\Accntng\Flash\2001\2001 09 Upcoming DPRs - DPR Exposure.xls</t>
  </si>
  <si>
    <t xml:space="preserve">DEADLINE --&gt; Friday End Of Day the 19th </t>
  </si>
  <si>
    <t>Carryforward any items from 09/01 that did not clear and add a status update to the explanation</t>
  </si>
  <si>
    <t>0109 PMAs &gt;$15,000  (Adjustments Made During CheckOut After 1st Workday)</t>
  </si>
  <si>
    <t>PA</t>
  </si>
  <si>
    <t>AHC</t>
  </si>
  <si>
    <t>El Paso Electric Company</t>
  </si>
  <si>
    <t>EPMI-ST-WHOURLY</t>
  </si>
  <si>
    <t>R7</t>
  </si>
  <si>
    <t>SA</t>
  </si>
  <si>
    <t>813416.1-Deal entered on 10/10/01 to true up February 2000 EnPower deals to the model</t>
  </si>
  <si>
    <t>813417.1-Deal entered on 10/10/01 to true up March 2000 EnPower deals to the model</t>
  </si>
  <si>
    <t>813418.1-Deal entered on 10/10/01 to true up March 2000 EnPower deals to the model</t>
  </si>
  <si>
    <t>813419.1-Deal entered on 10/10/01 to true up June 2000 EnPower deals to the model</t>
  </si>
  <si>
    <t>813420.1-Deal entered on 10/10/01 to true up June 2000 EnPower deals to the model</t>
  </si>
  <si>
    <t>813409.1-Deal entered on 10/10/01 to true up February 2000 EnPower deals to the model</t>
  </si>
  <si>
    <t>EPMI-ST-SW</t>
  </si>
  <si>
    <t>Salt River Project</t>
  </si>
  <si>
    <t>T</t>
  </si>
  <si>
    <t>800630.2-Deal entered to account for losses on September 2001 reserved transmission for the ST SW desk DMS #11291</t>
  </si>
  <si>
    <t>GW</t>
  </si>
  <si>
    <t>Missouri Joint Municipal Elect.</t>
  </si>
  <si>
    <t>EPMI-LT-MGMT</t>
  </si>
  <si>
    <t>R5</t>
  </si>
  <si>
    <t>56527.1 Curtailed by Enron on 9/5/01 hr 13-20 DMS # 11235</t>
  </si>
  <si>
    <t>56527.1  Curtailed by Enron on 9/18/01 hr 24 DMS # 11324</t>
  </si>
  <si>
    <t>56527.1 Cut on 9/22/01 multiple hours DMS # 11326</t>
  </si>
  <si>
    <t>56527.1 Cut on 9/23/01 and booked out hr 21-24 DMS # 11331</t>
  </si>
  <si>
    <t>S</t>
  </si>
  <si>
    <t>P</t>
  </si>
  <si>
    <t>MC</t>
  </si>
  <si>
    <t>Enron Energy Services</t>
  </si>
  <si>
    <t>EPMI-LT-NENG</t>
  </si>
  <si>
    <t>R1B</t>
  </si>
  <si>
    <t>759492.1 9/10/01 Price change 4112 mws from $83.14 to $60.24 = $94,162.23, 9/11/01 $38.38 to $35.78 = $10,691.2</t>
  </si>
  <si>
    <t>RLR</t>
  </si>
  <si>
    <t xml:space="preserve">Central Maine Power </t>
  </si>
  <si>
    <t>516093.8, 570207.7 - Vol adjustment of 1,412.78 mwhs @ $77.80 related to actualization of the Nepool market.</t>
  </si>
  <si>
    <t>ISO New England</t>
  </si>
  <si>
    <t xml:space="preserve">Multiple deals - Vol and price adjustments related to the actualization of Nepool and index price adjustments - NE-ISO-POOL. Add'l detail given to Risk Team. </t>
  </si>
  <si>
    <t>KS</t>
  </si>
  <si>
    <t>Kanas City Power &amp; Light Company Inc</t>
  </si>
  <si>
    <t>EMPI-HRLY-SE</t>
  </si>
  <si>
    <t>767817.1 deal removed, 298 @31=9238; 258@32=8256; deal duplicated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</si>
</sst>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[Red]&quot;$&quot;\ \-#,##0.00"/>
    <numFmt numFmtId="165" formatCode="#,##0;\(#,##0\);\-\-"/>
    <numFmt numFmtId="166" formatCode="#,##0.00;\(#,##0.00\);\-\-"/>
    <numFmt numFmtId="167" formatCode="_(* #,##0_);_(* \(#,##0\);_(* &quot;-&quot;??_);_(@_)"/>
    <numFmt numFmtId="172" formatCode="0.00_);\(0.00\)"/>
  </numFmts>
  <fonts count="18" x14ac:knownFonts="1">
    <font>
      <sz val="10"/>
      <name val="MS Sans Serif"/>
    </font>
    <font>
      <sz val="10"/>
      <name val="MS Sans Serif"/>
    </font>
    <font>
      <sz val="10"/>
      <name val="Arial"/>
    </font>
    <font>
      <sz val="10"/>
      <color indexed="8"/>
      <name val="MS Sans Serif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name val="MS Sans Serif"/>
      <family val="2"/>
    </font>
    <font>
      <b/>
      <sz val="16"/>
      <color indexed="10"/>
      <name val="Arial"/>
      <family val="2"/>
    </font>
    <font>
      <b/>
      <sz val="24"/>
      <color indexed="10"/>
      <name val="Arial"/>
      <family val="2"/>
    </font>
    <font>
      <sz val="11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38">
    <xf numFmtId="0" fontId="0" fillId="0" borderId="0" xfId="0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vertical="top" wrapText="1"/>
    </xf>
    <xf numFmtId="44" fontId="2" fillId="0" borderId="0" xfId="2" applyFont="1" applyAlignment="1">
      <alignment vertical="top"/>
    </xf>
    <xf numFmtId="0" fontId="2" fillId="0" borderId="0" xfId="3" applyFill="1" applyAlignment="1">
      <alignment vertical="top"/>
    </xf>
    <xf numFmtId="0" fontId="6" fillId="0" borderId="0" xfId="3" applyFont="1" applyBorder="1" applyAlignment="1">
      <alignment vertical="top"/>
    </xf>
    <xf numFmtId="0" fontId="6" fillId="2" borderId="1" xfId="3" applyFont="1" applyFill="1" applyBorder="1" applyAlignment="1">
      <alignment vertical="top"/>
    </xf>
    <xf numFmtId="0" fontId="2" fillId="2" borderId="2" xfId="3" applyFill="1" applyBorder="1" applyAlignment="1">
      <alignment vertical="top"/>
    </xf>
    <xf numFmtId="0" fontId="2" fillId="2" borderId="3" xfId="3" applyFill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8" fillId="0" borderId="0" xfId="3" applyFont="1" applyAlignment="1">
      <alignment vertical="top"/>
    </xf>
    <xf numFmtId="0" fontId="8" fillId="2" borderId="4" xfId="3" applyFont="1" applyFill="1" applyBorder="1" applyAlignment="1">
      <alignment vertical="top"/>
    </xf>
    <xf numFmtId="0" fontId="8" fillId="2" borderId="5" xfId="3" applyFont="1" applyFill="1" applyBorder="1" applyAlignment="1">
      <alignment vertical="top"/>
    </xf>
    <xf numFmtId="0" fontId="8" fillId="2" borderId="4" xfId="3" applyFont="1" applyFill="1" applyBorder="1" applyAlignment="1">
      <alignment horizontal="center" vertical="top"/>
    </xf>
    <xf numFmtId="0" fontId="8" fillId="0" borderId="0" xfId="3" applyFont="1" applyFill="1" applyAlignment="1">
      <alignment vertical="top"/>
    </xf>
    <xf numFmtId="0" fontId="8" fillId="2" borderId="6" xfId="3" applyFont="1" applyFill="1" applyBorder="1" applyAlignment="1">
      <alignment vertical="top"/>
    </xf>
    <xf numFmtId="0" fontId="8" fillId="2" borderId="7" xfId="3" applyFont="1" applyFill="1" applyBorder="1" applyAlignment="1">
      <alignment vertical="top"/>
    </xf>
    <xf numFmtId="0" fontId="8" fillId="2" borderId="6" xfId="3" applyFont="1" applyFill="1" applyBorder="1" applyAlignment="1">
      <alignment horizontal="center" vertical="top"/>
    </xf>
    <xf numFmtId="0" fontId="2" fillId="0" borderId="0" xfId="3" applyFont="1" applyFill="1" applyAlignment="1">
      <alignment vertical="top"/>
    </xf>
    <xf numFmtId="0" fontId="8" fillId="2" borderId="8" xfId="3" applyFont="1" applyFill="1" applyBorder="1" applyAlignment="1">
      <alignment vertical="top"/>
    </xf>
    <xf numFmtId="0" fontId="2" fillId="2" borderId="8" xfId="3" applyFill="1" applyBorder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vertical="top" wrapText="1"/>
    </xf>
    <xf numFmtId="44" fontId="2" fillId="0" borderId="0" xfId="2" applyFont="1" applyFill="1" applyAlignment="1">
      <alignment vertical="top"/>
    </xf>
    <xf numFmtId="0" fontId="10" fillId="0" borderId="0" xfId="3" applyFont="1" applyFill="1" applyAlignment="1">
      <alignment vertical="top"/>
    </xf>
    <xf numFmtId="167" fontId="7" fillId="2" borderId="8" xfId="1" applyNumberFormat="1" applyFont="1" applyFill="1" applyBorder="1" applyAlignment="1">
      <alignment vertical="top"/>
    </xf>
    <xf numFmtId="44" fontId="7" fillId="2" borderId="8" xfId="2" applyFont="1" applyFill="1" applyBorder="1" applyAlignment="1">
      <alignment vertical="top"/>
    </xf>
    <xf numFmtId="0" fontId="10" fillId="0" borderId="0" xfId="3" applyFont="1" applyAlignment="1">
      <alignment vertical="top"/>
    </xf>
    <xf numFmtId="0" fontId="2" fillId="0" borderId="0" xfId="3" applyFont="1" applyAlignment="1">
      <alignment vertical="top"/>
    </xf>
    <xf numFmtId="0" fontId="8" fillId="2" borderId="8" xfId="3" applyFont="1" applyFill="1" applyBorder="1" applyAlignment="1">
      <alignment horizontal="center" vertical="top"/>
    </xf>
    <xf numFmtId="0" fontId="8" fillId="2" borderId="8" xfId="3" applyFont="1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11" fillId="0" borderId="0" xfId="3" applyFont="1" applyFill="1" applyAlignment="1">
      <alignment vertical="top" wrapText="1"/>
    </xf>
    <xf numFmtId="0" fontId="11" fillId="2" borderId="9" xfId="3" applyFont="1" applyFill="1" applyBorder="1" applyAlignment="1">
      <alignment vertical="top" wrapText="1"/>
    </xf>
    <xf numFmtId="0" fontId="10" fillId="0" borderId="0" xfId="3" applyFont="1" applyFill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8" fillId="2" borderId="10" xfId="3" applyFont="1" applyFill="1" applyBorder="1" applyAlignment="1">
      <alignment vertical="top"/>
    </xf>
    <xf numFmtId="0" fontId="8" fillId="2" borderId="10" xfId="3" applyFont="1" applyFill="1" applyBorder="1" applyAlignment="1">
      <alignment horizontal="center" vertical="top"/>
    </xf>
    <xf numFmtId="0" fontId="8" fillId="2" borderId="10" xfId="3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166" fontId="0" fillId="0" borderId="0" xfId="0" applyNumberFormat="1" applyFill="1" applyAlignment="1">
      <alignment vertical="top"/>
    </xf>
    <xf numFmtId="165" fontId="9" fillId="0" borderId="0" xfId="0" applyNumberFormat="1" applyFont="1" applyFill="1" applyBorder="1" applyAlignment="1">
      <alignment horizontal="center" vertical="top" wrapText="1"/>
    </xf>
    <xf numFmtId="166" fontId="9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6" fontId="9" fillId="0" borderId="0" xfId="0" applyNumberFormat="1" applyFont="1" applyFill="1" applyBorder="1" applyAlignment="1">
      <alignment horizontal="center" vertical="top" wrapText="1"/>
    </xf>
    <xf numFmtId="167" fontId="7" fillId="2" borderId="8" xfId="1" applyNumberFormat="1" applyFont="1" applyFill="1" applyBorder="1" applyAlignment="1">
      <alignment horizontal="center" vertical="top"/>
    </xf>
    <xf numFmtId="17" fontId="8" fillId="2" borderId="11" xfId="3" quotePrefix="1" applyNumberFormat="1" applyFont="1" applyFill="1" applyBorder="1" applyAlignment="1">
      <alignment horizontal="center" vertical="top" wrapText="1"/>
    </xf>
    <xf numFmtId="167" fontId="2" fillId="0" borderId="0" xfId="1" applyNumberFormat="1" applyFont="1" applyAlignment="1">
      <alignment horizontal="center" vertical="top"/>
    </xf>
    <xf numFmtId="167" fontId="2" fillId="0" borderId="0" xfId="1" applyNumberFormat="1" applyFont="1" applyBorder="1" applyAlignment="1">
      <alignment horizontal="center" vertical="top"/>
    </xf>
    <xf numFmtId="167" fontId="8" fillId="2" borderId="10" xfId="1" applyNumberFormat="1" applyFont="1" applyFill="1" applyBorder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7" fontId="8" fillId="2" borderId="12" xfId="2" applyNumberFormat="1" applyFont="1" applyFill="1" applyBorder="1" applyAlignment="1">
      <alignment vertical="top"/>
    </xf>
    <xf numFmtId="167" fontId="2" fillId="0" borderId="0" xfId="1" applyNumberFormat="1" applyFont="1" applyAlignment="1">
      <alignment vertical="top"/>
    </xf>
    <xf numFmtId="0" fontId="14" fillId="0" borderId="0" xfId="3" applyFont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top"/>
    </xf>
    <xf numFmtId="0" fontId="15" fillId="0" borderId="1" xfId="3" applyFont="1" applyBorder="1" applyAlignment="1">
      <alignment vertical="top"/>
    </xf>
    <xf numFmtId="0" fontId="2" fillId="0" borderId="2" xfId="3" applyBorder="1" applyAlignment="1">
      <alignment vertical="top"/>
    </xf>
    <xf numFmtId="0" fontId="2" fillId="0" borderId="3" xfId="3" applyBorder="1" applyAlignment="1">
      <alignment vertical="top"/>
    </xf>
    <xf numFmtId="0" fontId="15" fillId="0" borderId="0" xfId="3" applyFont="1" applyBorder="1" applyAlignment="1">
      <alignment vertical="top"/>
    </xf>
    <xf numFmtId="0" fontId="2" fillId="0" borderId="0" xfId="3" applyBorder="1" applyAlignment="1">
      <alignment vertical="top"/>
    </xf>
    <xf numFmtId="0" fontId="9" fillId="0" borderId="1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17" fontId="9" fillId="0" borderId="10" xfId="3" applyNumberFormat="1" applyFont="1" applyFill="1" applyBorder="1" applyAlignment="1">
      <alignment horizontal="center" vertical="top" wrapText="1"/>
    </xf>
    <xf numFmtId="0" fontId="11" fillId="0" borderId="0" xfId="3" applyFont="1" applyAlignment="1">
      <alignment vertical="top"/>
    </xf>
    <xf numFmtId="0" fontId="16" fillId="0" borderId="0" xfId="3" applyFont="1" applyAlignment="1">
      <alignment vertical="top"/>
    </xf>
    <xf numFmtId="0" fontId="9" fillId="0" borderId="8" xfId="3" applyFont="1" applyFill="1" applyBorder="1" applyAlignment="1">
      <alignment horizontal="center" vertical="top"/>
    </xf>
    <xf numFmtId="0" fontId="9" fillId="0" borderId="10" xfId="3" applyFont="1" applyFill="1" applyBorder="1" applyAlignment="1">
      <alignment horizontal="center" vertical="top"/>
    </xf>
    <xf numFmtId="7" fontId="9" fillId="0" borderId="13" xfId="3" applyNumberFormat="1" applyFont="1" applyFill="1" applyBorder="1" applyAlignment="1">
      <alignment vertical="top"/>
    </xf>
    <xf numFmtId="17" fontId="9" fillId="0" borderId="0" xfId="3" applyNumberFormat="1" applyFont="1" applyAlignment="1">
      <alignment horizontal="center" vertical="top" wrapText="1"/>
    </xf>
    <xf numFmtId="17" fontId="2" fillId="0" borderId="0" xfId="3" applyNumberFormat="1" applyAlignment="1">
      <alignment horizontal="center" vertical="top" wrapText="1"/>
    </xf>
    <xf numFmtId="17" fontId="2" fillId="0" borderId="0" xfId="3" applyNumberFormat="1" applyAlignment="1">
      <alignment vertical="top" wrapText="1"/>
    </xf>
    <xf numFmtId="17" fontId="2" fillId="2" borderId="3" xfId="3" applyNumberFormat="1" applyFill="1" applyBorder="1" applyAlignment="1">
      <alignment horizontal="center" vertical="top" wrapText="1"/>
    </xf>
    <xf numFmtId="17" fontId="8" fillId="2" borderId="10" xfId="3" applyNumberFormat="1" applyFont="1" applyFill="1" applyBorder="1" applyAlignment="1">
      <alignment horizontal="center" vertical="top" wrapText="1"/>
    </xf>
    <xf numFmtId="17" fontId="2" fillId="0" borderId="0" xfId="3" applyNumberFormat="1" applyFill="1" applyAlignment="1">
      <alignment horizontal="center" vertical="top" wrapText="1"/>
    </xf>
    <xf numFmtId="17" fontId="7" fillId="2" borderId="8" xfId="1" applyNumberFormat="1" applyFont="1" applyFill="1" applyBorder="1" applyAlignment="1">
      <alignment horizontal="center" vertical="top"/>
    </xf>
    <xf numFmtId="17" fontId="12" fillId="0" borderId="0" xfId="0" applyNumberFormat="1" applyFont="1" applyFill="1" applyBorder="1" applyAlignment="1">
      <alignment horizontal="center" vertical="top"/>
    </xf>
    <xf numFmtId="17" fontId="8" fillId="2" borderId="14" xfId="3" applyNumberFormat="1" applyFont="1" applyFill="1" applyBorder="1" applyAlignment="1">
      <alignment horizontal="center" vertical="top" wrapText="1"/>
    </xf>
    <xf numFmtId="17" fontId="8" fillId="2" borderId="15" xfId="3" applyNumberFormat="1" applyFont="1" applyFill="1" applyBorder="1" applyAlignment="1">
      <alignment horizontal="center" vertical="top" wrapText="1"/>
    </xf>
    <xf numFmtId="17" fontId="8" fillId="2" borderId="16" xfId="3" applyNumberFormat="1" applyFont="1" applyFill="1" applyBorder="1" applyAlignment="1">
      <alignment horizontal="center" vertical="top" wrapText="1"/>
    </xf>
    <xf numFmtId="0" fontId="8" fillId="2" borderId="17" xfId="3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9" fillId="0" borderId="8" xfId="0" applyFont="1" applyBorder="1" applyAlignment="1">
      <alignment horizontal="center" vertical="top"/>
    </xf>
    <xf numFmtId="0" fontId="12" fillId="0" borderId="8" xfId="4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9" fillId="0" borderId="8" xfId="0" applyFont="1" applyFill="1" applyBorder="1" applyAlignment="1">
      <alignment horizontal="left" vertical="top" wrapText="1"/>
    </xf>
    <xf numFmtId="166" fontId="17" fillId="0" borderId="0" xfId="0" applyNumberFormat="1" applyFont="1" applyFill="1" applyAlignment="1">
      <alignment horizontal="left" vertical="top"/>
    </xf>
    <xf numFmtId="167" fontId="8" fillId="2" borderId="8" xfId="1" applyNumberFormat="1" applyFont="1" applyFill="1" applyBorder="1" applyAlignment="1">
      <alignment horizontal="right" vertical="top"/>
    </xf>
    <xf numFmtId="17" fontId="9" fillId="0" borderId="18" xfId="3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0" fontId="8" fillId="2" borderId="19" xfId="3" applyFont="1" applyFill="1" applyBorder="1" applyAlignment="1">
      <alignment horizontal="center" vertical="top"/>
    </xf>
    <xf numFmtId="7" fontId="9" fillId="0" borderId="8" xfId="2" applyNumberFormat="1" applyFont="1" applyBorder="1" applyAlignment="1">
      <alignment vertical="top"/>
    </xf>
    <xf numFmtId="0" fontId="0" fillId="0" borderId="8" xfId="0" applyBorder="1"/>
    <xf numFmtId="37" fontId="9" fillId="0" borderId="8" xfId="2" applyNumberFormat="1" applyFont="1" applyBorder="1" applyAlignment="1">
      <alignment vertical="top"/>
    </xf>
    <xf numFmtId="37" fontId="9" fillId="0" borderId="10" xfId="3" applyNumberFormat="1" applyFont="1" applyFill="1" applyBorder="1" applyAlignment="1">
      <alignment horizontal="right" vertical="top"/>
    </xf>
    <xf numFmtId="0" fontId="8" fillId="0" borderId="0" xfId="3" applyFont="1" applyFill="1" applyBorder="1" applyAlignment="1">
      <alignment vertical="top"/>
    </xf>
    <xf numFmtId="0" fontId="8" fillId="0" borderId="0" xfId="3" applyFont="1" applyFill="1" applyBorder="1" applyAlignment="1">
      <alignment horizontal="center" vertical="top"/>
    </xf>
    <xf numFmtId="17" fontId="8" fillId="0" borderId="0" xfId="3" applyNumberFormat="1" applyFont="1" applyFill="1" applyBorder="1" applyAlignment="1">
      <alignment horizontal="center" vertical="top" wrapText="1"/>
    </xf>
    <xf numFmtId="167" fontId="8" fillId="0" borderId="0" xfId="1" applyNumberFormat="1" applyFont="1" applyFill="1" applyBorder="1" applyAlignment="1">
      <alignment horizontal="center" vertical="top"/>
    </xf>
    <xf numFmtId="7" fontId="8" fillId="0" borderId="0" xfId="2" applyNumberFormat="1" applyFont="1" applyFill="1" applyBorder="1" applyAlignment="1">
      <alignment vertical="top"/>
    </xf>
    <xf numFmtId="0" fontId="8" fillId="0" borderId="0" xfId="3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9" fillId="0" borderId="8" xfId="3" applyFont="1" applyFill="1" applyBorder="1" applyAlignment="1">
      <alignment horizontal="center"/>
    </xf>
    <xf numFmtId="17" fontId="9" fillId="0" borderId="10" xfId="3" applyNumberFormat="1" applyFont="1" applyFill="1" applyBorder="1" applyAlignment="1">
      <alignment horizontal="center" wrapText="1"/>
    </xf>
    <xf numFmtId="167" fontId="9" fillId="0" borderId="10" xfId="3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wrapText="1"/>
    </xf>
    <xf numFmtId="0" fontId="0" fillId="0" borderId="8" xfId="0" applyBorder="1" applyAlignment="1"/>
    <xf numFmtId="0" fontId="9" fillId="0" borderId="10" xfId="3" applyFont="1" applyFill="1" applyBorder="1" applyAlignment="1">
      <alignment horizontal="right"/>
    </xf>
    <xf numFmtId="7" fontId="9" fillId="0" borderId="8" xfId="2" applyNumberFormat="1" applyFont="1" applyFill="1" applyBorder="1" applyAlignment="1">
      <alignment horizontal="right" wrapText="1"/>
    </xf>
    <xf numFmtId="0" fontId="9" fillId="0" borderId="8" xfId="3" applyFont="1" applyFill="1" applyBorder="1" applyAlignment="1"/>
    <xf numFmtId="7" fontId="9" fillId="0" borderId="10" xfId="3" applyNumberFormat="1" applyFont="1" applyFill="1" applyBorder="1" applyAlignment="1"/>
    <xf numFmtId="0" fontId="9" fillId="0" borderId="10" xfId="0" applyFont="1" applyFill="1" applyBorder="1" applyAlignment="1">
      <alignment horizontal="left" wrapText="1"/>
    </xf>
    <xf numFmtId="0" fontId="9" fillId="0" borderId="10" xfId="3" applyFont="1" applyFill="1" applyBorder="1" applyAlignment="1">
      <alignment horizontal="center"/>
    </xf>
    <xf numFmtId="0" fontId="9" fillId="0" borderId="8" xfId="0" applyFont="1" applyFill="1" applyBorder="1" applyAlignment="1">
      <alignment horizontal="left" wrapText="1"/>
    </xf>
    <xf numFmtId="0" fontId="9" fillId="0" borderId="10" xfId="3" applyFont="1" applyFill="1" applyBorder="1" applyAlignment="1"/>
    <xf numFmtId="7" fontId="9" fillId="0" borderId="13" xfId="3" applyNumberFormat="1" applyFont="1" applyFill="1" applyBorder="1" applyAlignment="1"/>
    <xf numFmtId="17" fontId="9" fillId="0" borderId="18" xfId="3" applyNumberFormat="1" applyFont="1" applyFill="1" applyBorder="1" applyAlignment="1">
      <alignment horizontal="center" wrapText="1"/>
    </xf>
    <xf numFmtId="0" fontId="0" fillId="0" borderId="12" xfId="0" applyBorder="1" applyAlignment="1"/>
    <xf numFmtId="4" fontId="0" fillId="0" borderId="0" xfId="0" applyNumberFormat="1" applyFill="1" applyBorder="1" applyAlignment="1">
      <alignment vertical="top" wrapText="1"/>
    </xf>
    <xf numFmtId="167" fontId="9" fillId="0" borderId="10" xfId="1" applyNumberFormat="1" applyFont="1" applyFill="1" applyBorder="1" applyAlignment="1">
      <alignment horizontal="right"/>
    </xf>
    <xf numFmtId="0" fontId="8" fillId="2" borderId="14" xfId="3" applyFont="1" applyFill="1" applyBorder="1" applyAlignment="1">
      <alignment vertical="top"/>
    </xf>
    <xf numFmtId="0" fontId="8" fillId="2" borderId="15" xfId="3" applyFont="1" applyFill="1" applyBorder="1" applyAlignment="1">
      <alignment vertical="top"/>
    </xf>
    <xf numFmtId="0" fontId="8" fillId="2" borderId="20" xfId="3" applyFont="1" applyFill="1" applyBorder="1" applyAlignment="1">
      <alignment vertical="top" wrapText="1"/>
    </xf>
    <xf numFmtId="0" fontId="8" fillId="2" borderId="21" xfId="3" applyFont="1" applyFill="1" applyBorder="1" applyAlignment="1">
      <alignment vertical="top" wrapText="1"/>
    </xf>
    <xf numFmtId="0" fontId="8" fillId="2" borderId="16" xfId="3" applyFont="1" applyFill="1" applyBorder="1" applyAlignment="1">
      <alignment vertical="top"/>
    </xf>
    <xf numFmtId="0" fontId="8" fillId="2" borderId="22" xfId="3" applyFont="1" applyFill="1" applyBorder="1" applyAlignment="1">
      <alignment vertical="top" wrapText="1"/>
    </xf>
    <xf numFmtId="0" fontId="0" fillId="0" borderId="23" xfId="0" applyBorder="1" applyAlignment="1">
      <alignment horizontal="center"/>
    </xf>
    <xf numFmtId="0" fontId="0" fillId="0" borderId="24" xfId="0" applyFill="1" applyBorder="1" applyAlignment="1"/>
    <xf numFmtId="0" fontId="0" fillId="0" borderId="8" xfId="0" applyBorder="1" applyAlignment="1">
      <alignment horizontal="center"/>
    </xf>
    <xf numFmtId="172" fontId="9" fillId="0" borderId="10" xfId="3" applyNumberFormat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11/2000%2011%20Upcoming%20PMA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1/200106/2001%2006%20Flash%20and%20Checkout%20Compari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 Power Exchange_Nov 2000"/>
      <sheetName val="200011 Upcoming PMAs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GENCO Summary"/>
      <sheetName val="GENCO Detail"/>
      <sheetName val="Database Export"/>
      <sheetName val="Control Total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49"/>
  <sheetViews>
    <sheetView tabSelected="1" topLeftCell="A4" zoomScale="80" workbookViewId="0">
      <pane ySplit="10" topLeftCell="A14" activePane="bottomLeft" state="frozen"/>
      <selection activeCell="A4" sqref="A4"/>
      <selection pane="bottomLeft" activeCell="J39" sqref="A2:J39"/>
    </sheetView>
  </sheetViews>
  <sheetFormatPr defaultColWidth="9.109375" defaultRowHeight="13.2" x14ac:dyDescent="0.25"/>
  <cols>
    <col min="1" max="1" width="21.5546875" style="91" customWidth="1"/>
    <col min="2" max="2" width="11.44140625" style="3" customWidth="1"/>
    <col min="3" max="3" width="9.33203125" style="3" customWidth="1"/>
    <col min="4" max="4" width="54.88671875" style="3" bestFit="1" customWidth="1"/>
    <col min="5" max="5" width="19.88671875" style="3" bestFit="1" customWidth="1"/>
    <col min="6" max="6" width="20.33203125" style="4" bestFit="1" customWidth="1"/>
    <col min="7" max="7" width="17.5546875" style="77" customWidth="1"/>
    <col min="8" max="8" width="15.109375" style="53" bestFit="1" customWidth="1"/>
    <col min="9" max="9" width="20.6640625" style="6" customWidth="1"/>
    <col min="10" max="10" width="116.109375" style="5" customWidth="1"/>
    <col min="11" max="11" width="49.109375" style="7" customWidth="1"/>
    <col min="12" max="168" width="9.109375" style="7"/>
    <col min="169" max="16384" width="9.109375" style="3"/>
  </cols>
  <sheetData>
    <row r="1" spans="1:168" ht="14.4" thickBot="1" x14ac:dyDescent="0.3">
      <c r="A1" s="71" t="s">
        <v>23</v>
      </c>
      <c r="B1" s="61"/>
      <c r="C1" s="61"/>
      <c r="D1" s="61"/>
      <c r="E1" s="72"/>
      <c r="F1" s="62"/>
      <c r="G1" s="76"/>
    </row>
    <row r="2" spans="1:168" ht="30.6" thickBot="1" x14ac:dyDescent="0.3">
      <c r="A2" s="63" t="s">
        <v>24</v>
      </c>
      <c r="B2" s="64"/>
      <c r="C2" s="64"/>
      <c r="D2" s="65"/>
      <c r="E2" s="65"/>
    </row>
    <row r="3" spans="1:168" ht="30" x14ac:dyDescent="0.25">
      <c r="A3" s="66" t="s">
        <v>25</v>
      </c>
      <c r="B3" s="67"/>
      <c r="C3" s="67"/>
      <c r="D3" s="67"/>
      <c r="E3" s="67"/>
    </row>
    <row r="4" spans="1:168" ht="30" x14ac:dyDescent="0.25">
      <c r="A4" s="66"/>
      <c r="B4" s="67"/>
      <c r="C4" s="67"/>
      <c r="D4" s="67"/>
      <c r="E4" s="67"/>
      <c r="F4" s="3"/>
    </row>
    <row r="5" spans="1:168" ht="22.8" x14ac:dyDescent="0.25">
      <c r="A5" s="88">
        <f>[6]Comparison!$B$1</f>
        <v>0</v>
      </c>
      <c r="G5" s="78"/>
      <c r="H5" s="59"/>
    </row>
    <row r="6" spans="1:168" ht="21" x14ac:dyDescent="0.25">
      <c r="A6" s="60" t="s">
        <v>21</v>
      </c>
      <c r="G6" s="78"/>
      <c r="H6" s="59"/>
    </row>
    <row r="7" spans="1:168" ht="22.8" x14ac:dyDescent="0.25">
      <c r="A7" s="1" t="s">
        <v>18</v>
      </c>
      <c r="B7" s="2"/>
    </row>
    <row r="8" spans="1:168" ht="23.4" thickBot="1" x14ac:dyDescent="0.3">
      <c r="A8" s="8"/>
      <c r="B8" s="2"/>
    </row>
    <row r="9" spans="1:168" ht="18" thickBot="1" x14ac:dyDescent="0.3">
      <c r="A9" s="32"/>
      <c r="B9" s="9" t="s">
        <v>26</v>
      </c>
      <c r="C9" s="10"/>
      <c r="D9" s="10"/>
      <c r="E9" s="10"/>
      <c r="F9" s="11"/>
      <c r="G9" s="79"/>
      <c r="H9" s="54"/>
      <c r="I9" s="12"/>
      <c r="J9" s="13"/>
    </row>
    <row r="10" spans="1:168" ht="13.8" thickBot="1" x14ac:dyDescent="0.3">
      <c r="A10" s="3"/>
    </row>
    <row r="11" spans="1:168" s="14" customFormat="1" x14ac:dyDescent="0.25">
      <c r="B11" s="15" t="s">
        <v>0</v>
      </c>
      <c r="C11" s="16" t="s">
        <v>1</v>
      </c>
      <c r="D11" s="15" t="s">
        <v>2</v>
      </c>
      <c r="E11" s="15" t="s">
        <v>3</v>
      </c>
      <c r="F11" s="17" t="s">
        <v>4</v>
      </c>
      <c r="G11" s="84" t="s">
        <v>5</v>
      </c>
      <c r="H11" s="17" t="s">
        <v>6</v>
      </c>
      <c r="I11" s="128" t="s">
        <v>7</v>
      </c>
      <c r="J11" s="130" t="s">
        <v>8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</row>
    <row r="12" spans="1:168" s="14" customFormat="1" x14ac:dyDescent="0.25">
      <c r="B12" s="19" t="s">
        <v>9</v>
      </c>
      <c r="C12" s="20"/>
      <c r="D12" s="19"/>
      <c r="E12" s="19" t="s">
        <v>10</v>
      </c>
      <c r="F12" s="21"/>
      <c r="G12" s="85" t="s">
        <v>11</v>
      </c>
      <c r="H12" s="21" t="s">
        <v>12</v>
      </c>
      <c r="I12" s="129" t="s">
        <v>12</v>
      </c>
      <c r="J12" s="131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</row>
    <row r="13" spans="1:168" s="14" customFormat="1" ht="13.8" thickBot="1" x14ac:dyDescent="0.3">
      <c r="B13" s="19" t="s">
        <v>13</v>
      </c>
      <c r="C13" s="20"/>
      <c r="D13" s="19"/>
      <c r="E13" s="19"/>
      <c r="F13" s="21"/>
      <c r="G13" s="85"/>
      <c r="H13" s="21"/>
      <c r="I13" s="129" t="s">
        <v>14</v>
      </c>
      <c r="J13" s="131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</row>
    <row r="14" spans="1:168" ht="27" thickBot="1" x14ac:dyDescent="0.3">
      <c r="A14" s="37" t="s">
        <v>19</v>
      </c>
      <c r="B14" s="98"/>
      <c r="C14" s="98"/>
      <c r="D14" s="98"/>
      <c r="E14" s="98"/>
      <c r="F14" s="98"/>
      <c r="G14" s="86"/>
      <c r="H14" s="87"/>
      <c r="I14" s="132" t="s">
        <v>15</v>
      </c>
      <c r="J14" s="133"/>
    </row>
    <row r="15" spans="1:168" s="7" customFormat="1" x14ac:dyDescent="0.25">
      <c r="A15" s="113"/>
      <c r="B15" s="110" t="s">
        <v>51</v>
      </c>
      <c r="C15" s="110" t="s">
        <v>43</v>
      </c>
      <c r="D15" s="114" t="s">
        <v>44</v>
      </c>
      <c r="E15" s="100" t="s">
        <v>45</v>
      </c>
      <c r="F15" s="100" t="s">
        <v>46</v>
      </c>
      <c r="G15" s="111">
        <v>37135</v>
      </c>
      <c r="H15" s="112">
        <v>-320</v>
      </c>
      <c r="I15" s="118">
        <v>-5920</v>
      </c>
      <c r="J15" s="119" t="s">
        <v>47</v>
      </c>
      <c r="K15" s="22" t="s">
        <v>22</v>
      </c>
    </row>
    <row r="16" spans="1:168" s="7" customFormat="1" x14ac:dyDescent="0.25">
      <c r="A16" s="113"/>
      <c r="B16" s="110" t="s">
        <v>51</v>
      </c>
      <c r="C16" s="110" t="s">
        <v>43</v>
      </c>
      <c r="D16" s="114" t="s">
        <v>44</v>
      </c>
      <c r="E16" s="100" t="s">
        <v>45</v>
      </c>
      <c r="F16" s="100" t="s">
        <v>46</v>
      </c>
      <c r="G16" s="111">
        <v>37135</v>
      </c>
      <c r="H16" s="112">
        <v>-40</v>
      </c>
      <c r="I16" s="118">
        <v>-740</v>
      </c>
      <c r="J16" s="119" t="s">
        <v>48</v>
      </c>
    </row>
    <row r="17" spans="1:168" x14ac:dyDescent="0.25">
      <c r="A17" s="113"/>
      <c r="B17" s="110" t="s">
        <v>51</v>
      </c>
      <c r="C17" s="110" t="s">
        <v>43</v>
      </c>
      <c r="D17" s="114" t="s">
        <v>44</v>
      </c>
      <c r="E17" s="100" t="s">
        <v>45</v>
      </c>
      <c r="F17" s="100" t="s">
        <v>46</v>
      </c>
      <c r="G17" s="111">
        <v>37135</v>
      </c>
      <c r="H17" s="127">
        <v>-394</v>
      </c>
      <c r="I17" s="116">
        <v>-7289</v>
      </c>
      <c r="J17" s="119" t="s">
        <v>49</v>
      </c>
    </row>
    <row r="18" spans="1:168" x14ac:dyDescent="0.25">
      <c r="A18" s="113"/>
      <c r="B18" s="110" t="s">
        <v>51</v>
      </c>
      <c r="C18" s="110" t="s">
        <v>43</v>
      </c>
      <c r="D18" s="114" t="s">
        <v>44</v>
      </c>
      <c r="E18" s="100" t="s">
        <v>45</v>
      </c>
      <c r="F18" s="100" t="s">
        <v>46</v>
      </c>
      <c r="G18" s="111">
        <v>37135</v>
      </c>
      <c r="H18" s="115">
        <v>-160</v>
      </c>
      <c r="I18" s="123">
        <v>-2960</v>
      </c>
      <c r="J18" s="121" t="s">
        <v>50</v>
      </c>
    </row>
    <row r="19" spans="1:168" x14ac:dyDescent="0.25">
      <c r="A19" s="113"/>
      <c r="B19" s="120" t="s">
        <v>52</v>
      </c>
      <c r="C19" s="120" t="s">
        <v>53</v>
      </c>
      <c r="D19" s="122" t="s">
        <v>54</v>
      </c>
      <c r="E19" s="125" t="s">
        <v>55</v>
      </c>
      <c r="F19" s="114" t="s">
        <v>56</v>
      </c>
      <c r="G19" s="111">
        <v>37135</v>
      </c>
      <c r="H19" s="115">
        <v>0</v>
      </c>
      <c r="I19" s="123">
        <v>104853.43</v>
      </c>
      <c r="J19" s="121" t="s">
        <v>57</v>
      </c>
    </row>
    <row r="20" spans="1:168" ht="26.4" x14ac:dyDescent="0.25">
      <c r="A20" s="113"/>
      <c r="B20" s="120" t="s">
        <v>52</v>
      </c>
      <c r="C20" s="120" t="s">
        <v>58</v>
      </c>
      <c r="D20" s="122" t="s">
        <v>61</v>
      </c>
      <c r="E20" s="125" t="s">
        <v>55</v>
      </c>
      <c r="F20" s="114" t="s">
        <v>56</v>
      </c>
      <c r="G20" s="111">
        <v>37135</v>
      </c>
      <c r="H20" s="115">
        <v>34466</v>
      </c>
      <c r="I20" s="123">
        <v>4055202.82</v>
      </c>
      <c r="J20" s="121" t="s">
        <v>62</v>
      </c>
    </row>
    <row r="21" spans="1:168" s="7" customFormat="1" x14ac:dyDescent="0.25">
      <c r="A21" s="113"/>
      <c r="B21" s="120" t="s">
        <v>51</v>
      </c>
      <c r="C21" s="120" t="s">
        <v>58</v>
      </c>
      <c r="D21" s="122" t="s">
        <v>59</v>
      </c>
      <c r="E21" s="125" t="s">
        <v>55</v>
      </c>
      <c r="F21" s="114" t="s">
        <v>56</v>
      </c>
      <c r="G21" s="111">
        <v>37135</v>
      </c>
      <c r="H21" s="137">
        <v>-1412.78</v>
      </c>
      <c r="I21" s="123">
        <v>-109914.29</v>
      </c>
      <c r="J21" s="121" t="s">
        <v>60</v>
      </c>
    </row>
    <row r="22" spans="1:168" s="7" customFormat="1" x14ac:dyDescent="0.25">
      <c r="A22" s="113"/>
      <c r="B22" s="120" t="s">
        <v>52</v>
      </c>
      <c r="C22" s="120" t="s">
        <v>63</v>
      </c>
      <c r="D22" s="122" t="s">
        <v>64</v>
      </c>
      <c r="E22" s="125" t="s">
        <v>65</v>
      </c>
      <c r="F22" s="114" t="s">
        <v>46</v>
      </c>
      <c r="G22" s="124">
        <v>37135</v>
      </c>
      <c r="H22" s="137">
        <v>556</v>
      </c>
      <c r="I22" s="123">
        <v>17494</v>
      </c>
      <c r="J22" s="121" t="s">
        <v>66</v>
      </c>
    </row>
    <row r="23" spans="1:168" s="7" customFormat="1" x14ac:dyDescent="0.25">
      <c r="A23" s="113"/>
      <c r="B23" s="120"/>
      <c r="C23" s="120"/>
      <c r="D23" s="122"/>
      <c r="E23" s="125"/>
      <c r="F23" s="114"/>
      <c r="G23" s="124"/>
      <c r="H23" s="137"/>
      <c r="I23" s="123"/>
      <c r="J23" s="121"/>
    </row>
    <row r="24" spans="1:168" s="7" customFormat="1" x14ac:dyDescent="0.25">
      <c r="A24" s="113"/>
      <c r="B24" s="120"/>
      <c r="C24" s="120"/>
      <c r="D24" s="122"/>
      <c r="E24" s="110"/>
      <c r="F24" s="110"/>
      <c r="G24" s="124"/>
      <c r="H24" s="115"/>
      <c r="I24" s="123"/>
      <c r="J24" s="121"/>
    </row>
    <row r="25" spans="1:168" s="35" customFormat="1" x14ac:dyDescent="0.25">
      <c r="A25" s="36"/>
      <c r="B25" s="33"/>
      <c r="C25" s="33" t="s">
        <v>16</v>
      </c>
      <c r="D25" s="23"/>
      <c r="E25" s="41"/>
      <c r="F25" s="33"/>
      <c r="G25" s="52"/>
      <c r="H25" s="94">
        <f>SUM(H15:H24)</f>
        <v>32695.22</v>
      </c>
      <c r="I25" s="58">
        <f>SUM(I15:I24)</f>
        <v>4050726.96</v>
      </c>
      <c r="J25" s="3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168" s="18" customFormat="1" x14ac:dyDescent="0.25">
      <c r="A26" s="36"/>
      <c r="B26" s="120" t="s">
        <v>27</v>
      </c>
      <c r="C26" s="120" t="s">
        <v>28</v>
      </c>
      <c r="D26" s="122" t="s">
        <v>29</v>
      </c>
      <c r="E26" t="s">
        <v>30</v>
      </c>
      <c r="F26" s="134" t="s">
        <v>31</v>
      </c>
      <c r="G26" s="111">
        <v>36557</v>
      </c>
      <c r="H26" s="112">
        <v>1</v>
      </c>
      <c r="I26" s="123">
        <v>-2782.76</v>
      </c>
      <c r="J26" s="126" t="s">
        <v>38</v>
      </c>
    </row>
    <row r="27" spans="1:168" s="22" customFormat="1" x14ac:dyDescent="0.25">
      <c r="A27" s="36"/>
      <c r="B27" s="120" t="s">
        <v>32</v>
      </c>
      <c r="C27" s="120" t="s">
        <v>28</v>
      </c>
      <c r="D27" s="117" t="s">
        <v>29</v>
      </c>
      <c r="E27" s="114" t="s">
        <v>30</v>
      </c>
      <c r="F27" s="136" t="s">
        <v>31</v>
      </c>
      <c r="G27" s="111">
        <v>36557</v>
      </c>
      <c r="H27" s="115">
        <v>1</v>
      </c>
      <c r="I27" s="118">
        <v>235357.66</v>
      </c>
      <c r="J27" s="126" t="s">
        <v>33</v>
      </c>
      <c r="K27" s="39"/>
    </row>
    <row r="28" spans="1:168" s="18" customFormat="1" x14ac:dyDescent="0.25">
      <c r="A28" s="36"/>
      <c r="B28" s="120" t="s">
        <v>32</v>
      </c>
      <c r="C28" s="120" t="s">
        <v>28</v>
      </c>
      <c r="D28" s="122" t="s">
        <v>29</v>
      </c>
      <c r="E28" t="s">
        <v>30</v>
      </c>
      <c r="F28" s="134" t="s">
        <v>31</v>
      </c>
      <c r="G28" s="111">
        <v>36586</v>
      </c>
      <c r="H28" s="112">
        <v>1</v>
      </c>
      <c r="I28" s="123">
        <v>7200.01</v>
      </c>
      <c r="J28" s="126" t="s">
        <v>34</v>
      </c>
    </row>
    <row r="29" spans="1:168" s="22" customFormat="1" x14ac:dyDescent="0.25">
      <c r="A29" s="36"/>
      <c r="B29" s="120" t="s">
        <v>32</v>
      </c>
      <c r="C29" s="120" t="s">
        <v>28</v>
      </c>
      <c r="D29" s="117" t="s">
        <v>29</v>
      </c>
      <c r="E29" s="114" t="s">
        <v>30</v>
      </c>
      <c r="F29" s="136" t="s">
        <v>31</v>
      </c>
      <c r="G29" s="111">
        <v>36586</v>
      </c>
      <c r="H29" s="115">
        <v>1</v>
      </c>
      <c r="I29" s="118">
        <v>144814.69</v>
      </c>
      <c r="J29" s="126" t="s">
        <v>35</v>
      </c>
      <c r="K29" s="39"/>
    </row>
    <row r="30" spans="1:168" s="18" customFormat="1" x14ac:dyDescent="0.25">
      <c r="A30" s="36"/>
      <c r="B30" s="120" t="s">
        <v>32</v>
      </c>
      <c r="C30" s="120" t="s">
        <v>28</v>
      </c>
      <c r="D30" s="122" t="s">
        <v>29</v>
      </c>
      <c r="E30" s="135" t="s">
        <v>30</v>
      </c>
      <c r="F30" s="134" t="s">
        <v>31</v>
      </c>
      <c r="G30" s="111">
        <v>36678</v>
      </c>
      <c r="H30" s="112">
        <v>1</v>
      </c>
      <c r="I30" s="123">
        <v>3350.52</v>
      </c>
      <c r="J30" s="126" t="s">
        <v>36</v>
      </c>
    </row>
    <row r="31" spans="1:168" s="22" customFormat="1" x14ac:dyDescent="0.25">
      <c r="A31" s="36"/>
      <c r="B31" s="120" t="s">
        <v>27</v>
      </c>
      <c r="C31" s="120" t="s">
        <v>28</v>
      </c>
      <c r="D31" s="117" t="s">
        <v>29</v>
      </c>
      <c r="E31" s="114" t="s">
        <v>30</v>
      </c>
      <c r="F31" s="136" t="s">
        <v>31</v>
      </c>
      <c r="G31" s="111">
        <v>36678</v>
      </c>
      <c r="H31" s="115">
        <v>1</v>
      </c>
      <c r="I31" s="118">
        <v>-279552.09999999998</v>
      </c>
      <c r="J31" s="126" t="s">
        <v>37</v>
      </c>
      <c r="K31" s="39"/>
    </row>
    <row r="32" spans="1:168" s="22" customFormat="1" x14ac:dyDescent="0.25">
      <c r="A32" s="36"/>
      <c r="B32" s="120" t="s">
        <v>41</v>
      </c>
      <c r="C32" s="120" t="s">
        <v>28</v>
      </c>
      <c r="D32" s="117" t="s">
        <v>40</v>
      </c>
      <c r="E32" s="114" t="s">
        <v>39</v>
      </c>
      <c r="F32" s="136" t="s">
        <v>31</v>
      </c>
      <c r="G32" s="111">
        <v>37135</v>
      </c>
      <c r="H32" s="112">
        <v>1</v>
      </c>
      <c r="I32" s="118">
        <v>-15588.73</v>
      </c>
      <c r="J32" s="119" t="s">
        <v>42</v>
      </c>
      <c r="K32" s="39"/>
    </row>
    <row r="33" spans="1:255" s="22" customFormat="1" x14ac:dyDescent="0.25">
      <c r="A33" s="36"/>
      <c r="B33" s="120"/>
      <c r="C33" s="120"/>
      <c r="D33" s="122"/>
      <c r="E33" s="114"/>
      <c r="F33" s="136"/>
      <c r="G33" s="124"/>
      <c r="H33" s="112"/>
      <c r="I33" s="123"/>
      <c r="J33" s="119"/>
      <c r="K33" s="39"/>
    </row>
    <row r="34" spans="1:255" s="22" customFormat="1" x14ac:dyDescent="0.25">
      <c r="A34" s="69"/>
      <c r="B34" s="74"/>
      <c r="C34" s="74"/>
      <c r="D34" s="68"/>
      <c r="E34" s="73"/>
      <c r="F34" s="73"/>
      <c r="G34" s="95"/>
      <c r="H34" s="102"/>
      <c r="I34" s="75"/>
      <c r="J34" s="92"/>
      <c r="K34" s="39"/>
    </row>
    <row r="35" spans="1:255" s="35" customFormat="1" ht="21" customHeight="1" x14ac:dyDescent="0.25">
      <c r="A35" s="36"/>
      <c r="B35" s="40"/>
      <c r="C35" s="40" t="s">
        <v>20</v>
      </c>
      <c r="D35" s="40"/>
      <c r="E35" s="23"/>
      <c r="F35" s="33"/>
      <c r="G35" s="80"/>
      <c r="H35" s="55">
        <f>SUM(H30:H34)</f>
        <v>3</v>
      </c>
      <c r="I35" s="58">
        <f>SUM(I26:I34)</f>
        <v>92799.290000000023</v>
      </c>
      <c r="J35" s="4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</row>
    <row r="36" spans="1:255" s="22" customFormat="1" x14ac:dyDescent="0.25">
      <c r="A36" s="36"/>
      <c r="B36" s="89"/>
      <c r="C36" s="73"/>
      <c r="D36" s="90"/>
      <c r="E36" s="100"/>
      <c r="F36" s="100"/>
      <c r="G36" s="70"/>
      <c r="H36" s="101"/>
      <c r="I36" s="99"/>
      <c r="J36" s="109"/>
      <c r="K36" s="39"/>
    </row>
    <row r="37" spans="1:255" s="18" customFormat="1" ht="21" customHeight="1" x14ac:dyDescent="0.25">
      <c r="A37" s="36"/>
      <c r="B37" s="103"/>
      <c r="C37" s="103"/>
      <c r="D37" s="103"/>
      <c r="E37" s="103"/>
      <c r="F37" s="104"/>
      <c r="G37" s="105"/>
      <c r="H37" s="106"/>
      <c r="I37" s="107"/>
      <c r="J37" s="108"/>
    </row>
    <row r="38" spans="1:255" s="7" customFormat="1" ht="10.5" customHeight="1" x14ac:dyDescent="0.25">
      <c r="A38" s="26"/>
      <c r="F38" s="25"/>
      <c r="G38" s="81"/>
      <c r="H38" s="56"/>
      <c r="I38" s="27"/>
      <c r="J38" s="26"/>
    </row>
    <row r="39" spans="1:255" s="31" customFormat="1" ht="15.6" x14ac:dyDescent="0.25">
      <c r="A39" s="38"/>
      <c r="B39" s="29"/>
      <c r="C39" s="29" t="s">
        <v>17</v>
      </c>
      <c r="D39" s="29"/>
      <c r="E39" s="29"/>
      <c r="F39" s="29"/>
      <c r="G39" s="82"/>
      <c r="H39" s="51">
        <f>+H25+H35</f>
        <v>32698.22</v>
      </c>
      <c r="I39" s="30">
        <f>+I25+I35</f>
        <v>4143526.25</v>
      </c>
      <c r="J39" s="24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255" x14ac:dyDescent="0.25">
      <c r="A40" s="7"/>
    </row>
    <row r="41" spans="1:255" x14ac:dyDescent="0.25">
      <c r="A41" s="93"/>
      <c r="B41" s="44"/>
      <c r="C41" s="44"/>
      <c r="D41"/>
      <c r="E41"/>
      <c r="F41" s="50"/>
      <c r="G41" s="83"/>
      <c r="H41" s="57"/>
      <c r="I41" s="44"/>
      <c r="J41" s="44"/>
      <c r="K41" s="44"/>
      <c r="L41" s="45"/>
      <c r="M41" s="46"/>
      <c r="N41" s="47"/>
      <c r="O41" s="48"/>
      <c r="P41" s="48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</row>
    <row r="42" spans="1:255" x14ac:dyDescent="0.25">
      <c r="D42"/>
      <c r="E42"/>
    </row>
    <row r="44" spans="1:255" x14ac:dyDescent="0.25">
      <c r="A44"/>
      <c r="B44"/>
      <c r="C44" s="96"/>
      <c r="D44"/>
      <c r="E44" s="97"/>
      <c r="F44" s="97"/>
    </row>
    <row r="47" spans="1:255" x14ac:dyDescent="0.25">
      <c r="A47" s="1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55" x14ac:dyDescent="0.25">
      <c r="A48" s="1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1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</sheetData>
  <autoFilter ref="A11:IU11"/>
  <customSheetViews>
    <customSheetView guid="{195CE11C-9388-4AFB-9779-E742FBD47D7D}" scale="80" showPageBreaks="1" printArea="1" showRuler="0" topLeftCell="B1">
      <selection activeCell="I22" sqref="I22:I23"/>
      <pageMargins left="0.2" right="0.22" top="0.28000000000000003" bottom="0.28999999999999998" header="0.26" footer="0.2"/>
      <pageSetup paperSize="5" scale="55" fitToHeight="3" orientation="landscape" verticalDpi="300" r:id="rId1"/>
      <headerFooter alignWithMargins="0"/>
    </customSheetView>
    <customSheetView guid="{6E4158B8-D9E3-4796-B259-37D4A57AD2EF}" scale="80" showPageBreaks="1" showRuler="0" topLeftCell="A15">
      <selection activeCell="D30" sqref="D30"/>
      <pageMargins left="0.2" right="0.22" top="0.28000000000000003" bottom="0.28999999999999998" header="0.26" footer="0.2"/>
      <pageSetup paperSize="5" scale="55" fitToHeight="3" orientation="landscape" verticalDpi="300" r:id="rId2"/>
      <headerFooter alignWithMargins="0"/>
    </customSheetView>
    <customSheetView guid="{12D98FA4-E984-478A-A92C-399C28989D8C}" scale="80" showPageBreaks="1" printArea="1" showRuler="0">
      <pageMargins left="0.2" right="0.22" top="0.28000000000000003" bottom="0.28999999999999998" header="0.26" footer="0.2"/>
      <pageSetup paperSize="5" scale="55" fitToHeight="3" orientation="landscape" verticalDpi="300" r:id="rId3"/>
      <headerFooter alignWithMargins="0"/>
    </customSheetView>
    <customSheetView guid="{CDE77F04-63BC-11D4-AECD-009027B8ACB5}" scale="80" fitToPage="1" showRuler="0">
      <pane ySplit="11" topLeftCell="A12" activePane="bottomLeft" state="frozen"/>
      <selection pane="bottomLeft" activeCell="A19" sqref="A19"/>
      <pageMargins left="0.2" right="0.22" top="0.28000000000000003" bottom="0.28999999999999998" header="0.26" footer="0.2"/>
      <pageSetup paperSize="5" scale="67" orientation="landscape" horizontalDpi="0" verticalDpi="300" r:id="rId4"/>
      <headerFooter alignWithMargins="0"/>
    </customSheetView>
    <customSheetView guid="{DA990B51-4072-11D3-AF1B-00A024E573AB}" scale="80" fitToPage="1" showRuler="0" topLeftCell="H1">
      <pane ySplit="11" topLeftCell="A18" activePane="bottomLeft" state="frozen"/>
      <selection pane="bottomLeft" activeCell="J23" sqref="J23"/>
      <pageMargins left="0.2" right="0.22" top="0.28000000000000003" bottom="0.28999999999999998" header="0.26" footer="0.2"/>
      <pageSetup paperSize="5" scale="67" orientation="landscape" horizontalDpi="0" verticalDpi="300" r:id="rId5"/>
      <headerFooter alignWithMargins="0"/>
    </customSheetView>
    <customSheetView guid="{1379E11A-0401-11D4-AF14-009027B83EB2}" scale="80" fitToPage="1" showRuler="0">
      <pane ySplit="11" topLeftCell="A30" activePane="bottomLeft" state="frozen"/>
      <selection pane="bottomLeft" activeCell="I37" sqref="I37"/>
      <pageMargins left="0.2" right="0.22" top="0.28000000000000003" bottom="0.28999999999999998" header="0.26" footer="0.2"/>
      <pageSetup paperSize="5" scale="67" orientation="landscape" horizontalDpi="0" verticalDpi="300" r:id="rId6"/>
      <headerFooter alignWithMargins="0"/>
    </customSheetView>
    <customSheetView guid="{3E77808C-9D0C-11D3-AE65-006097A7AD8F}" scale="80" fitToPage="1" showRuler="0">
      <pane ySplit="11" topLeftCell="A28" activePane="bottomLeft" state="frozen"/>
      <selection pane="bottomLeft" activeCell="D29" sqref="D29"/>
      <pageMargins left="0.2" right="0.22" top="0.28000000000000003" bottom="0.28999999999999998" header="0.26" footer="0.2"/>
      <pageSetup paperSize="5" scale="67" orientation="landscape" horizontalDpi="0" verticalDpi="300" r:id="rId7"/>
      <headerFooter alignWithMargins="0"/>
    </customSheetView>
    <customSheetView guid="{255C78C1-568D-11D3-AF34-00105A0DC0F3}" scale="80" fitToPage="1" showRuler="0">
      <pane ySplit="11" topLeftCell="A30" activePane="bottomLeft" state="frozen"/>
      <selection pane="bottomLeft" activeCell="A30" sqref="A30"/>
      <pageMargins left="0.2" right="0.22" top="0.28000000000000003" bottom="0.28999999999999998" header="0.26" footer="0.2"/>
      <pageSetup paperSize="5" scale="67" orientation="landscape" horizontalDpi="0" verticalDpi="300" r:id="rId8"/>
      <headerFooter alignWithMargins="0"/>
    </customSheetView>
    <customSheetView guid="{E4FD9742-0D2A-11D3-B331-00A0D106FC9E}" scale="80" showPageBreaks="1" fitToPage="1" printArea="1" showRuler="0">
      <pane ySplit="11" topLeftCell="A31" activePane="bottomLeft" state="frozen"/>
      <selection pane="bottomLeft" activeCell="J7" sqref="J7"/>
      <pageMargins left="0.2" right="0.22" top="0.28000000000000003" bottom="0.28999999999999998" header="0.26" footer="0.2"/>
      <pageSetup paperSize="5" scale="63" orientation="landscape" horizontalDpi="0" verticalDpi="300" r:id="rId9"/>
      <headerFooter alignWithMargins="0"/>
    </customSheetView>
    <customSheetView guid="{065F50F5-2BF4-11D4-AE7C-006097DED1FB}" scale="80" fitToPage="1" showRuler="0" topLeftCell="C1">
      <pane ySplit="11" topLeftCell="A12" activePane="bottomLeft" state="frozen"/>
      <selection pane="bottomLeft" activeCell="C19" sqref="C19"/>
      <pageMargins left="0.2" right="0.22" top="0.28000000000000003" bottom="0.28999999999999998" header="0.26" footer="0.2"/>
      <pageSetup paperSize="5" scale="63" orientation="landscape" verticalDpi="300" r:id="rId10"/>
      <headerFooter alignWithMargins="0"/>
    </customSheetView>
    <customSheetView guid="{C32A40C1-2CE1-11D4-AED2-006097D3758C}" scale="80" fitToPage="1" showRuler="0" topLeftCell="D1">
      <pane ySplit="11" topLeftCell="A24" activePane="bottomLeft" state="frozen"/>
      <selection pane="bottomLeft" activeCell="D26" sqref="D26"/>
      <pageMargins left="0.2" right="0.22" top="0.28000000000000003" bottom="0.28999999999999998" header="0.26" footer="0.2"/>
      <pageSetup paperSize="5" scale="67" orientation="landscape" horizontalDpi="0" verticalDpi="300" r:id="rId11"/>
      <headerFooter alignWithMargins="0"/>
    </customSheetView>
    <customSheetView guid="{2909B519-623B-11D4-8EAF-00D0B74AD5F5}" scale="80" fitToPage="1" showRuler="0">
      <pane ySplit="11" topLeftCell="A12" activePane="bottomLeft" state="frozen"/>
      <selection pane="bottomLeft" activeCell="J22" sqref="J22"/>
      <pageMargins left="0.2" right="0.22" top="0.28000000000000003" bottom="0.28999999999999998" header="0.26" footer="0.2"/>
      <pageSetup paperSize="5" scale="67" orientation="landscape" horizontalDpi="0" verticalDpi="300" r:id="rId12"/>
      <headerFooter alignWithMargins="0"/>
    </customSheetView>
    <customSheetView guid="{F6EF7D5D-FF3B-11D3-9B12-006097987CAD}" scale="80" showPageBreaks="1" fitToPage="1" showRuler="0" topLeftCell="D1">
      <pane ySplit="11" topLeftCell="A12" activePane="bottomLeft" state="frozen"/>
      <selection pane="bottomLeft" activeCell="I19" sqref="I19"/>
      <pageMargins left="0.2" right="0.22" top="0.28000000000000003" bottom="0.28999999999999998" header="0.26" footer="0.2"/>
      <pageSetup paperSize="5" scale="50" orientation="landscape" verticalDpi="300" r:id="rId13"/>
      <headerFooter alignWithMargins="0"/>
    </customSheetView>
    <customSheetView guid="{43A0526A-0AE7-4DB4-B14B-7B56A1186C30}" scale="80" printArea="1" showRuler="0" topLeftCell="G5">
      <selection activeCell="J28" sqref="J28"/>
      <pageMargins left="0.2" right="0.22" top="0.28000000000000003" bottom="0.28999999999999998" header="0.26" footer="0.2"/>
      <pageSetup paperSize="5" scale="55" fitToHeight="3" orientation="landscape" verticalDpi="300" r:id="rId14"/>
      <headerFooter alignWithMargins="0"/>
    </customSheetView>
    <customSheetView guid="{121AFB9C-A63B-4988-AD14-8DAF4B396782}" scale="80" showPageBreaks="1" printArea="1" showRuler="0" topLeftCell="A11">
      <selection activeCell="A31" sqref="A31"/>
      <pageMargins left="0.2" right="0.22" top="0.28000000000000003" bottom="0.28999999999999998" header="0.26" footer="0.2"/>
      <pageSetup paperSize="5" scale="55" fitToHeight="3" orientation="landscape" verticalDpi="300" r:id="rId15"/>
      <headerFooter alignWithMargins="0"/>
    </customSheetView>
    <customSheetView guid="{E35BDFDB-3040-4A6A-BA8E-F7E0653B5F2C}" scale="80" printArea="1" showRuler="0" topLeftCell="A38">
      <selection activeCell="A52" sqref="A52:IV54"/>
      <pageMargins left="0.2" right="0.22" top="0.28000000000000003" bottom="0.28999999999999998" header="0.26" footer="0.2"/>
      <pageSetup paperSize="5" scale="55" fitToHeight="3" orientation="landscape" verticalDpi="300" r:id="rId16"/>
      <headerFooter alignWithMargins="0"/>
    </customSheetView>
  </customSheetViews>
  <phoneticPr fontId="0" type="noConversion"/>
  <pageMargins left="0.2" right="0.22" top="0.28000000000000003" bottom="0.28999999999999998" header="0.26" footer="0.2"/>
  <pageSetup paperSize="5" scale="55" fitToHeight="3" orientation="landscape" verticalDpi="300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200109 Upcoming DPR</vt:lpstr>
      <vt:lpstr>'200109 Upcoming DPR'!Print_Area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Drachenberg</dc:creator>
  <dc:description>- Oracle 8i ODBC QueryFix Applied</dc:description>
  <cp:lastModifiedBy>Havlíček Jan</cp:lastModifiedBy>
  <cp:lastPrinted>2001-10-25T15:52:31Z</cp:lastPrinted>
  <dcterms:created xsi:type="dcterms:W3CDTF">1999-05-18T14:13:27Z</dcterms:created>
  <dcterms:modified xsi:type="dcterms:W3CDTF">2023-09-10T11:28:48Z</dcterms:modified>
</cp:coreProperties>
</file>