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<sst xmlns="http://schemas.openxmlformats.org/spreadsheetml/2006/main" count="54" uniqueCount="43">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</sst>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5">
          <cell r="J15">
            <v>214</v>
          </cell>
          <cell r="L15">
            <v>355</v>
          </cell>
          <cell r="N15">
            <v>513</v>
          </cell>
          <cell r="P15">
            <v>588</v>
          </cell>
          <cell r="R15">
            <v>346</v>
          </cell>
          <cell r="AH15">
            <v>349</v>
          </cell>
          <cell r="AJ15">
            <v>468</v>
          </cell>
          <cell r="AL15">
            <v>744</v>
          </cell>
          <cell r="AN15">
            <v>716</v>
          </cell>
          <cell r="AP15">
            <v>519</v>
          </cell>
          <cell r="BF15">
            <v>250</v>
          </cell>
          <cell r="BH15">
            <v>209</v>
          </cell>
          <cell r="BJ15">
            <v>212</v>
          </cell>
          <cell r="BL15">
            <v>255</v>
          </cell>
          <cell r="BN15">
            <v>298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</row>
        <row r="17">
          <cell r="D17">
            <v>519</v>
          </cell>
        </row>
        <row r="21">
          <cell r="D21">
            <v>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0" sqref="D20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5">
        <v>37022</v>
      </c>
      <c r="E7" s="46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320</v>
      </c>
      <c r="D13" s="25">
        <v>351</v>
      </c>
      <c r="E13" s="25">
        <f>+D13-C13</f>
        <v>31</v>
      </c>
      <c r="F13" s="4">
        <f>E13/C13</f>
        <v>9.6875000000000003E-2</v>
      </c>
      <c r="G13" s="4">
        <f>D13/953</f>
        <v>0.36831059811122768</v>
      </c>
      <c r="H13" s="4"/>
      <c r="I13" s="16"/>
      <c r="J13" s="17"/>
      <c r="L13" s="25">
        <f>[2]STOR951!$D$13</f>
        <v>346</v>
      </c>
      <c r="M13" s="25">
        <f>AVERAGE('[1]AGA Storage'!$N$15,'[1]AGA Storage'!$P$15,'[1]AGA Storage'!$R$15)</f>
        <v>482.33333333333331</v>
      </c>
      <c r="N13" s="25">
        <f>AVERAGE('[1]AGA Storage'!$J$15,'[1]AGA Storage'!$L$15,'[1]AGA Storage'!$N$15,'[1]AGA Storage'!$P$15,'[1]AGA Storage'!$R$15)</f>
        <v>403.2</v>
      </c>
      <c r="O13" s="25">
        <f>D13-L13</f>
        <v>5</v>
      </c>
      <c r="P13" s="25">
        <f>D13-M13</f>
        <v>-131.33333333333331</v>
      </c>
      <c r="Q13" s="25">
        <f>D13-N13</f>
        <v>-52.199999999999989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432</v>
      </c>
      <c r="D17" s="25">
        <v>507</v>
      </c>
      <c r="E17" s="25">
        <f>+D17-C17</f>
        <v>75</v>
      </c>
      <c r="F17" s="4">
        <f>E17/C17</f>
        <v>0.1736111111111111</v>
      </c>
      <c r="G17" s="4">
        <f>D17/1835</f>
        <v>0.27629427792915534</v>
      </c>
      <c r="H17" s="4"/>
      <c r="I17" s="16"/>
      <c r="J17" s="18"/>
      <c r="L17" s="25">
        <f>[2]STOR951!$D$17</f>
        <v>519</v>
      </c>
      <c r="M17" s="25">
        <f>AVERAGE('[1]AGA Storage'!$AL$15,'[1]AGA Storage'!$AN$15,'[1]AGA Storage'!$AP$15)</f>
        <v>659.66666666666663</v>
      </c>
      <c r="N17" s="25">
        <f>AVERAGE('[1]AGA Storage'!$AH$15,'[1]AGA Storage'!$AJ$15,'[1]AGA Storage'!$AL$15,'[1]AGA Storage'!$AN$15,'[1]AGA Storage'!$AP$15)</f>
        <v>559.20000000000005</v>
      </c>
      <c r="O17" s="25">
        <f>D17-L17</f>
        <v>-12</v>
      </c>
      <c r="P17" s="25">
        <f>D17-M17</f>
        <v>-152.66666666666663</v>
      </c>
      <c r="Q17" s="25">
        <f>D17-N17</f>
        <v>-52.200000000000045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206</v>
      </c>
      <c r="D21" s="25">
        <v>219</v>
      </c>
      <c r="E21" s="25">
        <f>+D21-C21</f>
        <v>13</v>
      </c>
      <c r="F21" s="4">
        <f>E21/C21</f>
        <v>6.3106796116504854E-2</v>
      </c>
      <c r="G21" s="4">
        <f>D21/506</f>
        <v>0.43280632411067194</v>
      </c>
      <c r="H21" s="4"/>
      <c r="I21" s="16"/>
      <c r="J21" s="18"/>
      <c r="L21" s="25">
        <f>[2]STOR951!$D$21</f>
        <v>298</v>
      </c>
      <c r="M21" s="25">
        <f>AVERAGE('[1]AGA Storage'!$BJ$15,'[1]AGA Storage'!$BL$15,'[1]AGA Storage'!$BN$15)</f>
        <v>255</v>
      </c>
      <c r="N21" s="25">
        <f>AVERAGE('[1]AGA Storage'!$BF$15,'[1]AGA Storage'!$BH$15,'[1]AGA Storage'!$BJ$15,'[1]AGA Storage'!$BL$15,'[1]AGA Storage'!$BN$15)</f>
        <v>244.8</v>
      </c>
      <c r="O21" s="25">
        <f>D21-L21</f>
        <v>-79</v>
      </c>
      <c r="P21" s="25">
        <f>D21-M21</f>
        <v>-36</v>
      </c>
      <c r="Q21" s="25">
        <f>D21-N21</f>
        <v>-25.800000000000011</v>
      </c>
    </row>
    <row r="22" spans="1:17" x14ac:dyDescent="0.25">
      <c r="C22" s="44"/>
      <c r="D22" s="44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958</v>
      </c>
      <c r="D25" s="21">
        <f>SUM(D12:D24)</f>
        <v>1077</v>
      </c>
      <c r="E25" s="21">
        <f>SUM(E12:E24)</f>
        <v>119</v>
      </c>
      <c r="F25" s="4">
        <f>E25/C25</f>
        <v>0.12421711899791232</v>
      </c>
      <c r="G25" s="27">
        <f>D25/3294</f>
        <v>0.32695810564663025</v>
      </c>
      <c r="H25" s="22"/>
      <c r="I25" s="23"/>
      <c r="J25" s="24"/>
      <c r="L25" s="21">
        <f t="shared" ref="L25:Q25" si="0">SUM(L12:L24)</f>
        <v>1163</v>
      </c>
      <c r="M25" s="21">
        <f t="shared" si="0"/>
        <v>1397</v>
      </c>
      <c r="N25" s="21">
        <f t="shared" si="0"/>
        <v>1207.2</v>
      </c>
      <c r="O25" s="21">
        <f t="shared" si="0"/>
        <v>-86</v>
      </c>
      <c r="P25" s="21">
        <f t="shared" si="0"/>
        <v>-319.99999999999994</v>
      </c>
      <c r="Q25" s="21">
        <f t="shared" si="0"/>
        <v>-130.20000000000005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2001-05-09T20:19:36Z</cp:lastPrinted>
  <dcterms:created xsi:type="dcterms:W3CDTF">1997-01-20T19:39:22Z</dcterms:created>
  <dcterms:modified xsi:type="dcterms:W3CDTF">2023-09-10T11:29:54Z</dcterms:modified>
</cp:coreProperties>
</file>