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<sst xmlns="http://schemas.openxmlformats.org/spreadsheetml/2006/main" count="54" uniqueCount="43">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</sst>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43">
          <cell r="H43">
            <v>730</v>
          </cell>
          <cell r="J43">
            <v>579</v>
          </cell>
          <cell r="L43">
            <v>669</v>
          </cell>
          <cell r="N43">
            <v>906</v>
          </cell>
          <cell r="P43">
            <v>848</v>
          </cell>
          <cell r="AD43">
            <v>1514</v>
          </cell>
          <cell r="AF43">
            <v>1548</v>
          </cell>
          <cell r="AH43">
            <v>1581</v>
          </cell>
          <cell r="AJ43">
            <v>1719</v>
          </cell>
          <cell r="AL43">
            <v>1714</v>
          </cell>
          <cell r="AZ43">
            <v>420</v>
          </cell>
          <cell r="BB43">
            <v>320</v>
          </cell>
          <cell r="BD43">
            <v>356</v>
          </cell>
          <cell r="BF43">
            <v>452</v>
          </cell>
          <cell r="BH43">
            <v>439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</row>
        <row r="17">
          <cell r="D17">
            <v>1714</v>
          </cell>
        </row>
        <row r="21">
          <cell r="D21">
            <v>439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36854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664</v>
      </c>
      <c r="D13" s="25">
        <v>622</v>
      </c>
      <c r="E13" s="25">
        <f>+D13-C13</f>
        <v>-42</v>
      </c>
      <c r="F13" s="4">
        <f>E13/C13</f>
        <v>-6.3253012048192767E-2</v>
      </c>
      <c r="G13" s="4">
        <f>D13/953</f>
        <v>0.65267576075550893</v>
      </c>
      <c r="H13" s="4"/>
      <c r="I13" s="16"/>
      <c r="J13" s="17"/>
      <c r="L13" s="25">
        <f>[2]STOR951!$D$13</f>
        <v>848</v>
      </c>
      <c r="M13" s="25">
        <f>AVERAGE('[1]AGA Storage'!$L$43,'[1]AGA Storage'!$N$43,'[1]AGA Storage'!$P$43)</f>
        <v>807.66666666666663</v>
      </c>
      <c r="N13" s="25">
        <f>AVERAGE('[1]AGA Storage'!$H$43,'[1]AGA Storage'!$J$43,'[1]AGA Storage'!$L$43,'[1]AGA Storage'!$N$43,'[1]AGA Storage'!$P$43)</f>
        <v>746.4</v>
      </c>
      <c r="O13" s="25">
        <f>D13-L13</f>
        <v>-226</v>
      </c>
      <c r="P13" s="25">
        <f>D13-M13</f>
        <v>-185.66666666666663</v>
      </c>
      <c r="Q13" s="25">
        <f>D13-N13</f>
        <v>-124.39999999999998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1643</v>
      </c>
      <c r="D17" s="25">
        <v>1552</v>
      </c>
      <c r="E17" s="25">
        <f>+D17-C17</f>
        <v>-91</v>
      </c>
      <c r="F17" s="4">
        <f>E17/C17</f>
        <v>-5.5386488131466828E-2</v>
      </c>
      <c r="G17" s="4">
        <f>D17/1835</f>
        <v>0.84577656675749324</v>
      </c>
      <c r="H17" s="4"/>
      <c r="I17" s="16"/>
      <c r="J17" s="18"/>
      <c r="L17" s="25">
        <f>[2]STOR951!$D$17</f>
        <v>1714</v>
      </c>
      <c r="M17" s="25">
        <f>AVERAGE('[1]AGA Storage'!$AH$43,'[1]AGA Storage'!$AJ$43,'[1]AGA Storage'!$AL$43)</f>
        <v>1671.3333333333333</v>
      </c>
      <c r="N17" s="25">
        <f>AVERAGE('[1]AGA Storage'!$AD$43,'[1]AGA Storage'!$AF$43,'[1]AGA Storage'!$AH$43,'[1]AGA Storage'!$AJ$43,'[1]AGA Storage'!$AL$43)</f>
        <v>1615.2</v>
      </c>
      <c r="O17" s="25">
        <f>D17-L17</f>
        <v>-162</v>
      </c>
      <c r="P17" s="25">
        <f>D17-M17</f>
        <v>-119.33333333333326</v>
      </c>
      <c r="Q17" s="25">
        <f>D17-N17</f>
        <v>-63.200000000000045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341</v>
      </c>
      <c r="D21" s="25">
        <v>328</v>
      </c>
      <c r="E21" s="25">
        <f>+D21-C21</f>
        <v>-13</v>
      </c>
      <c r="F21" s="4">
        <f>E21/C21</f>
        <v>-3.8123167155425221E-2</v>
      </c>
      <c r="G21" s="4">
        <f>D21/506</f>
        <v>0.64822134387351782</v>
      </c>
      <c r="H21" s="4"/>
      <c r="I21" s="16"/>
      <c r="J21" s="18"/>
      <c r="L21" s="25">
        <f>[2]STOR951!$D$21</f>
        <v>439</v>
      </c>
      <c r="M21" s="25">
        <f>AVERAGE('[1]AGA Storage'!$BD$43,'[1]AGA Storage'!$BF$43,'[1]AGA Storage'!$BH$43)</f>
        <v>415.66666666666669</v>
      </c>
      <c r="N21" s="25">
        <f>AVERAGE('[1]AGA Storage'!$AZ$43,'[1]AGA Storage'!$BB$43,'[1]AGA Storage'!$BD$43,'[1]AGA Storage'!$BF$43,'[1]AGA Storage'!$H$43)</f>
        <v>455.6</v>
      </c>
      <c r="O21" s="25">
        <f>D21-L21</f>
        <v>-111</v>
      </c>
      <c r="P21" s="25">
        <f>D21-M21</f>
        <v>-87.666666666666686</v>
      </c>
      <c r="Q21" s="25">
        <f>D21-N21</f>
        <v>-127.60000000000002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2648</v>
      </c>
      <c r="D25" s="21">
        <f>SUM(D12:D24)</f>
        <v>2502</v>
      </c>
      <c r="E25" s="21">
        <f>SUM(E12:E24)</f>
        <v>-146</v>
      </c>
      <c r="F25" s="4">
        <f>E25/C25</f>
        <v>-5.5135951661631419E-2</v>
      </c>
      <c r="G25" s="27">
        <f>D25/3294</f>
        <v>0.7595628415300546</v>
      </c>
      <c r="H25" s="22"/>
      <c r="I25" s="23"/>
      <c r="J25" s="24"/>
      <c r="L25" s="21">
        <f t="shared" ref="L25:Q25" si="0">SUM(L12:L24)</f>
        <v>3001</v>
      </c>
      <c r="M25" s="21">
        <f t="shared" si="0"/>
        <v>2894.6666666666665</v>
      </c>
      <c r="N25" s="21">
        <f t="shared" si="0"/>
        <v>2817.2</v>
      </c>
      <c r="O25" s="21">
        <f t="shared" si="0"/>
        <v>-499</v>
      </c>
      <c r="P25" s="21">
        <f t="shared" si="0"/>
        <v>-392.66666666666657</v>
      </c>
      <c r="Q25" s="21">
        <f t="shared" si="0"/>
        <v>-315.20000000000005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2000-11-29T18:59:37Z</cp:lastPrinted>
  <dcterms:created xsi:type="dcterms:W3CDTF">1997-01-20T19:39:22Z</dcterms:created>
  <dcterms:modified xsi:type="dcterms:W3CDTF">2023-09-10T11:29:59Z</dcterms:modified>
</cp:coreProperties>
</file>