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<sst xmlns="http://schemas.openxmlformats.org/spreadsheetml/2006/main" count="54" uniqueCount="43">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</sst>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7">
          <cell r="H37">
            <v>801</v>
          </cell>
          <cell r="J37">
            <v>651</v>
          </cell>
          <cell r="L37">
            <v>734</v>
          </cell>
          <cell r="N37">
            <v>869</v>
          </cell>
          <cell r="P37">
            <v>860</v>
          </cell>
          <cell r="AD37">
            <v>1696</v>
          </cell>
          <cell r="AF37">
            <v>1672</v>
          </cell>
          <cell r="AH37">
            <v>1686</v>
          </cell>
          <cell r="AJ37">
            <v>1723</v>
          </cell>
          <cell r="AL37">
            <v>1688</v>
          </cell>
          <cell r="AZ37">
            <v>423</v>
          </cell>
          <cell r="BB37">
            <v>341</v>
          </cell>
          <cell r="BD37">
            <v>363</v>
          </cell>
          <cell r="BF37">
            <v>418</v>
          </cell>
          <cell r="BH37">
            <v>430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</row>
        <row r="17">
          <cell r="D17">
            <v>1688</v>
          </cell>
        </row>
        <row r="21">
          <cell r="D21">
            <v>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36812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621</v>
      </c>
      <c r="D13" s="25">
        <v>627</v>
      </c>
      <c r="E13" s="25">
        <f>+D13-C13</f>
        <v>6</v>
      </c>
      <c r="F13" s="4">
        <f>E13/C13</f>
        <v>9.6618357487922701E-3</v>
      </c>
      <c r="G13" s="4">
        <f>D13/953</f>
        <v>0.65792235047219305</v>
      </c>
      <c r="H13" s="4"/>
      <c r="I13" s="16"/>
      <c r="J13" s="17"/>
      <c r="L13" s="25">
        <f>[2]STOR951!$D$13</f>
        <v>860</v>
      </c>
      <c r="M13" s="25">
        <f>AVERAGE('[1]AGA Storage'!$L$37,'[1]AGA Storage'!$N$37,'[1]AGA Storage'!$P$37)</f>
        <v>821</v>
      </c>
      <c r="N13" s="25">
        <f>AVERAGE('[1]AGA Storage'!$H$37,'[1]AGA Storage'!$J$37,'[1]AGA Storage'!$L$37,'[1]AGA Storage'!$N$37,'[1]AGA Storage'!$P$37)</f>
        <v>783</v>
      </c>
      <c r="O13" s="25">
        <f>D13-L13</f>
        <v>-233</v>
      </c>
      <c r="P13" s="25">
        <f>D13-M13</f>
        <v>-194</v>
      </c>
      <c r="Q13" s="25">
        <f>D13-N13</f>
        <v>-156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1546</v>
      </c>
      <c r="D17" s="25">
        <v>1566</v>
      </c>
      <c r="E17" s="25">
        <f>+D17-C17</f>
        <v>20</v>
      </c>
      <c r="F17" s="4">
        <f>E17/C17</f>
        <v>1.2936610608020699E-2</v>
      </c>
      <c r="G17" s="4">
        <f>D17/1835</f>
        <v>0.85340599455040866</v>
      </c>
      <c r="H17" s="4"/>
      <c r="I17" s="16"/>
      <c r="J17" s="18"/>
      <c r="L17" s="25">
        <f>[2]STOR951!$D$17</f>
        <v>1688</v>
      </c>
      <c r="M17" s="25">
        <f>AVERAGE('[1]AGA Storage'!$AH$37,'[1]AGA Storage'!$AJ$37,'[1]AGA Storage'!$AL$37)</f>
        <v>1699</v>
      </c>
      <c r="N17" s="25">
        <f>AVERAGE('[1]AGA Storage'!$AD$37,'[1]AGA Storage'!$AF$37,'[1]AGA Storage'!$AH$37,'[1]AGA Storage'!$AJ$37,'[1]AGA Storage'!$AL$37)</f>
        <v>1693</v>
      </c>
      <c r="O17" s="25">
        <f>D17-L17</f>
        <v>-122</v>
      </c>
      <c r="P17" s="25">
        <f>D17-M17</f>
        <v>-133</v>
      </c>
      <c r="Q17" s="25">
        <f>D17-N17</f>
        <v>-127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375</v>
      </c>
      <c r="D21" s="25">
        <v>378</v>
      </c>
      <c r="E21" s="25">
        <f>+D21-C21</f>
        <v>3</v>
      </c>
      <c r="F21" s="4">
        <f>E21/C21</f>
        <v>8.0000000000000002E-3</v>
      </c>
      <c r="G21" s="4">
        <f>D21/506</f>
        <v>0.74703557312252966</v>
      </c>
      <c r="H21" s="4"/>
      <c r="I21" s="16"/>
      <c r="J21" s="18"/>
      <c r="L21" s="25">
        <f>[2]STOR951!$D$21</f>
        <v>430</v>
      </c>
      <c r="M21" s="25">
        <f>AVERAGE('[1]AGA Storage'!$BD$37,'[1]AGA Storage'!$BF$37,'[1]AGA Storage'!$BH$37)</f>
        <v>403.66666666666669</v>
      </c>
      <c r="N21" s="25">
        <f>AVERAGE('[1]AGA Storage'!$AZ$37,'[1]AGA Storage'!$BB$37,'[1]AGA Storage'!$BD$37,'[1]AGA Storage'!$BF$37,'[1]AGA Storage'!$H$37)</f>
        <v>469.2</v>
      </c>
      <c r="O21" s="25">
        <f>D21-L21</f>
        <v>-52</v>
      </c>
      <c r="P21" s="25">
        <f>D21-M21</f>
        <v>-25.666666666666686</v>
      </c>
      <c r="Q21" s="25">
        <f>D21-N21</f>
        <v>-91.199999999999989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2542</v>
      </c>
      <c r="D25" s="21">
        <f>SUM(D12:D24)</f>
        <v>2571</v>
      </c>
      <c r="E25" s="21">
        <f>SUM(E12:E24)</f>
        <v>29</v>
      </c>
      <c r="F25" s="4">
        <f>E25/C25</f>
        <v>1.1408339889850511E-2</v>
      </c>
      <c r="G25" s="27">
        <f>D25/3294</f>
        <v>0.78051001821493626</v>
      </c>
      <c r="H25" s="22"/>
      <c r="I25" s="23"/>
      <c r="J25" s="24"/>
      <c r="L25" s="21">
        <f t="shared" ref="L25:Q25" si="0">SUM(L12:L24)</f>
        <v>2978</v>
      </c>
      <c r="M25" s="21">
        <f t="shared" si="0"/>
        <v>2923.6666666666665</v>
      </c>
      <c r="N25" s="21">
        <f t="shared" si="0"/>
        <v>2945.2</v>
      </c>
      <c r="O25" s="21">
        <f t="shared" si="0"/>
        <v>-407</v>
      </c>
      <c r="P25" s="21">
        <f t="shared" si="0"/>
        <v>-352.66666666666669</v>
      </c>
      <c r="Q25" s="21">
        <f t="shared" si="0"/>
        <v>-374.2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2000-10-11T18:01:20Z</cp:lastPrinted>
  <dcterms:created xsi:type="dcterms:W3CDTF">1997-01-20T19:39:22Z</dcterms:created>
  <dcterms:modified xsi:type="dcterms:W3CDTF">2023-09-10T11:30:09Z</dcterms:modified>
</cp:coreProperties>
</file>