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<sst xmlns="http://schemas.openxmlformats.org/spreadsheetml/2006/main" count="54" uniqueCount="43">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</sst>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6">
          <cell r="H26">
            <v>672</v>
          </cell>
          <cell r="J26">
            <v>392</v>
          </cell>
          <cell r="L26">
            <v>501</v>
          </cell>
          <cell r="N26">
            <v>732</v>
          </cell>
          <cell r="P26">
            <v>725</v>
          </cell>
          <cell r="AD26">
            <v>1216</v>
          </cell>
          <cell r="AF26">
            <v>1075</v>
          </cell>
          <cell r="AH26">
            <v>1103</v>
          </cell>
          <cell r="AJ26">
            <v>1324</v>
          </cell>
          <cell r="AL26">
            <v>1209</v>
          </cell>
          <cell r="AZ26">
            <v>376</v>
          </cell>
          <cell r="BB26">
            <v>315</v>
          </cell>
          <cell r="BD26">
            <v>311</v>
          </cell>
          <cell r="BF26">
            <v>337</v>
          </cell>
          <cell r="BH26">
            <v>372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</row>
        <row r="17">
          <cell r="D17">
            <v>1247</v>
          </cell>
        </row>
        <row r="21">
          <cell r="D21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5" sqref="D25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36742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484</v>
      </c>
      <c r="D13" s="25">
        <v>501</v>
      </c>
      <c r="E13" s="25">
        <f>+D13-C13</f>
        <v>17</v>
      </c>
      <c r="F13" s="4">
        <f>E13/C13</f>
        <v>3.5123966942148761E-2</v>
      </c>
      <c r="G13" s="4">
        <f>D13/953</f>
        <v>0.52570828961175231</v>
      </c>
      <c r="H13" s="4"/>
      <c r="I13" s="16"/>
      <c r="J13" s="17"/>
      <c r="L13" s="25">
        <f>[2]STOR951!$D$13</f>
        <v>724</v>
      </c>
      <c r="M13" s="25">
        <f>AVERAGE('[1]AGA Storage'!$L$26,'[1]AGA Storage'!$N$26,'[1]AGA Storage'!$P$26)</f>
        <v>652.66666666666663</v>
      </c>
      <c r="N13" s="25">
        <f>AVERAGE('[1]AGA Storage'!$H$26,'[1]AGA Storage'!$J$26,'[1]AGA Storage'!$L$26,'[1]AGA Storage'!$N$26,'[1]AGA Storage'!$P$26)</f>
        <v>604.4</v>
      </c>
      <c r="O13" s="25">
        <f>D13-L13</f>
        <v>-223</v>
      </c>
      <c r="P13" s="25">
        <f>D13-M13</f>
        <v>-151.66666666666663</v>
      </c>
      <c r="Q13" s="25">
        <f>D13-N13</f>
        <v>-103.39999999999998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1068</v>
      </c>
      <c r="D17" s="25">
        <v>1117</v>
      </c>
      <c r="E17" s="25">
        <f>+D17-C17</f>
        <v>49</v>
      </c>
      <c r="F17" s="4">
        <f>E17/C17</f>
        <v>4.5880149812734083E-2</v>
      </c>
      <c r="G17" s="4">
        <f>D17/1835</f>
        <v>0.60871934604904632</v>
      </c>
      <c r="H17" s="4"/>
      <c r="I17" s="16"/>
      <c r="J17" s="18"/>
      <c r="L17" s="25">
        <f>[2]STOR951!$D$17</f>
        <v>1247</v>
      </c>
      <c r="M17" s="25">
        <f>AVERAGE('[1]AGA Storage'!$AH$26,'[1]AGA Storage'!$AJ$26,'[1]AGA Storage'!$AL$26)</f>
        <v>1212</v>
      </c>
      <c r="N17" s="25">
        <f>AVERAGE('[1]AGA Storage'!$AD$26,'[1]AGA Storage'!$AF$26,'[1]AGA Storage'!$AH$26,'[1]AGA Storage'!$AJ$26,'[1]AGA Storage'!$AL$26)</f>
        <v>1185.4000000000001</v>
      </c>
      <c r="O17" s="25">
        <f>D17-L17</f>
        <v>-130</v>
      </c>
      <c r="P17" s="25">
        <f>D17-M17</f>
        <v>-95</v>
      </c>
      <c r="Q17" s="25">
        <f>D17-N17</f>
        <v>-68.400000000000091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368</v>
      </c>
      <c r="D21" s="25">
        <v>367</v>
      </c>
      <c r="E21" s="25">
        <f>+D21-C21</f>
        <v>-1</v>
      </c>
      <c r="F21" s="4">
        <f>E21/C21</f>
        <v>-2.717391304347826E-3</v>
      </c>
      <c r="G21" s="4">
        <f>D21/506</f>
        <v>0.72529644268774707</v>
      </c>
      <c r="H21" s="4"/>
      <c r="I21" s="16"/>
      <c r="J21" s="18"/>
      <c r="L21" s="25">
        <f>[2]STOR951!$D$21</f>
        <v>380</v>
      </c>
      <c r="M21" s="25">
        <f>AVERAGE('[1]AGA Storage'!$BD$26,'[1]AGA Storage'!$BF$26,'[1]AGA Storage'!$BH$26)</f>
        <v>340</v>
      </c>
      <c r="N21" s="25">
        <f>AVERAGE('[1]AGA Storage'!$AZ$26,'[1]AGA Storage'!$BB$26,'[1]AGA Storage'!$BD$26,'[1]AGA Storage'!$BF$26,'[1]AGA Storage'!$H$26)</f>
        <v>402.2</v>
      </c>
      <c r="O21" s="25">
        <f>D21-L21</f>
        <v>-13</v>
      </c>
      <c r="P21" s="25">
        <f>D21-M21</f>
        <v>27</v>
      </c>
      <c r="Q21" s="25">
        <f>D21-N21</f>
        <v>-35.199999999999989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1920</v>
      </c>
      <c r="D25" s="21">
        <f>SUM(D12:D24)</f>
        <v>1985</v>
      </c>
      <c r="E25" s="21">
        <f>SUM(E12:E24)</f>
        <v>65</v>
      </c>
      <c r="F25" s="4">
        <f>E25/C25</f>
        <v>3.3854166666666664E-2</v>
      </c>
      <c r="G25" s="27">
        <f>D25/3294</f>
        <v>0.60261080752884033</v>
      </c>
      <c r="H25" s="22"/>
      <c r="I25" s="23"/>
      <c r="J25" s="24"/>
      <c r="L25" s="21">
        <f t="shared" ref="L25:Q25" si="0">SUM(L12:L24)</f>
        <v>2351</v>
      </c>
      <c r="M25" s="21">
        <f t="shared" si="0"/>
        <v>2204.6666666666665</v>
      </c>
      <c r="N25" s="21">
        <f t="shared" si="0"/>
        <v>2192</v>
      </c>
      <c r="O25" s="21">
        <f t="shared" si="0"/>
        <v>-366</v>
      </c>
      <c r="P25" s="21">
        <f t="shared" si="0"/>
        <v>-219.66666666666663</v>
      </c>
      <c r="Q25" s="21">
        <f t="shared" si="0"/>
        <v>-207.00000000000006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2000-07-19T18:01:48Z</cp:lastPrinted>
  <dcterms:created xsi:type="dcterms:W3CDTF">1997-01-20T19:39:22Z</dcterms:created>
  <dcterms:modified xsi:type="dcterms:W3CDTF">2023-09-10T11:30:25Z</dcterms:modified>
</cp:coreProperties>
</file>