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<sst xmlns="http://schemas.openxmlformats.org/spreadsheetml/2006/main" count="54" uniqueCount="43">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</sst>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4">
          <cell r="H24">
            <v>666</v>
          </cell>
          <cell r="J24">
            <v>358</v>
          </cell>
          <cell r="L24">
            <v>503</v>
          </cell>
          <cell r="N24">
            <v>700</v>
          </cell>
          <cell r="P24">
            <v>735</v>
          </cell>
          <cell r="AD24">
            <v>1132</v>
          </cell>
          <cell r="AF24">
            <v>941</v>
          </cell>
          <cell r="AH24">
            <v>997</v>
          </cell>
          <cell r="AJ24">
            <v>1233</v>
          </cell>
          <cell r="AL24">
            <v>1149</v>
          </cell>
          <cell r="AZ24">
            <v>371</v>
          </cell>
          <cell r="BB24">
            <v>318</v>
          </cell>
          <cell r="BD24">
            <v>300</v>
          </cell>
          <cell r="BF24">
            <v>324</v>
          </cell>
          <cell r="BH24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</row>
        <row r="17">
          <cell r="D17">
            <v>1179</v>
          </cell>
        </row>
        <row r="21">
          <cell r="D21">
            <v>365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36728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467</v>
      </c>
      <c r="D13" s="25">
        <v>468</v>
      </c>
      <c r="E13" s="25">
        <f>+D13-C13</f>
        <v>1</v>
      </c>
      <c r="F13" s="4">
        <f>E13/C13</f>
        <v>2.1413276231263384E-3</v>
      </c>
      <c r="G13" s="4">
        <f>D13/953</f>
        <v>0.49108079748163691</v>
      </c>
      <c r="H13" s="4"/>
      <c r="I13" s="16"/>
      <c r="J13" s="17"/>
      <c r="L13" s="25">
        <f>[2]STOR951!$D$13</f>
        <v>736</v>
      </c>
      <c r="M13" s="25">
        <f>AVERAGE('[1]AGA Storage'!$L$24,'[1]AGA Storage'!$N$24,'[1]AGA Storage'!$P$24)</f>
        <v>646</v>
      </c>
      <c r="N13" s="25">
        <f>AVERAGE('[1]AGA Storage'!$H$24,'[1]AGA Storage'!$J$24,'[1]AGA Storage'!$L$24,'[1]AGA Storage'!$N$24,'[1]AGA Storage'!$P$24)</f>
        <v>592.4</v>
      </c>
      <c r="O13" s="25">
        <f>D13-L13</f>
        <v>-268</v>
      </c>
      <c r="P13" s="25">
        <f>D13-M13</f>
        <v>-178</v>
      </c>
      <c r="Q13" s="25">
        <f>D13-N13</f>
        <v>-124.39999999999998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971</v>
      </c>
      <c r="D17" s="25">
        <v>1019</v>
      </c>
      <c r="E17" s="25">
        <f>+D17-C17</f>
        <v>48</v>
      </c>
      <c r="F17" s="4">
        <f>E17/C17</f>
        <v>4.9433573635427393E-2</v>
      </c>
      <c r="G17" s="4">
        <f>D17/1835</f>
        <v>0.55531335149863759</v>
      </c>
      <c r="H17" s="4"/>
      <c r="I17" s="16"/>
      <c r="J17" s="18"/>
      <c r="L17" s="25">
        <f>[2]STOR951!$D$17</f>
        <v>1179</v>
      </c>
      <c r="M17" s="25">
        <f>AVERAGE('[1]AGA Storage'!$AH$24,'[1]AGA Storage'!$AJ$24,'[1]AGA Storage'!$AL$24)</f>
        <v>1126.3333333333333</v>
      </c>
      <c r="N17" s="25">
        <f>AVERAGE('[1]AGA Storage'!$AD$24,'[1]AGA Storage'!$AF$24,'[1]AGA Storage'!$AH$24,'[1]AGA Storage'!$AJ$24,'[1]AGA Storage'!$AL$24)</f>
        <v>1090.4000000000001</v>
      </c>
      <c r="O17" s="25">
        <f>D17-L17</f>
        <v>-160</v>
      </c>
      <c r="P17" s="25">
        <f>D17-M17</f>
        <v>-107.33333333333326</v>
      </c>
      <c r="Q17" s="25">
        <f>D17-N17</f>
        <v>-71.400000000000091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365</v>
      </c>
      <c r="D21" s="25">
        <v>370</v>
      </c>
      <c r="E21" s="25">
        <f>+D21-C21</f>
        <v>5</v>
      </c>
      <c r="F21" s="4">
        <f>E21/C21</f>
        <v>1.3698630136986301E-2</v>
      </c>
      <c r="G21" s="4">
        <f>D21/506</f>
        <v>0.73122529644268774</v>
      </c>
      <c r="H21" s="4"/>
      <c r="I21" s="16"/>
      <c r="J21" s="18"/>
      <c r="L21" s="25">
        <f>[2]STOR951!$D$21</f>
        <v>365</v>
      </c>
      <c r="M21" s="25">
        <f>AVERAGE('[1]AGA Storage'!$BD$24,'[1]AGA Storage'!$BF$24,'[1]AGA Storage'!$BH$24)</f>
        <v>326.33333333333331</v>
      </c>
      <c r="N21" s="25">
        <f>AVERAGE('[1]AGA Storage'!$AZ$24,'[1]AGA Storage'!$BB$24,'[1]AGA Storage'!$BD$24,'[1]AGA Storage'!$BF$24,'[1]AGA Storage'!$H$24)</f>
        <v>395.8</v>
      </c>
      <c r="O21" s="25">
        <f>D21-L21</f>
        <v>5</v>
      </c>
      <c r="P21" s="25">
        <f>D21-M21</f>
        <v>43.666666666666686</v>
      </c>
      <c r="Q21" s="25">
        <f>D21-N21</f>
        <v>-25.800000000000011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1803</v>
      </c>
      <c r="D25" s="21">
        <f>SUM(D12:D24)</f>
        <v>1857</v>
      </c>
      <c r="E25" s="21">
        <f>SUM(E12:E24)</f>
        <v>54</v>
      </c>
      <c r="F25" s="4">
        <f>E25/C25</f>
        <v>2.9950083194675542E-2</v>
      </c>
      <c r="G25" s="27">
        <f>D25/3294</f>
        <v>0.563752276867031</v>
      </c>
      <c r="H25" s="22"/>
      <c r="I25" s="23"/>
      <c r="J25" s="24"/>
      <c r="L25" s="21">
        <f t="shared" ref="L25:Q25" si="0">SUM(L12:L24)</f>
        <v>2280</v>
      </c>
      <c r="M25" s="21">
        <f t="shared" si="0"/>
        <v>2098.6666666666665</v>
      </c>
      <c r="N25" s="21">
        <f t="shared" si="0"/>
        <v>2078.6000000000004</v>
      </c>
      <c r="O25" s="21">
        <f t="shared" si="0"/>
        <v>-423</v>
      </c>
      <c r="P25" s="21">
        <f t="shared" si="0"/>
        <v>-241.66666666666657</v>
      </c>
      <c r="Q25" s="21">
        <f t="shared" si="0"/>
        <v>-221.60000000000008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2000-07-19T18:01:48Z</cp:lastPrinted>
  <dcterms:created xsi:type="dcterms:W3CDTF">1997-01-20T19:39:22Z</dcterms:created>
  <dcterms:modified xsi:type="dcterms:W3CDTF">2023-09-10T11:30:37Z</dcterms:modified>
</cp:coreProperties>
</file>