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<sst xmlns="http://schemas.openxmlformats.org/spreadsheetml/2006/main" count="54" uniqueCount="43">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</sst>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9">
          <cell r="H59">
            <v>182</v>
          </cell>
          <cell r="J59">
            <v>261</v>
          </cell>
          <cell r="L59">
            <v>326</v>
          </cell>
          <cell r="N59">
            <v>526</v>
          </cell>
          <cell r="P59">
            <v>355</v>
          </cell>
          <cell r="AD59">
            <v>217</v>
          </cell>
          <cell r="AF59">
            <v>406</v>
          </cell>
          <cell r="AH59">
            <v>528</v>
          </cell>
          <cell r="AJ59">
            <v>589</v>
          </cell>
          <cell r="AL59">
            <v>473</v>
          </cell>
          <cell r="AZ59">
            <v>226</v>
          </cell>
          <cell r="BB59">
            <v>165</v>
          </cell>
          <cell r="BD59">
            <v>172</v>
          </cell>
          <cell r="BF59">
            <v>257</v>
          </cell>
          <cell r="BH59">
            <v>236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</row>
        <row r="17">
          <cell r="D17">
            <v>473</v>
          </cell>
        </row>
        <row r="21">
          <cell r="D21">
            <v>236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36966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225</v>
      </c>
      <c r="D13" s="25">
        <v>228</v>
      </c>
      <c r="E13" s="25">
        <f>+D13-C13</f>
        <v>3</v>
      </c>
      <c r="F13" s="4">
        <f>E13/C13</f>
        <v>1.3333333333333334E-2</v>
      </c>
      <c r="G13" s="4">
        <f>D13/953</f>
        <v>0.23924449108079748</v>
      </c>
      <c r="H13" s="4"/>
      <c r="I13" s="16"/>
      <c r="J13" s="17"/>
      <c r="L13" s="25">
        <f>[2]STOR951!$D$13</f>
        <v>355</v>
      </c>
      <c r="M13" s="25">
        <f>AVERAGE('[1]AGA Storage'!$L$59,'[1]AGA Storage'!$N$59,'[1]AGA Storage'!$P$59)</f>
        <v>402.33333333333331</v>
      </c>
      <c r="N13" s="25">
        <f>AVERAGE('[1]AGA Storage'!$H$59,'[1]AGA Storage'!$J$59,'[1]AGA Storage'!$L$59,'[1]AGA Storage'!$N$59,'[1]AGA Storage'!$P$59)</f>
        <v>330</v>
      </c>
      <c r="O13" s="25">
        <f>D13-L13</f>
        <v>-127</v>
      </c>
      <c r="P13" s="25">
        <f>D13-M13</f>
        <v>-174.33333333333331</v>
      </c>
      <c r="Q13" s="25">
        <f>D13-N13</f>
        <v>-102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341</v>
      </c>
      <c r="D17" s="25">
        <v>310</v>
      </c>
      <c r="E17" s="25">
        <f>+D17-C17</f>
        <v>-31</v>
      </c>
      <c r="F17" s="4">
        <f>E17/C17</f>
        <v>-9.0909090909090912E-2</v>
      </c>
      <c r="G17" s="4">
        <f>D17/1835</f>
        <v>0.16893732970027248</v>
      </c>
      <c r="H17" s="4"/>
      <c r="I17" s="16"/>
      <c r="J17" s="18"/>
      <c r="L17" s="25">
        <f>[2]STOR951!$D$17</f>
        <v>473</v>
      </c>
      <c r="M17" s="25">
        <f>AVERAGE('[1]AGA Storage'!$AH$59,'[1]AGA Storage'!$AJ$59,'[1]AGA Storage'!$AL$59)</f>
        <v>530</v>
      </c>
      <c r="N17" s="25">
        <f>AVERAGE('[1]AGA Storage'!$AD$59,'[1]AGA Storage'!$AF$59,'[1]AGA Storage'!$AH$59,'[1]AGA Storage'!$AJ$59,'[1]AGA Storage'!$AL$59)</f>
        <v>442.6</v>
      </c>
      <c r="O17" s="25">
        <f>D17-L17</f>
        <v>-163</v>
      </c>
      <c r="P17" s="25">
        <f>D17-M17</f>
        <v>-220</v>
      </c>
      <c r="Q17" s="25">
        <f>D17-N17</f>
        <v>-132.60000000000002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145</v>
      </c>
      <c r="D21" s="25">
        <v>150</v>
      </c>
      <c r="E21" s="25">
        <f>+D21-C21</f>
        <v>5</v>
      </c>
      <c r="F21" s="4">
        <f>E21/C21</f>
        <v>3.4482758620689655E-2</v>
      </c>
      <c r="G21" s="4">
        <f>D21/506</f>
        <v>0.29644268774703558</v>
      </c>
      <c r="H21" s="4"/>
      <c r="I21" s="16"/>
      <c r="J21" s="18"/>
      <c r="L21" s="25">
        <f>[2]STOR951!$D$21</f>
        <v>236</v>
      </c>
      <c r="M21" s="25">
        <f>AVERAGE('[1]AGA Storage'!$BD$59,'[1]AGA Storage'!$BF$59,'[1]AGA Storage'!$BH$59)</f>
        <v>221.66666666666666</v>
      </c>
      <c r="N21" s="25">
        <f>AVERAGE('[1]AGA Storage'!$AZ$59,'[1]AGA Storage'!$BB$59,'[1]AGA Storage'!$BD$59,'[1]AGA Storage'!$BF$59,'[1]AGA Storage'!$H$59)</f>
        <v>200.4</v>
      </c>
      <c r="O21" s="25">
        <f>D21-L21</f>
        <v>-86</v>
      </c>
      <c r="P21" s="25">
        <f>D21-M21</f>
        <v>-71.666666666666657</v>
      </c>
      <c r="Q21" s="25">
        <f>D21-N21</f>
        <v>-50.400000000000006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711</v>
      </c>
      <c r="D25" s="21">
        <f>SUM(D12:D24)</f>
        <v>688</v>
      </c>
      <c r="E25" s="21">
        <f>SUM(E12:E24)</f>
        <v>-23</v>
      </c>
      <c r="F25" s="4">
        <f>E25/C25</f>
        <v>-3.2348804500703238E-2</v>
      </c>
      <c r="G25" s="27">
        <f>D25/3294</f>
        <v>0.20886460230722526</v>
      </c>
      <c r="H25" s="22"/>
      <c r="I25" s="23"/>
      <c r="J25" s="24"/>
      <c r="L25" s="21">
        <f t="shared" ref="L25:Q25" si="0">SUM(L12:L24)</f>
        <v>1064</v>
      </c>
      <c r="M25" s="21">
        <f t="shared" si="0"/>
        <v>1154</v>
      </c>
      <c r="N25" s="21">
        <f t="shared" si="0"/>
        <v>973</v>
      </c>
      <c r="O25" s="21">
        <f t="shared" si="0"/>
        <v>-376</v>
      </c>
      <c r="P25" s="21">
        <f t="shared" si="0"/>
        <v>-466</v>
      </c>
      <c r="Q25" s="21">
        <f t="shared" si="0"/>
        <v>-285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2001-03-07T19:00:57Z</cp:lastPrinted>
  <dcterms:created xsi:type="dcterms:W3CDTF">1997-01-20T19:39:22Z</dcterms:created>
  <dcterms:modified xsi:type="dcterms:W3CDTF">2023-09-10T11:30:45Z</dcterms:modified>
</cp:coreProperties>
</file>