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<sst xmlns="http://schemas.openxmlformats.org/spreadsheetml/2006/main" count="54" uniqueCount="43">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</sst>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3">
          <cell r="H53">
            <v>291</v>
          </cell>
          <cell r="J53">
            <v>288</v>
          </cell>
          <cell r="L53">
            <v>381</v>
          </cell>
          <cell r="N53">
            <v>620</v>
          </cell>
          <cell r="P53">
            <v>472</v>
          </cell>
          <cell r="AD53">
            <v>523</v>
          </cell>
          <cell r="AF53">
            <v>784</v>
          </cell>
          <cell r="AH53">
            <v>904</v>
          </cell>
          <cell r="AJ53">
            <v>1006</v>
          </cell>
          <cell r="AL53">
            <v>780</v>
          </cell>
          <cell r="AZ53">
            <v>263</v>
          </cell>
          <cell r="BB53">
            <v>202</v>
          </cell>
          <cell r="BD53">
            <v>233</v>
          </cell>
          <cell r="BF53">
            <v>320</v>
          </cell>
          <cell r="BH53">
            <v>310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</row>
        <row r="17">
          <cell r="D17">
            <v>780</v>
          </cell>
        </row>
        <row r="21">
          <cell r="D21">
            <v>310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36924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296</v>
      </c>
      <c r="D13" s="25">
        <v>277</v>
      </c>
      <c r="E13" s="25">
        <f>+D13-C13</f>
        <v>-19</v>
      </c>
      <c r="F13" s="4">
        <f>E13/C13</f>
        <v>-6.4189189189189186E-2</v>
      </c>
      <c r="G13" s="4">
        <f>D13/953</f>
        <v>0.29066107030430222</v>
      </c>
      <c r="H13" s="4"/>
      <c r="I13" s="16"/>
      <c r="J13" s="17"/>
      <c r="L13" s="25">
        <f>[2]STOR951!$D$13</f>
        <v>472</v>
      </c>
      <c r="M13" s="25">
        <f>AVERAGE('[1]AGA Storage'!$L$53,'[1]AGA Storage'!$N$53,'[1]AGA Storage'!$P$53)</f>
        <v>491</v>
      </c>
      <c r="N13" s="25">
        <f>AVERAGE('[1]AGA Storage'!$H$53,'[1]AGA Storage'!$J$53,'[1]AGA Storage'!$L$53,'[1]AGA Storage'!$N$53,'[1]AGA Storage'!$P$53)</f>
        <v>410.4</v>
      </c>
      <c r="O13" s="25">
        <f>D13-L13</f>
        <v>-195</v>
      </c>
      <c r="P13" s="25">
        <f>D13-M13</f>
        <v>-214</v>
      </c>
      <c r="Q13" s="25">
        <f>D13-N13</f>
        <v>-133.39999999999998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723</v>
      </c>
      <c r="D17" s="25">
        <v>657</v>
      </c>
      <c r="E17" s="25">
        <f>+D17-C17</f>
        <v>-66</v>
      </c>
      <c r="F17" s="4">
        <f>E17/C17</f>
        <v>-9.1286307053941904E-2</v>
      </c>
      <c r="G17" s="4">
        <f>D17/1835</f>
        <v>0.35803814713896459</v>
      </c>
      <c r="H17" s="4"/>
      <c r="I17" s="16"/>
      <c r="J17" s="18"/>
      <c r="L17" s="25">
        <f>[2]STOR951!$D$17</f>
        <v>780</v>
      </c>
      <c r="M17" s="25">
        <f>AVERAGE('[1]AGA Storage'!$AH$53,'[1]AGA Storage'!$AJ$53,'[1]AGA Storage'!$AL$53)</f>
        <v>896.66666666666663</v>
      </c>
      <c r="N17" s="25">
        <f>AVERAGE('[1]AGA Storage'!$AD$53,'[1]AGA Storage'!$AF$53,'[1]AGA Storage'!$AH$53,'[1]AGA Storage'!$AJ$53,'[1]AGA Storage'!$AL$53)</f>
        <v>799.4</v>
      </c>
      <c r="O17" s="25">
        <f>D17-L17</f>
        <v>-123</v>
      </c>
      <c r="P17" s="25">
        <f>D17-M17</f>
        <v>-239.66666666666663</v>
      </c>
      <c r="Q17" s="25">
        <f>D17-N17</f>
        <v>-142.39999999999998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222</v>
      </c>
      <c r="D21" s="25">
        <v>202</v>
      </c>
      <c r="E21" s="25">
        <f>+D21-C21</f>
        <v>-20</v>
      </c>
      <c r="F21" s="4">
        <f>E21/C21</f>
        <v>-9.0090090090090086E-2</v>
      </c>
      <c r="G21" s="4">
        <f>D21/506</f>
        <v>0.39920948616600793</v>
      </c>
      <c r="H21" s="4"/>
      <c r="I21" s="16"/>
      <c r="J21" s="18"/>
      <c r="L21" s="25">
        <f>[2]STOR951!$D$21</f>
        <v>310</v>
      </c>
      <c r="M21" s="25">
        <f>AVERAGE('[1]AGA Storage'!$BD$53,'[1]AGA Storage'!$BF$53,'[1]AGA Storage'!$BH$53)</f>
        <v>287.66666666666669</v>
      </c>
      <c r="N21" s="25">
        <f>AVERAGE('[1]AGA Storage'!$AZ$53,'[1]AGA Storage'!$BB$53,'[1]AGA Storage'!$BD$53,'[1]AGA Storage'!$BF$53,'[1]AGA Storage'!$H$53)</f>
        <v>261.8</v>
      </c>
      <c r="O21" s="25">
        <f>D21-L21</f>
        <v>-108</v>
      </c>
      <c r="P21" s="25">
        <f>D21-M21</f>
        <v>-85.666666666666686</v>
      </c>
      <c r="Q21" s="25">
        <f>D21-N21</f>
        <v>-59.800000000000011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1241</v>
      </c>
      <c r="D25" s="21">
        <f>SUM(D12:D24)</f>
        <v>1136</v>
      </c>
      <c r="E25" s="21">
        <f>SUM(E12:E24)</f>
        <v>-105</v>
      </c>
      <c r="F25" s="4">
        <f>E25/C25</f>
        <v>-8.4609186140209514E-2</v>
      </c>
      <c r="G25" s="27">
        <f>D25/3294</f>
        <v>0.34486945962355797</v>
      </c>
      <c r="H25" s="22"/>
      <c r="I25" s="23"/>
      <c r="J25" s="24"/>
      <c r="L25" s="21">
        <f t="shared" ref="L25:Q25" si="0">SUM(L12:L24)</f>
        <v>1562</v>
      </c>
      <c r="M25" s="21">
        <f t="shared" si="0"/>
        <v>1675.3333333333333</v>
      </c>
      <c r="N25" s="21">
        <f t="shared" si="0"/>
        <v>1471.6</v>
      </c>
      <c r="O25" s="21">
        <f t="shared" si="0"/>
        <v>-426</v>
      </c>
      <c r="P25" s="21">
        <f t="shared" si="0"/>
        <v>-539.33333333333326</v>
      </c>
      <c r="Q25" s="21">
        <f t="shared" si="0"/>
        <v>-335.59999999999997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2001-01-10T18:58:35Z</cp:lastPrinted>
  <dcterms:created xsi:type="dcterms:W3CDTF">1997-01-20T19:39:22Z</dcterms:created>
  <dcterms:modified xsi:type="dcterms:W3CDTF">2023-09-10T11:30:57Z</dcterms:modified>
</cp:coreProperties>
</file>