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_xlnm.Print_Area" localSheetId="0">'AGA Storage'!$A$1:$R$477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H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H437" i="1"/>
  <c r="H438" i="1"/>
  <c r="H439" i="1"/>
  <c r="H440" i="1"/>
  <c r="H441" i="1"/>
  <c r="C444" i="1"/>
  <c r="D444" i="1"/>
  <c r="E444" i="1"/>
  <c r="F444" i="1"/>
  <c r="H444" i="1"/>
  <c r="I444" i="1"/>
  <c r="J444" i="1"/>
  <c r="K444" i="1"/>
  <c r="L444" i="1"/>
  <c r="N444" i="1"/>
  <c r="O444" i="1"/>
  <c r="P444" i="1"/>
  <c r="Q444" i="1"/>
  <c r="C445" i="1"/>
  <c r="D445" i="1"/>
  <c r="E445" i="1"/>
  <c r="F445" i="1"/>
  <c r="H445" i="1"/>
  <c r="I445" i="1"/>
  <c r="J445" i="1"/>
  <c r="K445" i="1"/>
  <c r="L445" i="1"/>
  <c r="N445" i="1"/>
  <c r="O445" i="1"/>
  <c r="P445" i="1"/>
  <c r="Q445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C462" i="1"/>
  <c r="D462" i="1"/>
  <c r="E462" i="1"/>
  <c r="F462" i="1"/>
  <c r="I462" i="1"/>
  <c r="J462" i="1"/>
  <c r="K462" i="1"/>
  <c r="L462" i="1"/>
  <c r="N462" i="1"/>
  <c r="O462" i="1"/>
  <c r="P462" i="1"/>
  <c r="Q462" i="1"/>
  <c r="C463" i="1"/>
  <c r="D463" i="1"/>
  <c r="E463" i="1"/>
  <c r="F463" i="1"/>
  <c r="I463" i="1"/>
  <c r="J463" i="1"/>
  <c r="K463" i="1"/>
  <c r="L463" i="1"/>
  <c r="N463" i="1"/>
  <c r="O463" i="1"/>
  <c r="P463" i="1"/>
  <c r="Q463" i="1"/>
  <c r="C471" i="1"/>
  <c r="D471" i="1"/>
  <c r="E471" i="1"/>
  <c r="F471" i="1"/>
  <c r="I471" i="1"/>
  <c r="J471" i="1"/>
  <c r="K471" i="1"/>
  <c r="L471" i="1"/>
  <c r="N471" i="1"/>
  <c r="O471" i="1"/>
  <c r="P471" i="1"/>
  <c r="Q471" i="1"/>
  <c r="C472" i="1"/>
  <c r="D472" i="1"/>
  <c r="E472" i="1"/>
  <c r="F472" i="1"/>
  <c r="I472" i="1"/>
  <c r="J472" i="1"/>
  <c r="K472" i="1"/>
  <c r="L472" i="1"/>
  <c r="N472" i="1"/>
  <c r="O472" i="1"/>
  <c r="P472" i="1"/>
  <c r="Q472" i="1"/>
  <c r="H474" i="1"/>
  <c r="H475" i="1"/>
  <c r="H476" i="1"/>
  <c r="H477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<sst xmlns="http://schemas.openxmlformats.org/spreadsheetml/2006/main" count="29" uniqueCount="21">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</sst>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07" Type="http://schemas.openxmlformats.org/officeDocument/2006/relationships/styles" Target="styles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7"/>
  <sheetViews>
    <sheetView tabSelected="1" topLeftCell="A447" workbookViewId="0">
      <selection activeCell="A471" sqref="A471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5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5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5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5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5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5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5">
      <c r="H280" s="6"/>
      <c r="R280" s="16"/>
    </row>
    <row r="281" spans="1:18" ht="13.5" customHeight="1" x14ac:dyDescent="0.25">
      <c r="H281" s="6"/>
      <c r="R281" s="16"/>
    </row>
    <row r="282" spans="1:18" ht="13.5" customHeight="1" x14ac:dyDescent="0.25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5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5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5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5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5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5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5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5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5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5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5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5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5">
      <c r="R298" s="16"/>
    </row>
    <row r="299" spans="1:18" ht="13.5" customHeight="1" x14ac:dyDescent="0.25">
      <c r="R299" s="16"/>
    </row>
    <row r="300" spans="1:18" ht="13.5" customHeight="1" x14ac:dyDescent="0.25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5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5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5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5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5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5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5">
      <c r="R307" s="16"/>
    </row>
    <row r="308" spans="1:18" ht="13.5" customHeight="1" x14ac:dyDescent="0.25">
      <c r="R308" s="16"/>
    </row>
    <row r="309" spans="1:18" ht="13.5" customHeight="1" x14ac:dyDescent="0.25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5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5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5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5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5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5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5">
      <c r="R316" s="16"/>
    </row>
    <row r="317" spans="1:18" ht="13.5" customHeight="1" x14ac:dyDescent="0.25">
      <c r="R317" s="16"/>
    </row>
    <row r="318" spans="1:18" ht="13.5" customHeight="1" x14ac:dyDescent="0.25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5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5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5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5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5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5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5">
      <c r="R325" s="16"/>
    </row>
    <row r="326" spans="1:18" ht="13.5" customHeight="1" x14ac:dyDescent="0.25">
      <c r="R326" s="16"/>
    </row>
    <row r="327" spans="1:18" ht="13.5" customHeight="1" x14ac:dyDescent="0.25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5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5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5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5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5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5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5">
      <c r="R334" s="16"/>
    </row>
    <row r="335" spans="1:18" ht="13.5" customHeight="1" x14ac:dyDescent="0.25">
      <c r="R335" s="16"/>
    </row>
    <row r="336" spans="1:18" ht="13.5" customHeight="1" x14ac:dyDescent="0.25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5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5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5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5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5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5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5">
      <c r="R343" s="16"/>
    </row>
    <row r="344" spans="1:22" ht="13.5" customHeight="1" x14ac:dyDescent="0.25">
      <c r="R344" s="16"/>
    </row>
    <row r="345" spans="1:22" ht="13.5" customHeight="1" x14ac:dyDescent="0.25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5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5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5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5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5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5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5">
      <c r="R352" s="16"/>
    </row>
    <row r="353" spans="1:22" ht="13.5" customHeight="1" x14ac:dyDescent="0.25">
      <c r="R353" s="16"/>
    </row>
    <row r="354" spans="1:22" ht="13.5" customHeight="1" x14ac:dyDescent="0.25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5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5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5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5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5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5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5">
      <c r="R361" s="16"/>
    </row>
    <row r="362" spans="1:22" ht="13.5" customHeight="1" x14ac:dyDescent="0.25">
      <c r="R362" s="16"/>
    </row>
    <row r="363" spans="1:22" ht="13.5" customHeight="1" x14ac:dyDescent="0.25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2473</v>
      </c>
      <c r="H363" s="6">
        <f>G363-F363</f>
        <v>-7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5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5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5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5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5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5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5">
      <c r="R370" s="16"/>
    </row>
    <row r="371" spans="1:18" ht="13.5" customHeight="1" x14ac:dyDescent="0.25">
      <c r="R371" s="16"/>
    </row>
    <row r="372" spans="1:18" ht="13.5" customHeight="1" x14ac:dyDescent="0.25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5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5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5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5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5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5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5">
      <c r="R379" s="16"/>
    </row>
    <row r="380" spans="1:18" ht="13.5" customHeight="1" x14ac:dyDescent="0.25">
      <c r="R380" s="16"/>
    </row>
    <row r="381" spans="1:18" ht="13.5" customHeight="1" x14ac:dyDescent="0.25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5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5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5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5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5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5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5">
      <c r="R388" s="16"/>
    </row>
    <row r="389" spans="1:18" ht="13.5" customHeight="1" x14ac:dyDescent="0.25">
      <c r="R389" s="16"/>
    </row>
    <row r="390" spans="1:18" ht="13.5" customHeight="1" x14ac:dyDescent="0.25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5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5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5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5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5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5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5">
      <c r="R397" s="16"/>
    </row>
    <row r="398" spans="1:18" ht="13.5" customHeight="1" x14ac:dyDescent="0.25">
      <c r="R398" s="16"/>
    </row>
    <row r="399" spans="1:18" ht="13.5" customHeight="1" x14ac:dyDescent="0.25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G399">
        <v>2718</v>
      </c>
      <c r="H399" s="6">
        <f>G399-F399</f>
        <v>6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5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5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5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5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5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5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5">
      <c r="R406" s="16"/>
    </row>
    <row r="407" spans="1:18" ht="13.5" customHeight="1" x14ac:dyDescent="0.25">
      <c r="R407" s="16"/>
    </row>
    <row r="408" spans="1:18" ht="13.5" customHeight="1" x14ac:dyDescent="0.25">
      <c r="A408" s="1">
        <v>36833</v>
      </c>
      <c r="C408" s="7">
        <f>[98]STOR951!$D$13</f>
        <v>687</v>
      </c>
      <c r="D408" s="7">
        <f>[98]STOR951!$D$17</f>
        <v>1678</v>
      </c>
      <c r="E408" s="7">
        <f>[98]STOR951!$D$21</f>
        <v>383</v>
      </c>
      <c r="F408" s="7">
        <f>[98]STOR951!$D$25</f>
        <v>2748</v>
      </c>
      <c r="I408" s="8">
        <f>[98]STOR951!$G$13</f>
        <v>0.72088142707240299</v>
      </c>
      <c r="J408" s="8">
        <f>[98]STOR951!$G$17</f>
        <v>0.91444141689373293</v>
      </c>
      <c r="K408" s="8">
        <f>[98]STOR951!$G$21</f>
        <v>0.75691699604743079</v>
      </c>
      <c r="L408" s="8">
        <f>[98]STOR951!$G$25</f>
        <v>0.83424408014571949</v>
      </c>
      <c r="N408" s="7">
        <f>[98]STOR951!$E$13</f>
        <v>21</v>
      </c>
      <c r="O408" s="7">
        <f>[98]STOR951!$E$17</f>
        <v>17</v>
      </c>
      <c r="P408" s="7">
        <f>[98]STOR951!$E$21</f>
        <v>-2</v>
      </c>
      <c r="Q408" s="7">
        <f>[98]STOR951!$E$25</f>
        <v>36</v>
      </c>
      <c r="R408" s="16">
        <v>27.7</v>
      </c>
    </row>
    <row r="409" spans="1:18" ht="13.5" customHeight="1" x14ac:dyDescent="0.25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5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5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5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5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5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5">
      <c r="R415" s="16"/>
    </row>
    <row r="416" spans="1:18" ht="13.5" customHeight="1" x14ac:dyDescent="0.25">
      <c r="R416" s="16"/>
    </row>
    <row r="417" spans="1:18" ht="13.5" customHeight="1" x14ac:dyDescent="0.25">
      <c r="A417" s="1">
        <v>36840</v>
      </c>
      <c r="C417" s="7">
        <f>[99]STOR951!$D$13</f>
        <v>688</v>
      </c>
      <c r="D417" s="7">
        <f>[99]STOR951!$D$17</f>
        <v>1682</v>
      </c>
      <c r="E417" s="7">
        <f>[99]STOR951!$D$21</f>
        <v>372</v>
      </c>
      <c r="F417" s="7">
        <f>[99]STOR951!$D$25</f>
        <v>2742</v>
      </c>
      <c r="I417" s="8">
        <f>[99]STOR951!$G$13</f>
        <v>0.72193074501573973</v>
      </c>
      <c r="J417" s="8">
        <f>[99]STOR951!$G$17</f>
        <v>0.91662125340599454</v>
      </c>
      <c r="K417" s="8">
        <f>[99]STOR951!$G$21</f>
        <v>0.7351778656126482</v>
      </c>
      <c r="L417" s="8">
        <f>[99]STOR951!$G$25</f>
        <v>0.83242258652094714</v>
      </c>
      <c r="N417" s="7">
        <f>[99]STOR951!$E$13</f>
        <v>1</v>
      </c>
      <c r="O417" s="7">
        <f>[99]STOR951!$E$17</f>
        <v>4</v>
      </c>
      <c r="P417" s="7">
        <f>[99]STOR951!$E$21</f>
        <v>-11</v>
      </c>
      <c r="Q417" s="7">
        <f>[99]STOR951!$E$25</f>
        <v>-6</v>
      </c>
      <c r="R417" s="16">
        <v>11.9</v>
      </c>
    </row>
    <row r="418" spans="1:18" ht="13.5" customHeight="1" x14ac:dyDescent="0.25">
      <c r="A418" s="1">
        <v>36476</v>
      </c>
      <c r="C418" s="7">
        <f>[47]STOR951!$D$13</f>
        <v>847</v>
      </c>
      <c r="D418" s="7">
        <f>[47]STOR951!$D$17</f>
        <v>1730</v>
      </c>
      <c r="E418" s="7">
        <f>[47]STOR951!$D$21</f>
        <v>439</v>
      </c>
      <c r="F418" s="7">
        <f>[47]STOR951!$D$25</f>
        <v>3016</v>
      </c>
      <c r="I418" s="8">
        <f>[47]STOR951!$G$13</f>
        <v>0.89251844046364592</v>
      </c>
      <c r="J418" s="8">
        <f>[47]STOR951!$G$17</f>
        <v>0.95632946379215034</v>
      </c>
      <c r="K418" s="8">
        <f>[47]STOR951!$G$21</f>
        <v>0.89591836734693875</v>
      </c>
      <c r="L418" s="8">
        <f>[47]STOR951!$G$25</f>
        <v>0.94073611977542104</v>
      </c>
      <c r="N418" s="7">
        <f>[47]STOR951!$E$13</f>
        <v>-5</v>
      </c>
      <c r="O418" s="7">
        <f>[47]STOR951!$E$17</f>
        <v>9</v>
      </c>
      <c r="P418" s="7">
        <f>[47]STOR951!$E$21</f>
        <v>5</v>
      </c>
      <c r="Q418" s="7">
        <f>[47]STOR951!$E$25</f>
        <v>9</v>
      </c>
      <c r="R418" s="16">
        <v>23.4</v>
      </c>
    </row>
    <row r="419" spans="1:18" ht="13.5" customHeight="1" x14ac:dyDescent="0.25">
      <c r="A419" s="1">
        <v>36112</v>
      </c>
      <c r="C419" s="7">
        <v>903</v>
      </c>
      <c r="D419" s="7">
        <v>1738</v>
      </c>
      <c r="E419" s="7">
        <v>441</v>
      </c>
      <c r="F419" s="7">
        <v>3082</v>
      </c>
      <c r="I419" s="8">
        <v>0.99449339207048459</v>
      </c>
      <c r="J419" s="8">
        <v>0.97094972067039109</v>
      </c>
      <c r="K419" s="8">
        <v>0.91493775933609955</v>
      </c>
      <c r="L419" s="8">
        <v>0.96132252027448539</v>
      </c>
      <c r="N419" s="7">
        <v>-20</v>
      </c>
      <c r="O419" s="7">
        <v>-17</v>
      </c>
      <c r="P419" s="7">
        <v>-8</v>
      </c>
      <c r="Q419" s="7">
        <v>-45</v>
      </c>
      <c r="R419" s="16">
        <v>-44.6</v>
      </c>
    </row>
    <row r="420" spans="1:18" ht="13.5" customHeight="1" x14ac:dyDescent="0.25">
      <c r="A420" s="1">
        <v>35748</v>
      </c>
      <c r="C420" s="7">
        <v>717</v>
      </c>
      <c r="D420" s="7">
        <v>1666</v>
      </c>
      <c r="E420" s="7">
        <v>367</v>
      </c>
      <c r="F420" s="7">
        <v>2750</v>
      </c>
      <c r="I420" s="8">
        <v>0.78964757709251099</v>
      </c>
      <c r="J420" s="8">
        <v>0.93072625698324019</v>
      </c>
      <c r="K420" s="8">
        <v>0.7614107883817427</v>
      </c>
      <c r="L420" s="8">
        <v>0.85776668746101059</v>
      </c>
      <c r="N420" s="7">
        <v>-31</v>
      </c>
      <c r="O420" s="7">
        <v>-29</v>
      </c>
      <c r="P420" s="7">
        <v>-4</v>
      </c>
      <c r="Q420" s="7">
        <v>-64</v>
      </c>
      <c r="R420" s="16">
        <v>-66.8</v>
      </c>
    </row>
    <row r="421" spans="1:18" ht="13.5" customHeight="1" x14ac:dyDescent="0.25">
      <c r="A421" s="1">
        <v>35384</v>
      </c>
      <c r="C421" s="7">
        <v>629</v>
      </c>
      <c r="D421" s="7">
        <v>1656</v>
      </c>
      <c r="E421" s="7">
        <v>332</v>
      </c>
      <c r="F421" s="7">
        <v>2617</v>
      </c>
      <c r="I421" s="8">
        <v>0.70279329608938546</v>
      </c>
      <c r="J421" s="8">
        <v>0.90789473684210531</v>
      </c>
      <c r="K421" s="8">
        <v>0.69456066945606698</v>
      </c>
      <c r="L421" s="8">
        <v>0.81628197130380542</v>
      </c>
      <c r="N421" s="7">
        <v>-29</v>
      </c>
      <c r="O421" s="7">
        <v>-58</v>
      </c>
      <c r="P421" s="7">
        <v>1</v>
      </c>
      <c r="Q421" s="7">
        <v>-86</v>
      </c>
      <c r="R421" s="16">
        <v>-77.2</v>
      </c>
    </row>
    <row r="422" spans="1:18" ht="13.5" customHeight="1" x14ac:dyDescent="0.25">
      <c r="A422" s="1">
        <v>35020</v>
      </c>
      <c r="C422">
        <v>769</v>
      </c>
      <c r="D422">
        <v>1607</v>
      </c>
      <c r="E422">
        <v>422</v>
      </c>
      <c r="F422">
        <v>2798</v>
      </c>
      <c r="I422" s="8">
        <v>0.84691629955947134</v>
      </c>
      <c r="J422" s="8">
        <v>0.89776536312849164</v>
      </c>
      <c r="K422" s="8">
        <v>0.87551867219917012</v>
      </c>
      <c r="L422" s="8">
        <v>0.87987421383647801</v>
      </c>
      <c r="N422">
        <v>-25</v>
      </c>
      <c r="O422">
        <v>-62</v>
      </c>
      <c r="P422">
        <v>12</v>
      </c>
      <c r="Q422">
        <v>-75</v>
      </c>
      <c r="R422" s="16">
        <v>-54</v>
      </c>
    </row>
    <row r="423" spans="1:18" ht="13.5" customHeight="1" x14ac:dyDescent="0.25">
      <c r="A423" s="1">
        <v>34656</v>
      </c>
      <c r="C423">
        <v>878</v>
      </c>
      <c r="D423">
        <v>1786</v>
      </c>
      <c r="E423">
        <v>420</v>
      </c>
      <c r="F423">
        <v>3084</v>
      </c>
      <c r="I423" s="8">
        <v>0.96696035242290745</v>
      </c>
      <c r="J423" s="8">
        <v>0.99776536312849162</v>
      </c>
      <c r="K423" s="8">
        <v>0.87136929460580914</v>
      </c>
      <c r="L423" s="8">
        <v>0.96981132075471699</v>
      </c>
      <c r="N423">
        <v>1</v>
      </c>
      <c r="O423">
        <v>-9</v>
      </c>
      <c r="P423">
        <v>-7</v>
      </c>
      <c r="Q423">
        <v>-15</v>
      </c>
      <c r="R423" s="16">
        <v>-10</v>
      </c>
    </row>
    <row r="424" spans="1:18" ht="13.5" customHeight="1" x14ac:dyDescent="0.25">
      <c r="R424" s="16"/>
    </row>
    <row r="425" spans="1:18" ht="13.5" customHeight="1" x14ac:dyDescent="0.25">
      <c r="R425" s="16"/>
    </row>
    <row r="426" spans="1:18" ht="13.5" customHeight="1" x14ac:dyDescent="0.25">
      <c r="A426" s="1">
        <v>36847</v>
      </c>
      <c r="C426" s="7">
        <f>[100]STOR951!$D$13</f>
        <v>664</v>
      </c>
      <c r="D426" s="7">
        <f>[100]STOR951!$D$17</f>
        <v>1643</v>
      </c>
      <c r="E426" s="7">
        <f>[100]STOR951!$D$21</f>
        <v>341</v>
      </c>
      <c r="F426" s="7">
        <f>[100]STOR951!$D$25</f>
        <v>2648</v>
      </c>
      <c r="I426" s="8">
        <f>[100]STOR951!$G$13</f>
        <v>0.69674711437565584</v>
      </c>
      <c r="J426" s="8">
        <f>[100]STOR951!$G$17</f>
        <v>0.89536784741144415</v>
      </c>
      <c r="K426" s="8">
        <f>[100]STOR951!$G$21</f>
        <v>0.67391304347826086</v>
      </c>
      <c r="L426" s="8">
        <f>[100]STOR951!$G$25</f>
        <v>0.80388585306618099</v>
      </c>
      <c r="N426" s="7">
        <f>[100]STOR951!$E$13</f>
        <v>-24</v>
      </c>
      <c r="O426" s="7">
        <f>[100]STOR951!$E$17</f>
        <v>-39</v>
      </c>
      <c r="P426" s="7">
        <f>[100]STOR951!$E$21</f>
        <v>-31</v>
      </c>
      <c r="Q426" s="7">
        <f>[100]STOR951!$E$25</f>
        <v>-94</v>
      </c>
      <c r="R426" s="16">
        <v>-19</v>
      </c>
    </row>
    <row r="427" spans="1:18" ht="13.5" customHeight="1" x14ac:dyDescent="0.25">
      <c r="A427" s="1">
        <v>36483</v>
      </c>
      <c r="C427" s="7">
        <f>[48]STOR951!$D$13</f>
        <v>843</v>
      </c>
      <c r="D427" s="7">
        <f>[48]STOR951!$D$17</f>
        <v>1711</v>
      </c>
      <c r="E427" s="7">
        <f>[48]STOR951!$D$21</f>
        <v>442</v>
      </c>
      <c r="F427" s="7">
        <f>[48]STOR951!$D$25</f>
        <v>2996</v>
      </c>
      <c r="I427" s="8">
        <f>[48]STOR951!$G$13</f>
        <v>0.88830347734457327</v>
      </c>
      <c r="J427" s="8">
        <f>[48]STOR951!$G$17</f>
        <v>0.94582642343836376</v>
      </c>
      <c r="K427" s="8">
        <f>[48]STOR951!$G$21</f>
        <v>0.90204081632653066</v>
      </c>
      <c r="L427" s="8">
        <f>[48]STOR951!$G$25</f>
        <v>0.93449781659388642</v>
      </c>
      <c r="N427" s="7">
        <f>[48]STOR951!$E$13</f>
        <v>-4</v>
      </c>
      <c r="O427" s="7">
        <f>[48]STOR951!$E$17</f>
        <v>-19</v>
      </c>
      <c r="P427" s="7">
        <f>[48]STOR951!$E$21</f>
        <v>3</v>
      </c>
      <c r="Q427" s="7">
        <f>[48]STOR951!$E$25</f>
        <v>-20</v>
      </c>
      <c r="R427" s="16">
        <v>-4.8</v>
      </c>
    </row>
    <row r="428" spans="1:18" ht="13.5" customHeight="1" x14ac:dyDescent="0.25">
      <c r="A428" s="1">
        <v>36119</v>
      </c>
      <c r="C428" s="7">
        <v>899</v>
      </c>
      <c r="D428" s="7">
        <v>1726</v>
      </c>
      <c r="E428" s="7">
        <v>444</v>
      </c>
      <c r="F428" s="7">
        <v>3069</v>
      </c>
      <c r="I428" s="8">
        <v>0.99008810572687223</v>
      </c>
      <c r="J428" s="8">
        <v>0.96424581005586596</v>
      </c>
      <c r="K428" s="8">
        <v>0.92116182572614103</v>
      </c>
      <c r="L428" s="8">
        <v>0.95726762320648784</v>
      </c>
      <c r="N428" s="7">
        <v>-4</v>
      </c>
      <c r="O428" s="7">
        <v>-12</v>
      </c>
      <c r="P428" s="7">
        <v>3</v>
      </c>
      <c r="Q428" s="7">
        <v>-13</v>
      </c>
      <c r="R428" s="16">
        <v>-67.5</v>
      </c>
    </row>
    <row r="429" spans="1:18" ht="13.5" customHeight="1" x14ac:dyDescent="0.25">
      <c r="A429" s="1">
        <v>35755</v>
      </c>
      <c r="C429" s="7">
        <v>677</v>
      </c>
      <c r="D429" s="7">
        <v>1606</v>
      </c>
      <c r="E429" s="7">
        <v>359</v>
      </c>
      <c r="F429" s="7">
        <v>2642</v>
      </c>
      <c r="I429" s="8">
        <v>0.74559471365638763</v>
      </c>
      <c r="J429" s="8">
        <v>0.89720670391061452</v>
      </c>
      <c r="K429" s="8">
        <v>0.74481327800829877</v>
      </c>
      <c r="L429" s="8">
        <v>0.82407985028072361</v>
      </c>
      <c r="N429" s="7">
        <v>-40</v>
      </c>
      <c r="O429" s="7">
        <v>-60</v>
      </c>
      <c r="P429" s="7">
        <v>-8</v>
      </c>
      <c r="Q429" s="7">
        <v>-108</v>
      </c>
      <c r="R429" s="16">
        <v>-84.6</v>
      </c>
    </row>
    <row r="430" spans="1:18" ht="13.5" customHeight="1" x14ac:dyDescent="0.25">
      <c r="A430" s="1">
        <v>35391</v>
      </c>
      <c r="C430" s="7">
        <v>615</v>
      </c>
      <c r="D430" s="7">
        <v>1610</v>
      </c>
      <c r="E430" s="7">
        <v>326</v>
      </c>
      <c r="F430" s="7">
        <v>2551</v>
      </c>
      <c r="I430" s="8">
        <v>0.68715083798882681</v>
      </c>
      <c r="J430" s="8">
        <v>0.88267543859649122</v>
      </c>
      <c r="K430" s="8">
        <v>0.68200836820083677</v>
      </c>
      <c r="L430" s="8">
        <v>0.79569557080474107</v>
      </c>
      <c r="N430" s="7">
        <v>-14</v>
      </c>
      <c r="O430" s="7">
        <v>-46</v>
      </c>
      <c r="P430" s="7">
        <v>-6</v>
      </c>
      <c r="Q430" s="7">
        <v>-66</v>
      </c>
      <c r="R430" s="16">
        <v>-86.7</v>
      </c>
    </row>
    <row r="431" spans="1:18" ht="13.5" customHeight="1" x14ac:dyDescent="0.25">
      <c r="A431" s="1">
        <v>35027</v>
      </c>
      <c r="C431">
        <v>754</v>
      </c>
      <c r="D431">
        <v>1563</v>
      </c>
      <c r="E431">
        <v>420</v>
      </c>
      <c r="F431">
        <v>2737</v>
      </c>
      <c r="I431" s="8">
        <v>0.83039647577092512</v>
      </c>
      <c r="J431" s="8">
        <v>0.87318435754189949</v>
      </c>
      <c r="K431" s="8">
        <v>0.87136929460580914</v>
      </c>
      <c r="L431" s="8">
        <v>0.86069182389937104</v>
      </c>
      <c r="N431">
        <v>-15</v>
      </c>
      <c r="O431">
        <v>-44</v>
      </c>
      <c r="P431">
        <v>-2</v>
      </c>
      <c r="Q431">
        <v>-61</v>
      </c>
      <c r="R431" s="16">
        <v>-60</v>
      </c>
    </row>
    <row r="432" spans="1:18" x14ac:dyDescent="0.25">
      <c r="A432" s="1">
        <v>34663</v>
      </c>
      <c r="C432">
        <v>864</v>
      </c>
      <c r="D432">
        <v>1751</v>
      </c>
      <c r="E432">
        <v>412</v>
      </c>
      <c r="F432">
        <v>3027</v>
      </c>
      <c r="I432" s="8">
        <v>0.95154185022026427</v>
      </c>
      <c r="J432" s="8">
        <v>0.97821229050279335</v>
      </c>
      <c r="K432" s="8">
        <v>0.85477178423236511</v>
      </c>
      <c r="L432" s="8">
        <v>0.95188679245283014</v>
      </c>
      <c r="N432">
        <v>-14</v>
      </c>
      <c r="O432">
        <v>-35</v>
      </c>
      <c r="P432">
        <v>-8</v>
      </c>
      <c r="Q432">
        <v>-57</v>
      </c>
      <c r="R432" s="16">
        <v>-22</v>
      </c>
    </row>
    <row r="433" spans="1:18" x14ac:dyDescent="0.25">
      <c r="R433" s="16"/>
    </row>
    <row r="434" spans="1:18" x14ac:dyDescent="0.25">
      <c r="A434"/>
      <c r="I434"/>
      <c r="J434"/>
      <c r="K434"/>
      <c r="L434"/>
      <c r="R434" s="16"/>
    </row>
    <row r="435" spans="1:18" x14ac:dyDescent="0.25">
      <c r="A435" s="1">
        <v>36854</v>
      </c>
      <c r="C435" s="7">
        <f>[101]STOR951!$D$13</f>
        <v>622</v>
      </c>
      <c r="D435" s="7">
        <f>[101]STOR951!$D$17</f>
        <v>1552</v>
      </c>
      <c r="E435" s="7">
        <f>[101]STOR951!$D$21</f>
        <v>328</v>
      </c>
      <c r="F435" s="7">
        <f>[101]STOR951!$D$25</f>
        <v>2502</v>
      </c>
      <c r="I435" s="8">
        <f>[101]STOR951!$G$13</f>
        <v>0.65267576075550893</v>
      </c>
      <c r="J435" s="8">
        <f>[101]STOR951!$G$17</f>
        <v>0.84577656675749324</v>
      </c>
      <c r="K435" s="8">
        <f>[101]STOR951!$G$21</f>
        <v>0.64822134387351782</v>
      </c>
      <c r="L435" s="8">
        <f>[101]STOR951!$G$25</f>
        <v>0.7595628415300546</v>
      </c>
      <c r="N435" s="7">
        <f>[101]STOR951!$E$13</f>
        <v>-42</v>
      </c>
      <c r="O435" s="7">
        <f>[101]STOR951!$E$17</f>
        <v>-91</v>
      </c>
      <c r="P435" s="7">
        <f>[101]STOR951!$E$21</f>
        <v>-13</v>
      </c>
      <c r="Q435" s="7">
        <f>[101]STOR951!$E$25</f>
        <v>-146</v>
      </c>
      <c r="R435" s="16">
        <v>-31.9</v>
      </c>
    </row>
    <row r="436" spans="1:18" x14ac:dyDescent="0.25">
      <c r="A436" s="1">
        <v>36490</v>
      </c>
      <c r="C436" s="7">
        <f>[49]STOR951!$D$13</f>
        <v>848</v>
      </c>
      <c r="D436" s="7">
        <f>[49]STOR951!$D$17</f>
        <v>1714</v>
      </c>
      <c r="E436" s="7">
        <f>[49]STOR951!$D$21</f>
        <v>439</v>
      </c>
      <c r="F436" s="7">
        <f>[49]STOR951!$D$25</f>
        <v>3001</v>
      </c>
      <c r="I436" s="8">
        <f>[49]STOR951!$G$13</f>
        <v>0.89357218124341409</v>
      </c>
      <c r="J436" s="8">
        <f>[49]STOR951!$G$17</f>
        <v>0.9474847982310669</v>
      </c>
      <c r="K436" s="8">
        <f>[49]STOR951!$G$21</f>
        <v>0.89591836734693875</v>
      </c>
      <c r="L436" s="8">
        <f>[49]STOR951!$G$25</f>
        <v>0.9360573923892701</v>
      </c>
      <c r="N436" s="7">
        <f>[49]STOR951!$E$13</f>
        <v>5</v>
      </c>
      <c r="O436" s="7">
        <f>[49]STOR951!$E$17</f>
        <v>3</v>
      </c>
      <c r="P436" s="7">
        <f>[49]STOR951!$E$21</f>
        <v>-3</v>
      </c>
      <c r="Q436" s="7">
        <f>[49]STOR951!$E$25</f>
        <v>5</v>
      </c>
      <c r="R436" s="16">
        <v>-3.5</v>
      </c>
    </row>
    <row r="437" spans="1:18" x14ac:dyDescent="0.25">
      <c r="A437" s="1">
        <v>36126</v>
      </c>
      <c r="C437" s="7">
        <v>906</v>
      </c>
      <c r="D437" s="7">
        <v>1719</v>
      </c>
      <c r="E437" s="7">
        <v>452</v>
      </c>
      <c r="F437" s="7">
        <v>3077</v>
      </c>
      <c r="G437">
        <v>3155</v>
      </c>
      <c r="H437" s="6">
        <f>G437-F437</f>
        <v>78</v>
      </c>
      <c r="I437" s="8">
        <v>0.99779735682819382</v>
      </c>
      <c r="J437" s="8">
        <v>0.96033519553072622</v>
      </c>
      <c r="K437" s="8">
        <v>0.93775933609958506</v>
      </c>
      <c r="L437" s="8">
        <v>0.95976294447910171</v>
      </c>
      <c r="N437" s="7">
        <v>7</v>
      </c>
      <c r="O437" s="7">
        <v>-7</v>
      </c>
      <c r="P437" s="7">
        <v>8</v>
      </c>
      <c r="Q437" s="7">
        <v>8</v>
      </c>
      <c r="R437" s="16">
        <v>-50.4</v>
      </c>
    </row>
    <row r="438" spans="1:18" x14ac:dyDescent="0.25">
      <c r="A438" s="1">
        <v>35762</v>
      </c>
      <c r="C438" s="7">
        <v>669</v>
      </c>
      <c r="D438" s="7">
        <v>1581</v>
      </c>
      <c r="E438" s="7">
        <v>356</v>
      </c>
      <c r="F438" s="7">
        <v>2606</v>
      </c>
      <c r="G438">
        <v>2699</v>
      </c>
      <c r="H438" s="6">
        <f>G438-F438</f>
        <v>93</v>
      </c>
      <c r="I438" s="8">
        <v>0.736784140969163</v>
      </c>
      <c r="J438" s="8">
        <v>0.88324022346368714</v>
      </c>
      <c r="K438" s="8">
        <v>0.7385892116182573</v>
      </c>
      <c r="L438" s="8">
        <v>0.81285090455396136</v>
      </c>
      <c r="N438" s="7">
        <v>-8</v>
      </c>
      <c r="O438" s="7">
        <v>-25</v>
      </c>
      <c r="P438" s="7">
        <v>-3</v>
      </c>
      <c r="Q438" s="7">
        <v>-36</v>
      </c>
      <c r="R438" s="16">
        <v>-50.5</v>
      </c>
    </row>
    <row r="439" spans="1:18" x14ac:dyDescent="0.25">
      <c r="A439" s="1">
        <v>35398</v>
      </c>
      <c r="C439" s="7">
        <v>579</v>
      </c>
      <c r="D439" s="7">
        <v>1548</v>
      </c>
      <c r="E439" s="7">
        <v>320</v>
      </c>
      <c r="F439" s="7">
        <v>2447</v>
      </c>
      <c r="G439">
        <v>2544</v>
      </c>
      <c r="H439" s="6">
        <f>G439-F439</f>
        <v>97</v>
      </c>
      <c r="I439" s="8">
        <v>0.64692737430167602</v>
      </c>
      <c r="J439" s="8">
        <v>0.84868421052631582</v>
      </c>
      <c r="K439" s="8">
        <v>0.66945606694560666</v>
      </c>
      <c r="L439" s="8">
        <v>0.76325639426076108</v>
      </c>
      <c r="N439" s="7">
        <v>-36</v>
      </c>
      <c r="O439" s="7">
        <v>-62</v>
      </c>
      <c r="P439" s="7">
        <v>-6</v>
      </c>
      <c r="Q439" s="7">
        <v>-104</v>
      </c>
      <c r="R439" s="16">
        <v>-54.8</v>
      </c>
    </row>
    <row r="440" spans="1:18" x14ac:dyDescent="0.25">
      <c r="A440" s="1">
        <v>35034</v>
      </c>
      <c r="C440">
        <v>730</v>
      </c>
      <c r="D440">
        <v>1514</v>
      </c>
      <c r="E440">
        <v>420</v>
      </c>
      <c r="F440">
        <v>2664</v>
      </c>
      <c r="G440">
        <v>2728</v>
      </c>
      <c r="H440" s="6">
        <f>G440-F440</f>
        <v>64</v>
      </c>
      <c r="I440" s="13">
        <v>0.80396475770925113</v>
      </c>
      <c r="J440" s="13">
        <v>0.84581005586592184</v>
      </c>
      <c r="K440" s="13">
        <v>0.87136929460580914</v>
      </c>
      <c r="L440" s="13">
        <v>0.83773584905660381</v>
      </c>
      <c r="N440">
        <v>-24</v>
      </c>
      <c r="O440">
        <v>-49</v>
      </c>
      <c r="P440">
        <v>0</v>
      </c>
      <c r="Q440">
        <v>-73</v>
      </c>
      <c r="R440" s="16">
        <v>-60</v>
      </c>
    </row>
    <row r="441" spans="1:18" x14ac:dyDescent="0.25">
      <c r="A441" s="1">
        <v>34670</v>
      </c>
      <c r="C441">
        <v>833</v>
      </c>
      <c r="D441">
        <v>1709</v>
      </c>
      <c r="E441">
        <v>400</v>
      </c>
      <c r="F441">
        <v>2942</v>
      </c>
      <c r="G441">
        <v>2978</v>
      </c>
      <c r="H441" s="6">
        <f>G441-F441</f>
        <v>36</v>
      </c>
      <c r="I441" s="13">
        <v>0.91740088105726869</v>
      </c>
      <c r="J441" s="13">
        <v>0.95474860335195533</v>
      </c>
      <c r="K441" s="13">
        <v>0.82987551867219922</v>
      </c>
      <c r="L441" s="13">
        <v>0.92515723270440253</v>
      </c>
      <c r="N441">
        <v>-31</v>
      </c>
      <c r="O441">
        <v>-42</v>
      </c>
      <c r="P441">
        <v>-12</v>
      </c>
      <c r="Q441">
        <v>-85</v>
      </c>
      <c r="R441" s="16">
        <v>-77</v>
      </c>
    </row>
    <row r="442" spans="1:18" x14ac:dyDescent="0.25">
      <c r="H442" s="6"/>
      <c r="I442" s="13"/>
      <c r="J442" s="13"/>
      <c r="K442" s="13"/>
      <c r="L442" s="13"/>
      <c r="R442" s="16"/>
    </row>
    <row r="443" spans="1:18" x14ac:dyDescent="0.25">
      <c r="H443" s="6"/>
      <c r="I443" s="13"/>
      <c r="J443" s="13"/>
      <c r="K443" s="13"/>
      <c r="L443" s="13"/>
      <c r="R443" s="16"/>
    </row>
    <row r="444" spans="1:18" x14ac:dyDescent="0.25">
      <c r="A444" s="1">
        <v>36861</v>
      </c>
      <c r="C444" s="7">
        <f>[102]STOR951!$D$13</f>
        <v>611</v>
      </c>
      <c r="D444" s="7">
        <f>[102]STOR951!$D$17</f>
        <v>1495</v>
      </c>
      <c r="E444" s="7">
        <f>[102]STOR951!$D$21</f>
        <v>323</v>
      </c>
      <c r="F444" s="7">
        <f>[102]STOR951!$D$25</f>
        <v>2429</v>
      </c>
      <c r="G444">
        <v>2425</v>
      </c>
      <c r="H444" s="6">
        <f>G444-F444</f>
        <v>-4</v>
      </c>
      <c r="I444" s="8">
        <f>[102]STOR951!$G$13</f>
        <v>0.64113326337880383</v>
      </c>
      <c r="J444" s="8">
        <f>[102]STOR951!$G$17</f>
        <v>0.81471389645776571</v>
      </c>
      <c r="K444" s="8">
        <f>[102]STOR951!$G$21</f>
        <v>0.63833992094861658</v>
      </c>
      <c r="L444" s="8">
        <f>[102]STOR951!$G$25</f>
        <v>0.73740133576199152</v>
      </c>
      <c r="N444" s="7">
        <f>[102]STOR951!$E$13</f>
        <v>-11</v>
      </c>
      <c r="O444" s="7">
        <f>[102]STOR951!$E$17</f>
        <v>-57</v>
      </c>
      <c r="P444" s="7">
        <f>[102]STOR951!$E$21</f>
        <v>-5</v>
      </c>
      <c r="Q444" s="7">
        <f>[102]STOR951!$E$25</f>
        <v>-73</v>
      </c>
      <c r="R444" s="16">
        <v>-96.7</v>
      </c>
    </row>
    <row r="445" spans="1:18" x14ac:dyDescent="0.25">
      <c r="A445" s="1">
        <v>36497</v>
      </c>
      <c r="C445" s="7">
        <f>[50]STOR951!$D$13</f>
        <v>837</v>
      </c>
      <c r="D445" s="7">
        <f>[50]STOR951!$D$17</f>
        <v>1658</v>
      </c>
      <c r="E445" s="7">
        <f>[50]STOR951!$D$21</f>
        <v>437</v>
      </c>
      <c r="F445" s="7">
        <f>[50]STOR951!$D$25</f>
        <v>2932</v>
      </c>
      <c r="G445">
        <v>2991</v>
      </c>
      <c r="H445" s="6">
        <f>G445-F445</f>
        <v>59</v>
      </c>
      <c r="I445" s="8">
        <f>[50]STOR951!$G$13</f>
        <v>0.88198103266596417</v>
      </c>
      <c r="J445" s="8">
        <f>[50]STOR951!$G$17</f>
        <v>0.91652846876727478</v>
      </c>
      <c r="K445" s="8">
        <f>[50]STOR951!$G$21</f>
        <v>0.89183673469387759</v>
      </c>
      <c r="L445" s="8">
        <f>[50]STOR951!$G$25</f>
        <v>0.91453524641297568</v>
      </c>
      <c r="N445" s="7">
        <f>[50]STOR951!$E$13</f>
        <v>-11</v>
      </c>
      <c r="O445" s="7">
        <f>[50]STOR951!$E$17</f>
        <v>-56</v>
      </c>
      <c r="P445" s="7">
        <f>[50]STOR951!$E$21</f>
        <v>-2</v>
      </c>
      <c r="Q445" s="7">
        <f>[50]STOR951!$E$25</f>
        <v>-69</v>
      </c>
      <c r="R445" s="16">
        <v>-45.7</v>
      </c>
    </row>
    <row r="446" spans="1:18" x14ac:dyDescent="0.25">
      <c r="A446" s="1">
        <v>36133</v>
      </c>
      <c r="C446" s="7">
        <v>920</v>
      </c>
      <c r="D446" s="7">
        <v>1733</v>
      </c>
      <c r="E446" s="7">
        <v>451</v>
      </c>
      <c r="F446" s="7">
        <v>3104</v>
      </c>
      <c r="I446" s="8">
        <v>1.0132158590308371</v>
      </c>
      <c r="J446" s="8">
        <v>0.96815642458100559</v>
      </c>
      <c r="K446" s="8">
        <v>0.93568464730290457</v>
      </c>
      <c r="L446" s="8">
        <v>0.9681846537741734</v>
      </c>
      <c r="N446" s="7">
        <v>14</v>
      </c>
      <c r="O446" s="7">
        <v>14</v>
      </c>
      <c r="P446" s="7">
        <v>-1</v>
      </c>
      <c r="Q446" s="7">
        <v>27</v>
      </c>
      <c r="R446" s="16">
        <v>-16.600000000000001</v>
      </c>
    </row>
    <row r="447" spans="1:18" x14ac:dyDescent="0.25">
      <c r="A447" s="1">
        <v>35769</v>
      </c>
      <c r="C447" s="7">
        <v>644</v>
      </c>
      <c r="D447" s="7">
        <v>1549</v>
      </c>
      <c r="E447" s="7">
        <v>344</v>
      </c>
      <c r="F447" s="7">
        <v>2537</v>
      </c>
      <c r="I447" s="8">
        <v>0.70925110132158586</v>
      </c>
      <c r="J447" s="8">
        <v>0.86536312849162011</v>
      </c>
      <c r="K447" s="8">
        <v>0.7136929460580913</v>
      </c>
      <c r="L447" s="8">
        <v>0.79132875857766682</v>
      </c>
      <c r="N447" s="7">
        <v>-25</v>
      </c>
      <c r="O447" s="7">
        <v>-32</v>
      </c>
      <c r="P447" s="7">
        <v>-12</v>
      </c>
      <c r="Q447" s="7">
        <v>-69</v>
      </c>
      <c r="R447" s="16">
        <v>-95.7</v>
      </c>
    </row>
    <row r="448" spans="1:18" x14ac:dyDescent="0.25">
      <c r="A448" s="1">
        <v>35405</v>
      </c>
      <c r="C448" s="7">
        <v>555</v>
      </c>
      <c r="D448" s="7">
        <v>1508</v>
      </c>
      <c r="E448" s="7">
        <v>312</v>
      </c>
      <c r="F448" s="7">
        <v>2375</v>
      </c>
      <c r="I448" s="8">
        <v>0.62011173184357538</v>
      </c>
      <c r="J448" s="8">
        <v>0.82675438596491224</v>
      </c>
      <c r="K448" s="8">
        <v>0.65271966527196656</v>
      </c>
      <c r="L448" s="8">
        <v>0.74079850280723647</v>
      </c>
      <c r="N448" s="7">
        <v>-24</v>
      </c>
      <c r="O448" s="7">
        <v>-40</v>
      </c>
      <c r="P448" s="7">
        <v>-8</v>
      </c>
      <c r="Q448" s="7">
        <v>-72</v>
      </c>
      <c r="R448" s="16">
        <v>-106.2</v>
      </c>
    </row>
    <row r="449" spans="1:18" x14ac:dyDescent="0.25">
      <c r="A449" s="1">
        <v>35041</v>
      </c>
      <c r="C449">
        <v>714</v>
      </c>
      <c r="D449">
        <v>1464</v>
      </c>
      <c r="E449">
        <v>411</v>
      </c>
      <c r="F449">
        <v>2589</v>
      </c>
      <c r="I449" s="13">
        <v>0.78634361233480177</v>
      </c>
      <c r="J449" s="13">
        <v>0.81787709497206706</v>
      </c>
      <c r="K449" s="13">
        <v>0.85269709543568462</v>
      </c>
      <c r="L449" s="13">
        <v>0.8141509433962264</v>
      </c>
      <c r="N449">
        <v>-16</v>
      </c>
      <c r="O449">
        <v>-50</v>
      </c>
      <c r="P449">
        <v>-9</v>
      </c>
      <c r="Q449">
        <v>-75</v>
      </c>
      <c r="R449" s="16">
        <v>-70</v>
      </c>
    </row>
    <row r="450" spans="1:18" x14ac:dyDescent="0.25">
      <c r="A450" s="1">
        <v>34677</v>
      </c>
      <c r="C450">
        <v>822</v>
      </c>
      <c r="D450">
        <v>1679</v>
      </c>
      <c r="E450">
        <v>385</v>
      </c>
      <c r="F450">
        <v>2886</v>
      </c>
      <c r="I450" s="13">
        <v>0.90528634361233484</v>
      </c>
      <c r="J450" s="13">
        <v>0.93798882681564244</v>
      </c>
      <c r="K450" s="13">
        <v>0.79875518672199175</v>
      </c>
      <c r="L450" s="13">
        <v>0.90754716981132078</v>
      </c>
      <c r="N450">
        <v>-11</v>
      </c>
      <c r="O450">
        <v>-30</v>
      </c>
      <c r="P450">
        <v>-15</v>
      </c>
      <c r="Q450">
        <v>-56</v>
      </c>
      <c r="R450" s="16">
        <v>-52</v>
      </c>
    </row>
    <row r="451" spans="1:18" x14ac:dyDescent="0.25">
      <c r="I451" s="13"/>
      <c r="J451" s="13"/>
      <c r="K451" s="13"/>
      <c r="L451" s="13"/>
      <c r="R451" s="16"/>
    </row>
    <row r="452" spans="1:18" x14ac:dyDescent="0.25">
      <c r="I452" s="13"/>
      <c r="J452" s="13"/>
      <c r="K452" s="13"/>
      <c r="L452" s="13"/>
      <c r="R452" s="16"/>
    </row>
    <row r="453" spans="1:18" x14ac:dyDescent="0.25">
      <c r="A453" s="1">
        <v>36868</v>
      </c>
      <c r="C453" s="7">
        <f>[103]STOR951!$D$13</f>
        <v>570</v>
      </c>
      <c r="D453" s="7">
        <f>[103]STOR951!$D$17</f>
        <v>1385</v>
      </c>
      <c r="E453" s="7">
        <f>[103]STOR951!$D$21</f>
        <v>316</v>
      </c>
      <c r="F453" s="7">
        <f>[103]STOR951!$D$25</f>
        <v>2271</v>
      </c>
      <c r="I453" s="8">
        <f>[103]STOR951!$G$13</f>
        <v>0.59811122770199365</v>
      </c>
      <c r="J453" s="8">
        <f>[103]STOR951!$G$17</f>
        <v>0.75476839237057225</v>
      </c>
      <c r="K453" s="8">
        <f>[103]STOR951!$G$21</f>
        <v>0.62450592885375489</v>
      </c>
      <c r="L453" s="8">
        <f>[103]STOR951!$G$25</f>
        <v>0.68943533697632053</v>
      </c>
      <c r="N453" s="7">
        <f>[103]STOR951!$E$13</f>
        <v>-41</v>
      </c>
      <c r="O453" s="7">
        <f>[103]STOR951!$E$17</f>
        <v>-110</v>
      </c>
      <c r="P453" s="7">
        <f>[103]STOR951!$E$21</f>
        <v>-7</v>
      </c>
      <c r="Q453" s="7">
        <f>[103]STOR951!$E$25</f>
        <v>-158</v>
      </c>
      <c r="R453" s="16">
        <v>-84.3</v>
      </c>
    </row>
    <row r="454" spans="1:18" x14ac:dyDescent="0.25">
      <c r="A454" s="1">
        <v>36504</v>
      </c>
      <c r="C454" s="7">
        <f>[51]STOR951!$D$13</f>
        <v>815</v>
      </c>
      <c r="D454" s="7">
        <f>[51]STOR951!$D$17</f>
        <v>1621</v>
      </c>
      <c r="E454" s="7">
        <f>[51]STOR951!$D$21</f>
        <v>423</v>
      </c>
      <c r="F454" s="7">
        <f>[51]STOR951!$D$25</f>
        <v>2859</v>
      </c>
      <c r="I454" s="8">
        <f>[51]STOR951!$G$13</f>
        <v>0.85879873551106423</v>
      </c>
      <c r="J454" s="8">
        <f>[51]STOR951!$G$17</f>
        <v>0.89607517965726924</v>
      </c>
      <c r="K454" s="8">
        <f>[51]STOR951!$G$21</f>
        <v>0.86326530612244901</v>
      </c>
      <c r="L454" s="8">
        <f>[51]STOR951!$G$25</f>
        <v>0.89176543980037426</v>
      </c>
      <c r="N454" s="7">
        <f>[51]STOR951!$E$13</f>
        <v>-22</v>
      </c>
      <c r="O454" s="7">
        <f>[51]STOR951!$E$17</f>
        <v>-37</v>
      </c>
      <c r="P454" s="7">
        <f>[51]STOR951!$E$21</f>
        <v>-14</v>
      </c>
      <c r="Q454" s="7">
        <f>[51]STOR951!$E$25</f>
        <v>-73</v>
      </c>
      <c r="R454" s="16">
        <v>-54.5</v>
      </c>
    </row>
    <row r="455" spans="1:18" x14ac:dyDescent="0.25">
      <c r="A455" s="1">
        <v>36140</v>
      </c>
      <c r="C455" s="7">
        <v>904</v>
      </c>
      <c r="D455" s="7">
        <v>1714</v>
      </c>
      <c r="E455" s="7">
        <v>437</v>
      </c>
      <c r="F455" s="7">
        <v>3055</v>
      </c>
      <c r="I455" s="8">
        <v>0.99559471365638763</v>
      </c>
      <c r="J455" s="8">
        <v>0.95754189944134083</v>
      </c>
      <c r="K455" s="8">
        <v>0.90663900414937759</v>
      </c>
      <c r="L455" s="8">
        <v>0.95290081097941359</v>
      </c>
      <c r="N455" s="7">
        <v>-16</v>
      </c>
      <c r="O455" s="7">
        <v>-19</v>
      </c>
      <c r="P455" s="7">
        <v>-14</v>
      </c>
      <c r="Q455" s="7">
        <v>-49</v>
      </c>
      <c r="R455" s="16">
        <v>-17</v>
      </c>
    </row>
    <row r="456" spans="1:18" x14ac:dyDescent="0.25">
      <c r="A456" s="1">
        <v>35776</v>
      </c>
      <c r="C456" s="7">
        <v>603</v>
      </c>
      <c r="D456" s="7">
        <v>1473</v>
      </c>
      <c r="E456" s="7">
        <v>325</v>
      </c>
      <c r="F456" s="7">
        <v>2401</v>
      </c>
      <c r="I456" s="8">
        <v>0.66409691629955947</v>
      </c>
      <c r="J456" s="8">
        <v>0.82290502793296094</v>
      </c>
      <c r="K456" s="8">
        <v>0.67427385892116187</v>
      </c>
      <c r="L456" s="8">
        <v>0.74890829694323147</v>
      </c>
      <c r="N456" s="7">
        <v>-41</v>
      </c>
      <c r="O456" s="7">
        <v>-76</v>
      </c>
      <c r="P456" s="7">
        <v>-19</v>
      </c>
      <c r="Q456" s="7">
        <v>-136</v>
      </c>
      <c r="R456" s="16">
        <v>-103.5</v>
      </c>
    </row>
    <row r="457" spans="1:18" x14ac:dyDescent="0.25">
      <c r="A457" s="1">
        <v>35412</v>
      </c>
      <c r="C457" s="7">
        <v>550</v>
      </c>
      <c r="D457" s="7">
        <v>1464</v>
      </c>
      <c r="E457" s="7">
        <v>308</v>
      </c>
      <c r="F457" s="7">
        <v>2322</v>
      </c>
      <c r="I457" s="8">
        <v>0.61452513966480449</v>
      </c>
      <c r="J457" s="8">
        <v>0.80263157894736847</v>
      </c>
      <c r="K457" s="8">
        <v>0.64435146443514646</v>
      </c>
      <c r="L457" s="8">
        <v>0.72426699937616967</v>
      </c>
      <c r="N457" s="7">
        <v>-5</v>
      </c>
      <c r="O457" s="7">
        <v>-44</v>
      </c>
      <c r="P457" s="7">
        <v>-4</v>
      </c>
      <c r="Q457" s="7">
        <v>-53</v>
      </c>
      <c r="R457" s="16">
        <v>-86.3</v>
      </c>
    </row>
    <row r="458" spans="1:18" x14ac:dyDescent="0.25">
      <c r="A458" s="1">
        <v>35048</v>
      </c>
      <c r="C458">
        <v>673</v>
      </c>
      <c r="D458">
        <v>1336</v>
      </c>
      <c r="E458">
        <v>402</v>
      </c>
      <c r="F458">
        <v>2411</v>
      </c>
      <c r="I458" s="13">
        <v>0.74118942731277537</v>
      </c>
      <c r="J458" s="13">
        <v>0.74636871508379887</v>
      </c>
      <c r="K458" s="13">
        <v>0.8340248962655602</v>
      </c>
      <c r="L458" s="13">
        <v>0.75817610062893082</v>
      </c>
      <c r="N458">
        <v>-41</v>
      </c>
      <c r="O458">
        <v>-128</v>
      </c>
      <c r="P458">
        <v>-9</v>
      </c>
      <c r="Q458">
        <v>-178</v>
      </c>
      <c r="R458" s="16">
        <v>-101</v>
      </c>
    </row>
    <row r="459" spans="1:18" x14ac:dyDescent="0.25">
      <c r="A459" s="1">
        <v>34684</v>
      </c>
      <c r="C459">
        <v>774</v>
      </c>
      <c r="D459">
        <v>1590</v>
      </c>
      <c r="E459">
        <v>361</v>
      </c>
      <c r="F459">
        <v>2725</v>
      </c>
      <c r="I459" s="13">
        <v>0.85242290748898675</v>
      </c>
      <c r="J459" s="13">
        <v>0.88826815642458101</v>
      </c>
      <c r="K459" s="13">
        <v>0.74896265560165975</v>
      </c>
      <c r="L459" s="13">
        <v>0.85691823899371067</v>
      </c>
      <c r="N459">
        <v>-48</v>
      </c>
      <c r="O459">
        <v>-89</v>
      </c>
      <c r="P459">
        <v>-24</v>
      </c>
      <c r="Q459">
        <v>-161</v>
      </c>
      <c r="R459" s="16">
        <v>-108</v>
      </c>
    </row>
    <row r="460" spans="1:18" x14ac:dyDescent="0.25">
      <c r="I460" s="13"/>
      <c r="J460" s="13"/>
      <c r="K460" s="13"/>
      <c r="L460" s="13"/>
      <c r="R460" s="16"/>
    </row>
    <row r="461" spans="1:18" x14ac:dyDescent="0.25">
      <c r="I461" s="13"/>
      <c r="J461" s="13"/>
      <c r="K461" s="13"/>
      <c r="L461" s="13"/>
      <c r="R461" s="16"/>
    </row>
    <row r="462" spans="1:18" x14ac:dyDescent="0.25">
      <c r="A462" s="1">
        <v>36875</v>
      </c>
      <c r="C462" s="7">
        <f>[104]STOR951!$D$13</f>
        <v>524</v>
      </c>
      <c r="D462" s="7">
        <f>[104]STOR951!$D$17</f>
        <v>1285</v>
      </c>
      <c r="E462" s="7">
        <f>[104]STOR951!$D$21</f>
        <v>304</v>
      </c>
      <c r="F462" s="7">
        <f>[104]STOR951!$D$25</f>
        <v>2113</v>
      </c>
      <c r="I462" s="8">
        <f>[104]STOR951!$G$13</f>
        <v>0.54984260230849946</v>
      </c>
      <c r="J462" s="8">
        <f>[104]STOR951!$G$17</f>
        <v>0.70027247956403271</v>
      </c>
      <c r="K462" s="8">
        <f>[104]STOR951!$G$21</f>
        <v>0.60079051383399207</v>
      </c>
      <c r="L462" s="8">
        <f>[104]STOR951!$G$25</f>
        <v>0.64146933819064966</v>
      </c>
      <c r="N462" s="7">
        <f>[104]STOR951!$E$13</f>
        <v>-46</v>
      </c>
      <c r="O462" s="7">
        <f>[104]STOR951!$E$17</f>
        <v>-100</v>
      </c>
      <c r="P462" s="7">
        <f>[104]STOR951!$E$21</f>
        <v>-12</v>
      </c>
      <c r="Q462" s="7">
        <f>[104]STOR951!$E$25</f>
        <v>-158</v>
      </c>
      <c r="R462" s="16">
        <v>-86.6</v>
      </c>
    </row>
    <row r="463" spans="1:18" x14ac:dyDescent="0.25">
      <c r="A463" s="1">
        <v>36511</v>
      </c>
      <c r="C463" s="7">
        <f>[52]STOR951!$D$13</f>
        <v>789</v>
      </c>
      <c r="D463" s="7">
        <f>[52]STOR951!$D$17</f>
        <v>1546</v>
      </c>
      <c r="E463" s="7">
        <f>[52]STOR951!$D$21</f>
        <v>408</v>
      </c>
      <c r="F463" s="7">
        <f>[52]STOR951!$D$25</f>
        <v>2743</v>
      </c>
      <c r="I463" s="8">
        <f>[52]STOR951!$G$13</f>
        <v>0.83140147523709163</v>
      </c>
      <c r="J463" s="8">
        <f>[52]STOR951!$G$17</f>
        <v>0.85461580983969043</v>
      </c>
      <c r="K463" s="8">
        <f>[52]STOR951!$G$21</f>
        <v>0.83265306122448979</v>
      </c>
      <c r="L463" s="8">
        <f>[52]STOR951!$G$25</f>
        <v>0.85558328134747352</v>
      </c>
      <c r="N463" s="7">
        <f>[52]STOR951!$E$13</f>
        <v>-26</v>
      </c>
      <c r="O463" s="7">
        <f>[52]STOR951!$E$17</f>
        <v>-75</v>
      </c>
      <c r="P463" s="7">
        <f>[52]STOR951!$E$21</f>
        <v>-15</v>
      </c>
      <c r="Q463" s="7">
        <f>[52]STOR951!$E$25</f>
        <v>-116</v>
      </c>
      <c r="R463" s="16">
        <v>-42.8</v>
      </c>
    </row>
    <row r="464" spans="1:18" x14ac:dyDescent="0.25">
      <c r="A464" s="1">
        <v>36147</v>
      </c>
      <c r="C464" s="7">
        <v>883</v>
      </c>
      <c r="D464" s="7">
        <v>1657</v>
      </c>
      <c r="E464" s="7">
        <v>430</v>
      </c>
      <c r="F464" s="7">
        <v>2970</v>
      </c>
      <c r="I464" s="8">
        <v>0.97246696035242286</v>
      </c>
      <c r="J464" s="8">
        <v>0.92569832402234642</v>
      </c>
      <c r="K464" s="8">
        <v>0.89211618257261416</v>
      </c>
      <c r="L464" s="8">
        <v>0.92638802245789142</v>
      </c>
      <c r="N464" s="7">
        <v>-21</v>
      </c>
      <c r="O464" s="7">
        <v>-57</v>
      </c>
      <c r="P464" s="7">
        <v>-7</v>
      </c>
      <c r="Q464" s="7">
        <v>-85</v>
      </c>
      <c r="R464" s="16">
        <v>-81.099999999999994</v>
      </c>
    </row>
    <row r="465" spans="1:18" x14ac:dyDescent="0.25">
      <c r="A465" s="1">
        <v>35783</v>
      </c>
      <c r="C465" s="7">
        <v>563</v>
      </c>
      <c r="D465" s="7">
        <v>1407</v>
      </c>
      <c r="E465" s="7">
        <v>296</v>
      </c>
      <c r="F465" s="7">
        <v>2266</v>
      </c>
      <c r="I465" s="8">
        <v>0.62004405286343611</v>
      </c>
      <c r="J465" s="8">
        <v>0.78603351955307266</v>
      </c>
      <c r="K465" s="8">
        <v>0.61410788381742742</v>
      </c>
      <c r="L465" s="8">
        <v>0.70679975046787269</v>
      </c>
      <c r="N465" s="7">
        <v>-40</v>
      </c>
      <c r="O465" s="7">
        <v>-66</v>
      </c>
      <c r="P465" s="7">
        <v>-29</v>
      </c>
      <c r="Q465" s="7">
        <v>-135</v>
      </c>
      <c r="R465" s="16">
        <v>-101.1</v>
      </c>
    </row>
    <row r="466" spans="1:18" x14ac:dyDescent="0.25">
      <c r="A466" s="1">
        <v>35419</v>
      </c>
      <c r="C466" s="7">
        <v>498</v>
      </c>
      <c r="D466" s="7">
        <v>1402</v>
      </c>
      <c r="E466" s="7">
        <v>292</v>
      </c>
      <c r="F466" s="7">
        <v>2192</v>
      </c>
      <c r="I466" s="8">
        <v>0.55642458100558656</v>
      </c>
      <c r="J466" s="8">
        <v>0.76864035087719296</v>
      </c>
      <c r="K466" s="8">
        <v>0.61087866108786615</v>
      </c>
      <c r="L466" s="8">
        <v>0.68371802869619458</v>
      </c>
      <c r="N466" s="7">
        <v>-52</v>
      </c>
      <c r="O466" s="7">
        <v>-62</v>
      </c>
      <c r="P466" s="7">
        <v>-16</v>
      </c>
      <c r="Q466" s="7">
        <v>-130</v>
      </c>
      <c r="R466" s="16">
        <v>-91</v>
      </c>
    </row>
    <row r="467" spans="1:18" x14ac:dyDescent="0.25">
      <c r="A467" s="1">
        <v>35056</v>
      </c>
      <c r="C467">
        <v>616</v>
      </c>
      <c r="D467">
        <v>1251</v>
      </c>
      <c r="E467">
        <v>390</v>
      </c>
      <c r="F467">
        <v>2257</v>
      </c>
      <c r="I467" s="13">
        <v>0.68799999999999994</v>
      </c>
      <c r="J467" s="13">
        <v>0.68600000000000005</v>
      </c>
      <c r="K467" s="13">
        <v>0.81599999999999995</v>
      </c>
      <c r="L467" s="13">
        <v>0.70399999999999996</v>
      </c>
      <c r="N467">
        <v>-57</v>
      </c>
      <c r="O467">
        <v>-85</v>
      </c>
      <c r="P467">
        <v>-12</v>
      </c>
      <c r="Q467">
        <v>-154</v>
      </c>
      <c r="R467" s="16">
        <v>-110</v>
      </c>
    </row>
    <row r="468" spans="1:18" x14ac:dyDescent="0.25">
      <c r="A468" s="1">
        <v>34691</v>
      </c>
      <c r="C468">
        <v>749</v>
      </c>
      <c r="D468">
        <v>1534</v>
      </c>
      <c r="E468">
        <v>363</v>
      </c>
      <c r="F468">
        <v>2646</v>
      </c>
      <c r="I468" s="13">
        <v>0.82488986784140972</v>
      </c>
      <c r="J468" s="13">
        <v>0.85698324022346373</v>
      </c>
      <c r="K468" s="13">
        <v>0.75311203319502074</v>
      </c>
      <c r="L468" s="13">
        <v>0.83207547169811324</v>
      </c>
      <c r="N468">
        <v>-25</v>
      </c>
      <c r="O468">
        <v>-56</v>
      </c>
      <c r="P468">
        <v>2</v>
      </c>
      <c r="Q468">
        <v>-79</v>
      </c>
      <c r="R468" s="16">
        <v>-102</v>
      </c>
    </row>
    <row r="469" spans="1:18" x14ac:dyDescent="0.25">
      <c r="I469" s="13"/>
      <c r="J469" s="13"/>
      <c r="K469" s="13"/>
      <c r="L469" s="13"/>
      <c r="R469" s="16"/>
    </row>
    <row r="470" spans="1:18" x14ac:dyDescent="0.25">
      <c r="I470" s="13"/>
      <c r="J470" s="13"/>
      <c r="K470" s="13"/>
      <c r="L470" s="13"/>
      <c r="R470" s="16"/>
    </row>
    <row r="471" spans="1:18" x14ac:dyDescent="0.25">
      <c r="A471" s="1">
        <v>36882</v>
      </c>
      <c r="C471" s="7">
        <f>[28]STOR951!$D$13</f>
        <v>473</v>
      </c>
      <c r="D471" s="7">
        <f>[28]STOR951!$D$17</f>
        <v>1175</v>
      </c>
      <c r="E471" s="7">
        <f>[28]STOR951!$D$21</f>
        <v>290</v>
      </c>
      <c r="F471" s="7">
        <f>[28]STOR951!$D$25</f>
        <v>1938</v>
      </c>
      <c r="I471" s="8">
        <f>[28]STOR951!$G$13</f>
        <v>0.49632738719832109</v>
      </c>
      <c r="J471" s="8">
        <f>[28]STOR951!$G$17</f>
        <v>0.64032697547683926</v>
      </c>
      <c r="K471" s="8">
        <f>[28]STOR951!$G$21</f>
        <v>0.5731225296442688</v>
      </c>
      <c r="L471" s="8">
        <f>[28]STOR951!$G$25</f>
        <v>0.58834244080145714</v>
      </c>
      <c r="N471" s="7">
        <f>[28]STOR951!$E$13</f>
        <v>-51</v>
      </c>
      <c r="O471" s="7">
        <f>[28]STOR951!$E$17</f>
        <v>-110</v>
      </c>
      <c r="P471" s="7">
        <f>[28]STOR951!$E$21</f>
        <v>-14</v>
      </c>
      <c r="Q471" s="7">
        <f>[28]STOR951!$E$25</f>
        <v>-175</v>
      </c>
      <c r="R471" s="16">
        <v>-126.5</v>
      </c>
    </row>
    <row r="472" spans="1:18" x14ac:dyDescent="0.25">
      <c r="A472" s="1">
        <v>36518</v>
      </c>
      <c r="C472" s="7">
        <f>[53]STOR951!$D$13</f>
        <v>740</v>
      </c>
      <c r="D472" s="7">
        <f>[53]STOR951!$D$17</f>
        <v>1437</v>
      </c>
      <c r="E472" s="7">
        <f>[53]STOR951!$D$21</f>
        <v>393</v>
      </c>
      <c r="F472" s="7">
        <f>[53]STOR951!$D$25</f>
        <v>2570</v>
      </c>
      <c r="I472" s="8">
        <f>[53]STOR951!$G$13</f>
        <v>0.77976817702845103</v>
      </c>
      <c r="J472" s="8">
        <f>[53]STOR951!$G$17</f>
        <v>0.79436152570480933</v>
      </c>
      <c r="K472" s="8">
        <f>[53]STOR951!$G$21</f>
        <v>0.80204081632653057</v>
      </c>
      <c r="L472" s="8">
        <f>[53]STOR951!$G$25</f>
        <v>0.801621958827199</v>
      </c>
      <c r="N472" s="7">
        <f>[53]STOR951!$E$13</f>
        <v>-49</v>
      </c>
      <c r="O472" s="7">
        <f>[53]STOR951!$E$17</f>
        <v>-109</v>
      </c>
      <c r="P472" s="7">
        <f>[53]STOR951!$E$21</f>
        <v>-15</v>
      </c>
      <c r="Q472" s="7">
        <f>[53]STOR951!$E$25</f>
        <v>-173</v>
      </c>
      <c r="R472" s="16">
        <v>-85.6</v>
      </c>
    </row>
    <row r="473" spans="1:18" x14ac:dyDescent="0.25">
      <c r="A473" s="1">
        <v>36154</v>
      </c>
      <c r="C473" s="7">
        <v>847</v>
      </c>
      <c r="D473" s="7">
        <v>1564</v>
      </c>
      <c r="E473" s="7">
        <v>392</v>
      </c>
      <c r="F473" s="7">
        <v>2803</v>
      </c>
      <c r="I473" s="8">
        <v>0.93281938325991187</v>
      </c>
      <c r="J473" s="8">
        <v>0.8737430167597765</v>
      </c>
      <c r="K473" s="8">
        <v>0.81327800829875518</v>
      </c>
      <c r="L473" s="8">
        <v>0.87429819089207739</v>
      </c>
      <c r="N473" s="7">
        <v>-36</v>
      </c>
      <c r="O473" s="7">
        <v>-93</v>
      </c>
      <c r="P473" s="7">
        <v>-38</v>
      </c>
      <c r="Q473" s="7">
        <v>-167</v>
      </c>
      <c r="R473" s="16">
        <v>-104.5</v>
      </c>
    </row>
    <row r="474" spans="1:18" x14ac:dyDescent="0.25">
      <c r="A474" s="1">
        <v>35790</v>
      </c>
      <c r="C474" s="7">
        <v>544</v>
      </c>
      <c r="D474" s="7">
        <v>1352</v>
      </c>
      <c r="E474" s="7">
        <v>274</v>
      </c>
      <c r="F474" s="7">
        <v>2170</v>
      </c>
      <c r="G474">
        <v>2175</v>
      </c>
      <c r="H474" s="6">
        <f>G474-F474</f>
        <v>5</v>
      </c>
      <c r="I474" s="8">
        <v>0.59911894273127753</v>
      </c>
      <c r="J474" s="8">
        <v>0.75530726256983238</v>
      </c>
      <c r="K474" s="8">
        <v>0.56846473029045641</v>
      </c>
      <c r="L474" s="8">
        <v>0.67685589519650657</v>
      </c>
      <c r="N474" s="7">
        <v>-19</v>
      </c>
      <c r="O474" s="7">
        <v>-55</v>
      </c>
      <c r="P474" s="7">
        <v>-22</v>
      </c>
      <c r="Q474" s="7">
        <v>-96</v>
      </c>
      <c r="R474" s="16">
        <v>-86.4</v>
      </c>
    </row>
    <row r="475" spans="1:18" x14ac:dyDescent="0.25">
      <c r="A475" s="1">
        <v>35426</v>
      </c>
      <c r="C475" s="7">
        <v>468</v>
      </c>
      <c r="D475" s="7">
        <v>1318</v>
      </c>
      <c r="E475" s="7">
        <v>278</v>
      </c>
      <c r="F475" s="7">
        <v>2064</v>
      </c>
      <c r="G475">
        <v>2173</v>
      </c>
      <c r="H475" s="6">
        <f>G475-F475</f>
        <v>109</v>
      </c>
      <c r="I475" s="8">
        <v>0.5229050279329609</v>
      </c>
      <c r="J475" s="8">
        <v>0.72258771929824561</v>
      </c>
      <c r="K475" s="8">
        <v>0.58158995815899583</v>
      </c>
      <c r="L475" s="8">
        <v>0.64379288833437309</v>
      </c>
      <c r="N475" s="7">
        <v>-30</v>
      </c>
      <c r="O475" s="7">
        <v>-84</v>
      </c>
      <c r="P475" s="7">
        <v>-14</v>
      </c>
      <c r="Q475" s="7">
        <v>-128</v>
      </c>
      <c r="R475" s="16">
        <v>-100.6</v>
      </c>
    </row>
    <row r="476" spans="1:18" x14ac:dyDescent="0.25">
      <c r="A476" s="1">
        <v>35063</v>
      </c>
      <c r="C476">
        <v>585</v>
      </c>
      <c r="D476">
        <v>1167</v>
      </c>
      <c r="E476">
        <v>366</v>
      </c>
      <c r="F476">
        <v>2118</v>
      </c>
      <c r="G476">
        <v>2153</v>
      </c>
      <c r="H476" s="6">
        <f>G476-F476</f>
        <v>35</v>
      </c>
      <c r="I476" s="13">
        <v>0.64427312775330392</v>
      </c>
      <c r="J476" s="13">
        <v>0.65195530726256978</v>
      </c>
      <c r="K476" s="13">
        <v>0.75933609958506221</v>
      </c>
      <c r="L476" s="13">
        <v>0.66603773584905657</v>
      </c>
      <c r="N476">
        <v>-44</v>
      </c>
      <c r="O476">
        <v>-92</v>
      </c>
      <c r="P476">
        <v>-24</v>
      </c>
      <c r="Q476">
        <v>-160</v>
      </c>
      <c r="R476" s="16">
        <v>-136</v>
      </c>
    </row>
    <row r="477" spans="1:18" x14ac:dyDescent="0.25">
      <c r="A477" s="1">
        <v>34698</v>
      </c>
      <c r="C477">
        <v>725</v>
      </c>
      <c r="D477">
        <v>1488</v>
      </c>
      <c r="E477">
        <v>360</v>
      </c>
      <c r="F477">
        <v>2573</v>
      </c>
      <c r="G477">
        <v>2606</v>
      </c>
      <c r="H477" s="6">
        <f>G477-F477</f>
        <v>33</v>
      </c>
      <c r="I477" s="13">
        <v>0.79845814977973573</v>
      </c>
      <c r="J477" s="13">
        <v>0.83128491620111733</v>
      </c>
      <c r="K477" s="13">
        <v>0.74688796680497926</v>
      </c>
      <c r="L477" s="13">
        <v>0.8091194968553459</v>
      </c>
      <c r="N477">
        <v>-24</v>
      </c>
      <c r="O477">
        <v>-46</v>
      </c>
      <c r="P477">
        <v>-3</v>
      </c>
      <c r="Q477">
        <v>-73</v>
      </c>
      <c r="R477" s="16">
        <v>-71</v>
      </c>
    </row>
    <row r="478" spans="1:18" x14ac:dyDescent="0.25">
      <c r="H478" s="6"/>
      <c r="I478" s="13"/>
      <c r="J478" s="13"/>
      <c r="K478" s="13"/>
      <c r="L478" s="13"/>
      <c r="R478" s="6"/>
    </row>
    <row r="479" spans="1:18" x14ac:dyDescent="0.25">
      <c r="H479" s="6"/>
      <c r="I479" s="13"/>
      <c r="J479" s="13"/>
      <c r="K479" s="13"/>
      <c r="L479" s="13"/>
      <c r="R479" s="6"/>
    </row>
    <row r="480" spans="1:18" x14ac:dyDescent="0.25">
      <c r="H480" s="6"/>
      <c r="I480" s="13"/>
      <c r="J480" s="13"/>
      <c r="K480" s="13"/>
      <c r="L480" s="13"/>
      <c r="R480" s="6"/>
    </row>
    <row r="481" spans="1:22" x14ac:dyDescent="0.25">
      <c r="A481"/>
      <c r="I481"/>
      <c r="J481"/>
      <c r="K481"/>
      <c r="L481"/>
    </row>
    <row r="482" spans="1:22" x14ac:dyDescent="0.25">
      <c r="A482"/>
      <c r="I482"/>
      <c r="J482"/>
      <c r="K482"/>
      <c r="L482"/>
    </row>
    <row r="483" spans="1:22" x14ac:dyDescent="0.25">
      <c r="A483"/>
      <c r="I483"/>
      <c r="J483"/>
      <c r="K483"/>
      <c r="L483"/>
    </row>
    <row r="484" spans="1:22" x14ac:dyDescent="0.25">
      <c r="A484"/>
      <c r="I484"/>
      <c r="J484"/>
      <c r="K484"/>
      <c r="L484"/>
    </row>
    <row r="485" spans="1:22" x14ac:dyDescent="0.25">
      <c r="A485"/>
      <c r="I485"/>
      <c r="J485"/>
      <c r="K485"/>
      <c r="L485"/>
      <c r="S485">
        <v>69</v>
      </c>
      <c r="T485">
        <v>49</v>
      </c>
      <c r="U485">
        <v>37</v>
      </c>
      <c r="V485">
        <v>33</v>
      </c>
    </row>
    <row r="486" spans="1:22" x14ac:dyDescent="0.25">
      <c r="A486"/>
      <c r="I486"/>
      <c r="J486"/>
      <c r="K486"/>
      <c r="L486"/>
      <c r="S486">
        <v>62</v>
      </c>
      <c r="T486">
        <v>45</v>
      </c>
      <c r="U486">
        <v>40</v>
      </c>
      <c r="V486">
        <v>35</v>
      </c>
    </row>
    <row r="487" spans="1:22" x14ac:dyDescent="0.25">
      <c r="I487" s="13"/>
      <c r="J487" s="13"/>
      <c r="K487" s="13"/>
      <c r="L487" s="13"/>
    </row>
    <row r="488" spans="1:22" x14ac:dyDescent="0.25">
      <c r="A488"/>
      <c r="I488"/>
      <c r="J488"/>
      <c r="K488"/>
      <c r="L488"/>
    </row>
    <row r="489" spans="1:22" x14ac:dyDescent="0.25">
      <c r="A489"/>
      <c r="I489"/>
      <c r="J489"/>
      <c r="K489"/>
      <c r="L489"/>
    </row>
    <row r="490" spans="1:22" x14ac:dyDescent="0.25">
      <c r="I490" s="13"/>
      <c r="J490" s="13"/>
      <c r="K490" s="13"/>
      <c r="L490" s="13"/>
    </row>
    <row r="491" spans="1:22" x14ac:dyDescent="0.25">
      <c r="I491" s="13"/>
      <c r="J491" s="13"/>
      <c r="K491" s="13"/>
      <c r="L491" s="13"/>
    </row>
    <row r="492" spans="1:22" x14ac:dyDescent="0.25">
      <c r="A492"/>
      <c r="I492"/>
      <c r="J492"/>
      <c r="K492"/>
      <c r="L492"/>
    </row>
    <row r="493" spans="1:22" x14ac:dyDescent="0.25">
      <c r="A493"/>
      <c r="I493"/>
      <c r="J493"/>
      <c r="K493"/>
      <c r="L493"/>
    </row>
    <row r="494" spans="1:22" x14ac:dyDescent="0.25">
      <c r="I494" s="13"/>
      <c r="J494" s="13"/>
      <c r="K494" s="13"/>
      <c r="L494" s="13"/>
    </row>
    <row r="495" spans="1:22" x14ac:dyDescent="0.25">
      <c r="A495"/>
      <c r="I495"/>
      <c r="J495"/>
      <c r="K495"/>
      <c r="L495"/>
    </row>
    <row r="496" spans="1:22" x14ac:dyDescent="0.25">
      <c r="A496"/>
      <c r="I496"/>
      <c r="J496"/>
      <c r="K496"/>
      <c r="L496"/>
    </row>
    <row r="497" spans="1:12" x14ac:dyDescent="0.25">
      <c r="A497"/>
      <c r="I497"/>
      <c r="J497"/>
      <c r="K497"/>
      <c r="L497"/>
    </row>
    <row r="498" spans="1:12" x14ac:dyDescent="0.25">
      <c r="A498"/>
      <c r="I498"/>
      <c r="J498"/>
      <c r="K498"/>
      <c r="L498"/>
    </row>
    <row r="499" spans="1:12" x14ac:dyDescent="0.25">
      <c r="A499"/>
      <c r="I499"/>
      <c r="J499"/>
      <c r="K499"/>
      <c r="L499"/>
    </row>
    <row r="500" spans="1:12" x14ac:dyDescent="0.25">
      <c r="A500"/>
      <c r="I500"/>
      <c r="J500"/>
      <c r="K500"/>
      <c r="L500"/>
    </row>
    <row r="501" spans="1:12" x14ac:dyDescent="0.25">
      <c r="A501"/>
      <c r="I501"/>
      <c r="J501"/>
      <c r="K501"/>
      <c r="L501"/>
    </row>
    <row r="502" spans="1:12" x14ac:dyDescent="0.25">
      <c r="A502"/>
      <c r="I502"/>
      <c r="J502"/>
      <c r="K502"/>
      <c r="L502"/>
    </row>
    <row r="503" spans="1:12" x14ac:dyDescent="0.25">
      <c r="A503"/>
      <c r="I503"/>
      <c r="J503"/>
      <c r="K503"/>
      <c r="L503"/>
    </row>
    <row r="504" spans="1:12" x14ac:dyDescent="0.25">
      <c r="A504"/>
      <c r="I504"/>
      <c r="J504"/>
      <c r="K504"/>
      <c r="L504"/>
    </row>
    <row r="505" spans="1:12" x14ac:dyDescent="0.25">
      <c r="A505"/>
      <c r="I505"/>
      <c r="J505"/>
      <c r="K505"/>
      <c r="L505"/>
    </row>
    <row r="506" spans="1:12" x14ac:dyDescent="0.25">
      <c r="A506"/>
      <c r="I506"/>
      <c r="J506"/>
      <c r="K506"/>
      <c r="L506"/>
    </row>
    <row r="507" spans="1:12" x14ac:dyDescent="0.25">
      <c r="A507"/>
      <c r="I507"/>
      <c r="J507"/>
      <c r="K507"/>
      <c r="L507"/>
    </row>
    <row r="508" spans="1:12" x14ac:dyDescent="0.25">
      <c r="A508"/>
      <c r="I508"/>
      <c r="J508"/>
      <c r="K508"/>
      <c r="L508"/>
    </row>
    <row r="509" spans="1:12" x14ac:dyDescent="0.25">
      <c r="A509"/>
      <c r="I509"/>
      <c r="J509"/>
      <c r="K509"/>
      <c r="L509"/>
    </row>
    <row r="510" spans="1:12" x14ac:dyDescent="0.25">
      <c r="A510"/>
      <c r="I510"/>
      <c r="J510"/>
      <c r="K510"/>
      <c r="L510"/>
    </row>
    <row r="511" spans="1:12" x14ac:dyDescent="0.25">
      <c r="A511"/>
      <c r="I511"/>
      <c r="J511"/>
      <c r="K511"/>
      <c r="L511"/>
    </row>
    <row r="512" spans="1:12" x14ac:dyDescent="0.25">
      <c r="A512"/>
      <c r="I512"/>
      <c r="J512"/>
      <c r="K512"/>
      <c r="L512"/>
    </row>
    <row r="513" spans="1:18" x14ac:dyDescent="0.25">
      <c r="I513" s="13"/>
      <c r="J513" s="13"/>
      <c r="K513" s="13"/>
      <c r="L513" s="13"/>
    </row>
    <row r="514" spans="1:18" x14ac:dyDescent="0.25">
      <c r="I514" s="13"/>
      <c r="J514" s="13"/>
      <c r="K514" s="13"/>
      <c r="L514" s="13"/>
    </row>
    <row r="515" spans="1:18" x14ac:dyDescent="0.25">
      <c r="H515" s="6"/>
      <c r="I515" s="13"/>
      <c r="J515" s="13"/>
      <c r="K515" s="13"/>
      <c r="L515" s="13"/>
      <c r="R515" s="6"/>
    </row>
    <row r="516" spans="1:18" x14ac:dyDescent="0.25">
      <c r="I516" s="13"/>
      <c r="J516" s="13"/>
      <c r="K516" s="13"/>
      <c r="L516" s="13"/>
    </row>
    <row r="517" spans="1:18" x14ac:dyDescent="0.25">
      <c r="A517"/>
      <c r="I517"/>
      <c r="J517"/>
      <c r="K517"/>
      <c r="L517"/>
    </row>
    <row r="518" spans="1:18" x14ac:dyDescent="0.25">
      <c r="A518"/>
      <c r="I518"/>
      <c r="J518"/>
      <c r="K518"/>
      <c r="L518"/>
    </row>
    <row r="519" spans="1:18" x14ac:dyDescent="0.25">
      <c r="A519"/>
      <c r="I519"/>
      <c r="J519"/>
      <c r="K519"/>
      <c r="L519"/>
    </row>
    <row r="520" spans="1:18" x14ac:dyDescent="0.25">
      <c r="A520"/>
      <c r="I520"/>
      <c r="J520"/>
      <c r="K520"/>
      <c r="L520"/>
    </row>
    <row r="521" spans="1:18" x14ac:dyDescent="0.25">
      <c r="A521"/>
      <c r="I521"/>
      <c r="J521"/>
      <c r="K521"/>
      <c r="L521"/>
    </row>
    <row r="522" spans="1:18" x14ac:dyDescent="0.25">
      <c r="A522"/>
      <c r="I522"/>
      <c r="J522"/>
      <c r="K522"/>
      <c r="L522"/>
    </row>
    <row r="523" spans="1:18" x14ac:dyDescent="0.25">
      <c r="A523"/>
      <c r="I523"/>
      <c r="J523"/>
      <c r="K523"/>
      <c r="L523"/>
    </row>
    <row r="524" spans="1:18" x14ac:dyDescent="0.25">
      <c r="A524"/>
      <c r="I524"/>
      <c r="J524"/>
      <c r="K524"/>
      <c r="L524"/>
    </row>
    <row r="525" spans="1:18" x14ac:dyDescent="0.25">
      <c r="A525"/>
      <c r="I525"/>
      <c r="J525"/>
      <c r="K525"/>
      <c r="L525"/>
    </row>
    <row r="526" spans="1:18" x14ac:dyDescent="0.25">
      <c r="A526"/>
      <c r="I526"/>
      <c r="J526"/>
      <c r="K526"/>
      <c r="L526"/>
    </row>
    <row r="527" spans="1:18" x14ac:dyDescent="0.25">
      <c r="I527" s="13"/>
      <c r="J527" s="13"/>
      <c r="K527" s="13"/>
      <c r="L527" s="13"/>
    </row>
    <row r="528" spans="1:18" x14ac:dyDescent="0.25">
      <c r="A528"/>
      <c r="I528"/>
      <c r="J528"/>
      <c r="K528"/>
      <c r="L528"/>
    </row>
    <row r="529" spans="1:18" x14ac:dyDescent="0.25">
      <c r="A529"/>
      <c r="I529"/>
      <c r="J529"/>
      <c r="K529"/>
      <c r="L529"/>
    </row>
    <row r="530" spans="1:18" x14ac:dyDescent="0.25">
      <c r="A530"/>
      <c r="I530"/>
      <c r="J530"/>
      <c r="K530"/>
      <c r="L530"/>
    </row>
    <row r="531" spans="1:18" x14ac:dyDescent="0.25">
      <c r="A531"/>
      <c r="I531"/>
      <c r="J531"/>
      <c r="K531"/>
      <c r="L531"/>
    </row>
    <row r="532" spans="1:18" x14ac:dyDescent="0.25">
      <c r="A532"/>
      <c r="I532"/>
      <c r="J532"/>
      <c r="K532"/>
      <c r="L532"/>
    </row>
    <row r="533" spans="1:18" x14ac:dyDescent="0.25">
      <c r="A533"/>
      <c r="I533"/>
      <c r="J533"/>
      <c r="K533"/>
      <c r="L533"/>
    </row>
    <row r="534" spans="1:18" x14ac:dyDescent="0.25">
      <c r="H534" s="6"/>
      <c r="I534" s="13"/>
      <c r="J534" s="13"/>
      <c r="K534" s="13"/>
      <c r="L534" s="13"/>
      <c r="R534" s="6"/>
    </row>
    <row r="535" spans="1:18" x14ac:dyDescent="0.25">
      <c r="A535"/>
      <c r="I535"/>
      <c r="J535"/>
      <c r="K535"/>
      <c r="L535"/>
    </row>
    <row r="536" spans="1:18" x14ac:dyDescent="0.25">
      <c r="A536"/>
      <c r="I536"/>
      <c r="J536"/>
      <c r="K536"/>
      <c r="L536"/>
    </row>
    <row r="537" spans="1:18" x14ac:dyDescent="0.25">
      <c r="A537"/>
      <c r="I537"/>
      <c r="J537"/>
      <c r="K537"/>
      <c r="L537"/>
    </row>
    <row r="538" spans="1:18" x14ac:dyDescent="0.25">
      <c r="A538"/>
      <c r="I538"/>
      <c r="J538"/>
      <c r="K538"/>
      <c r="L538"/>
    </row>
    <row r="539" spans="1:18" x14ac:dyDescent="0.25">
      <c r="A539"/>
      <c r="I539"/>
      <c r="J539"/>
      <c r="K539"/>
      <c r="L539"/>
    </row>
    <row r="540" spans="1:18" x14ac:dyDescent="0.25">
      <c r="A540"/>
      <c r="I540"/>
      <c r="J540"/>
      <c r="K540"/>
      <c r="L540"/>
    </row>
    <row r="541" spans="1:18" x14ac:dyDescent="0.25">
      <c r="A541"/>
      <c r="I541"/>
      <c r="J541"/>
      <c r="K541"/>
      <c r="L541"/>
    </row>
    <row r="542" spans="1:18" x14ac:dyDescent="0.25">
      <c r="A542"/>
      <c r="I542"/>
      <c r="J542"/>
      <c r="K542"/>
      <c r="L542"/>
    </row>
    <row r="543" spans="1:18" x14ac:dyDescent="0.25">
      <c r="A543"/>
      <c r="I543"/>
      <c r="J543"/>
      <c r="K543"/>
      <c r="L543"/>
    </row>
    <row r="544" spans="1:18" x14ac:dyDescent="0.25">
      <c r="A544"/>
      <c r="I544"/>
      <c r="J544"/>
      <c r="K544"/>
      <c r="L544"/>
    </row>
    <row r="545" spans="1:12" x14ac:dyDescent="0.25">
      <c r="A545"/>
      <c r="I545"/>
      <c r="J545"/>
      <c r="K545"/>
      <c r="L545"/>
    </row>
    <row r="546" spans="1:12" x14ac:dyDescent="0.25">
      <c r="A546"/>
      <c r="I546"/>
      <c r="J546"/>
      <c r="K546"/>
      <c r="L546"/>
    </row>
    <row r="547" spans="1:12" x14ac:dyDescent="0.25">
      <c r="A547"/>
      <c r="I547"/>
      <c r="J547"/>
      <c r="K547"/>
      <c r="L547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2000-12-06T18:59:34Z</cp:lastPrinted>
  <dcterms:created xsi:type="dcterms:W3CDTF">1998-08-18T19:12:21Z</dcterms:created>
  <dcterms:modified xsi:type="dcterms:W3CDTF">2023-09-10T11:31:04Z</dcterms:modified>
</cp:coreProperties>
</file>