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-48" windowWidth="14772" windowHeight="8160" activeTab="1"/>
  </bookViews>
  <sheets>
    <sheet name="Sheet1" sheetId="9" r:id="rId1"/>
    <sheet name="Floor Plan" sheetId="1" r:id="rId2"/>
    <sheet name="IT Tab" sheetId="8" r:id="rId3"/>
    <sheet name="Gen Invets" sheetId="4" state="hidden" r:id="rId4"/>
    <sheet name="Gen Development" sheetId="7" state="hidden" r:id="rId5"/>
    <sheet name="W Orig" sheetId="6" state="hidden" r:id="rId6"/>
    <sheet name="Technical Serv" sheetId="5" state="hidden" r:id="rId7"/>
    <sheet name="Risk-Settlements" sheetId="2" state="hidden" r:id="rId8"/>
    <sheet name="HR" sheetId="3" state="hidden" r:id="rId9"/>
  </sheets>
  <definedNames>
    <definedName name="_xlnm.Print_Area" localSheetId="1">'Floor Plan'!$A$1:$AE$116</definedName>
  </definedNames>
  <calcPr calcId="92512"/>
</workbook>
</file>

<file path=xl/calcChain.xml><?xml version="1.0" encoding="utf-8"?>
<calcChain xmlns="http://schemas.openxmlformats.org/spreadsheetml/2006/main">
  <c r="U3" i="1" l="1"/>
  <c r="V3" i="1"/>
  <c r="Y3" i="1"/>
  <c r="Z3" i="1"/>
  <c r="AA3" i="1"/>
  <c r="AB3" i="1"/>
  <c r="I5" i="1"/>
  <c r="I6" i="1"/>
  <c r="I7" i="1"/>
  <c r="G8" i="1"/>
  <c r="I8" i="1"/>
  <c r="U8" i="1"/>
  <c r="V8" i="1"/>
  <c r="Y8" i="1"/>
  <c r="Z8" i="1"/>
  <c r="AA8" i="1"/>
  <c r="AB8" i="1"/>
  <c r="F9" i="1"/>
  <c r="I9" i="1"/>
  <c r="T9" i="1"/>
  <c r="U9" i="1"/>
  <c r="Y9" i="1"/>
  <c r="Z9" i="1"/>
  <c r="AA9" i="1"/>
  <c r="AB9" i="1"/>
  <c r="I10" i="1"/>
  <c r="I11" i="1"/>
  <c r="I12" i="1"/>
  <c r="I13" i="1"/>
  <c r="I14" i="1"/>
  <c r="R14" i="1"/>
  <c r="S14" i="1"/>
  <c r="T14" i="1"/>
  <c r="U14" i="1"/>
  <c r="Y14" i="1"/>
  <c r="Z14" i="1"/>
  <c r="AA14" i="1"/>
  <c r="AB14" i="1"/>
  <c r="F15" i="1"/>
  <c r="G15" i="1"/>
  <c r="I15" i="1"/>
  <c r="R15" i="1"/>
  <c r="S15" i="1"/>
  <c r="T15" i="1"/>
  <c r="U15" i="1"/>
  <c r="V15" i="1"/>
  <c r="Y15" i="1"/>
  <c r="Z15" i="1"/>
  <c r="AA15" i="1"/>
  <c r="AB15" i="1"/>
  <c r="I16" i="1"/>
  <c r="I17" i="1"/>
  <c r="I18" i="1"/>
  <c r="I19" i="1"/>
  <c r="F20" i="1"/>
  <c r="I20" i="1"/>
  <c r="N20" i="1"/>
  <c r="O20" i="1"/>
  <c r="R20" i="1"/>
  <c r="S20" i="1"/>
  <c r="T20" i="1"/>
  <c r="U20" i="1"/>
  <c r="V20" i="1"/>
  <c r="Y20" i="1"/>
  <c r="Z20" i="1"/>
  <c r="AA20" i="1"/>
  <c r="AB20" i="1"/>
  <c r="I21" i="1"/>
  <c r="N21" i="1"/>
  <c r="O21" i="1"/>
  <c r="R21" i="1"/>
  <c r="S21" i="1"/>
  <c r="T21" i="1"/>
  <c r="U21" i="1"/>
  <c r="V21" i="1"/>
  <c r="Y21" i="1"/>
  <c r="Z21" i="1"/>
  <c r="AA21" i="1"/>
  <c r="AB21" i="1"/>
  <c r="I22" i="1"/>
  <c r="I23" i="1"/>
  <c r="I24" i="1"/>
  <c r="I25" i="1"/>
  <c r="I26" i="1"/>
  <c r="L26" i="1"/>
  <c r="M26" i="1"/>
  <c r="N26" i="1"/>
  <c r="R26" i="1"/>
  <c r="S26" i="1"/>
  <c r="T26" i="1"/>
  <c r="U26" i="1"/>
  <c r="Y26" i="1"/>
  <c r="Z26" i="1"/>
  <c r="AA26" i="1"/>
  <c r="AB26" i="1"/>
  <c r="G27" i="1"/>
  <c r="I27" i="1"/>
  <c r="N27" i="1"/>
  <c r="R27" i="1"/>
  <c r="S27" i="1"/>
  <c r="T27" i="1"/>
  <c r="Y27" i="1"/>
  <c r="Z27" i="1"/>
  <c r="AA27" i="1"/>
  <c r="AB27" i="1"/>
  <c r="K32" i="1"/>
  <c r="L32" i="1"/>
  <c r="M32" i="1"/>
  <c r="N32" i="1"/>
  <c r="O32" i="1"/>
  <c r="R32" i="1"/>
  <c r="S32" i="1"/>
  <c r="T32" i="1"/>
  <c r="Y32" i="1"/>
  <c r="Z32" i="1"/>
  <c r="AA32" i="1"/>
  <c r="AB32" i="1"/>
  <c r="R35" i="1"/>
  <c r="S35" i="1"/>
  <c r="T35" i="1"/>
  <c r="U35" i="1"/>
  <c r="V35" i="1"/>
  <c r="Y35" i="1"/>
  <c r="G38" i="1"/>
  <c r="H38" i="1"/>
  <c r="I38" i="1"/>
  <c r="I40" i="1"/>
  <c r="K40" i="1"/>
  <c r="L40" i="1"/>
  <c r="M40" i="1"/>
  <c r="N40" i="1"/>
  <c r="R40" i="1"/>
  <c r="S40" i="1"/>
  <c r="T40" i="1"/>
  <c r="U40" i="1"/>
  <c r="Y40" i="1"/>
  <c r="K41" i="1"/>
  <c r="L41" i="1"/>
  <c r="M41" i="1"/>
  <c r="N41" i="1"/>
  <c r="R41" i="1"/>
  <c r="S41" i="1"/>
  <c r="T41" i="1"/>
  <c r="U41" i="1"/>
  <c r="Y41" i="1"/>
  <c r="D46" i="1"/>
  <c r="E46" i="1"/>
  <c r="F46" i="1"/>
  <c r="G46" i="1"/>
  <c r="H46" i="1"/>
  <c r="K46" i="1"/>
  <c r="L46" i="1"/>
  <c r="M46" i="1"/>
  <c r="N46" i="1"/>
  <c r="O46" i="1"/>
  <c r="R46" i="1"/>
  <c r="S46" i="1"/>
  <c r="T46" i="1"/>
  <c r="U46" i="1"/>
  <c r="V46" i="1"/>
  <c r="Y46" i="1"/>
  <c r="D47" i="1"/>
  <c r="E47" i="1"/>
  <c r="F47" i="1"/>
  <c r="G47" i="1"/>
  <c r="H47" i="1"/>
  <c r="K47" i="1"/>
  <c r="L47" i="1"/>
  <c r="M47" i="1"/>
  <c r="N47" i="1"/>
  <c r="O47" i="1"/>
  <c r="R47" i="1"/>
  <c r="S47" i="1"/>
  <c r="T47" i="1"/>
  <c r="U47" i="1"/>
  <c r="V47" i="1"/>
  <c r="Y47" i="1"/>
  <c r="C52" i="1"/>
  <c r="D52" i="1"/>
  <c r="E52" i="1"/>
  <c r="F52" i="1"/>
  <c r="G52" i="1"/>
  <c r="H52" i="1"/>
  <c r="L52" i="1"/>
  <c r="M52" i="1"/>
  <c r="N52" i="1"/>
  <c r="O52" i="1"/>
  <c r="R52" i="1"/>
  <c r="S52" i="1"/>
  <c r="T52" i="1"/>
  <c r="U52" i="1"/>
  <c r="V52" i="1"/>
  <c r="Y52" i="1"/>
  <c r="C53" i="1"/>
  <c r="D53" i="1"/>
  <c r="E53" i="1"/>
  <c r="F53" i="1"/>
  <c r="G53" i="1"/>
  <c r="H53" i="1"/>
  <c r="K53" i="1"/>
  <c r="L53" i="1"/>
  <c r="M53" i="1"/>
  <c r="N53" i="1"/>
  <c r="O53" i="1"/>
  <c r="R53" i="1"/>
  <c r="S53" i="1"/>
  <c r="T53" i="1"/>
  <c r="U53" i="1"/>
  <c r="Y53" i="1"/>
  <c r="C58" i="1"/>
  <c r="D58" i="1"/>
  <c r="E58" i="1"/>
  <c r="F58" i="1"/>
  <c r="G58" i="1"/>
  <c r="H58" i="1"/>
  <c r="K58" i="1"/>
  <c r="L58" i="1"/>
  <c r="M58" i="1"/>
  <c r="N58" i="1"/>
  <c r="O58" i="1"/>
  <c r="R58" i="1"/>
  <c r="S58" i="1"/>
  <c r="T58" i="1"/>
  <c r="U58" i="1"/>
  <c r="Y58" i="1"/>
  <c r="C59" i="1"/>
  <c r="D59" i="1"/>
  <c r="E59" i="1"/>
  <c r="F59" i="1"/>
  <c r="G59" i="1"/>
  <c r="H59" i="1"/>
  <c r="K59" i="1"/>
  <c r="L59" i="1"/>
  <c r="M59" i="1"/>
  <c r="N59" i="1"/>
  <c r="O59" i="1"/>
  <c r="R59" i="1"/>
  <c r="S59" i="1"/>
  <c r="T59" i="1"/>
  <c r="U59" i="1"/>
  <c r="V59" i="1"/>
  <c r="Y59" i="1"/>
  <c r="D64" i="1"/>
  <c r="E64" i="1"/>
  <c r="F64" i="1"/>
  <c r="G64" i="1"/>
  <c r="H64" i="1"/>
  <c r="K64" i="1"/>
  <c r="L64" i="1"/>
  <c r="M64" i="1"/>
  <c r="N64" i="1"/>
  <c r="O64" i="1"/>
  <c r="R64" i="1"/>
  <c r="S64" i="1"/>
  <c r="T64" i="1"/>
  <c r="U64" i="1"/>
  <c r="V64" i="1"/>
  <c r="D65" i="1"/>
  <c r="E65" i="1"/>
  <c r="F65" i="1"/>
  <c r="G65" i="1"/>
  <c r="H65" i="1"/>
  <c r="K65" i="1"/>
  <c r="L65" i="1"/>
  <c r="M65" i="1"/>
  <c r="N65" i="1"/>
  <c r="O65" i="1"/>
  <c r="R65" i="1"/>
  <c r="S65" i="1"/>
  <c r="T65" i="1"/>
  <c r="U65" i="1"/>
  <c r="V65" i="1"/>
  <c r="K70" i="1"/>
  <c r="L70" i="1"/>
  <c r="M70" i="1"/>
  <c r="N70" i="1"/>
  <c r="R70" i="1"/>
  <c r="S70" i="1"/>
  <c r="T70" i="1"/>
  <c r="U70" i="1"/>
  <c r="Y70" i="1"/>
  <c r="K71" i="1"/>
  <c r="L71" i="1"/>
  <c r="M71" i="1"/>
  <c r="N71" i="1"/>
  <c r="R71" i="1"/>
  <c r="S71" i="1"/>
  <c r="T71" i="1"/>
  <c r="U71" i="1"/>
  <c r="Y71" i="1"/>
  <c r="C76" i="1"/>
  <c r="K76" i="1"/>
  <c r="O76" i="1"/>
  <c r="R76" i="1"/>
  <c r="S76" i="1"/>
  <c r="T76" i="1"/>
  <c r="U76" i="1"/>
  <c r="V76" i="1"/>
  <c r="Y76" i="1"/>
  <c r="C77" i="1"/>
  <c r="E77" i="1"/>
  <c r="C78" i="1"/>
  <c r="E78" i="1"/>
  <c r="J78" i="1"/>
  <c r="C79" i="1"/>
  <c r="E79" i="1"/>
  <c r="R79" i="1"/>
  <c r="S79" i="1"/>
  <c r="T79" i="1"/>
  <c r="U79" i="1"/>
  <c r="V79" i="1"/>
  <c r="Y79" i="1"/>
  <c r="Z79" i="1"/>
  <c r="AA79" i="1"/>
  <c r="AB79" i="1"/>
  <c r="C80" i="1"/>
  <c r="E80" i="1"/>
  <c r="R84" i="1"/>
  <c r="S84" i="1"/>
  <c r="T84" i="1"/>
  <c r="U84" i="1"/>
  <c r="Y84" i="1"/>
  <c r="Z84" i="1"/>
  <c r="AA84" i="1"/>
  <c r="AB84" i="1"/>
  <c r="S85" i="1"/>
  <c r="T85" i="1"/>
  <c r="U85" i="1"/>
  <c r="Y85" i="1"/>
  <c r="Z85" i="1"/>
  <c r="AA85" i="1"/>
  <c r="AB85" i="1"/>
  <c r="T90" i="1"/>
  <c r="U90" i="1"/>
  <c r="V90" i="1"/>
  <c r="Y90" i="1"/>
  <c r="Z90" i="1"/>
  <c r="AA90" i="1"/>
  <c r="AB90" i="1"/>
  <c r="T91" i="1"/>
  <c r="U91" i="1"/>
  <c r="V91" i="1"/>
  <c r="Y91" i="1"/>
  <c r="Z91" i="1"/>
  <c r="AA91" i="1"/>
  <c r="AB91" i="1"/>
  <c r="Y97" i="1"/>
  <c r="Z97" i="1"/>
  <c r="AA97" i="1"/>
  <c r="AB97" i="1"/>
  <c r="Y98" i="1"/>
  <c r="Z98" i="1"/>
  <c r="AA98" i="1"/>
  <c r="AB98" i="1"/>
  <c r="Q99" i="1"/>
  <c r="AB105" i="1"/>
  <c r="AB106" i="1"/>
  <c r="X110" i="1"/>
  <c r="G12" i="4"/>
  <c r="H12" i="4"/>
  <c r="I12" i="4"/>
  <c r="J12" i="4"/>
  <c r="G17" i="4"/>
  <c r="H17" i="4"/>
  <c r="I17" i="4"/>
  <c r="J17" i="4"/>
  <c r="G18" i="4"/>
  <c r="H18" i="4"/>
  <c r="I18" i="4"/>
  <c r="J18" i="4"/>
  <c r="G23" i="4"/>
  <c r="H23" i="4"/>
  <c r="I23" i="4"/>
  <c r="J23" i="4"/>
  <c r="G24" i="4"/>
  <c r="H24" i="4"/>
  <c r="I24" i="4"/>
  <c r="J24" i="4"/>
  <c r="G29" i="4"/>
  <c r="H29" i="4"/>
  <c r="I29" i="4"/>
  <c r="J29" i="4"/>
  <c r="G30" i="4"/>
  <c r="H30" i="4"/>
  <c r="I30" i="4"/>
  <c r="J30" i="4"/>
  <c r="I50" i="2"/>
  <c r="K3" i="9"/>
  <c r="E5" i="9"/>
  <c r="G5" i="9"/>
  <c r="I5" i="9"/>
  <c r="K5" i="9"/>
  <c r="C7" i="9"/>
  <c r="E7" i="9"/>
  <c r="K7" i="9"/>
  <c r="K11" i="9"/>
  <c r="C20" i="9"/>
  <c r="E31" i="9"/>
  <c r="G42" i="9"/>
  <c r="I47" i="9"/>
  <c r="K49" i="9"/>
  <c r="K50" i="9"/>
  <c r="K51" i="9"/>
</calcChain>
</file>

<file path=xl/comments1.xml><?xml version="1.0" encoding="utf-8"?>
<comments xmlns="http://schemas.openxmlformats.org/spreadsheetml/2006/main">
  <authors>
    <author>cwinfre</author>
  </authors>
  <commentList>
    <comment ref="O19" authorId="0" shapeId="0">
      <text>
        <r>
          <rPr>
            <b/>
            <sz val="11"/>
            <color indexed="10"/>
            <rFont val="Tahoma"/>
            <family val="2"/>
          </rPr>
          <t>TURRET PHONE</t>
        </r>
      </text>
    </comment>
    <comment ref="R83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T91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C92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<sst xmlns="http://schemas.openxmlformats.org/spreadsheetml/2006/main" count="1550" uniqueCount="1113">
  <si>
    <t>Black</t>
  </si>
  <si>
    <t>Admin</t>
  </si>
  <si>
    <t>Booth</t>
  </si>
  <si>
    <t>Williams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</si>
  <si>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</si>
  <si>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</si>
  <si>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</si>
  <si>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</si>
  <si>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</si>
  <si>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</si>
  <si>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</si>
  <si>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</si>
  <si>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</si>
  <si>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</si>
  <si>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</si>
  <si>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</si>
  <si>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</si>
  <si>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</si>
  <si>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Group</t>
  </si>
  <si>
    <t>Lead</t>
  </si>
  <si>
    <t>Seats</t>
  </si>
  <si>
    <t>Technical Services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</si>
  <si>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</si>
  <si>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</si>
  <si>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</si>
  <si>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</si>
  <si>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</si>
  <si>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</si>
  <si>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</si>
  <si>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</si>
  <si>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</si>
  <si>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</si>
  <si>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</si>
  <si>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</si>
  <si>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</si>
  <si>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</si>
  <si>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</si>
  <si>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</si>
  <si>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</si>
  <si>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</si>
  <si>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</si>
  <si>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</si>
  <si>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</si>
  <si>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</si>
  <si>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</si>
  <si>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</si>
  <si>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</si>
  <si>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</si>
  <si>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</si>
  <si>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</si>
  <si>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</si>
  <si>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</si>
  <si>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</si>
  <si>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</si>
  <si>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</si>
  <si>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</si>
  <si>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</si>
  <si>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</si>
  <si>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</si>
  <si>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</si>
  <si>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</si>
  <si>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</si>
  <si>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</si>
  <si>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</si>
  <si>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</si>
  <si>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</si>
  <si>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</si>
  <si>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</si>
  <si>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</si>
  <si>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</si>
  <si>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</si>
  <si>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</si>
  <si>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</si>
  <si>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</si>
  <si>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</si>
  <si>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</si>
  <si>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</si>
  <si>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</si>
  <si>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</si>
  <si>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</si>
  <si>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</si>
  <si>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</si>
  <si>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</si>
  <si>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</si>
  <si>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</si>
  <si>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</si>
  <si>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</si>
  <si>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</si>
  <si>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</si>
  <si>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</si>
  <si>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</si>
  <si>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</si>
  <si>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</si>
  <si>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</si>
  <si>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</si>
  <si>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</si>
  <si>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</si>
  <si>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</si>
  <si>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</si>
  <si>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</si>
  <si>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</si>
  <si>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</si>
  <si>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</si>
  <si>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</si>
  <si>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</si>
  <si>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</si>
  <si>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</si>
  <si>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</si>
  <si>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</si>
  <si>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</si>
  <si>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</si>
  <si>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</si>
  <si>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</si>
  <si>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</si>
  <si>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</si>
  <si>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</si>
  <si>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</si>
  <si>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</si>
  <si>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</si>
  <si>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</si>
  <si>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</si>
  <si>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</si>
  <si>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</si>
  <si>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</si>
  <si>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</si>
  <si>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</si>
  <si>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</si>
  <si>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</si>
  <si>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</si>
  <si>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</si>
  <si>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</si>
  <si>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</si>
  <si>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</si>
  <si>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</si>
  <si>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</si>
  <si>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</si>
  <si>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</si>
  <si>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</si>
  <si>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</si>
  <si>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</si>
  <si>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</si>
  <si>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</si>
  <si>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</si>
  <si>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</si>
  <si>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</si>
  <si>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</si>
  <si>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</si>
  <si>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</si>
  <si>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</si>
  <si>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</si>
  <si>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</si>
  <si>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</si>
  <si>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</si>
  <si>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</si>
  <si>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</si>
  <si>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</si>
  <si>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</si>
  <si>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</si>
  <si>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</si>
  <si>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</si>
  <si>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</si>
  <si>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</si>
  <si>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</si>
  <si>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</si>
  <si>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</si>
  <si>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</si>
  <si>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</si>
  <si>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</si>
  <si>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</si>
  <si>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</si>
  <si>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</si>
  <si>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</si>
  <si>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</si>
  <si>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</si>
  <si>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</si>
  <si>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</si>
  <si>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</si>
  <si>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</si>
  <si>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</si>
  <si>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</si>
  <si>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</si>
  <si>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</si>
  <si>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</si>
  <si>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</si>
  <si>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</si>
  <si>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</si>
  <si>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</si>
  <si>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</si>
  <si>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</si>
  <si>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</si>
  <si>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</si>
  <si>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</si>
  <si>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</si>
  <si>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</si>
  <si>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</si>
  <si>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</si>
  <si>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</si>
  <si>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</si>
  <si>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</si>
  <si>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</si>
  <si>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</si>
  <si>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</si>
  <si>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</si>
  <si>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</si>
  <si>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</si>
  <si>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</si>
  <si>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</si>
  <si>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</si>
  <si>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</si>
  <si>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</si>
  <si>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</si>
  <si>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</si>
  <si>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</si>
  <si>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</si>
  <si>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</si>
  <si>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</si>
  <si>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</si>
  <si>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</si>
  <si>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</si>
  <si>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</si>
  <si>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</si>
  <si>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</si>
  <si>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</si>
  <si>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</si>
  <si>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</si>
  <si>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</si>
  <si>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</si>
  <si>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</si>
  <si>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</si>
  <si>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</si>
  <si>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</si>
  <si>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</si>
  <si>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</si>
  <si>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</si>
  <si>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</si>
  <si>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</si>
  <si>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</si>
  <si>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</si>
  <si>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</si>
  <si>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</si>
  <si>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</si>
  <si>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</si>
  <si>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</si>
  <si>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</si>
  <si>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</si>
  <si>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</si>
  <si>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</si>
  <si>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</si>
  <si>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</si>
  <si>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</si>
  <si>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</si>
  <si>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</si>
  <si>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</si>
  <si>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</si>
  <si>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</si>
  <si>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</si>
  <si>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</si>
  <si>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</si>
  <si>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</si>
  <si>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</si>
  <si>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</si>
  <si>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Generation Investments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</si>
  <si>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</si>
  <si>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</si>
  <si>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</si>
  <si>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</si>
  <si>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</si>
  <si>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</si>
  <si>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</si>
  <si>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</si>
  <si>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</si>
  <si>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</si>
  <si>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Kroll</t>
  </si>
  <si>
    <t>Llodra</t>
  </si>
  <si>
    <t>Sturm</t>
  </si>
  <si>
    <t>Davis</t>
  </si>
  <si>
    <t>Arora</t>
  </si>
  <si>
    <t>Claudette Harvey</t>
  </si>
  <si>
    <t>Tina Rode</t>
  </si>
  <si>
    <t>6th Floor Layout - Gas &amp; Power</t>
  </si>
  <si>
    <t>Oh</t>
  </si>
  <si>
    <t>Miller</t>
  </si>
  <si>
    <t>Coulter</t>
  </si>
  <si>
    <t>Kinser</t>
  </si>
  <si>
    <t>Podurgiel</t>
  </si>
  <si>
    <t>Freije</t>
  </si>
  <si>
    <t>Rust</t>
  </si>
  <si>
    <t>Valdes</t>
  </si>
  <si>
    <t>Burnett</t>
  </si>
  <si>
    <t>Smith</t>
  </si>
  <si>
    <t>Lotz</t>
  </si>
  <si>
    <t>Hanse</t>
  </si>
  <si>
    <t>Choate</t>
  </si>
  <si>
    <t>Gupta</t>
  </si>
  <si>
    <t>Capasso</t>
  </si>
  <si>
    <t>Laurent</t>
  </si>
  <si>
    <t>Blaine</t>
  </si>
  <si>
    <t>Garcia</t>
  </si>
  <si>
    <t>Thomas</t>
  </si>
  <si>
    <t>Forney</t>
  </si>
  <si>
    <t>Hernandez</t>
  </si>
  <si>
    <t>Lorenz</t>
  </si>
  <si>
    <t>King</t>
  </si>
  <si>
    <t>Benson</t>
  </si>
  <si>
    <t>Ballato</t>
  </si>
  <si>
    <t>Carson</t>
  </si>
  <si>
    <t>Broderick</t>
  </si>
  <si>
    <t>Gilbert-Smith</t>
  </si>
  <si>
    <t>Weather</t>
  </si>
  <si>
    <t>Growth</t>
  </si>
  <si>
    <t>Roberts</t>
  </si>
  <si>
    <t>Colwell</t>
  </si>
  <si>
    <t>Last Name</t>
  </si>
  <si>
    <t>First Name</t>
  </si>
  <si>
    <t>ECS location</t>
  </si>
  <si>
    <t>POC</t>
  </si>
  <si>
    <t>Sample:</t>
  </si>
  <si>
    <t>Doe</t>
  </si>
  <si>
    <t>John</t>
  </si>
  <si>
    <t>3xxxx</t>
  </si>
  <si>
    <t>EB 31XX</t>
  </si>
  <si>
    <t>05XXX</t>
  </si>
  <si>
    <t>Jane Smith</t>
  </si>
  <si>
    <t>Tijerina</t>
  </si>
  <si>
    <t>Shepperd</t>
  </si>
  <si>
    <t>Belsha</t>
  </si>
  <si>
    <t>Winfrey</t>
  </si>
  <si>
    <t>Wes</t>
  </si>
  <si>
    <t>Shirley</t>
  </si>
  <si>
    <t>Tammy</t>
  </si>
  <si>
    <t>Lorie</t>
  </si>
  <si>
    <t>Christa</t>
  </si>
  <si>
    <t>EB 3305</t>
  </si>
  <si>
    <t>EB 3306</t>
  </si>
  <si>
    <t>EB 3304a</t>
  </si>
  <si>
    <t>EB 3306a</t>
  </si>
  <si>
    <t>EB 3303a</t>
  </si>
  <si>
    <t>06764</t>
  </si>
  <si>
    <t>06763</t>
  </si>
  <si>
    <t>06130</t>
  </si>
  <si>
    <t>06131</t>
  </si>
  <si>
    <t>06132</t>
  </si>
  <si>
    <t>Lorie Belsha</t>
  </si>
  <si>
    <t>Kitchen</t>
  </si>
  <si>
    <t>Louise</t>
  </si>
  <si>
    <t>EB3314</t>
  </si>
  <si>
    <t>Tammie Schoppe</t>
  </si>
  <si>
    <t>Schoppe</t>
  </si>
  <si>
    <t>Tammie</t>
  </si>
  <si>
    <t>EB3315</t>
  </si>
  <si>
    <t>Acevedo</t>
  </si>
  <si>
    <t>Rudy</t>
  </si>
  <si>
    <t>EB 3112C</t>
  </si>
  <si>
    <t>06578</t>
  </si>
  <si>
    <t>Braddock</t>
  </si>
  <si>
    <t>Billy</t>
  </si>
  <si>
    <t>EB 3112A</t>
  </si>
  <si>
    <t>06579</t>
  </si>
  <si>
    <t>Day</t>
  </si>
  <si>
    <t>Amanda</t>
  </si>
  <si>
    <t>EB 3111A</t>
  </si>
  <si>
    <t>06574</t>
  </si>
  <si>
    <t>Emmons</t>
  </si>
  <si>
    <t>Suzette</t>
  </si>
  <si>
    <t>EB 3111B</t>
  </si>
  <si>
    <t>06571</t>
  </si>
  <si>
    <t>Fairley</t>
  </si>
  <si>
    <t>David</t>
  </si>
  <si>
    <t>EB 3107F</t>
  </si>
  <si>
    <t>06580</t>
  </si>
  <si>
    <t>Harvey</t>
  </si>
  <si>
    <t>Claudette</t>
  </si>
  <si>
    <t>EB 3105B</t>
  </si>
  <si>
    <t>06575</t>
  </si>
  <si>
    <t>Jafry</t>
  </si>
  <si>
    <t>Rahil</t>
  </si>
  <si>
    <t>EB 3107G</t>
  </si>
  <si>
    <t>06581</t>
  </si>
  <si>
    <t>Heather</t>
  </si>
  <si>
    <t>EB 3107H</t>
  </si>
  <si>
    <t>06582</t>
  </si>
  <si>
    <t>Marshall</t>
  </si>
  <si>
    <t>Howard</t>
  </si>
  <si>
    <t>EB 3105A</t>
  </si>
  <si>
    <t>06573</t>
  </si>
  <si>
    <t>Piazze</t>
  </si>
  <si>
    <t>Tara</t>
  </si>
  <si>
    <t>EB 3107C</t>
  </si>
  <si>
    <t>06572</t>
  </si>
  <si>
    <t>Rorschach</t>
  </si>
  <si>
    <t>Reagan</t>
  </si>
  <si>
    <t>EB 3112B</t>
  </si>
  <si>
    <t>06577</t>
  </si>
  <si>
    <t>Curry</t>
  </si>
  <si>
    <t>EB3119B</t>
  </si>
  <si>
    <t>ECS06686</t>
  </si>
  <si>
    <t>Duran</t>
  </si>
  <si>
    <t>Dave</t>
  </si>
  <si>
    <t>EB3319</t>
  </si>
  <si>
    <t>ECS05050</t>
  </si>
  <si>
    <t>ECS06549</t>
  </si>
  <si>
    <t>Dutta</t>
  </si>
  <si>
    <t>Tom</t>
  </si>
  <si>
    <t>EB3106D</t>
  </si>
  <si>
    <t>ECS06562</t>
  </si>
  <si>
    <t>Irani</t>
  </si>
  <si>
    <t>Eb3108D</t>
  </si>
  <si>
    <t>ECS06554</t>
  </si>
  <si>
    <t>Jester</t>
  </si>
  <si>
    <t>Larry</t>
  </si>
  <si>
    <t>EB3120A</t>
  </si>
  <si>
    <t>ECS06684</t>
  </si>
  <si>
    <t>Letzerich</t>
  </si>
  <si>
    <t>Palmer</t>
  </si>
  <si>
    <t>EB3108B</t>
  </si>
  <si>
    <t>ECS06565</t>
  </si>
  <si>
    <t>MA</t>
  </si>
  <si>
    <t>ECS06553</t>
  </si>
  <si>
    <t>Luong</t>
  </si>
  <si>
    <t>EB3106B</t>
  </si>
  <si>
    <t>ECS06564</t>
  </si>
  <si>
    <t>Martinez</t>
  </si>
  <si>
    <t>Judy</t>
  </si>
  <si>
    <t>EB3120D</t>
  </si>
  <si>
    <t>ECS06494</t>
  </si>
  <si>
    <t>Olvera</t>
  </si>
  <si>
    <t>Paulita</t>
  </si>
  <si>
    <t>EB3107B</t>
  </si>
  <si>
    <t>ECS06406</t>
  </si>
  <si>
    <t>Rode</t>
  </si>
  <si>
    <t>Tina</t>
  </si>
  <si>
    <t>EB3318</t>
  </si>
  <si>
    <t>ECS06541</t>
  </si>
  <si>
    <t>Sell</t>
  </si>
  <si>
    <t>Maximillian</t>
  </si>
  <si>
    <t>EB3108A</t>
  </si>
  <si>
    <t>ECS06563</t>
  </si>
  <si>
    <t>Scheuer</t>
  </si>
  <si>
    <t>Janelle</t>
  </si>
  <si>
    <t>EB3108E</t>
  </si>
  <si>
    <t>ECS06566</t>
  </si>
  <si>
    <t>Wood</t>
  </si>
  <si>
    <t>George</t>
  </si>
  <si>
    <t>Wheeler</t>
  </si>
  <si>
    <t>Rob</t>
  </si>
  <si>
    <t>EB3122N</t>
  </si>
  <si>
    <t>ECS06555</t>
  </si>
  <si>
    <t>Politis</t>
  </si>
  <si>
    <t>EB3122r</t>
  </si>
  <si>
    <t>ECS06556</t>
  </si>
  <si>
    <t>Duffy</t>
  </si>
  <si>
    <t>Mathew</t>
  </si>
  <si>
    <t>EB</t>
  </si>
  <si>
    <t>ECS06685</t>
  </si>
  <si>
    <t xml:space="preserve">*denotes TURRET PHONE </t>
  </si>
  <si>
    <t>Vernon</t>
  </si>
  <si>
    <t>Clayton</t>
  </si>
  <si>
    <t>853-9719</t>
  </si>
  <si>
    <t>GENCO</t>
  </si>
  <si>
    <t>Claudia Guerra</t>
  </si>
  <si>
    <t>Ryan</t>
  </si>
  <si>
    <t>853-4793</t>
  </si>
  <si>
    <t>EB3131a</t>
  </si>
  <si>
    <t>Bailey</t>
  </si>
  <si>
    <t>Debra</t>
  </si>
  <si>
    <t>853-1657</t>
  </si>
  <si>
    <t>EB3105c</t>
  </si>
  <si>
    <t>Bentley</t>
  </si>
  <si>
    <t>Corry</t>
  </si>
  <si>
    <t>853-0421</t>
  </si>
  <si>
    <t>EB3115h</t>
  </si>
  <si>
    <t>Tamara</t>
  </si>
  <si>
    <t>853-5800</t>
  </si>
  <si>
    <t>EB3125d</t>
  </si>
  <si>
    <t>T.Jae Black</t>
  </si>
  <si>
    <t xml:space="preserve">Guerra </t>
  </si>
  <si>
    <t>Claudia</t>
  </si>
  <si>
    <t>853-4588</t>
  </si>
  <si>
    <t>EB3125c</t>
  </si>
  <si>
    <t>Shoemake</t>
  </si>
  <si>
    <t>Lisa</t>
  </si>
  <si>
    <t>853-9194</t>
  </si>
  <si>
    <t>EB3125a</t>
  </si>
  <si>
    <t>Lisa Shoemake</t>
  </si>
  <si>
    <t>John (JD)</t>
  </si>
  <si>
    <t>853-6152</t>
  </si>
  <si>
    <t>EB3109b</t>
  </si>
  <si>
    <t>Mark (Dean)</t>
  </si>
  <si>
    <t>853-9130</t>
  </si>
  <si>
    <t>EB3113b</t>
  </si>
  <si>
    <t xml:space="preserve">Baughman </t>
  </si>
  <si>
    <t>Don</t>
  </si>
  <si>
    <t>853-0392</t>
  </si>
  <si>
    <t>EB3114a</t>
  </si>
  <si>
    <t>Lowell</t>
  </si>
  <si>
    <t>EB3117b</t>
  </si>
  <si>
    <t>Kaniss</t>
  </si>
  <si>
    <t>Jason</t>
  </si>
  <si>
    <t>345-8687</t>
  </si>
  <si>
    <t>EB3130b</t>
  </si>
  <si>
    <t>Simpson</t>
  </si>
  <si>
    <t>Erik</t>
  </si>
  <si>
    <t>853-0600</t>
  </si>
  <si>
    <t>EB3116b</t>
  </si>
  <si>
    <t>Patrick</t>
  </si>
  <si>
    <t>853-3806</t>
  </si>
  <si>
    <t>EB3115d</t>
  </si>
  <si>
    <t>Aggarwal</t>
  </si>
  <si>
    <t>Anubhav</t>
  </si>
  <si>
    <t>853-0621</t>
  </si>
  <si>
    <t>EB3115f</t>
  </si>
  <si>
    <t>Matt</t>
  </si>
  <si>
    <t>853-0351</t>
  </si>
  <si>
    <t>EB3116d</t>
  </si>
  <si>
    <t>Maria</t>
  </si>
  <si>
    <t>853-6350</t>
  </si>
  <si>
    <t>EB3115c</t>
  </si>
  <si>
    <t>Russell</t>
  </si>
  <si>
    <t>853-9575</t>
  </si>
  <si>
    <t>EB3116c</t>
  </si>
  <si>
    <t>Fletch</t>
  </si>
  <si>
    <t>853-9684</t>
  </si>
  <si>
    <t>EB3117c</t>
  </si>
  <si>
    <t>853-6284</t>
  </si>
  <si>
    <t>EB3115g</t>
  </si>
  <si>
    <t>853-1636</t>
  </si>
  <si>
    <t>EB3122k</t>
  </si>
  <si>
    <t>Paul</t>
  </si>
  <si>
    <t>853-9332</t>
  </si>
  <si>
    <t>EB3117e</t>
  </si>
  <si>
    <t>853-3917</t>
  </si>
  <si>
    <t>EB3117d</t>
  </si>
  <si>
    <t>Mark Dana</t>
  </si>
  <si>
    <t>853-7791</t>
  </si>
  <si>
    <t>EB3118b</t>
  </si>
  <si>
    <t>Schneider</t>
  </si>
  <si>
    <t>Bryce</t>
  </si>
  <si>
    <t>853-3936</t>
  </si>
  <si>
    <t>EB3123c</t>
  </si>
  <si>
    <t>Mahajan</t>
  </si>
  <si>
    <t>Ashish</t>
  </si>
  <si>
    <t>853-1615</t>
  </si>
  <si>
    <t>EB3115e</t>
  </si>
  <si>
    <t>Rogers</t>
  </si>
  <si>
    <t>Ben</t>
  </si>
  <si>
    <t>853-7998</t>
  </si>
  <si>
    <t>EB3118d</t>
  </si>
  <si>
    <t>Quenet</t>
  </si>
  <si>
    <t>Joe</t>
  </si>
  <si>
    <t>853-5229</t>
  </si>
  <si>
    <t>EB3118e</t>
  </si>
  <si>
    <t>Willis</t>
  </si>
  <si>
    <t>Cory</t>
  </si>
  <si>
    <t>853-3081</t>
  </si>
  <si>
    <t>EB3119c</t>
  </si>
  <si>
    <t>Gautam</t>
  </si>
  <si>
    <t>853-0678</t>
  </si>
  <si>
    <t>EB3116e</t>
  </si>
  <si>
    <t>Stepenovitch</t>
  </si>
  <si>
    <t>853-1955</t>
  </si>
  <si>
    <t>EB3122h</t>
  </si>
  <si>
    <t>Philip</t>
  </si>
  <si>
    <t>853-0961</t>
  </si>
  <si>
    <t>EB3122g</t>
  </si>
  <si>
    <t>Makkai</t>
  </si>
  <si>
    <t>Peter</t>
  </si>
  <si>
    <t>853-1541</t>
  </si>
  <si>
    <t>EB3122f</t>
  </si>
  <si>
    <t>853-0403</t>
  </si>
  <si>
    <t>Gulmeden</t>
  </si>
  <si>
    <t>Utku</t>
  </si>
  <si>
    <t>345-2592</t>
  </si>
  <si>
    <t>EB3109f (left table)</t>
  </si>
  <si>
    <t>Campbell</t>
  </si>
  <si>
    <t>853-9351</t>
  </si>
  <si>
    <t xml:space="preserve">EB3122d </t>
  </si>
  <si>
    <t>Mack</t>
  </si>
  <si>
    <t>Iris</t>
  </si>
  <si>
    <t>853-6711</t>
  </si>
  <si>
    <t>EB3121k</t>
  </si>
  <si>
    <t>Gualy</t>
  </si>
  <si>
    <t>Jaime E.</t>
  </si>
  <si>
    <t>853-0521</t>
  </si>
  <si>
    <t>EB3121f</t>
  </si>
  <si>
    <t>Wang</t>
  </si>
  <si>
    <t>Steve</t>
  </si>
  <si>
    <t>853-0413</t>
  </si>
  <si>
    <t>EB3121g</t>
  </si>
  <si>
    <t>Harry</t>
  </si>
  <si>
    <t>853-6750</t>
  </si>
  <si>
    <t>EB3121j</t>
  </si>
  <si>
    <t>Stalford</t>
  </si>
  <si>
    <t xml:space="preserve">Robert  </t>
  </si>
  <si>
    <t>853-6768</t>
  </si>
  <si>
    <t>EB3121h</t>
  </si>
  <si>
    <t>Bill</t>
  </si>
  <si>
    <t>853-3801</t>
  </si>
  <si>
    <t>EB3115a</t>
  </si>
  <si>
    <t>Jay</t>
  </si>
  <si>
    <t>853-6967</t>
  </si>
  <si>
    <t>Juan</t>
  </si>
  <si>
    <t>853-0383</t>
  </si>
  <si>
    <t>EB3114</t>
  </si>
  <si>
    <t>Miguel L.</t>
  </si>
  <si>
    <t>853-5458</t>
  </si>
  <si>
    <t>EB3113c</t>
  </si>
  <si>
    <t>853-6203</t>
  </si>
  <si>
    <t>EB3116a</t>
  </si>
  <si>
    <t>Gretchen</t>
  </si>
  <si>
    <t>853-6261</t>
  </si>
  <si>
    <t>EB3114b</t>
  </si>
  <si>
    <t xml:space="preserve">Laura </t>
  </si>
  <si>
    <t>853-6470</t>
  </si>
  <si>
    <t>EB3115b</t>
  </si>
  <si>
    <t>Kayne</t>
  </si>
  <si>
    <t>853-4340</t>
  </si>
  <si>
    <t>EB3110f</t>
  </si>
  <si>
    <t>Valderrama</t>
  </si>
  <si>
    <t>853-7319</t>
  </si>
  <si>
    <t>EB3122c</t>
  </si>
  <si>
    <t>Dalton</t>
  </si>
  <si>
    <t>Oscar</t>
  </si>
  <si>
    <t>853-0361</t>
  </si>
  <si>
    <t>EB3122a</t>
  </si>
  <si>
    <t>Clynes</t>
  </si>
  <si>
    <t>853-7724</t>
  </si>
  <si>
    <t>EB3122b</t>
  </si>
  <si>
    <t>Carroll</t>
  </si>
  <si>
    <t>Alexis (Lex)</t>
  </si>
  <si>
    <t>853-5426</t>
  </si>
  <si>
    <t>EB3122m</t>
  </si>
  <si>
    <t>Irvin</t>
  </si>
  <si>
    <t>853-9548</t>
  </si>
  <si>
    <t>EB3107e</t>
  </si>
  <si>
    <t>Presto</t>
  </si>
  <si>
    <t>Kevin</t>
  </si>
  <si>
    <t>853-5035</t>
  </si>
  <si>
    <t>EB3118c</t>
  </si>
  <si>
    <t>Pan</t>
  </si>
  <si>
    <t>345-1853</t>
  </si>
  <si>
    <t>EB3119d</t>
  </si>
  <si>
    <t>Forster</t>
  </si>
  <si>
    <t>853-1861</t>
  </si>
  <si>
    <t>EB3121d</t>
  </si>
  <si>
    <t>Abler</t>
  </si>
  <si>
    <t>853-9375</t>
  </si>
  <si>
    <t>EB3122p</t>
  </si>
  <si>
    <t>Kelly</t>
  </si>
  <si>
    <t>Michael E.</t>
  </si>
  <si>
    <t>853-3947</t>
  </si>
  <si>
    <t>EB3121b</t>
  </si>
  <si>
    <t>Ratliff</t>
  </si>
  <si>
    <t>Beau</t>
  </si>
  <si>
    <t>853-5194</t>
  </si>
  <si>
    <t>EB3121a</t>
  </si>
  <si>
    <t>853-5462</t>
  </si>
  <si>
    <t>EB3117a</t>
  </si>
  <si>
    <t>DeCook</t>
  </si>
  <si>
    <t>Todd</t>
  </si>
  <si>
    <t>853-6478</t>
  </si>
  <si>
    <t>EB3118a</t>
  </si>
  <si>
    <t>853-4201</t>
  </si>
  <si>
    <t>EB3120b</t>
  </si>
  <si>
    <t>William (Bill)</t>
  </si>
  <si>
    <t>853-7696</t>
  </si>
  <si>
    <t>EB3111c</t>
  </si>
  <si>
    <t>Seung-Taek</t>
  </si>
  <si>
    <t>853-6989</t>
  </si>
  <si>
    <t>EB3110d</t>
  </si>
  <si>
    <t>Schiavone</t>
  </si>
  <si>
    <t>853-3032</t>
  </si>
  <si>
    <t>EB3112d</t>
  </si>
  <si>
    <t>Jeff</t>
  </si>
  <si>
    <t>853-7111</t>
  </si>
  <si>
    <t>EB3112e</t>
  </si>
  <si>
    <t>Doug</t>
  </si>
  <si>
    <t>853-9310</t>
  </si>
  <si>
    <t>EB3112f</t>
  </si>
  <si>
    <t>Joseph</t>
  </si>
  <si>
    <t>853-1782</t>
  </si>
  <si>
    <t>EB3113d</t>
  </si>
  <si>
    <t>Mc Elreath</t>
  </si>
  <si>
    <t>Alexander</t>
  </si>
  <si>
    <t>853-6715</t>
  </si>
  <si>
    <t>HOURLY</t>
  </si>
  <si>
    <t>853-7160</t>
  </si>
  <si>
    <t>EB3111e</t>
  </si>
  <si>
    <t>Saibi</t>
  </si>
  <si>
    <t>853-5012</t>
  </si>
  <si>
    <t>EB3111d</t>
  </si>
  <si>
    <t>Will</t>
  </si>
  <si>
    <t>Lloyd</t>
  </si>
  <si>
    <t>853-3383</t>
  </si>
  <si>
    <t>EB3125e</t>
  </si>
  <si>
    <t xml:space="preserve">Gilbert </t>
  </si>
  <si>
    <t>Gerald</t>
  </si>
  <si>
    <t>853-3932</t>
  </si>
  <si>
    <t>EB3109d</t>
  </si>
  <si>
    <t>853-5642</t>
  </si>
  <si>
    <t>EB3109c</t>
  </si>
  <si>
    <t>Edward</t>
  </si>
  <si>
    <t>853-6351</t>
  </si>
  <si>
    <t>EB3110e</t>
  </si>
  <si>
    <t>Bolt</t>
  </si>
  <si>
    <t>Laural</t>
  </si>
  <si>
    <t>853-4873</t>
  </si>
  <si>
    <t>EB3109f (left window)</t>
  </si>
  <si>
    <t>May</t>
  </si>
  <si>
    <t>853-1613</t>
  </si>
  <si>
    <t>EB3109f (right window)</t>
  </si>
  <si>
    <t>Dean</t>
  </si>
  <si>
    <t>Clint</t>
  </si>
  <si>
    <t>853-0484</t>
  </si>
  <si>
    <t>EB3109f (right table)</t>
  </si>
  <si>
    <t>Pace</t>
  </si>
  <si>
    <t>Andrew</t>
  </si>
  <si>
    <t>853-4767</t>
  </si>
  <si>
    <t>EB3130c</t>
  </si>
  <si>
    <t>Benchluch</t>
  </si>
  <si>
    <t>Moises</t>
  </si>
  <si>
    <t>345-3789</t>
  </si>
  <si>
    <t>EB3105d</t>
  </si>
  <si>
    <t>Gim</t>
  </si>
  <si>
    <t>345-3241</t>
  </si>
  <si>
    <t>EB3131e</t>
  </si>
  <si>
    <t>Imai</t>
  </si>
  <si>
    <t>Rika</t>
  </si>
  <si>
    <t>853-7236</t>
  </si>
  <si>
    <t>EB3131d</t>
  </si>
  <si>
    <t>Cline</t>
  </si>
  <si>
    <t>853-6476</t>
  </si>
  <si>
    <t>EB3131c</t>
  </si>
  <si>
    <t>Benjelloun</t>
  </si>
  <si>
    <t>Hicham</t>
  </si>
  <si>
    <t>345-7517</t>
  </si>
  <si>
    <t>EB3151a</t>
  </si>
  <si>
    <t>Jenkins</t>
  </si>
  <si>
    <t>Daniel</t>
  </si>
  <si>
    <t>345-3398</t>
  </si>
  <si>
    <t>EB3132f</t>
  </si>
  <si>
    <t>Giron</t>
  </si>
  <si>
    <t>Gustavo</t>
  </si>
  <si>
    <t>345-1854</t>
  </si>
  <si>
    <t>EB3131f</t>
  </si>
  <si>
    <t>Marquez</t>
  </si>
  <si>
    <t>Mauricio</t>
  </si>
  <si>
    <t>345-4568</t>
  </si>
  <si>
    <t>EB3131b</t>
  </si>
  <si>
    <t>5th floor</t>
  </si>
  <si>
    <t>Total Trading Desks</t>
  </si>
  <si>
    <t>6th floor</t>
  </si>
  <si>
    <t>Seats occupied</t>
  </si>
  <si>
    <t>Enron Center South</t>
  </si>
  <si>
    <t>4th floor</t>
  </si>
  <si>
    <t>3rd Floor</t>
  </si>
  <si>
    <t xml:space="preserve">3rd floor </t>
  </si>
  <si>
    <t>EGM</t>
  </si>
  <si>
    <t>EIM</t>
  </si>
  <si>
    <t>ENW</t>
  </si>
  <si>
    <t>Proposed usage</t>
  </si>
  <si>
    <t>4th Floor</t>
  </si>
  <si>
    <t>EOL Operations</t>
  </si>
  <si>
    <t>Perlmann</t>
  </si>
  <si>
    <t>Rub Infrastructure</t>
  </si>
  <si>
    <t>ENA Support</t>
  </si>
  <si>
    <t>Bob Hall</t>
  </si>
  <si>
    <t>5th Floor</t>
  </si>
  <si>
    <t>M&amp;A</t>
  </si>
  <si>
    <t>Robinson</t>
  </si>
  <si>
    <t>Jacoby</t>
  </si>
  <si>
    <t>Gas Structuring</t>
  </si>
  <si>
    <t>Power Structuring</t>
  </si>
  <si>
    <t>Tech Services</t>
  </si>
  <si>
    <t>Available</t>
  </si>
  <si>
    <t>6th Floor</t>
  </si>
  <si>
    <t xml:space="preserve">Trading &amp; Marketing Op's </t>
  </si>
  <si>
    <t>EOL Infra structure</t>
  </si>
  <si>
    <t>EES currently in ECS</t>
  </si>
  <si>
    <t>Total Spoken for</t>
  </si>
  <si>
    <t>Total Available</t>
  </si>
  <si>
    <t>Grand Total</t>
  </si>
  <si>
    <t>Vacant 1</t>
  </si>
  <si>
    <t>Vacant 2</t>
  </si>
  <si>
    <t>Vacant 3</t>
  </si>
  <si>
    <t>Vacant 4</t>
  </si>
  <si>
    <t>EES wholesale &amp; retail to be moved</t>
  </si>
  <si>
    <t>Vacant desks (including EES)</t>
  </si>
  <si>
    <t>EOL</t>
  </si>
  <si>
    <t>Structuring</t>
  </si>
  <si>
    <t>Forester</t>
  </si>
  <si>
    <t>Gaskill/Will</t>
  </si>
  <si>
    <t xml:space="preserve">Fundies </t>
  </si>
  <si>
    <t>Regulatory</t>
  </si>
  <si>
    <t>Steffes</t>
  </si>
  <si>
    <t xml:space="preserve">Vacant 2 </t>
  </si>
  <si>
    <t>Fundies IT</t>
  </si>
  <si>
    <t>GAS logistics</t>
  </si>
  <si>
    <t xml:space="preserve">GAS trading </t>
  </si>
  <si>
    <t>GAS risk</t>
  </si>
  <si>
    <t>East Power trading</t>
  </si>
  <si>
    <t>East Power risk</t>
  </si>
  <si>
    <t>Development Systems/VMS</t>
  </si>
  <si>
    <t>East Power Scheduling</t>
  </si>
  <si>
    <t>East Power orig</t>
  </si>
  <si>
    <t>East Power Admins</t>
  </si>
  <si>
    <t>GAS admins</t>
  </si>
  <si>
    <t xml:space="preserve">GAS orig </t>
  </si>
  <si>
    <t>GAS vol mgt</t>
  </si>
  <si>
    <t>East Power vol mgt</t>
  </si>
  <si>
    <t>IT DESK TOP SUPPORT</t>
  </si>
  <si>
    <t>T/O 06103</t>
  </si>
  <si>
    <t>T/O 06104</t>
  </si>
  <si>
    <t>T/O 06102</t>
  </si>
  <si>
    <t>Conf 06100</t>
  </si>
  <si>
    <t>Market Risk/Research</t>
  </si>
  <si>
    <t>Bradford</t>
  </si>
  <si>
    <t>Credit</t>
  </si>
  <si>
    <t>East Power real time</t>
  </si>
  <si>
    <t>Lavorato</t>
  </si>
  <si>
    <t>T/O 06105</t>
  </si>
  <si>
    <t xml:space="preserve">PRELIMINARY - </t>
  </si>
  <si>
    <t>J. Lavorato</t>
  </si>
  <si>
    <t>EAST GAS</t>
  </si>
  <si>
    <t>CENTRAL GAS</t>
  </si>
  <si>
    <t xml:space="preserve"> </t>
  </si>
  <si>
    <t>TEXAS GAS</t>
  </si>
  <si>
    <t xml:space="preserve">NYMEX </t>
  </si>
  <si>
    <t>WEST GAS</t>
  </si>
  <si>
    <t>GAS (Open)</t>
  </si>
  <si>
    <t>Floor Techs</t>
  </si>
  <si>
    <t>Jim Steffes</t>
  </si>
  <si>
    <t>Suzzane Calcagno</t>
  </si>
  <si>
    <t>Don Baughman</t>
  </si>
  <si>
    <t>24 hour desk</t>
  </si>
  <si>
    <t>Miguel Garcia</t>
  </si>
  <si>
    <t>Peter Makkai</t>
  </si>
  <si>
    <t>Willis Phillips</t>
  </si>
  <si>
    <t>Juan Padron</t>
  </si>
  <si>
    <t>Kevin Presto</t>
  </si>
  <si>
    <t>Mike Carson</t>
  </si>
  <si>
    <t xml:space="preserve">Fletch </t>
  </si>
  <si>
    <t>Rob Benson</t>
  </si>
  <si>
    <t>Dana Davis</t>
  </si>
  <si>
    <t>grwth</t>
  </si>
  <si>
    <t>T.J. Black</t>
  </si>
  <si>
    <t>Lloyd Will</t>
  </si>
  <si>
    <t>Eric Sabi</t>
  </si>
  <si>
    <t>Jason Kaniss</t>
  </si>
  <si>
    <t>Russell Ballato</t>
  </si>
  <si>
    <t>Paul Thomas</t>
  </si>
  <si>
    <t>Bryce Schneider</t>
  </si>
  <si>
    <t>NE Cash</t>
  </si>
  <si>
    <t>Corry Bentley</t>
  </si>
  <si>
    <t>Patrick Hanse</t>
  </si>
  <si>
    <t>Maria Valdes</t>
  </si>
  <si>
    <t>Jason Choate</t>
  </si>
  <si>
    <t>Lisa Burnett</t>
  </si>
  <si>
    <t>Dave Ryan</t>
  </si>
  <si>
    <t>Kevin Moore</t>
  </si>
  <si>
    <t>Andy Pace</t>
  </si>
  <si>
    <t>Kevin Cline</t>
  </si>
  <si>
    <t>Rika Imai</t>
  </si>
  <si>
    <t>Martin Lin</t>
  </si>
  <si>
    <t>Ryan Williams</t>
  </si>
  <si>
    <t>Gulay Soykok</t>
  </si>
  <si>
    <t>Mauricio Marquez</t>
  </si>
  <si>
    <t>Chris Calger</t>
  </si>
  <si>
    <t>Robert Johnston</t>
  </si>
  <si>
    <t>Debra Bailey</t>
  </si>
  <si>
    <t>Projects</t>
  </si>
  <si>
    <t>Rob Stalford*</t>
  </si>
  <si>
    <t>Steve Wang*</t>
  </si>
  <si>
    <t>Regan Rorschach</t>
  </si>
  <si>
    <t>Bill Abler</t>
  </si>
  <si>
    <t>Dale Furrow</t>
  </si>
  <si>
    <t>Larry Valderrama</t>
  </si>
  <si>
    <t>Jim Meyn</t>
  </si>
  <si>
    <t>Jim Brysch</t>
  </si>
  <si>
    <t>Eric Boyt</t>
  </si>
  <si>
    <t>Gary Bryan</t>
  </si>
  <si>
    <t>Edith Cross</t>
  </si>
  <si>
    <t>Mike Curry</t>
  </si>
  <si>
    <t>Jeff Miller</t>
  </si>
  <si>
    <t>Smith Day</t>
  </si>
  <si>
    <t>POWER FUNDY'S</t>
  </si>
  <si>
    <t>Diana Allen</t>
  </si>
  <si>
    <t>Ted Ballinger</t>
  </si>
  <si>
    <t>Marc Symms</t>
  </si>
  <si>
    <t>Will Smith</t>
  </si>
  <si>
    <t>Marc Bir</t>
  </si>
  <si>
    <t>Skiva Govindasamy</t>
  </si>
  <si>
    <t>Sonia Hennesse</t>
  </si>
  <si>
    <t>Steve Nat</t>
  </si>
  <si>
    <t>Duong Luu</t>
  </si>
  <si>
    <t>Norman Lee</t>
  </si>
  <si>
    <t>Arun Balasundaram</t>
  </si>
  <si>
    <t>Min Zheng</t>
  </si>
  <si>
    <t>David Poston</t>
  </si>
  <si>
    <t>Matt Burleigh</t>
  </si>
  <si>
    <t>Pete Davis</t>
  </si>
  <si>
    <t>Anna Docwra</t>
  </si>
  <si>
    <t>George Wang</t>
  </si>
  <si>
    <t>Jonathan Ryan</t>
  </si>
  <si>
    <t>Floater</t>
  </si>
  <si>
    <t>MW/SE Term</t>
  </si>
  <si>
    <t>Alan Chen</t>
  </si>
  <si>
    <t>IT</t>
  </si>
  <si>
    <t>POWER RISK</t>
  </si>
  <si>
    <t>GAS RISK</t>
  </si>
  <si>
    <t>POWER WEATHER</t>
  </si>
  <si>
    <t>MW/SE MARKETING</t>
  </si>
  <si>
    <t>STRUCTURING</t>
  </si>
  <si>
    <t>NE MARKETING</t>
  </si>
  <si>
    <t>OPTIONS</t>
  </si>
  <si>
    <t>SCHEDULING</t>
  </si>
  <si>
    <t>MW/SE CASH</t>
  </si>
  <si>
    <t>NE CASH</t>
  </si>
  <si>
    <t>NE TERM</t>
  </si>
  <si>
    <t>MW/SE TERM</t>
  </si>
  <si>
    <t>MW/SE PHYSICAL</t>
  </si>
  <si>
    <t>NE PHYSICAL</t>
  </si>
  <si>
    <t>MD MARKETING</t>
  </si>
  <si>
    <t>MD TRADING</t>
  </si>
  <si>
    <t>REGULATORY POWER &amp; GAS</t>
  </si>
  <si>
    <t>Donnie Vinson</t>
  </si>
  <si>
    <t>GRWTH</t>
  </si>
  <si>
    <t>UBS temp desks</t>
  </si>
  <si>
    <t>Revision 01/30/02</t>
  </si>
  <si>
    <t>NOT RECONCILED</t>
  </si>
  <si>
    <t>Woody/Lodra</t>
  </si>
  <si>
    <t>Energy Operations</t>
  </si>
  <si>
    <t>UBS</t>
  </si>
  <si>
    <t>N. Neal</t>
  </si>
  <si>
    <t>N. Andrews</t>
  </si>
  <si>
    <t>K. Brown</t>
  </si>
  <si>
    <t>F. Hayden</t>
  </si>
  <si>
    <t>D. Port</t>
  </si>
  <si>
    <t>V. Gorny</t>
  </si>
  <si>
    <t>CREDIT/MARKET RISK/RESEARCH - 12 &amp; 5</t>
  </si>
  <si>
    <t>M. Sonnonstine</t>
  </si>
  <si>
    <t>J. Williams</t>
  </si>
  <si>
    <t>D. Brackett</t>
  </si>
  <si>
    <t>S. McGinnis</t>
  </si>
  <si>
    <t>M. Reasoner</t>
  </si>
  <si>
    <t>W. Conwell</t>
  </si>
  <si>
    <t>E. Sacks</t>
  </si>
  <si>
    <t>B. Bradford</t>
  </si>
  <si>
    <t>R. Nelson</t>
  </si>
  <si>
    <t>J. Suttle</t>
  </si>
  <si>
    <t>M. Gil</t>
  </si>
  <si>
    <t>Bloomberg</t>
  </si>
  <si>
    <t>UBS - credit</t>
  </si>
  <si>
    <t>Michael Castillo</t>
  </si>
  <si>
    <t>Stephen Perich</t>
  </si>
  <si>
    <t>John Valdes</t>
  </si>
  <si>
    <t>Oneal Winfree</t>
  </si>
  <si>
    <t>Bruce Mills</t>
  </si>
  <si>
    <t>Matt Olney</t>
  </si>
  <si>
    <t>Phillip Love</t>
  </si>
  <si>
    <t>Darron Giron</t>
  </si>
  <si>
    <t>Ryan Orourke</t>
  </si>
  <si>
    <t>Melissa Videtto</t>
  </si>
  <si>
    <t>James Hungerford</t>
  </si>
  <si>
    <t>Randy Bhatia</t>
  </si>
  <si>
    <t>Kam Keiser</t>
  </si>
  <si>
    <t>Scott Palmer</t>
  </si>
  <si>
    <t>Ashley Wothing</t>
  </si>
  <si>
    <t>Kristen Clause</t>
  </si>
  <si>
    <t>Monte Jones</t>
  </si>
  <si>
    <t>Russ Severson</t>
  </si>
  <si>
    <t>Jeff Gossett</t>
  </si>
  <si>
    <t>Errol Mclaughlin</t>
  </si>
  <si>
    <t>Kori Loibl</t>
  </si>
  <si>
    <t>Joey Taylor</t>
  </si>
  <si>
    <t>Brad Jones</t>
  </si>
  <si>
    <t>Laura Vargas</t>
  </si>
  <si>
    <t>Patti Sullivan</t>
  </si>
  <si>
    <t>Shelly Mendel</t>
  </si>
  <si>
    <t>Jackie Adams</t>
  </si>
  <si>
    <t>Shannon Groenewold</t>
  </si>
  <si>
    <t>Suzanne Christiansen</t>
  </si>
  <si>
    <t>Randy Gay</t>
  </si>
  <si>
    <t>Kim Ward</t>
  </si>
  <si>
    <t>Stephanie Miller</t>
  </si>
  <si>
    <t>Barry Tycholiz</t>
  </si>
  <si>
    <t>Mog Heu</t>
  </si>
  <si>
    <t>Keith Holst</t>
  </si>
  <si>
    <t>Matt Smith</t>
  </si>
  <si>
    <t>Phillip Allen</t>
  </si>
  <si>
    <t>Mike Grigsby</t>
  </si>
  <si>
    <t>Frank Ermis</t>
  </si>
  <si>
    <t>Jay Reitmeyer</t>
  </si>
  <si>
    <t>Jane Tholt</t>
  </si>
  <si>
    <t>Matt Lenhart</t>
  </si>
  <si>
    <t>Don Black</t>
  </si>
  <si>
    <t>Bob Badeer</t>
  </si>
  <si>
    <t>Jason Wolfe</t>
  </si>
  <si>
    <t>Steve South</t>
  </si>
  <si>
    <t>M. LaRubbio</t>
  </si>
  <si>
    <t>Dave Baumbach</t>
  </si>
  <si>
    <t>Eric Bass</t>
  </si>
  <si>
    <t>Tom Martin</t>
  </si>
  <si>
    <t>Texas Vacant</t>
  </si>
  <si>
    <t>Sheetal Patel</t>
  </si>
  <si>
    <t>Mike Olsen</t>
  </si>
  <si>
    <t>Charlie Weldon</t>
  </si>
  <si>
    <t>Fred Lagrasta</t>
  </si>
  <si>
    <t>Jeb</t>
  </si>
  <si>
    <t>L. May</t>
  </si>
  <si>
    <t>A. Zipper</t>
  </si>
  <si>
    <t>Charlie Otto</t>
  </si>
  <si>
    <t>George Gilbert</t>
  </si>
  <si>
    <t>Derivatives Mktg.</t>
  </si>
  <si>
    <t>J. Griffith</t>
  </si>
  <si>
    <t>M. Maggi</t>
  </si>
  <si>
    <t>D. Quigley</t>
  </si>
  <si>
    <t>Jennifer Shipos</t>
  </si>
  <si>
    <t>Craig Breslau</t>
  </si>
  <si>
    <t>J. Kaiser</t>
  </si>
  <si>
    <t>Biliana Pehlivanova</t>
  </si>
  <si>
    <t>Chris Gaskill</t>
  </si>
  <si>
    <t>David Dronet</t>
  </si>
  <si>
    <t>Franky Sulistio</t>
  </si>
  <si>
    <t>Jeremy Buss</t>
  </si>
  <si>
    <t>Adam Bayer</t>
  </si>
  <si>
    <t>Justin O'Malley</t>
  </si>
  <si>
    <t>Eddie Zhang</t>
  </si>
  <si>
    <t>Kim Alexander</t>
  </si>
  <si>
    <t>Dipak Agarwalla</t>
  </si>
  <si>
    <t>Patrick Tucker</t>
  </si>
  <si>
    <t>Jozef Lieskovsky</t>
  </si>
  <si>
    <t>Bart Burk</t>
  </si>
  <si>
    <t>Zach McCarroll</t>
  </si>
  <si>
    <t>l hernandez</t>
  </si>
  <si>
    <t>f george</t>
  </si>
  <si>
    <t>t sweitzer</t>
  </si>
  <si>
    <t>a johnson</t>
  </si>
  <si>
    <t>c clark</t>
  </si>
  <si>
    <t>s sever</t>
  </si>
  <si>
    <t>d keene</t>
  </si>
  <si>
    <t>m lozano</t>
  </si>
  <si>
    <t>c anderson</t>
  </si>
  <si>
    <t>k moore</t>
  </si>
  <si>
    <t>m gray</t>
  </si>
  <si>
    <t>l lees</t>
  </si>
  <si>
    <t>k meredith</t>
  </si>
  <si>
    <t>c walker</t>
  </si>
  <si>
    <t>s abraham</t>
  </si>
  <si>
    <t>m motsinger</t>
  </si>
  <si>
    <t>j denny</t>
  </si>
  <si>
    <t>j rosado</t>
  </si>
  <si>
    <t>l renaud</t>
  </si>
  <si>
    <t>e duncan</t>
  </si>
  <si>
    <t>k shah</t>
  </si>
  <si>
    <t>r schultz</t>
  </si>
  <si>
    <t>j mcquade</t>
  </si>
  <si>
    <t>t mandola</t>
  </si>
  <si>
    <t>d diamond</t>
  </si>
  <si>
    <t>c carter</t>
  </si>
  <si>
    <t>rahil</t>
  </si>
  <si>
    <t>becker</t>
  </si>
  <si>
    <t>D forster</t>
  </si>
  <si>
    <t>Market Intelligence??</t>
  </si>
  <si>
    <t>Seung-Taek Oh</t>
  </si>
  <si>
    <t>Paul Schiavone</t>
  </si>
  <si>
    <t>ERCOT PWR</t>
  </si>
  <si>
    <t>growth</t>
  </si>
  <si>
    <t>Jeff King</t>
  </si>
  <si>
    <t>D.Gilbert-Smith</t>
  </si>
  <si>
    <t>ERCOT GAS/PWR MKT</t>
  </si>
  <si>
    <t>L. Pacheco</t>
  </si>
  <si>
    <t xml:space="preserve"> B Chang</t>
  </si>
  <si>
    <t>M Schrab</t>
  </si>
  <si>
    <t>K Brady</t>
  </si>
  <si>
    <t>D Espey</t>
  </si>
  <si>
    <t>P Thurston</t>
  </si>
  <si>
    <t>A Lewis</t>
  </si>
  <si>
    <t>H Shively</t>
  </si>
  <si>
    <t>S Mahmasani</t>
  </si>
  <si>
    <t>L Kinsey</t>
  </si>
  <si>
    <t>B Frihart</t>
  </si>
  <si>
    <t>J Williams</t>
  </si>
  <si>
    <t>G Storey</t>
  </si>
  <si>
    <t>V Pimenov</t>
  </si>
  <si>
    <t>C Pendergrass</t>
  </si>
  <si>
    <t>C Taylor</t>
  </si>
  <si>
    <t>S Brawner</t>
  </si>
  <si>
    <t>S Neal</t>
  </si>
  <si>
    <t>A Ring</t>
  </si>
  <si>
    <t>F Vickers</t>
  </si>
  <si>
    <t>J Mckay</t>
  </si>
  <si>
    <t>C Ames</t>
  </si>
  <si>
    <t>NE phy trader</t>
  </si>
  <si>
    <t>J Townsend</t>
  </si>
  <si>
    <t>C Hanks</t>
  </si>
  <si>
    <t>V Lamadrid</t>
  </si>
  <si>
    <t>B Superty</t>
  </si>
  <si>
    <t>R Allwein</t>
  </si>
  <si>
    <t>S Goodell</t>
  </si>
  <si>
    <t>Virawan Yawapongsiri</t>
  </si>
  <si>
    <t>C Ordway</t>
  </si>
  <si>
    <t>M Homco</t>
  </si>
  <si>
    <t>Gas open</t>
  </si>
  <si>
    <t>Gas Weather</t>
  </si>
  <si>
    <t>TBD</t>
  </si>
  <si>
    <t>Robert Johnson</t>
  </si>
  <si>
    <t>Jim Meyn??</t>
  </si>
  <si>
    <t>Interest Rate</t>
  </si>
  <si>
    <t>S. Calcagno</t>
  </si>
  <si>
    <t>T. Jaquet</t>
  </si>
  <si>
    <t>N. Baker</t>
  </si>
  <si>
    <t>R. Pinion</t>
  </si>
  <si>
    <t>Gov. Affairs/ Log.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</si>
</sst>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"/>
  </numFmts>
  <fonts count="3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3"/>
      <name val="Arial"/>
      <family val="2"/>
    </font>
    <font>
      <b/>
      <sz val="11"/>
      <color indexed="10"/>
      <name val="Arial"/>
      <family val="2"/>
    </font>
    <font>
      <b/>
      <sz val="9"/>
      <name val="Arial"/>
      <family val="2"/>
    </font>
    <font>
      <b/>
      <i/>
      <u/>
      <sz val="16"/>
      <name val="Arial"/>
      <family val="2"/>
    </font>
    <font>
      <b/>
      <sz val="11"/>
      <color indexed="8"/>
      <name val="Arial"/>
      <family val="2"/>
    </font>
    <font>
      <b/>
      <sz val="10"/>
      <color indexed="63"/>
      <name val="Arial"/>
      <family val="2"/>
    </font>
    <font>
      <b/>
      <sz val="11"/>
      <color indexed="12"/>
      <name val="Arial"/>
      <family val="2"/>
    </font>
    <font>
      <sz val="8"/>
      <color indexed="81"/>
      <name val="Tahoma"/>
    </font>
    <font>
      <b/>
      <sz val="11"/>
      <color indexed="10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63"/>
      <name val="Arial"/>
      <family val="2"/>
    </font>
    <font>
      <b/>
      <sz val="8"/>
      <color indexed="9"/>
      <name val="Arial"/>
      <family val="2"/>
    </font>
    <font>
      <b/>
      <sz val="8"/>
      <color indexed="12"/>
      <name val="Arial"/>
      <family val="2"/>
    </font>
    <font>
      <b/>
      <sz val="8"/>
      <color indexed="10"/>
      <name val="Arial"/>
      <family val="2"/>
    </font>
    <font>
      <b/>
      <sz val="11"/>
      <color indexed="14"/>
      <name val="Arial"/>
      <family val="2"/>
    </font>
    <font>
      <b/>
      <sz val="11"/>
      <color indexed="52"/>
      <name val="Arial"/>
      <family val="2"/>
    </font>
    <font>
      <b/>
      <sz val="11"/>
      <color indexed="53"/>
      <name val="Arial"/>
      <family val="2"/>
    </font>
    <font>
      <b/>
      <i/>
      <sz val="10"/>
      <name val="Arial"/>
      <family val="2"/>
    </font>
    <font>
      <b/>
      <sz val="11"/>
      <color indexed="17"/>
      <name val="Arial"/>
      <family val="2"/>
    </font>
    <font>
      <b/>
      <sz val="11"/>
      <color indexed="13"/>
      <name val="Arial"/>
      <family val="2"/>
    </font>
    <font>
      <b/>
      <sz val="18"/>
      <color indexed="63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8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 style="thin">
        <color indexed="64"/>
      </left>
      <right style="thin">
        <color indexed="64"/>
      </right>
      <top/>
      <bottom style="thick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12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12"/>
      </left>
      <right style="thick">
        <color indexed="12"/>
      </right>
      <top/>
      <bottom/>
      <diagonal/>
    </border>
    <border>
      <left style="thick">
        <color indexed="18"/>
      </left>
      <right style="thick">
        <color indexed="18"/>
      </right>
      <top/>
      <bottom style="thick">
        <color indexed="18"/>
      </bottom>
      <diagonal/>
    </border>
    <border>
      <left style="thick">
        <color indexed="18"/>
      </left>
      <right style="thick">
        <color indexed="18"/>
      </right>
      <top style="thick">
        <color indexed="18"/>
      </top>
      <bottom/>
      <diagonal/>
    </border>
    <border>
      <left style="thick">
        <color indexed="12"/>
      </left>
      <right/>
      <top/>
      <bottom style="thick">
        <color indexed="12"/>
      </bottom>
      <diagonal/>
    </border>
  </borders>
  <cellStyleXfs count="1">
    <xf numFmtId="0" fontId="0" fillId="0" borderId="0"/>
  </cellStyleXfs>
  <cellXfs count="40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21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left"/>
    </xf>
    <xf numFmtId="0" fontId="12" fillId="0" borderId="24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center"/>
    </xf>
    <xf numFmtId="0" fontId="12" fillId="0" borderId="29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27" xfId="0" applyFont="1" applyFill="1" applyBorder="1" applyAlignment="1">
      <alignment horizontal="right"/>
    </xf>
    <xf numFmtId="0" fontId="12" fillId="0" borderId="25" xfId="0" applyFont="1" applyFill="1" applyBorder="1" applyAlignment="1">
      <alignment horizontal="right"/>
    </xf>
    <xf numFmtId="0" fontId="12" fillId="7" borderId="0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left"/>
    </xf>
    <xf numFmtId="0" fontId="12" fillId="8" borderId="0" xfId="0" applyFont="1" applyFill="1" applyBorder="1" applyAlignment="1">
      <alignment horizontal="left"/>
    </xf>
    <xf numFmtId="0" fontId="13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0" fillId="7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0" fillId="4" borderId="2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0" borderId="27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15" fillId="0" borderId="0" xfId="0" applyFont="1" applyFill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9" borderId="6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left"/>
    </xf>
    <xf numFmtId="0" fontId="10" fillId="7" borderId="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13" fillId="0" borderId="0" xfId="0" applyFont="1" applyFill="1" applyAlignment="1">
      <alignment horizontal="left"/>
    </xf>
    <xf numFmtId="0" fontId="10" fillId="10" borderId="6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left"/>
    </xf>
    <xf numFmtId="0" fontId="10" fillId="4" borderId="29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30" xfId="0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10" fillId="4" borderId="0" xfId="0" applyFont="1" applyFill="1" applyAlignment="1">
      <alignment horizontal="left"/>
    </xf>
    <xf numFmtId="0" fontId="2" fillId="0" borderId="31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4" xfId="0" applyBorder="1"/>
    <xf numFmtId="0" fontId="0" fillId="0" borderId="28" xfId="0" applyBorder="1"/>
    <xf numFmtId="0" fontId="0" fillId="0" borderId="29" xfId="0" applyBorder="1"/>
    <xf numFmtId="49" fontId="2" fillId="0" borderId="31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0" fillId="0" borderId="28" xfId="0" applyNumberFormat="1" applyBorder="1"/>
    <xf numFmtId="49" fontId="0" fillId="0" borderId="0" xfId="0" applyNumberFormat="1"/>
    <xf numFmtId="0" fontId="2" fillId="4" borderId="23" xfId="0" applyFont="1" applyFill="1" applyBorder="1" applyAlignment="1">
      <alignment horizontal="center"/>
    </xf>
    <xf numFmtId="164" fontId="0" fillId="0" borderId="0" xfId="0" applyNumberFormat="1"/>
    <xf numFmtId="17" fontId="0" fillId="0" borderId="0" xfId="0" applyNumberFormat="1"/>
    <xf numFmtId="0" fontId="10" fillId="11" borderId="32" xfId="0" applyFont="1" applyFill="1" applyBorder="1" applyAlignment="1">
      <alignment horizontal="left"/>
    </xf>
    <xf numFmtId="0" fontId="11" fillId="4" borderId="33" xfId="0" applyFont="1" applyFill="1" applyBorder="1" applyAlignment="1">
      <alignment horizontal="left"/>
    </xf>
    <xf numFmtId="0" fontId="11" fillId="4" borderId="34" xfId="0" applyFont="1" applyFill="1" applyBorder="1" applyAlignment="1">
      <alignment horizontal="center"/>
    </xf>
    <xf numFmtId="0" fontId="21" fillId="0" borderId="16" xfId="0" applyFont="1" applyBorder="1"/>
    <xf numFmtId="0" fontId="21" fillId="0" borderId="16" xfId="0" applyFont="1" applyBorder="1" applyAlignment="1">
      <alignment horizontal="center"/>
    </xf>
    <xf numFmtId="0" fontId="21" fillId="0" borderId="16" xfId="0" applyFont="1" applyBorder="1" applyAlignment="1"/>
    <xf numFmtId="0" fontId="21" fillId="0" borderId="16" xfId="0" applyFont="1" applyBorder="1" applyAlignment="1">
      <alignment horizontal="left"/>
    </xf>
    <xf numFmtId="0" fontId="12" fillId="0" borderId="25" xfId="0" applyFont="1" applyFill="1" applyBorder="1" applyAlignment="1">
      <alignment horizontal="center"/>
    </xf>
    <xf numFmtId="0" fontId="10" fillId="7" borderId="29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right"/>
    </xf>
    <xf numFmtId="0" fontId="24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left"/>
    </xf>
    <xf numFmtId="0" fontId="26" fillId="0" borderId="0" xfId="0" applyFont="1" applyFill="1" applyBorder="1" applyAlignment="1">
      <alignment horizontal="left"/>
    </xf>
    <xf numFmtId="0" fontId="23" fillId="0" borderId="0" xfId="0" applyFont="1" applyFill="1" applyAlignment="1">
      <alignment horizontal="right"/>
    </xf>
    <xf numFmtId="0" fontId="22" fillId="0" borderId="0" xfId="0" applyFont="1" applyFill="1" applyBorder="1" applyAlignment="1">
      <alignment horizontal="left"/>
    </xf>
    <xf numFmtId="0" fontId="13" fillId="0" borderId="28" xfId="0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0" fontId="10" fillId="0" borderId="25" xfId="0" applyFont="1" applyFill="1" applyBorder="1" applyAlignment="1">
      <alignment horizontal="center"/>
    </xf>
    <xf numFmtId="0" fontId="27" fillId="4" borderId="0" xfId="0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0" fontId="18" fillId="4" borderId="22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27" fillId="4" borderId="0" xfId="0" applyFont="1" applyFill="1" applyBorder="1" applyAlignment="1">
      <alignment horizontal="center"/>
    </xf>
    <xf numFmtId="0" fontId="29" fillId="4" borderId="0" xfId="0" applyFont="1" applyFill="1" applyAlignment="1">
      <alignment horizontal="center"/>
    </xf>
    <xf numFmtId="0" fontId="29" fillId="0" borderId="0" xfId="0" applyFont="1" applyFill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0" fillId="4" borderId="19" xfId="0" applyFont="1" applyFill="1" applyBorder="1" applyAlignment="1">
      <alignment horizontal="center"/>
    </xf>
    <xf numFmtId="0" fontId="0" fillId="0" borderId="0" xfId="0" applyFill="1"/>
    <xf numFmtId="0" fontId="2" fillId="0" borderId="28" xfId="0" applyFont="1" applyBorder="1" applyAlignment="1">
      <alignment horizontal="center"/>
    </xf>
    <xf numFmtId="0" fontId="2" fillId="0" borderId="28" xfId="0" applyFont="1" applyBorder="1"/>
    <xf numFmtId="0" fontId="30" fillId="0" borderId="0" xfId="0" applyFont="1"/>
    <xf numFmtId="0" fontId="0" fillId="0" borderId="0" xfId="0" applyBorder="1"/>
    <xf numFmtId="0" fontId="0" fillId="0" borderId="28" xfId="0" applyFill="1" applyBorder="1"/>
    <xf numFmtId="0" fontId="0" fillId="0" borderId="28" xfId="0" applyBorder="1" applyAlignment="1">
      <alignment horizontal="right"/>
    </xf>
    <xf numFmtId="0" fontId="2" fillId="0" borderId="0" xfId="0" applyFont="1" applyAlignment="1">
      <alignment horizontal="right"/>
    </xf>
    <xf numFmtId="0" fontId="18" fillId="4" borderId="23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12" fillId="10" borderId="0" xfId="0" applyFont="1" applyFill="1" applyBorder="1" applyAlignment="1">
      <alignment horizontal="left"/>
    </xf>
    <xf numFmtId="0" fontId="10" fillId="12" borderId="6" xfId="0" applyFont="1" applyFill="1" applyBorder="1" applyAlignment="1">
      <alignment horizontal="left"/>
    </xf>
    <xf numFmtId="0" fontId="12" fillId="12" borderId="0" xfId="0" applyFont="1" applyFill="1" applyBorder="1" applyAlignment="1">
      <alignment horizontal="left"/>
    </xf>
    <xf numFmtId="0" fontId="18" fillId="0" borderId="6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right"/>
    </xf>
    <xf numFmtId="0" fontId="11" fillId="0" borderId="6" xfId="0" applyFont="1" applyFill="1" applyBorder="1" applyAlignment="1">
      <alignment horizontal="left"/>
    </xf>
    <xf numFmtId="0" fontId="16" fillId="4" borderId="22" xfId="0" applyFont="1" applyFill="1" applyBorder="1" applyAlignment="1">
      <alignment horizontal="center"/>
    </xf>
    <xf numFmtId="0" fontId="16" fillId="4" borderId="0" xfId="0" applyFont="1" applyFill="1" applyAlignment="1">
      <alignment horizontal="left"/>
    </xf>
    <xf numFmtId="0" fontId="18" fillId="4" borderId="0" xfId="0" applyFont="1" applyFill="1" applyAlignment="1">
      <alignment horizontal="center"/>
    </xf>
    <xf numFmtId="0" fontId="28" fillId="4" borderId="0" xfId="0" applyFont="1" applyFill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12" fillId="4" borderId="19" xfId="0" applyFont="1" applyFill="1" applyBorder="1" applyAlignment="1">
      <alignment horizontal="center"/>
    </xf>
    <xf numFmtId="0" fontId="12" fillId="4" borderId="30" xfId="0" applyFont="1" applyFill="1" applyBorder="1" applyAlignment="1">
      <alignment horizontal="center"/>
    </xf>
    <xf numFmtId="0" fontId="12" fillId="4" borderId="0" xfId="0" applyFont="1" applyFill="1" applyAlignment="1">
      <alignment horizontal="left"/>
    </xf>
    <xf numFmtId="0" fontId="12" fillId="0" borderId="7" xfId="0" applyFont="1" applyFill="1" applyBorder="1" applyAlignment="1">
      <alignment horizontal="left"/>
    </xf>
    <xf numFmtId="0" fontId="12" fillId="0" borderId="35" xfId="0" applyFont="1" applyFill="1" applyBorder="1" applyAlignment="1">
      <alignment horizontal="center"/>
    </xf>
    <xf numFmtId="0" fontId="12" fillId="0" borderId="35" xfId="0" applyFont="1" applyFill="1" applyBorder="1" applyAlignment="1">
      <alignment horizontal="right"/>
    </xf>
    <xf numFmtId="0" fontId="12" fillId="0" borderId="8" xfId="0" applyFont="1" applyFill="1" applyBorder="1" applyAlignment="1">
      <alignment horizontal="right"/>
    </xf>
    <xf numFmtId="0" fontId="12" fillId="6" borderId="0" xfId="0" applyFont="1" applyFill="1" applyBorder="1" applyAlignment="1">
      <alignment horizontal="left"/>
    </xf>
    <xf numFmtId="0" fontId="10" fillId="9" borderId="0" xfId="0" applyFont="1" applyFill="1" applyBorder="1" applyAlignment="1">
      <alignment horizontal="left"/>
    </xf>
    <xf numFmtId="0" fontId="10" fillId="13" borderId="6" xfId="0" applyFont="1" applyFill="1" applyBorder="1" applyAlignment="1">
      <alignment horizontal="left"/>
    </xf>
    <xf numFmtId="0" fontId="12" fillId="13" borderId="0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2" fillId="4" borderId="22" xfId="0" applyFont="1" applyFill="1" applyBorder="1" applyAlignment="1">
      <alignment horizontal="center"/>
    </xf>
    <xf numFmtId="0" fontId="16" fillId="4" borderId="23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11" fillId="14" borderId="22" xfId="0" applyFont="1" applyFill="1" applyBorder="1" applyAlignment="1">
      <alignment horizontal="center"/>
    </xf>
    <xf numFmtId="0" fontId="11" fillId="14" borderId="26" xfId="0" applyFont="1" applyFill="1" applyBorder="1" applyAlignment="1">
      <alignment horizontal="center"/>
    </xf>
    <xf numFmtId="0" fontId="11" fillId="14" borderId="23" xfId="0" applyFont="1" applyFill="1" applyBorder="1" applyAlignment="1">
      <alignment horizontal="center"/>
    </xf>
    <xf numFmtId="0" fontId="11" fillId="14" borderId="29" xfId="0" applyFont="1" applyFill="1" applyBorder="1" applyAlignment="1">
      <alignment horizontal="center"/>
    </xf>
    <xf numFmtId="0" fontId="32" fillId="0" borderId="0" xfId="0" applyFont="1" applyFill="1" applyAlignment="1">
      <alignment horizontal="center"/>
    </xf>
    <xf numFmtId="0" fontId="10" fillId="2" borderId="29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31" fillId="0" borderId="0" xfId="0" applyFont="1" applyFill="1" applyAlignment="1">
      <alignment horizontal="center"/>
    </xf>
    <xf numFmtId="0" fontId="12" fillId="0" borderId="0" xfId="0" applyFont="1" applyFill="1" applyAlignment="1">
      <alignment horizontal="right"/>
    </xf>
    <xf numFmtId="0" fontId="11" fillId="15" borderId="23" xfId="0" applyFont="1" applyFill="1" applyBorder="1" applyAlignment="1">
      <alignment horizontal="center"/>
    </xf>
    <xf numFmtId="0" fontId="11" fillId="16" borderId="22" xfId="0" applyFont="1" applyFill="1" applyBorder="1" applyAlignment="1">
      <alignment horizontal="center"/>
    </xf>
    <xf numFmtId="0" fontId="11" fillId="16" borderId="23" xfId="0" applyFont="1" applyFill="1" applyBorder="1" applyAlignment="1">
      <alignment horizontal="center"/>
    </xf>
    <xf numFmtId="0" fontId="11" fillId="14" borderId="21" xfId="0" applyFont="1" applyFill="1" applyBorder="1" applyAlignment="1">
      <alignment horizontal="center"/>
    </xf>
    <xf numFmtId="0" fontId="10" fillId="4" borderId="36" xfId="0" applyFont="1" applyFill="1" applyBorder="1" applyAlignment="1">
      <alignment horizontal="center"/>
    </xf>
    <xf numFmtId="0" fontId="10" fillId="7" borderId="26" xfId="0" applyFont="1" applyFill="1" applyBorder="1" applyAlignment="1">
      <alignment horizontal="center"/>
    </xf>
    <xf numFmtId="0" fontId="13" fillId="4" borderId="23" xfId="0" applyFont="1" applyFill="1" applyBorder="1" applyAlignment="1">
      <alignment horizontal="center"/>
    </xf>
    <xf numFmtId="0" fontId="13" fillId="4" borderId="29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right"/>
    </xf>
    <xf numFmtId="0" fontId="31" fillId="0" borderId="0" xfId="0" applyFont="1" applyFill="1" applyAlignment="1">
      <alignment horizontal="left"/>
    </xf>
    <xf numFmtId="0" fontId="16" fillId="4" borderId="37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left"/>
    </xf>
    <xf numFmtId="0" fontId="12" fillId="4" borderId="24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/>
    </xf>
    <xf numFmtId="0" fontId="13" fillId="4" borderId="22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left"/>
    </xf>
    <xf numFmtId="0" fontId="12" fillId="4" borderId="26" xfId="0" applyFont="1" applyFill="1" applyBorder="1" applyAlignment="1">
      <alignment horizontal="center"/>
    </xf>
    <xf numFmtId="0" fontId="12" fillId="4" borderId="29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18" fillId="4" borderId="24" xfId="0" applyFont="1" applyFill="1" applyBorder="1" applyAlignment="1">
      <alignment horizontal="center"/>
    </xf>
    <xf numFmtId="0" fontId="33" fillId="0" borderId="0" xfId="0" applyFont="1" applyFill="1" applyAlignment="1">
      <alignment horizontal="left"/>
    </xf>
    <xf numFmtId="0" fontId="10" fillId="4" borderId="20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left"/>
    </xf>
    <xf numFmtId="0" fontId="10" fillId="2" borderId="30" xfId="0" applyFont="1" applyFill="1" applyBorder="1" applyAlignment="1">
      <alignment horizontal="center"/>
    </xf>
    <xf numFmtId="0" fontId="10" fillId="2" borderId="21" xfId="0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15" borderId="22" xfId="0" applyFont="1" applyFill="1" applyBorder="1" applyAlignment="1">
      <alignment horizontal="center"/>
    </xf>
    <xf numFmtId="0" fontId="10" fillId="15" borderId="23" xfId="0" applyFont="1" applyFill="1" applyBorder="1" applyAlignment="1">
      <alignment horizontal="center"/>
    </xf>
    <xf numFmtId="0" fontId="10" fillId="17" borderId="21" xfId="0" applyFont="1" applyFill="1" applyBorder="1" applyAlignment="1">
      <alignment horizontal="center"/>
    </xf>
    <xf numFmtId="0" fontId="10" fillId="17" borderId="23" xfId="0" applyFont="1" applyFill="1" applyBorder="1" applyAlignment="1">
      <alignment horizontal="center"/>
    </xf>
    <xf numFmtId="0" fontId="10" fillId="17" borderId="29" xfId="0" applyFont="1" applyFill="1" applyBorder="1" applyAlignment="1">
      <alignment horizontal="center"/>
    </xf>
    <xf numFmtId="0" fontId="10" fillId="17" borderId="24" xfId="0" applyFont="1" applyFill="1" applyBorder="1" applyAlignment="1">
      <alignment horizontal="center"/>
    </xf>
    <xf numFmtId="0" fontId="11" fillId="12" borderId="22" xfId="0" applyFont="1" applyFill="1" applyBorder="1" applyAlignment="1">
      <alignment horizontal="center"/>
    </xf>
    <xf numFmtId="0" fontId="11" fillId="12" borderId="23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10" fillId="4" borderId="28" xfId="0" applyFont="1" applyFill="1" applyBorder="1" applyAlignment="1">
      <alignment horizontal="center"/>
    </xf>
    <xf numFmtId="0" fontId="10" fillId="4" borderId="26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13" fillId="4" borderId="26" xfId="0" applyFont="1" applyFill="1" applyBorder="1" applyAlignment="1">
      <alignment horizontal="center"/>
    </xf>
    <xf numFmtId="0" fontId="9" fillId="4" borderId="23" xfId="0" applyFont="1" applyFill="1" applyBorder="1" applyAlignment="1">
      <alignment horizontal="center"/>
    </xf>
    <xf numFmtId="0" fontId="9" fillId="4" borderId="24" xfId="0" applyFont="1" applyFill="1" applyBorder="1" applyAlignment="1">
      <alignment horizontal="center"/>
    </xf>
    <xf numFmtId="0" fontId="13" fillId="4" borderId="37" xfId="0" applyFont="1" applyFill="1" applyBorder="1" applyAlignment="1">
      <alignment horizontal="center"/>
    </xf>
    <xf numFmtId="0" fontId="13" fillId="4" borderId="21" xfId="0" applyFont="1" applyFill="1" applyBorder="1" applyAlignment="1">
      <alignment horizontal="center"/>
    </xf>
    <xf numFmtId="0" fontId="10" fillId="4" borderId="38" xfId="0" applyFont="1" applyFill="1" applyBorder="1" applyAlignment="1">
      <alignment horizontal="center"/>
    </xf>
    <xf numFmtId="0" fontId="11" fillId="15" borderId="22" xfId="0" applyFont="1" applyFill="1" applyBorder="1" applyAlignment="1">
      <alignment horizontal="center"/>
    </xf>
    <xf numFmtId="0" fontId="11" fillId="16" borderId="19" xfId="0" applyFont="1" applyFill="1" applyBorder="1" applyAlignment="1">
      <alignment horizontal="center"/>
    </xf>
    <xf numFmtId="0" fontId="11" fillId="16" borderId="20" xfId="0" applyFont="1" applyFill="1" applyBorder="1" applyAlignment="1">
      <alignment horizontal="center"/>
    </xf>
    <xf numFmtId="0" fontId="10" fillId="18" borderId="22" xfId="0" applyFont="1" applyFill="1" applyBorder="1" applyAlignment="1">
      <alignment horizontal="center"/>
    </xf>
    <xf numFmtId="0" fontId="10" fillId="18" borderId="23" xfId="0" applyFont="1" applyFill="1" applyBorder="1" applyAlignment="1">
      <alignment horizontal="center"/>
    </xf>
    <xf numFmtId="0" fontId="10" fillId="18" borderId="20" xfId="0" applyFont="1" applyFill="1" applyBorder="1" applyAlignment="1">
      <alignment horizontal="center"/>
    </xf>
    <xf numFmtId="0" fontId="16" fillId="13" borderId="39" xfId="0" applyFont="1" applyFill="1" applyBorder="1" applyAlignment="1">
      <alignment horizontal="center"/>
    </xf>
    <xf numFmtId="0" fontId="16" fillId="13" borderId="40" xfId="0" applyFont="1" applyFill="1" applyBorder="1" applyAlignment="1">
      <alignment horizontal="center"/>
    </xf>
    <xf numFmtId="0" fontId="7" fillId="13" borderId="40" xfId="0" applyFont="1" applyFill="1" applyBorder="1" applyAlignment="1">
      <alignment horizontal="center"/>
    </xf>
    <xf numFmtId="0" fontId="16" fillId="0" borderId="0" xfId="0" applyFont="1" applyFill="1" applyAlignment="1">
      <alignment horizontal="left"/>
    </xf>
    <xf numFmtId="0" fontId="16" fillId="19" borderId="37" xfId="0" applyFont="1" applyFill="1" applyBorder="1" applyAlignment="1">
      <alignment horizontal="center"/>
    </xf>
    <xf numFmtId="0" fontId="16" fillId="8" borderId="37" xfId="0" applyFont="1" applyFill="1" applyBorder="1" applyAlignment="1">
      <alignment horizontal="center"/>
    </xf>
    <xf numFmtId="0" fontId="16" fillId="13" borderId="36" xfId="0" applyFont="1" applyFill="1" applyBorder="1" applyAlignment="1">
      <alignment horizontal="center"/>
    </xf>
    <xf numFmtId="0" fontId="16" fillId="19" borderId="36" xfId="0" applyFont="1" applyFill="1" applyBorder="1" applyAlignment="1">
      <alignment horizontal="center"/>
    </xf>
    <xf numFmtId="0" fontId="16" fillId="8" borderId="36" xfId="0" applyFont="1" applyFill="1" applyBorder="1" applyAlignment="1">
      <alignment horizontal="center"/>
    </xf>
    <xf numFmtId="0" fontId="16" fillId="17" borderId="41" xfId="0" applyFont="1" applyFill="1" applyBorder="1" applyAlignment="1">
      <alignment horizontal="center"/>
    </xf>
    <xf numFmtId="0" fontId="2" fillId="0" borderId="0" xfId="0" applyFont="1" applyFill="1" applyAlignment="1">
      <alignment horizontal="left"/>
    </xf>
    <xf numFmtId="0" fontId="7" fillId="17" borderId="41" xfId="0" applyFont="1" applyFill="1" applyBorder="1" applyAlignment="1">
      <alignment horizontal="center"/>
    </xf>
    <xf numFmtId="0" fontId="10" fillId="20" borderId="22" xfId="0" applyFont="1" applyFill="1" applyBorder="1" applyAlignment="1">
      <alignment horizontal="center"/>
    </xf>
    <xf numFmtId="0" fontId="16" fillId="13" borderId="37" xfId="0" applyFont="1" applyFill="1" applyBorder="1" applyAlignment="1">
      <alignment horizontal="center"/>
    </xf>
    <xf numFmtId="0" fontId="16" fillId="21" borderId="36" xfId="0" applyFont="1" applyFill="1" applyBorder="1" applyAlignment="1">
      <alignment horizontal="center"/>
    </xf>
    <xf numFmtId="0" fontId="16" fillId="21" borderId="37" xfId="0" applyFont="1" applyFill="1" applyBorder="1" applyAlignment="1">
      <alignment horizontal="center"/>
    </xf>
    <xf numFmtId="0" fontId="16" fillId="22" borderId="36" xfId="0" applyFont="1" applyFill="1" applyBorder="1" applyAlignment="1">
      <alignment horizontal="center"/>
    </xf>
    <xf numFmtId="0" fontId="16" fillId="22" borderId="37" xfId="0" applyFont="1" applyFill="1" applyBorder="1" applyAlignment="1">
      <alignment horizontal="center"/>
    </xf>
    <xf numFmtId="0" fontId="10" fillId="23" borderId="22" xfId="0" applyFont="1" applyFill="1" applyBorder="1" applyAlignment="1">
      <alignment horizontal="center"/>
    </xf>
    <xf numFmtId="0" fontId="10" fillId="23" borderId="23" xfId="0" applyFont="1" applyFill="1" applyBorder="1" applyAlignment="1">
      <alignment horizontal="center"/>
    </xf>
    <xf numFmtId="0" fontId="10" fillId="24" borderId="22" xfId="0" applyFont="1" applyFill="1" applyBorder="1" applyAlignment="1">
      <alignment horizontal="center"/>
    </xf>
    <xf numFmtId="0" fontId="2" fillId="23" borderId="23" xfId="0" applyFont="1" applyFill="1" applyBorder="1" applyAlignment="1">
      <alignment horizontal="center"/>
    </xf>
    <xf numFmtId="0" fontId="10" fillId="24" borderId="23" xfId="0" applyFont="1" applyFill="1" applyBorder="1" applyAlignment="1">
      <alignment horizontal="center"/>
    </xf>
    <xf numFmtId="0" fontId="10" fillId="20" borderId="23" xfId="0" applyFont="1" applyFill="1" applyBorder="1" applyAlignment="1">
      <alignment horizontal="center"/>
    </xf>
    <xf numFmtId="0" fontId="10" fillId="6" borderId="30" xfId="0" applyFont="1" applyFill="1" applyBorder="1" applyAlignment="1">
      <alignment horizontal="center"/>
    </xf>
    <xf numFmtId="0" fontId="10" fillId="6" borderId="20" xfId="0" applyFont="1" applyFill="1" applyBorder="1" applyAlignment="1">
      <alignment horizontal="center"/>
    </xf>
    <xf numFmtId="0" fontId="10" fillId="6" borderId="6" xfId="0" applyFont="1" applyFill="1" applyBorder="1" applyAlignment="1">
      <alignment horizontal="center"/>
    </xf>
    <xf numFmtId="0" fontId="10" fillId="6" borderId="28" xfId="0" applyFont="1" applyFill="1" applyBorder="1" applyAlignment="1">
      <alignment horizontal="center"/>
    </xf>
    <xf numFmtId="0" fontId="2" fillId="6" borderId="23" xfId="0" applyFont="1" applyFill="1" applyBorder="1" applyAlignment="1">
      <alignment horizontal="center"/>
    </xf>
    <xf numFmtId="0" fontId="2" fillId="6" borderId="24" xfId="0" applyFont="1" applyFill="1" applyBorder="1" applyAlignment="1">
      <alignment horizontal="center"/>
    </xf>
    <xf numFmtId="0" fontId="10" fillId="6" borderId="26" xfId="0" applyFont="1" applyFill="1" applyBorder="1" applyAlignment="1">
      <alignment horizontal="center"/>
    </xf>
    <xf numFmtId="0" fontId="10" fillId="6" borderId="19" xfId="0" applyFont="1" applyFill="1" applyBorder="1" applyAlignment="1">
      <alignment horizontal="center"/>
    </xf>
    <xf numFmtId="0" fontId="16" fillId="2" borderId="22" xfId="0" applyFont="1" applyFill="1" applyBorder="1" applyAlignment="1">
      <alignment horizontal="center"/>
    </xf>
    <xf numFmtId="0" fontId="10" fillId="9" borderId="22" xfId="0" applyFont="1" applyFill="1" applyBorder="1" applyAlignment="1">
      <alignment horizontal="center"/>
    </xf>
    <xf numFmtId="0" fontId="10" fillId="9" borderId="23" xfId="0" applyFont="1" applyFill="1" applyBorder="1" applyAlignment="1">
      <alignment horizontal="center"/>
    </xf>
    <xf numFmtId="0" fontId="10" fillId="9" borderId="26" xfId="0" applyFont="1" applyFill="1" applyBorder="1" applyAlignment="1">
      <alignment horizontal="center"/>
    </xf>
    <xf numFmtId="0" fontId="10" fillId="9" borderId="29" xfId="0" applyFont="1" applyFill="1" applyBorder="1" applyAlignment="1">
      <alignment horizontal="center"/>
    </xf>
    <xf numFmtId="0" fontId="10" fillId="9" borderId="24" xfId="0" applyFont="1" applyFill="1" applyBorder="1" applyAlignment="1">
      <alignment horizontal="center"/>
    </xf>
    <xf numFmtId="0" fontId="10" fillId="9" borderId="21" xfId="0" applyFont="1" applyFill="1" applyBorder="1" applyAlignment="1">
      <alignment horizontal="center"/>
    </xf>
    <xf numFmtId="0" fontId="18" fillId="13" borderId="22" xfId="0" applyFont="1" applyFill="1" applyBorder="1" applyAlignment="1">
      <alignment horizontal="center"/>
    </xf>
    <xf numFmtId="0" fontId="10" fillId="13" borderId="22" xfId="0" applyFont="1" applyFill="1" applyBorder="1" applyAlignment="1">
      <alignment horizontal="center"/>
    </xf>
    <xf numFmtId="0" fontId="16" fillId="13" borderId="23" xfId="0" applyFont="1" applyFill="1" applyBorder="1" applyAlignment="1">
      <alignment horizontal="center"/>
    </xf>
    <xf numFmtId="0" fontId="2" fillId="13" borderId="22" xfId="0" applyFont="1" applyFill="1" applyBorder="1" applyAlignment="1">
      <alignment horizontal="center"/>
    </xf>
    <xf numFmtId="0" fontId="18" fillId="13" borderId="26" xfId="0" applyFont="1" applyFill="1" applyBorder="1" applyAlignment="1">
      <alignment horizontal="center"/>
    </xf>
    <xf numFmtId="0" fontId="14" fillId="13" borderId="22" xfId="0" applyFont="1" applyFill="1" applyBorder="1" applyAlignment="1">
      <alignment horizontal="center"/>
    </xf>
    <xf numFmtId="0" fontId="16" fillId="13" borderId="19" xfId="0" applyFont="1" applyFill="1" applyBorder="1" applyAlignment="1">
      <alignment horizontal="center"/>
    </xf>
    <xf numFmtId="0" fontId="16" fillId="13" borderId="6" xfId="0" applyFont="1" applyFill="1" applyBorder="1" applyAlignment="1">
      <alignment horizontal="center"/>
    </xf>
    <xf numFmtId="0" fontId="16" fillId="13" borderId="22" xfId="0" applyFont="1" applyFill="1" applyBorder="1" applyAlignment="1">
      <alignment horizontal="center"/>
    </xf>
    <xf numFmtId="0" fontId="10" fillId="13" borderId="6" xfId="0" applyFont="1" applyFill="1" applyBorder="1" applyAlignment="1">
      <alignment horizontal="center"/>
    </xf>
    <xf numFmtId="0" fontId="10" fillId="13" borderId="23" xfId="0" applyFont="1" applyFill="1" applyBorder="1" applyAlignment="1">
      <alignment horizontal="center"/>
    </xf>
    <xf numFmtId="0" fontId="13" fillId="13" borderId="24" xfId="0" applyFont="1" applyFill="1" applyBorder="1" applyAlignment="1">
      <alignment horizontal="center"/>
    </xf>
    <xf numFmtId="0" fontId="16" fillId="13" borderId="21" xfId="0" applyFont="1" applyFill="1" applyBorder="1" applyAlignment="1">
      <alignment horizontal="center"/>
    </xf>
    <xf numFmtId="0" fontId="2" fillId="13" borderId="23" xfId="0" applyFont="1" applyFill="1" applyBorder="1" applyAlignment="1">
      <alignment horizontal="center"/>
    </xf>
    <xf numFmtId="0" fontId="10" fillId="10" borderId="22" xfId="0" applyFont="1" applyFill="1" applyBorder="1" applyAlignment="1">
      <alignment horizontal="center"/>
    </xf>
    <xf numFmtId="0" fontId="2" fillId="10" borderId="23" xfId="0" applyFont="1" applyFill="1" applyBorder="1" applyAlignment="1">
      <alignment horizontal="center"/>
    </xf>
    <xf numFmtId="0" fontId="16" fillId="7" borderId="36" xfId="0" applyFont="1" applyFill="1" applyBorder="1" applyAlignment="1">
      <alignment horizontal="center"/>
    </xf>
    <xf numFmtId="0" fontId="16" fillId="7" borderId="37" xfId="0" applyFont="1" applyFill="1" applyBorder="1" applyAlignment="1">
      <alignment horizontal="center"/>
    </xf>
    <xf numFmtId="0" fontId="10" fillId="19" borderId="20" xfId="0" applyFont="1" applyFill="1" applyBorder="1" applyAlignment="1">
      <alignment horizontal="center"/>
    </xf>
    <xf numFmtId="0" fontId="16" fillId="0" borderId="22" xfId="0" applyFont="1" applyFill="1" applyBorder="1" applyAlignment="1">
      <alignment horizontal="center"/>
    </xf>
    <xf numFmtId="0" fontId="16" fillId="0" borderId="23" xfId="0" applyFont="1" applyFill="1" applyBorder="1" applyAlignment="1">
      <alignment horizontal="center"/>
    </xf>
    <xf numFmtId="0" fontId="16" fillId="0" borderId="37" xfId="0" applyFont="1" applyFill="1" applyBorder="1" applyAlignment="1">
      <alignment horizontal="center"/>
    </xf>
    <xf numFmtId="0" fontId="10" fillId="13" borderId="21" xfId="0" applyFont="1" applyFill="1" applyBorder="1" applyAlignment="1">
      <alignment horizontal="center"/>
    </xf>
    <xf numFmtId="0" fontId="10" fillId="9" borderId="42" xfId="0" applyFont="1" applyFill="1" applyBorder="1" applyAlignment="1">
      <alignment horizontal="center"/>
    </xf>
    <xf numFmtId="0" fontId="10" fillId="9" borderId="1" xfId="0" applyFont="1" applyFill="1" applyBorder="1" applyAlignment="1">
      <alignment horizontal="center"/>
    </xf>
    <xf numFmtId="0" fontId="10" fillId="9" borderId="2" xfId="0" applyFont="1" applyFill="1" applyBorder="1" applyAlignment="1">
      <alignment horizontal="center"/>
    </xf>
    <xf numFmtId="0" fontId="10" fillId="9" borderId="43" xfId="0" applyFont="1" applyFill="1" applyBorder="1" applyAlignment="1">
      <alignment horizontal="center"/>
    </xf>
    <xf numFmtId="0" fontId="16" fillId="9" borderId="44" xfId="0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/>
    </xf>
    <xf numFmtId="0" fontId="16" fillId="13" borderId="24" xfId="0" applyFont="1" applyFill="1" applyBorder="1" applyAlignment="1">
      <alignment horizontal="center"/>
    </xf>
    <xf numFmtId="0" fontId="16" fillId="13" borderId="20" xfId="0" applyFont="1" applyFill="1" applyBorder="1" applyAlignment="1">
      <alignment horizontal="center"/>
    </xf>
    <xf numFmtId="0" fontId="11" fillId="14" borderId="19" xfId="0" applyFont="1" applyFill="1" applyBorder="1" applyAlignment="1">
      <alignment horizontal="center"/>
    </xf>
    <xf numFmtId="0" fontId="11" fillId="14" borderId="20" xfId="0" applyFont="1" applyFill="1" applyBorder="1" applyAlignment="1">
      <alignment horizontal="center"/>
    </xf>
    <xf numFmtId="0" fontId="11" fillId="14" borderId="0" xfId="0" applyFont="1" applyFill="1" applyAlignment="1">
      <alignment horizontal="center"/>
    </xf>
    <xf numFmtId="0" fontId="11" fillId="16" borderId="29" xfId="0" applyFont="1" applyFill="1" applyBorder="1" applyAlignment="1">
      <alignment horizontal="center"/>
    </xf>
    <xf numFmtId="0" fontId="2" fillId="7" borderId="23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2" fillId="7" borderId="22" xfId="0" applyFont="1" applyFill="1" applyBorder="1" applyAlignment="1">
      <alignment horizontal="center"/>
    </xf>
    <xf numFmtId="0" fontId="16" fillId="4" borderId="36" xfId="0" applyFont="1" applyFill="1" applyBorder="1" applyAlignment="1">
      <alignment horizontal="center"/>
    </xf>
    <xf numFmtId="0" fontId="16" fillId="19" borderId="45" xfId="0" applyFont="1" applyFill="1" applyBorder="1" applyAlignment="1">
      <alignment horizontal="center"/>
    </xf>
    <xf numFmtId="0" fontId="10" fillId="19" borderId="22" xfId="0" applyFont="1" applyFill="1" applyBorder="1" applyAlignment="1">
      <alignment horizontal="center"/>
    </xf>
    <xf numFmtId="0" fontId="16" fillId="19" borderId="23" xfId="0" applyFont="1" applyFill="1" applyBorder="1" applyAlignment="1">
      <alignment horizontal="center"/>
    </xf>
    <xf numFmtId="0" fontId="16" fillId="4" borderId="39" xfId="0" applyFont="1" applyFill="1" applyBorder="1" applyAlignment="1">
      <alignment horizontal="center"/>
    </xf>
    <xf numFmtId="0" fontId="16" fillId="4" borderId="40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0" fillId="18" borderId="21" xfId="0" applyFont="1" applyFill="1" applyBorder="1" applyAlignment="1">
      <alignment horizontal="center"/>
    </xf>
    <xf numFmtId="0" fontId="10" fillId="17" borderId="20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16" fillId="18" borderId="36" xfId="0" applyFont="1" applyFill="1" applyBorder="1" applyAlignment="1">
      <alignment horizontal="center"/>
    </xf>
    <xf numFmtId="0" fontId="16" fillId="18" borderId="37" xfId="0" applyFont="1" applyFill="1" applyBorder="1" applyAlignment="1">
      <alignment horizontal="center"/>
    </xf>
    <xf numFmtId="0" fontId="16" fillId="18" borderId="46" xfId="0" applyFont="1" applyFill="1" applyBorder="1" applyAlignment="1">
      <alignment horizontal="center"/>
    </xf>
    <xf numFmtId="0" fontId="10" fillId="4" borderId="47" xfId="0" applyFont="1" applyFill="1" applyBorder="1" applyAlignment="1">
      <alignment horizontal="center"/>
    </xf>
    <xf numFmtId="0" fontId="10" fillId="19" borderId="23" xfId="0" applyFont="1" applyFill="1" applyBorder="1" applyAlignment="1">
      <alignment horizontal="center"/>
    </xf>
    <xf numFmtId="0" fontId="11" fillId="25" borderId="22" xfId="0" applyFont="1" applyFill="1" applyBorder="1" applyAlignment="1">
      <alignment horizontal="center"/>
    </xf>
    <xf numFmtId="0" fontId="11" fillId="25" borderId="20" xfId="0" applyFont="1" applyFill="1" applyBorder="1" applyAlignment="1">
      <alignment horizontal="center"/>
    </xf>
    <xf numFmtId="0" fontId="11" fillId="25" borderId="23" xfId="0" applyFont="1" applyFill="1" applyBorder="1" applyAlignment="1">
      <alignment horizontal="center"/>
    </xf>
    <xf numFmtId="0" fontId="11" fillId="25" borderId="26" xfId="0" applyFont="1" applyFill="1" applyBorder="1" applyAlignment="1">
      <alignment horizontal="center"/>
    </xf>
    <xf numFmtId="0" fontId="11" fillId="25" borderId="29" xfId="0" applyFont="1" applyFill="1" applyBorder="1" applyAlignment="1">
      <alignment horizontal="center"/>
    </xf>
    <xf numFmtId="0" fontId="11" fillId="25" borderId="24" xfId="0" applyFont="1" applyFill="1" applyBorder="1" applyAlignment="1">
      <alignment horizontal="center"/>
    </xf>
    <xf numFmtId="0" fontId="11" fillId="7" borderId="23" xfId="0" applyFont="1" applyFill="1" applyBorder="1" applyAlignment="1">
      <alignment horizontal="center"/>
    </xf>
    <xf numFmtId="0" fontId="10" fillId="4" borderId="37" xfId="0" applyFont="1" applyFill="1" applyBorder="1" applyAlignment="1">
      <alignment horizontal="center"/>
    </xf>
    <xf numFmtId="0" fontId="10" fillId="4" borderId="48" xfId="0" applyFont="1" applyFill="1" applyBorder="1" applyAlignment="1">
      <alignment horizontal="center"/>
    </xf>
    <xf numFmtId="0" fontId="10" fillId="21" borderId="21" xfId="0" applyFont="1" applyFill="1" applyBorder="1" applyAlignment="1">
      <alignment horizontal="center"/>
    </xf>
    <xf numFmtId="0" fontId="10" fillId="21" borderId="23" xfId="0" applyFont="1" applyFill="1" applyBorder="1" applyAlignment="1">
      <alignment horizontal="center"/>
    </xf>
    <xf numFmtId="0" fontId="12" fillId="0" borderId="28" xfId="0" applyFont="1" applyFill="1" applyBorder="1" applyAlignment="1">
      <alignment horizontal="left"/>
    </xf>
    <xf numFmtId="0" fontId="10" fillId="0" borderId="2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1097280</xdr:colOff>
      <xdr:row>13</xdr:row>
      <xdr:rowOff>0</xdr:rowOff>
    </xdr:from>
    <xdr:to>
      <xdr:col>5</xdr:col>
      <xdr:colOff>1211580</xdr:colOff>
      <xdr:row>15</xdr:row>
      <xdr:rowOff>91440</xdr:rowOff>
    </xdr:to>
    <xdr:sp macro="" textlink="">
      <xdr:nvSpPr>
        <xdr:cNvPr id="1115" name="AutoShape 91"/>
        <xdr:cNvSpPr>
          <a:spLocks/>
        </xdr:cNvSpPr>
      </xdr:nvSpPr>
      <xdr:spPr bwMode="auto">
        <a:xfrm>
          <a:off x="5966460" y="2461260"/>
          <a:ext cx="114300" cy="441960"/>
        </a:xfrm>
        <a:prstGeom prst="leftBrace">
          <a:avLst>
            <a:gd name="adj1" fmla="val 32222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1051560</xdr:colOff>
      <xdr:row>16</xdr:row>
      <xdr:rowOff>0</xdr:rowOff>
    </xdr:from>
    <xdr:to>
      <xdr:col>6</xdr:col>
      <xdr:colOff>60960</xdr:colOff>
      <xdr:row>21</xdr:row>
      <xdr:rowOff>137160</xdr:rowOff>
    </xdr:to>
    <xdr:sp macro="" textlink="">
      <xdr:nvSpPr>
        <xdr:cNvPr id="1116" name="AutoShape 92"/>
        <xdr:cNvSpPr>
          <a:spLocks/>
        </xdr:cNvSpPr>
      </xdr:nvSpPr>
      <xdr:spPr bwMode="auto">
        <a:xfrm>
          <a:off x="5920740" y="2987040"/>
          <a:ext cx="266700" cy="1013460"/>
        </a:xfrm>
        <a:prstGeom prst="leftBrace">
          <a:avLst>
            <a:gd name="adj1" fmla="val 31667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1059180</xdr:colOff>
      <xdr:row>4</xdr:row>
      <xdr:rowOff>91440</xdr:rowOff>
    </xdr:from>
    <xdr:to>
      <xdr:col>6</xdr:col>
      <xdr:colOff>22860</xdr:colOff>
      <xdr:row>12</xdr:row>
      <xdr:rowOff>0</xdr:rowOff>
    </xdr:to>
    <xdr:sp macro="" textlink="">
      <xdr:nvSpPr>
        <xdr:cNvPr id="1117" name="AutoShape 93"/>
        <xdr:cNvSpPr>
          <a:spLocks/>
        </xdr:cNvSpPr>
      </xdr:nvSpPr>
      <xdr:spPr bwMode="auto">
        <a:xfrm>
          <a:off x="5928360" y="975360"/>
          <a:ext cx="220980" cy="1310640"/>
        </a:xfrm>
        <a:prstGeom prst="leftBrace">
          <a:avLst>
            <a:gd name="adj1" fmla="val 49425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G3" sqref="G3"/>
    </sheetView>
  </sheetViews>
  <sheetFormatPr defaultRowHeight="13.2" x14ac:dyDescent="0.25"/>
  <cols>
    <col min="1" max="1" width="25.109375" bestFit="1" customWidth="1"/>
    <col min="2" max="2" width="2.6640625" customWidth="1"/>
    <col min="4" max="4" width="2.6640625" customWidth="1"/>
    <col min="6" max="6" width="2.6640625" customWidth="1"/>
    <col min="8" max="8" width="2.88671875" customWidth="1"/>
    <col min="10" max="10" width="2.88671875" customWidth="1"/>
  </cols>
  <sheetData>
    <row r="1" spans="1:11" x14ac:dyDescent="0.25">
      <c r="A1" s="72" t="s">
        <v>752</v>
      </c>
      <c r="C1" s="199" t="s">
        <v>754</v>
      </c>
      <c r="E1" s="199" t="s">
        <v>753</v>
      </c>
      <c r="G1" s="198" t="s">
        <v>748</v>
      </c>
      <c r="I1" s="198" t="s">
        <v>750</v>
      </c>
      <c r="K1" s="198" t="s">
        <v>196</v>
      </c>
    </row>
    <row r="3" spans="1:11" x14ac:dyDescent="0.25">
      <c r="A3" t="s">
        <v>749</v>
      </c>
      <c r="C3">
        <v>460</v>
      </c>
      <c r="E3">
        <v>416</v>
      </c>
      <c r="G3">
        <v>440</v>
      </c>
      <c r="I3" s="197">
        <v>416</v>
      </c>
      <c r="K3">
        <f>SUM(C3:I3)</f>
        <v>1732</v>
      </c>
    </row>
    <row r="4" spans="1:11" x14ac:dyDescent="0.25">
      <c r="I4" s="197"/>
    </row>
    <row r="5" spans="1:11" x14ac:dyDescent="0.25">
      <c r="A5" t="s">
        <v>751</v>
      </c>
      <c r="C5">
        <v>50</v>
      </c>
      <c r="E5">
        <f>50+35+10</f>
        <v>95</v>
      </c>
      <c r="G5">
        <f>440-282</f>
        <v>158</v>
      </c>
      <c r="I5">
        <f>416-203</f>
        <v>213</v>
      </c>
      <c r="K5">
        <f>SUM(C5:I5)</f>
        <v>516</v>
      </c>
    </row>
    <row r="7" spans="1:11" x14ac:dyDescent="0.25">
      <c r="A7" t="s">
        <v>786</v>
      </c>
      <c r="C7">
        <f>C3-C5</f>
        <v>410</v>
      </c>
      <c r="E7">
        <f>E3-E5</f>
        <v>321</v>
      </c>
      <c r="G7">
        <v>282</v>
      </c>
      <c r="I7">
        <v>206</v>
      </c>
      <c r="K7">
        <f>SUM(C7:I7)</f>
        <v>1219</v>
      </c>
    </row>
    <row r="11" spans="1:11" x14ac:dyDescent="0.25">
      <c r="A11" t="s">
        <v>785</v>
      </c>
      <c r="G11">
        <v>42</v>
      </c>
      <c r="I11">
        <v>28</v>
      </c>
      <c r="K11">
        <f>SUM(C11:I11)</f>
        <v>70</v>
      </c>
    </row>
    <row r="14" spans="1:11" x14ac:dyDescent="0.25">
      <c r="A14" s="72" t="s">
        <v>759</v>
      </c>
    </row>
    <row r="15" spans="1:11" x14ac:dyDescent="0.25">
      <c r="A15" s="200" t="s">
        <v>755</v>
      </c>
    </row>
    <row r="16" spans="1:11" x14ac:dyDescent="0.25">
      <c r="A16" t="s">
        <v>756</v>
      </c>
      <c r="C16">
        <v>50</v>
      </c>
    </row>
    <row r="17" spans="1:5" x14ac:dyDescent="0.25">
      <c r="A17" t="s">
        <v>757</v>
      </c>
      <c r="C17">
        <v>50</v>
      </c>
    </row>
    <row r="18" spans="1:5" x14ac:dyDescent="0.25">
      <c r="A18" t="s">
        <v>758</v>
      </c>
      <c r="C18">
        <v>280</v>
      </c>
    </row>
    <row r="19" spans="1:5" x14ac:dyDescent="0.25">
      <c r="A19" t="s">
        <v>773</v>
      </c>
      <c r="C19" s="156">
        <v>80</v>
      </c>
    </row>
    <row r="20" spans="1:5" x14ac:dyDescent="0.25">
      <c r="A20" s="72" t="s">
        <v>196</v>
      </c>
      <c r="C20" s="72">
        <f>SUM(C16:C19)</f>
        <v>460</v>
      </c>
    </row>
    <row r="22" spans="1:5" x14ac:dyDescent="0.25">
      <c r="A22" s="200" t="s">
        <v>760</v>
      </c>
    </row>
    <row r="23" spans="1:5" x14ac:dyDescent="0.25">
      <c r="A23" s="33" t="s">
        <v>764</v>
      </c>
    </row>
    <row r="24" spans="1:5" x14ac:dyDescent="0.25">
      <c r="A24" t="s">
        <v>761</v>
      </c>
      <c r="E24">
        <v>35</v>
      </c>
    </row>
    <row r="25" spans="1:5" x14ac:dyDescent="0.25">
      <c r="A25" t="s">
        <v>776</v>
      </c>
      <c r="E25">
        <v>44</v>
      </c>
    </row>
    <row r="26" spans="1:5" x14ac:dyDescent="0.25">
      <c r="A26" t="s">
        <v>762</v>
      </c>
      <c r="E26">
        <v>126</v>
      </c>
    </row>
    <row r="27" spans="1:5" x14ac:dyDescent="0.25">
      <c r="A27" t="s">
        <v>763</v>
      </c>
      <c r="E27">
        <v>108</v>
      </c>
    </row>
    <row r="29" spans="1:5" x14ac:dyDescent="0.25">
      <c r="A29" t="s">
        <v>777</v>
      </c>
      <c r="E29">
        <v>70</v>
      </c>
    </row>
    <row r="30" spans="1:5" x14ac:dyDescent="0.25">
      <c r="A30" t="s">
        <v>773</v>
      </c>
      <c r="E30" s="203">
        <v>33</v>
      </c>
    </row>
    <row r="31" spans="1:5" x14ac:dyDescent="0.25">
      <c r="A31" s="72" t="s">
        <v>196</v>
      </c>
      <c r="E31" s="204">
        <f>SUM(E24:E30)</f>
        <v>416</v>
      </c>
    </row>
    <row r="33" spans="1:9" x14ac:dyDescent="0.25">
      <c r="A33" s="200" t="s">
        <v>766</v>
      </c>
    </row>
    <row r="34" spans="1:9" x14ac:dyDescent="0.25">
      <c r="A34" t="s">
        <v>765</v>
      </c>
      <c r="G34">
        <v>175</v>
      </c>
    </row>
    <row r="35" spans="1:9" x14ac:dyDescent="0.25">
      <c r="A35" t="s">
        <v>767</v>
      </c>
      <c r="G35">
        <v>9</v>
      </c>
    </row>
    <row r="36" spans="1:9" x14ac:dyDescent="0.25">
      <c r="A36" t="s">
        <v>768</v>
      </c>
      <c r="G36">
        <v>10</v>
      </c>
    </row>
    <row r="37" spans="1:9" x14ac:dyDescent="0.25">
      <c r="A37" t="s">
        <v>769</v>
      </c>
      <c r="G37">
        <v>16</v>
      </c>
    </row>
    <row r="38" spans="1:9" x14ac:dyDescent="0.25">
      <c r="A38" t="s">
        <v>772</v>
      </c>
      <c r="G38">
        <v>2</v>
      </c>
    </row>
    <row r="39" spans="1:9" x14ac:dyDescent="0.25">
      <c r="A39" t="s">
        <v>770</v>
      </c>
      <c r="G39">
        <v>21</v>
      </c>
    </row>
    <row r="40" spans="1:9" x14ac:dyDescent="0.25">
      <c r="A40" t="s">
        <v>771</v>
      </c>
      <c r="G40" s="201">
        <v>11</v>
      </c>
    </row>
    <row r="41" spans="1:9" x14ac:dyDescent="0.25">
      <c r="A41" t="s">
        <v>773</v>
      </c>
      <c r="G41" s="202">
        <v>172</v>
      </c>
    </row>
    <row r="42" spans="1:9" x14ac:dyDescent="0.25">
      <c r="A42" s="72" t="s">
        <v>196</v>
      </c>
      <c r="G42" s="72">
        <f>SUM(G34:G41)</f>
        <v>416</v>
      </c>
    </row>
    <row r="44" spans="1:9" x14ac:dyDescent="0.25">
      <c r="A44" s="200" t="s">
        <v>774</v>
      </c>
    </row>
    <row r="45" spans="1:9" x14ac:dyDescent="0.25">
      <c r="A45" t="s">
        <v>775</v>
      </c>
      <c r="I45">
        <v>283</v>
      </c>
    </row>
    <row r="46" spans="1:9" x14ac:dyDescent="0.25">
      <c r="A46" t="s">
        <v>773</v>
      </c>
      <c r="I46" s="156">
        <v>133</v>
      </c>
    </row>
    <row r="47" spans="1:9" x14ac:dyDescent="0.25">
      <c r="A47" s="72" t="s">
        <v>196</v>
      </c>
      <c r="I47" s="72">
        <f>SUM(I45:I46)</f>
        <v>416</v>
      </c>
    </row>
    <row r="49" spans="1:11" x14ac:dyDescent="0.25">
      <c r="A49" t="s">
        <v>778</v>
      </c>
      <c r="K49">
        <f>K3-K50</f>
        <v>1314</v>
      </c>
    </row>
    <row r="50" spans="1:11" x14ac:dyDescent="0.25">
      <c r="A50" t="s">
        <v>779</v>
      </c>
      <c r="K50" s="156">
        <f>I46+G41+E30+C19</f>
        <v>418</v>
      </c>
    </row>
    <row r="51" spans="1:11" x14ac:dyDescent="0.25">
      <c r="A51" s="72" t="s">
        <v>780</v>
      </c>
      <c r="K51" s="72">
        <f>SUM(K49:K50)</f>
        <v>1732</v>
      </c>
    </row>
  </sheetData>
  <phoneticPr fontId="0" type="noConversion"/>
  <printOptions horizontalCentered="1"/>
  <pageMargins left="0.5" right="0.5" top="0.75" bottom="0.75" header="0.5" footer="0.5"/>
  <pageSetup orientation="portrait" horizontalDpi="300" verticalDpi="300" r:id="rId1"/>
  <headerFooter alignWithMargins="0">
    <oddFooter>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21"/>
  <sheetViews>
    <sheetView tabSelected="1" topLeftCell="S1" zoomScale="60" workbookViewId="0">
      <selection activeCell="Y2" sqref="Y2:AB2"/>
    </sheetView>
  </sheetViews>
  <sheetFormatPr defaultColWidth="9.109375" defaultRowHeight="13.8" x14ac:dyDescent="0.25"/>
  <cols>
    <col min="1" max="1" width="8" style="96" customWidth="1"/>
    <col min="2" max="2" width="5.44140625" style="96" customWidth="1"/>
    <col min="3" max="3" width="20.88671875" style="96" customWidth="1"/>
    <col min="4" max="6" width="18.33203125" style="96" customWidth="1"/>
    <col min="7" max="7" width="18.44140625" style="96" customWidth="1"/>
    <col min="8" max="9" width="18.33203125" style="96" customWidth="1"/>
    <col min="10" max="10" width="16.6640625" style="96" customWidth="1"/>
    <col min="11" max="12" width="19.109375" style="96" customWidth="1"/>
    <col min="13" max="16" width="18.33203125" style="96" customWidth="1"/>
    <col min="17" max="17" width="16.6640625" style="96" customWidth="1"/>
    <col min="18" max="18" width="18.6640625" style="96" customWidth="1"/>
    <col min="19" max="22" width="18.33203125" style="96" customWidth="1"/>
    <col min="23" max="23" width="19.6640625" style="96" customWidth="1"/>
    <col min="24" max="24" width="16.6640625" style="96" customWidth="1"/>
    <col min="25" max="29" width="18.33203125" style="96" customWidth="1"/>
    <col min="30" max="30" width="6.44140625" style="96" customWidth="1"/>
    <col min="31" max="16384" width="9.109375" style="96"/>
  </cols>
  <sheetData>
    <row r="1" spans="1:30" ht="22.8" x14ac:dyDescent="0.4">
      <c r="A1" s="268" t="s">
        <v>820</v>
      </c>
      <c r="H1" s="104"/>
      <c r="I1" s="181"/>
      <c r="J1" s="176"/>
      <c r="K1" s="177"/>
      <c r="L1" s="177"/>
      <c r="M1" s="175"/>
      <c r="N1" s="175"/>
      <c r="O1" s="175"/>
      <c r="R1" s="142"/>
      <c r="S1" s="194"/>
      <c r="T1" s="195"/>
      <c r="U1" s="195"/>
      <c r="V1" s="142"/>
      <c r="W1" s="142"/>
      <c r="Y1" s="127"/>
      <c r="Z1" s="127"/>
      <c r="AA1" s="127"/>
      <c r="AB1" s="117"/>
      <c r="AC1" s="117"/>
      <c r="AD1" s="74"/>
    </row>
    <row r="2" spans="1:30" ht="19.5" customHeight="1" x14ac:dyDescent="0.35">
      <c r="A2" s="136" t="s">
        <v>279</v>
      </c>
      <c r="B2" s="124"/>
      <c r="C2" s="124"/>
      <c r="D2" s="124"/>
      <c r="E2" s="124"/>
      <c r="F2" s="124" t="s">
        <v>927</v>
      </c>
      <c r="G2" s="97"/>
      <c r="H2" s="118" t="s">
        <v>928</v>
      </c>
      <c r="I2" s="181"/>
      <c r="J2" s="181"/>
      <c r="K2" s="177"/>
      <c r="L2" s="177"/>
      <c r="M2" s="175"/>
      <c r="N2" s="175"/>
      <c r="O2" s="175"/>
      <c r="R2" s="127"/>
      <c r="S2" s="127"/>
      <c r="T2" s="127"/>
      <c r="U2" s="127"/>
      <c r="V2" s="127"/>
      <c r="W2" s="127"/>
      <c r="Y2" s="404" t="s">
        <v>1112</v>
      </c>
      <c r="Z2" s="404"/>
      <c r="AA2" s="404"/>
      <c r="AB2" s="404"/>
      <c r="AC2" s="117"/>
      <c r="AD2" s="74"/>
    </row>
    <row r="3" spans="1:30" x14ac:dyDescent="0.25">
      <c r="A3" s="97"/>
      <c r="B3" s="97"/>
      <c r="C3" s="97"/>
      <c r="D3" s="97"/>
      <c r="E3" s="97"/>
      <c r="F3" s="97"/>
      <c r="G3" s="97"/>
      <c r="H3" s="182"/>
      <c r="I3" s="183"/>
      <c r="J3" s="178"/>
      <c r="K3" s="174"/>
      <c r="L3" s="174"/>
      <c r="M3" s="180"/>
      <c r="N3" s="175"/>
      <c r="O3" s="175"/>
      <c r="Q3" s="74">
        <v>3</v>
      </c>
      <c r="R3" s="118"/>
      <c r="S3" s="118"/>
      <c r="T3" s="118"/>
      <c r="U3" s="249">
        <f>V3+1</f>
        <v>664</v>
      </c>
      <c r="V3" s="249">
        <f>W3+1</f>
        <v>663</v>
      </c>
      <c r="W3" s="125">
        <v>662</v>
      </c>
      <c r="X3" s="96">
        <v>5</v>
      </c>
      <c r="Y3" s="129">
        <f>Z3+1</f>
        <v>854</v>
      </c>
      <c r="Z3" s="129">
        <f>AA3+1</f>
        <v>853</v>
      </c>
      <c r="AA3" s="129">
        <f>AB3+1</f>
        <v>852</v>
      </c>
      <c r="AB3" s="129">
        <f>AC3+1</f>
        <v>851</v>
      </c>
      <c r="AC3" s="295">
        <v>850</v>
      </c>
      <c r="AD3" s="74"/>
    </row>
    <row r="4" spans="1:30" x14ac:dyDescent="0.25">
      <c r="A4" s="137" t="s">
        <v>18</v>
      </c>
      <c r="B4" s="101"/>
      <c r="C4" s="101"/>
      <c r="D4" s="101"/>
      <c r="E4" s="132" t="s">
        <v>19</v>
      </c>
      <c r="F4" s="132"/>
      <c r="G4" s="132" t="s">
        <v>20</v>
      </c>
      <c r="H4" s="132" t="s">
        <v>309</v>
      </c>
      <c r="I4" s="133" t="s">
        <v>191</v>
      </c>
      <c r="J4" s="179"/>
      <c r="K4" s="174"/>
      <c r="L4" s="174"/>
      <c r="M4" s="180"/>
      <c r="N4" s="175"/>
      <c r="O4" s="175"/>
      <c r="P4" s="104"/>
      <c r="Q4" s="74"/>
      <c r="R4" s="127"/>
      <c r="S4" s="127"/>
      <c r="T4" s="127"/>
      <c r="U4" s="239" t="s">
        <v>183</v>
      </c>
      <c r="V4" s="239" t="s">
        <v>824</v>
      </c>
      <c r="W4" s="239" t="s">
        <v>824</v>
      </c>
      <c r="Y4" s="130" t="s">
        <v>1108</v>
      </c>
      <c r="Z4" s="130" t="s">
        <v>1109</v>
      </c>
      <c r="AA4" s="130" t="s">
        <v>1110</v>
      </c>
      <c r="AB4" s="130" t="s">
        <v>1111</v>
      </c>
      <c r="AC4" s="126" t="s">
        <v>309</v>
      </c>
      <c r="AD4" s="104"/>
    </row>
    <row r="5" spans="1:30" x14ac:dyDescent="0.25">
      <c r="A5" s="209" t="s">
        <v>801</v>
      </c>
      <c r="B5" s="210"/>
      <c r="C5" s="210"/>
      <c r="D5" s="107"/>
      <c r="E5" s="123" t="s">
        <v>634</v>
      </c>
      <c r="F5" s="123"/>
      <c r="G5" s="134">
        <v>2</v>
      </c>
      <c r="I5" s="254">
        <f>SUM(G5:H5)</f>
        <v>2</v>
      </c>
      <c r="J5" s="179"/>
      <c r="K5" s="174"/>
      <c r="L5" s="174"/>
      <c r="M5" s="180"/>
      <c r="N5" s="175"/>
      <c r="O5" s="175"/>
      <c r="P5" s="127"/>
      <c r="Q5" s="74"/>
      <c r="R5" s="74"/>
      <c r="S5" s="74"/>
      <c r="T5" s="74"/>
      <c r="U5" s="74"/>
      <c r="V5" s="74"/>
      <c r="W5" s="74"/>
      <c r="Y5" s="150"/>
      <c r="Z5" s="206"/>
      <c r="AA5" s="206"/>
      <c r="AB5" s="206"/>
      <c r="AC5" s="206"/>
      <c r="AD5" s="103"/>
    </row>
    <row r="6" spans="1:30" x14ac:dyDescent="0.25">
      <c r="A6" s="209" t="s">
        <v>799</v>
      </c>
      <c r="B6" s="210"/>
      <c r="C6" s="210"/>
      <c r="D6" s="107"/>
      <c r="E6" s="123"/>
      <c r="F6" s="123"/>
      <c r="G6" s="134">
        <v>19</v>
      </c>
      <c r="H6" s="134"/>
      <c r="I6" s="135">
        <f t="shared" ref="I6:I11" si="0">SUM(G6:H6)</f>
        <v>19</v>
      </c>
      <c r="J6" s="181"/>
      <c r="K6" s="174"/>
      <c r="L6" s="174"/>
      <c r="M6" s="175"/>
      <c r="N6" s="175"/>
      <c r="O6" s="175"/>
      <c r="P6" s="104"/>
      <c r="Q6" s="74"/>
      <c r="R6" s="74"/>
      <c r="S6" s="74"/>
      <c r="T6" s="74"/>
      <c r="U6" s="127"/>
      <c r="V6" s="74"/>
      <c r="W6" s="186"/>
      <c r="Y6" s="96" t="s">
        <v>1107</v>
      </c>
      <c r="Z6" s="206"/>
      <c r="AA6" s="206"/>
      <c r="AB6" s="206"/>
      <c r="AC6" s="206"/>
      <c r="AD6" s="103"/>
    </row>
    <row r="7" spans="1:30" x14ac:dyDescent="0.25">
      <c r="A7" s="209" t="s">
        <v>817</v>
      </c>
      <c r="B7" s="210"/>
      <c r="C7" s="210"/>
      <c r="D7" s="107"/>
      <c r="E7" s="123"/>
      <c r="F7" s="123"/>
      <c r="G7" s="134">
        <v>14</v>
      </c>
      <c r="H7" s="134"/>
      <c r="I7" s="135">
        <f t="shared" si="0"/>
        <v>14</v>
      </c>
      <c r="J7" s="181"/>
      <c r="K7" s="174"/>
      <c r="L7" s="174"/>
      <c r="M7" s="175"/>
      <c r="N7" s="175"/>
      <c r="O7" s="175"/>
      <c r="P7" s="104"/>
      <c r="Q7" s="74">
        <v>3</v>
      </c>
      <c r="R7" s="127"/>
      <c r="S7" s="127"/>
      <c r="T7" s="127"/>
      <c r="U7" s="368" t="s">
        <v>976</v>
      </c>
      <c r="V7" s="238" t="s">
        <v>977</v>
      </c>
      <c r="W7" s="238" t="s">
        <v>978</v>
      </c>
      <c r="X7" s="96">
        <v>5</v>
      </c>
      <c r="Y7" s="401" t="s">
        <v>1104</v>
      </c>
      <c r="Z7" s="401" t="s">
        <v>1104</v>
      </c>
      <c r="AA7" s="282" t="s">
        <v>309</v>
      </c>
      <c r="AB7" s="282" t="s">
        <v>309</v>
      </c>
      <c r="AC7" s="282" t="s">
        <v>309</v>
      </c>
      <c r="AD7" s="103"/>
    </row>
    <row r="8" spans="1:30" x14ac:dyDescent="0.25">
      <c r="A8" s="209" t="s">
        <v>803</v>
      </c>
      <c r="B8" s="210"/>
      <c r="C8" s="210"/>
      <c r="D8" s="107"/>
      <c r="E8" s="123"/>
      <c r="F8" s="123"/>
      <c r="G8" s="134">
        <f>13+1</f>
        <v>14</v>
      </c>
      <c r="H8" s="134"/>
      <c r="I8" s="135">
        <f t="shared" si="0"/>
        <v>14</v>
      </c>
      <c r="J8" s="181"/>
      <c r="K8" s="174"/>
      <c r="L8" s="174"/>
      <c r="M8" s="175"/>
      <c r="N8" s="175"/>
      <c r="O8" s="175"/>
      <c r="Q8" s="74"/>
      <c r="R8" s="118"/>
      <c r="S8" s="118"/>
      <c r="T8" s="118"/>
      <c r="U8" s="239">
        <f>V8+1</f>
        <v>657</v>
      </c>
      <c r="V8" s="240">
        <f>W8+1</f>
        <v>656</v>
      </c>
      <c r="W8" s="239">
        <v>655</v>
      </c>
      <c r="Y8" s="402">
        <f t="shared" ref="Y8:AB9" si="1">Z8+1</f>
        <v>849</v>
      </c>
      <c r="Z8" s="402">
        <f t="shared" si="1"/>
        <v>848</v>
      </c>
      <c r="AA8" s="296">
        <f t="shared" si="1"/>
        <v>847</v>
      </c>
      <c r="AB8" s="296">
        <f t="shared" si="1"/>
        <v>846</v>
      </c>
      <c r="AC8" s="296">
        <v>845</v>
      </c>
      <c r="AD8" s="103"/>
    </row>
    <row r="9" spans="1:30" x14ac:dyDescent="0.25">
      <c r="A9" s="209" t="s">
        <v>800</v>
      </c>
      <c r="B9" s="210"/>
      <c r="C9" s="210"/>
      <c r="D9" s="107"/>
      <c r="E9" s="123"/>
      <c r="F9" s="127">
        <f>SUM(G5:G12)</f>
        <v>66</v>
      </c>
      <c r="G9" s="134">
        <v>5</v>
      </c>
      <c r="H9" s="134"/>
      <c r="I9" s="135">
        <f t="shared" si="0"/>
        <v>5</v>
      </c>
      <c r="J9" s="176"/>
      <c r="K9" s="176"/>
      <c r="L9" s="176"/>
      <c r="M9" s="175"/>
      <c r="N9" s="175"/>
      <c r="O9" s="175"/>
      <c r="P9" s="104"/>
      <c r="Q9" s="74">
        <v>2</v>
      </c>
      <c r="R9" s="118"/>
      <c r="S9" s="118"/>
      <c r="T9" s="237">
        <f>U9+1</f>
        <v>650</v>
      </c>
      <c r="U9" s="237">
        <f>V9+1</f>
        <v>649</v>
      </c>
      <c r="V9" s="238">
        <v>648</v>
      </c>
      <c r="W9" s="127"/>
      <c r="X9" s="96">
        <v>5</v>
      </c>
      <c r="Y9" s="382">
        <f t="shared" si="1"/>
        <v>843</v>
      </c>
      <c r="Z9" s="382">
        <f t="shared" si="1"/>
        <v>842</v>
      </c>
      <c r="AA9" s="382">
        <f t="shared" si="1"/>
        <v>841</v>
      </c>
      <c r="AB9" s="382">
        <f t="shared" si="1"/>
        <v>840</v>
      </c>
      <c r="AC9" s="382">
        <v>839</v>
      </c>
      <c r="AD9" s="103"/>
    </row>
    <row r="10" spans="1:30" x14ac:dyDescent="0.25">
      <c r="A10" s="209" t="s">
        <v>808</v>
      </c>
      <c r="B10" s="210"/>
      <c r="C10" s="210"/>
      <c r="D10" s="107"/>
      <c r="E10" s="123"/>
      <c r="F10" s="123"/>
      <c r="G10" s="134">
        <v>0</v>
      </c>
      <c r="H10" s="134"/>
      <c r="I10" s="135">
        <f t="shared" si="0"/>
        <v>0</v>
      </c>
      <c r="J10" s="74"/>
      <c r="P10" s="104"/>
      <c r="Q10" s="74"/>
      <c r="R10" s="127"/>
      <c r="S10" s="127"/>
      <c r="T10" s="239" t="s">
        <v>979</v>
      </c>
      <c r="U10" s="369" t="s">
        <v>980</v>
      </c>
      <c r="V10" s="369" t="s">
        <v>981</v>
      </c>
      <c r="W10" s="127"/>
      <c r="Y10" s="126" t="s">
        <v>309</v>
      </c>
      <c r="Z10" s="126" t="s">
        <v>309</v>
      </c>
      <c r="AA10" s="126" t="s">
        <v>309</v>
      </c>
      <c r="AB10" s="126" t="s">
        <v>309</v>
      </c>
      <c r="AC10" s="126" t="s">
        <v>309</v>
      </c>
      <c r="AD10" s="103"/>
    </row>
    <row r="11" spans="1:30" x14ac:dyDescent="0.25">
      <c r="A11" s="209" t="s">
        <v>802</v>
      </c>
      <c r="B11" s="210"/>
      <c r="C11" s="210"/>
      <c r="D11" s="107"/>
      <c r="E11" s="123"/>
      <c r="F11" s="123"/>
      <c r="G11" s="134">
        <v>8</v>
      </c>
      <c r="H11" s="134"/>
      <c r="I11" s="135">
        <f t="shared" si="0"/>
        <v>8</v>
      </c>
      <c r="J11" s="74"/>
      <c r="P11" s="119"/>
      <c r="Q11" s="74"/>
      <c r="R11" s="74"/>
      <c r="S11" s="74"/>
      <c r="T11" s="74"/>
      <c r="U11" s="74"/>
      <c r="V11" s="186"/>
      <c r="W11" s="127"/>
      <c r="Y11" s="150" t="s">
        <v>822</v>
      </c>
      <c r="Z11" s="147"/>
      <c r="AA11" s="120"/>
      <c r="AB11" s="147"/>
      <c r="AC11" s="131"/>
      <c r="AD11" s="103"/>
    </row>
    <row r="12" spans="1:30" x14ac:dyDescent="0.25">
      <c r="A12" s="209" t="s">
        <v>804</v>
      </c>
      <c r="B12" s="210"/>
      <c r="C12" s="210"/>
      <c r="D12" s="107"/>
      <c r="E12" s="123"/>
      <c r="F12" s="123"/>
      <c r="G12" s="134">
        <v>4</v>
      </c>
      <c r="H12" s="134"/>
      <c r="I12" s="135">
        <f t="shared" ref="I12:I21" si="2">SUM(G12:H12)</f>
        <v>4</v>
      </c>
      <c r="J12" s="74"/>
      <c r="O12" s="104"/>
      <c r="Q12" s="74"/>
      <c r="R12" s="403"/>
      <c r="S12" s="403"/>
      <c r="T12" s="403"/>
      <c r="U12" s="117" t="s">
        <v>824</v>
      </c>
      <c r="V12" s="74"/>
      <c r="W12" s="74"/>
      <c r="Y12" s="120"/>
      <c r="Z12" s="147"/>
      <c r="AA12" s="120"/>
      <c r="AB12" s="120"/>
      <c r="AC12" s="131"/>
      <c r="AD12" s="103"/>
    </row>
    <row r="13" spans="1:30" x14ac:dyDescent="0.25">
      <c r="A13" s="139" t="s">
        <v>787</v>
      </c>
      <c r="B13" s="227"/>
      <c r="C13" s="227"/>
      <c r="D13" s="107"/>
      <c r="E13" s="123" t="s">
        <v>789</v>
      </c>
      <c r="F13" s="123"/>
      <c r="G13" s="134">
        <v>29</v>
      </c>
      <c r="H13" s="134"/>
      <c r="I13" s="135">
        <f t="shared" si="2"/>
        <v>29</v>
      </c>
      <c r="J13" s="74">
        <v>1</v>
      </c>
      <c r="O13" s="119"/>
      <c r="P13" s="125"/>
      <c r="Q13" s="74">
        <v>5</v>
      </c>
      <c r="R13" s="237" t="s">
        <v>982</v>
      </c>
      <c r="S13" s="237" t="s">
        <v>983</v>
      </c>
      <c r="T13" s="237" t="s">
        <v>984</v>
      </c>
      <c r="U13" s="125" t="s">
        <v>309</v>
      </c>
      <c r="V13" s="237" t="s">
        <v>985</v>
      </c>
      <c r="W13" s="74"/>
      <c r="X13" s="96">
        <v>5</v>
      </c>
      <c r="Y13" s="282" t="s">
        <v>309</v>
      </c>
      <c r="Z13" s="276" t="s">
        <v>1071</v>
      </c>
      <c r="AA13" s="276" t="s">
        <v>1072</v>
      </c>
      <c r="AB13" s="276" t="s">
        <v>1073</v>
      </c>
      <c r="AC13" s="276" t="s">
        <v>1074</v>
      </c>
      <c r="AD13" s="103"/>
    </row>
    <row r="14" spans="1:30" x14ac:dyDescent="0.25">
      <c r="A14" s="141" t="s">
        <v>791</v>
      </c>
      <c r="B14" s="114"/>
      <c r="C14" s="114"/>
      <c r="D14" s="107"/>
      <c r="E14" s="123" t="s">
        <v>790</v>
      </c>
      <c r="F14" s="123"/>
      <c r="G14" s="134">
        <v>24</v>
      </c>
      <c r="H14" s="134"/>
      <c r="I14" s="135">
        <f t="shared" si="2"/>
        <v>24</v>
      </c>
      <c r="J14" s="74"/>
      <c r="N14" s="96" t="s">
        <v>828</v>
      </c>
      <c r="O14" s="119"/>
      <c r="P14" s="296">
        <v>699</v>
      </c>
      <c r="Q14" s="74"/>
      <c r="R14" s="239">
        <f t="shared" ref="R14:U15" si="3">S14+1</f>
        <v>646</v>
      </c>
      <c r="S14" s="239">
        <f t="shared" si="3"/>
        <v>645</v>
      </c>
      <c r="T14" s="239">
        <f t="shared" si="3"/>
        <v>644</v>
      </c>
      <c r="U14" s="239">
        <f t="shared" si="3"/>
        <v>643</v>
      </c>
      <c r="V14" s="239">
        <v>642</v>
      </c>
      <c r="W14" s="74"/>
      <c r="Y14" s="383">
        <f t="shared" ref="Y14:AB15" si="4">Z14+1</f>
        <v>838</v>
      </c>
      <c r="Z14" s="383">
        <f t="shared" si="4"/>
        <v>837</v>
      </c>
      <c r="AA14" s="277">
        <f t="shared" si="4"/>
        <v>836</v>
      </c>
      <c r="AB14" s="279">
        <f t="shared" si="4"/>
        <v>835</v>
      </c>
      <c r="AC14" s="277">
        <v>834</v>
      </c>
      <c r="AD14" s="103"/>
    </row>
    <row r="15" spans="1:30" x14ac:dyDescent="0.25">
      <c r="A15" s="141" t="s">
        <v>795</v>
      </c>
      <c r="B15" s="114"/>
      <c r="C15" s="114"/>
      <c r="D15" s="107"/>
      <c r="E15" s="123" t="s">
        <v>790</v>
      </c>
      <c r="F15" s="127">
        <f>SUM(G14:G16)</f>
        <v>34</v>
      </c>
      <c r="G15" s="134">
        <f>6+2</f>
        <v>8</v>
      </c>
      <c r="H15" s="134"/>
      <c r="I15" s="135">
        <f t="shared" si="2"/>
        <v>8</v>
      </c>
      <c r="J15" s="74">
        <v>1</v>
      </c>
      <c r="O15" s="119"/>
      <c r="P15" s="295">
        <v>696</v>
      </c>
      <c r="Q15" s="74">
        <v>6</v>
      </c>
      <c r="R15" s="237">
        <f t="shared" si="3"/>
        <v>639</v>
      </c>
      <c r="S15" s="237">
        <f t="shared" si="3"/>
        <v>638</v>
      </c>
      <c r="T15" s="237">
        <f t="shared" si="3"/>
        <v>637</v>
      </c>
      <c r="U15" s="237">
        <f t="shared" si="3"/>
        <v>636</v>
      </c>
      <c r="V15" s="237">
        <f>W15+1</f>
        <v>635</v>
      </c>
      <c r="W15" s="237">
        <v>634</v>
      </c>
      <c r="X15" s="96">
        <v>5</v>
      </c>
      <c r="Y15" s="276">
        <f>Z15+1</f>
        <v>832</v>
      </c>
      <c r="Z15" s="276">
        <f>AA15+1</f>
        <v>831</v>
      </c>
      <c r="AA15" s="276">
        <f t="shared" si="4"/>
        <v>830</v>
      </c>
      <c r="AB15" s="276">
        <f t="shared" si="4"/>
        <v>829</v>
      </c>
      <c r="AC15" s="276">
        <v>828</v>
      </c>
      <c r="AD15" s="103"/>
    </row>
    <row r="16" spans="1:30" x14ac:dyDescent="0.25">
      <c r="A16" s="144" t="s">
        <v>308</v>
      </c>
      <c r="B16" s="208"/>
      <c r="C16" s="208"/>
      <c r="D16" s="107"/>
      <c r="E16" s="123" t="s">
        <v>310</v>
      </c>
      <c r="F16" s="123"/>
      <c r="G16" s="134">
        <v>2</v>
      </c>
      <c r="H16" s="134"/>
      <c r="I16" s="135">
        <f t="shared" si="2"/>
        <v>2</v>
      </c>
      <c r="J16" s="74"/>
      <c r="O16" s="119"/>
      <c r="P16" s="126"/>
      <c r="Q16" s="74"/>
      <c r="R16" s="239" t="s">
        <v>986</v>
      </c>
      <c r="S16" s="370" t="s">
        <v>987</v>
      </c>
      <c r="T16" s="370" t="s">
        <v>988</v>
      </c>
      <c r="U16" s="239" t="s">
        <v>989</v>
      </c>
      <c r="V16" s="239" t="s">
        <v>990</v>
      </c>
      <c r="W16" s="239" t="s">
        <v>991</v>
      </c>
      <c r="Y16" s="279" t="s">
        <v>1075</v>
      </c>
      <c r="Z16" s="277" t="s">
        <v>1076</v>
      </c>
      <c r="AA16" s="277" t="s">
        <v>1077</v>
      </c>
      <c r="AB16" s="277" t="s">
        <v>1078</v>
      </c>
      <c r="AC16" s="277" t="s">
        <v>1079</v>
      </c>
      <c r="AD16" s="103"/>
    </row>
    <row r="17" spans="1:30" x14ac:dyDescent="0.25">
      <c r="A17" s="140" t="s">
        <v>797</v>
      </c>
      <c r="B17" s="116"/>
      <c r="C17" s="116"/>
      <c r="D17" s="107"/>
      <c r="E17" s="123" t="s">
        <v>818</v>
      </c>
      <c r="F17" s="123"/>
      <c r="G17" s="134">
        <v>31</v>
      </c>
      <c r="H17" s="134"/>
      <c r="I17" s="135">
        <f t="shared" si="2"/>
        <v>31</v>
      </c>
      <c r="J17" s="74"/>
      <c r="P17" s="74"/>
      <c r="Q17" s="74"/>
      <c r="R17" s="74" t="s">
        <v>827</v>
      </c>
      <c r="S17" s="74"/>
      <c r="T17" s="124"/>
      <c r="U17" s="117" t="s">
        <v>824</v>
      </c>
      <c r="V17" s="117" t="s">
        <v>824</v>
      </c>
      <c r="W17" s="74"/>
      <c r="Y17" s="150" t="s">
        <v>823</v>
      </c>
      <c r="Z17" s="147"/>
      <c r="AA17" s="120"/>
      <c r="AB17" s="147"/>
      <c r="AC17" s="131"/>
      <c r="AD17" s="103"/>
    </row>
    <row r="18" spans="1:30" x14ac:dyDescent="0.25">
      <c r="A18" s="140" t="s">
        <v>806</v>
      </c>
      <c r="B18" s="116"/>
      <c r="C18" s="116"/>
      <c r="D18" s="107"/>
      <c r="E18" s="123"/>
      <c r="F18" s="123"/>
      <c r="G18" s="134">
        <v>22</v>
      </c>
      <c r="H18" s="134"/>
      <c r="I18" s="135">
        <f t="shared" si="2"/>
        <v>22</v>
      </c>
      <c r="J18" s="74"/>
      <c r="N18" s="124"/>
      <c r="P18" s="74"/>
      <c r="Q18" s="74"/>
      <c r="R18" s="117" t="s">
        <v>824</v>
      </c>
      <c r="S18" s="74"/>
      <c r="T18" s="241"/>
      <c r="U18" s="74"/>
      <c r="V18" s="74"/>
      <c r="W18" s="74"/>
      <c r="Y18" s="120"/>
      <c r="Z18" s="147"/>
      <c r="AA18" s="120"/>
      <c r="AB18" s="120"/>
      <c r="AC18" s="131"/>
      <c r="AD18" s="103"/>
    </row>
    <row r="19" spans="1:30" x14ac:dyDescent="0.25">
      <c r="A19" s="140" t="s">
        <v>796</v>
      </c>
      <c r="B19" s="116"/>
      <c r="C19" s="116"/>
      <c r="D19" s="107"/>
      <c r="E19" s="123"/>
      <c r="G19" s="134">
        <v>25</v>
      </c>
      <c r="H19" s="134"/>
      <c r="I19" s="135">
        <f t="shared" si="2"/>
        <v>25</v>
      </c>
      <c r="J19" s="74">
        <v>2</v>
      </c>
      <c r="N19" s="125"/>
      <c r="O19" s="125" t="s">
        <v>824</v>
      </c>
      <c r="P19" s="125"/>
      <c r="Q19" s="74">
        <v>6</v>
      </c>
      <c r="R19" s="237" t="s">
        <v>992</v>
      </c>
      <c r="S19" s="237" t="s">
        <v>993</v>
      </c>
      <c r="T19" s="237" t="s">
        <v>994</v>
      </c>
      <c r="U19" s="237" t="s">
        <v>995</v>
      </c>
      <c r="V19" s="237" t="s">
        <v>996</v>
      </c>
      <c r="W19" s="237" t="s">
        <v>997</v>
      </c>
      <c r="X19" s="96">
        <v>5</v>
      </c>
      <c r="Y19" s="276" t="s">
        <v>1080</v>
      </c>
      <c r="Z19" s="276" t="s">
        <v>1081</v>
      </c>
      <c r="AA19" s="276" t="s">
        <v>1082</v>
      </c>
      <c r="AB19" s="276" t="s">
        <v>1083</v>
      </c>
      <c r="AC19" s="276" t="s">
        <v>1084</v>
      </c>
      <c r="AD19" s="103"/>
    </row>
    <row r="20" spans="1:30" x14ac:dyDescent="0.25">
      <c r="A20" s="140" t="s">
        <v>798</v>
      </c>
      <c r="B20" s="116"/>
      <c r="C20" s="116"/>
      <c r="D20" s="107"/>
      <c r="E20" s="123"/>
      <c r="F20" s="127">
        <f>SUM(G17:G22)</f>
        <v>111</v>
      </c>
      <c r="G20" s="134">
        <v>27</v>
      </c>
      <c r="H20" s="134"/>
      <c r="I20" s="135">
        <f t="shared" si="2"/>
        <v>27</v>
      </c>
      <c r="J20" s="74"/>
      <c r="N20" s="297">
        <f>O20+1</f>
        <v>694</v>
      </c>
      <c r="O20" s="297">
        <f>P20+1</f>
        <v>693</v>
      </c>
      <c r="P20" s="297">
        <v>692</v>
      </c>
      <c r="Q20" s="74"/>
      <c r="R20" s="239">
        <f t="shared" ref="R20:V21" si="5">S20+1</f>
        <v>632</v>
      </c>
      <c r="S20" s="239">
        <f t="shared" si="5"/>
        <v>631</v>
      </c>
      <c r="T20" s="239">
        <f t="shared" si="5"/>
        <v>630</v>
      </c>
      <c r="U20" s="239">
        <f t="shared" si="5"/>
        <v>629</v>
      </c>
      <c r="V20" s="239">
        <f t="shared" si="5"/>
        <v>628</v>
      </c>
      <c r="W20" s="239">
        <v>627</v>
      </c>
      <c r="Y20" s="277">
        <f t="shared" ref="Y20:AB21" si="6">Z20+1</f>
        <v>827</v>
      </c>
      <c r="Z20" s="278">
        <f t="shared" si="6"/>
        <v>826</v>
      </c>
      <c r="AA20" s="277">
        <f t="shared" si="6"/>
        <v>825</v>
      </c>
      <c r="AB20" s="277">
        <f t="shared" si="6"/>
        <v>824</v>
      </c>
      <c r="AC20" s="277">
        <v>823</v>
      </c>
      <c r="AD20" s="103"/>
    </row>
    <row r="21" spans="1:30" x14ac:dyDescent="0.25">
      <c r="A21" s="140" t="s">
        <v>807</v>
      </c>
      <c r="B21" s="116"/>
      <c r="C21" s="116"/>
      <c r="D21" s="107"/>
      <c r="E21" s="123"/>
      <c r="F21" s="123"/>
      <c r="G21" s="134">
        <v>0</v>
      </c>
      <c r="H21" s="134"/>
      <c r="I21" s="135">
        <f t="shared" si="2"/>
        <v>0</v>
      </c>
      <c r="J21" s="74">
        <v>3</v>
      </c>
      <c r="N21" s="381">
        <f>O21+1</f>
        <v>690</v>
      </c>
      <c r="O21" s="381">
        <f>P21+1</f>
        <v>689</v>
      </c>
      <c r="P21" s="381">
        <v>688</v>
      </c>
      <c r="Q21" s="74">
        <v>6</v>
      </c>
      <c r="R21" s="280">
        <f t="shared" si="5"/>
        <v>625</v>
      </c>
      <c r="S21" s="280">
        <f t="shared" si="5"/>
        <v>624</v>
      </c>
      <c r="T21" s="280">
        <f t="shared" si="5"/>
        <v>623</v>
      </c>
      <c r="U21" s="280">
        <f t="shared" si="5"/>
        <v>622</v>
      </c>
      <c r="V21" s="280">
        <f t="shared" si="5"/>
        <v>621</v>
      </c>
      <c r="W21" s="247">
        <v>620</v>
      </c>
      <c r="X21" s="96">
        <v>5</v>
      </c>
      <c r="Y21" s="384">
        <f t="shared" si="6"/>
        <v>338</v>
      </c>
      <c r="Z21" s="272">
        <f t="shared" si="6"/>
        <v>337</v>
      </c>
      <c r="AA21" s="272">
        <f t="shared" si="6"/>
        <v>336</v>
      </c>
      <c r="AB21" s="272">
        <f t="shared" si="6"/>
        <v>335</v>
      </c>
      <c r="AC21" s="129">
        <v>334</v>
      </c>
      <c r="AD21" s="103"/>
    </row>
    <row r="22" spans="1:30" x14ac:dyDescent="0.25">
      <c r="A22" s="140" t="s">
        <v>805</v>
      </c>
      <c r="B22" s="116"/>
      <c r="C22" s="116"/>
      <c r="D22" s="107"/>
      <c r="E22" s="123"/>
      <c r="F22" s="123"/>
      <c r="G22" s="134">
        <v>6</v>
      </c>
      <c r="H22" s="134"/>
      <c r="I22" s="135">
        <f t="shared" ref="I22:I27" si="7">SUM(G22:H22)</f>
        <v>6</v>
      </c>
      <c r="J22" s="74"/>
      <c r="N22" s="394" t="s">
        <v>883</v>
      </c>
      <c r="O22" s="394" t="s">
        <v>1063</v>
      </c>
      <c r="P22" s="394" t="s">
        <v>1064</v>
      </c>
      <c r="Q22" s="74"/>
      <c r="R22" s="281" t="s">
        <v>998</v>
      </c>
      <c r="S22" s="281" t="s">
        <v>999</v>
      </c>
      <c r="T22" s="281" t="s">
        <v>1000</v>
      </c>
      <c r="U22" s="281" t="s">
        <v>1001</v>
      </c>
      <c r="V22" s="236" t="s">
        <v>1002</v>
      </c>
      <c r="W22" s="248" t="s">
        <v>1003</v>
      </c>
      <c r="Y22" s="130" t="s">
        <v>1085</v>
      </c>
      <c r="Z22" s="130" t="s">
        <v>1086</v>
      </c>
      <c r="AA22" s="130" t="s">
        <v>1087</v>
      </c>
      <c r="AB22" s="130" t="s">
        <v>1088</v>
      </c>
      <c r="AC22" s="130" t="s">
        <v>1089</v>
      </c>
      <c r="AD22" s="103"/>
    </row>
    <row r="23" spans="1:30" x14ac:dyDescent="0.25">
      <c r="A23" s="138" t="s">
        <v>792</v>
      </c>
      <c r="B23" s="228"/>
      <c r="C23" s="228"/>
      <c r="D23" s="107"/>
      <c r="E23" s="123" t="s">
        <v>793</v>
      </c>
      <c r="F23" s="123"/>
      <c r="G23" s="134">
        <v>4</v>
      </c>
      <c r="H23" s="134"/>
      <c r="I23" s="135">
        <f t="shared" si="7"/>
        <v>4</v>
      </c>
      <c r="J23" s="74"/>
      <c r="N23" s="131"/>
      <c r="O23" s="131"/>
      <c r="P23" s="193"/>
      <c r="Q23" s="74"/>
      <c r="R23" s="120" t="s">
        <v>824</v>
      </c>
      <c r="S23" s="147"/>
      <c r="T23" s="206" t="s">
        <v>824</v>
      </c>
      <c r="U23" s="147"/>
      <c r="V23" s="206" t="s">
        <v>824</v>
      </c>
      <c r="W23" s="206" t="s">
        <v>824</v>
      </c>
      <c r="Y23" s="96" t="s">
        <v>822</v>
      </c>
      <c r="Z23" s="127"/>
      <c r="AA23" s="127"/>
      <c r="AB23" s="127"/>
      <c r="AC23" s="127"/>
      <c r="AD23" s="103"/>
    </row>
    <row r="24" spans="1:30" x14ac:dyDescent="0.25">
      <c r="A24" s="229" t="s">
        <v>788</v>
      </c>
      <c r="B24" s="230"/>
      <c r="C24" s="230"/>
      <c r="D24" s="104"/>
      <c r="E24" s="123"/>
      <c r="F24" s="127"/>
      <c r="G24" s="134">
        <v>2</v>
      </c>
      <c r="H24" s="134"/>
      <c r="I24" s="135">
        <f>SUM(H24:H24)</f>
        <v>0</v>
      </c>
      <c r="J24" s="74"/>
      <c r="M24" s="117"/>
      <c r="O24" s="150" t="s">
        <v>1065</v>
      </c>
      <c r="P24" s="74"/>
      <c r="Q24" s="74"/>
      <c r="R24" s="120" t="s">
        <v>825</v>
      </c>
      <c r="S24" s="120"/>
      <c r="T24" s="120"/>
      <c r="U24" s="120" t="s">
        <v>824</v>
      </c>
      <c r="V24" s="120"/>
      <c r="W24" s="120"/>
      <c r="Y24" s="124"/>
      <c r="Z24" s="117"/>
      <c r="AA24" s="117"/>
      <c r="AB24" s="117"/>
      <c r="AC24" s="117"/>
      <c r="AD24" s="103"/>
    </row>
    <row r="25" spans="1:30" x14ac:dyDescent="0.25">
      <c r="A25" s="231" t="s">
        <v>809</v>
      </c>
      <c r="B25" s="232"/>
      <c r="C25" s="232"/>
      <c r="D25" s="107"/>
      <c r="E25" s="123"/>
      <c r="F25" s="123"/>
      <c r="G25" s="134">
        <v>4</v>
      </c>
      <c r="H25" s="134"/>
      <c r="I25" s="135">
        <f t="shared" si="7"/>
        <v>4</v>
      </c>
      <c r="J25" s="74">
        <v>4</v>
      </c>
      <c r="K25" s="120"/>
      <c r="L25" s="125" t="s">
        <v>1066</v>
      </c>
      <c r="M25" s="392" t="s">
        <v>882</v>
      </c>
      <c r="N25" s="392" t="s">
        <v>1067</v>
      </c>
      <c r="O25" s="392" t="s">
        <v>1068</v>
      </c>
      <c r="P25" s="147"/>
      <c r="Q25" s="74">
        <v>5</v>
      </c>
      <c r="R25" s="280" t="s">
        <v>879</v>
      </c>
      <c r="S25" s="280" t="s">
        <v>1004</v>
      </c>
      <c r="T25" s="280" t="s">
        <v>1005</v>
      </c>
      <c r="U25" s="125" t="s">
        <v>1002</v>
      </c>
      <c r="V25" s="247" t="s">
        <v>1006</v>
      </c>
      <c r="W25" s="147"/>
      <c r="X25" s="96">
        <v>5</v>
      </c>
      <c r="Y25" s="129" t="s">
        <v>1090</v>
      </c>
      <c r="Z25" s="129" t="s">
        <v>1091</v>
      </c>
      <c r="AA25" s="129" t="s">
        <v>1092</v>
      </c>
      <c r="AB25" s="129" t="s">
        <v>1093</v>
      </c>
      <c r="AC25" s="129" t="s">
        <v>1018</v>
      </c>
      <c r="AD25" s="103"/>
    </row>
    <row r="26" spans="1:30" x14ac:dyDescent="0.25">
      <c r="A26" s="138" t="s">
        <v>816</v>
      </c>
      <c r="B26" s="270"/>
      <c r="C26" s="270"/>
      <c r="D26" s="107"/>
      <c r="E26" s="123" t="s">
        <v>815</v>
      </c>
      <c r="F26" s="123"/>
      <c r="G26" s="134">
        <v>12</v>
      </c>
      <c r="H26" s="134"/>
      <c r="I26" s="135">
        <f t="shared" si="7"/>
        <v>12</v>
      </c>
      <c r="J26" s="74"/>
      <c r="K26" s="120"/>
      <c r="L26" s="393">
        <f>M26+1</f>
        <v>686</v>
      </c>
      <c r="M26" s="393">
        <f>N26+1</f>
        <v>685</v>
      </c>
      <c r="N26" s="394">
        <f>O26+1</f>
        <v>684</v>
      </c>
      <c r="O26" s="394">
        <v>683</v>
      </c>
      <c r="P26" s="147"/>
      <c r="Q26" s="74"/>
      <c r="R26" s="281">
        <f>S26+1</f>
        <v>618</v>
      </c>
      <c r="S26" s="281">
        <f>T26+1</f>
        <v>617</v>
      </c>
      <c r="T26" s="281">
        <f>U26+1</f>
        <v>616</v>
      </c>
      <c r="U26" s="281">
        <f>V26+1</f>
        <v>615</v>
      </c>
      <c r="V26" s="248">
        <v>614</v>
      </c>
      <c r="W26" s="147"/>
      <c r="Y26" s="130">
        <f t="shared" ref="Y26:AB27" si="8">Z26+1</f>
        <v>816</v>
      </c>
      <c r="Z26" s="242">
        <f t="shared" si="8"/>
        <v>815</v>
      </c>
      <c r="AA26" s="130">
        <f t="shared" si="8"/>
        <v>814</v>
      </c>
      <c r="AB26" s="130">
        <f t="shared" si="8"/>
        <v>813</v>
      </c>
      <c r="AC26" s="130">
        <v>812</v>
      </c>
      <c r="AD26" s="103"/>
    </row>
    <row r="27" spans="1:30" x14ac:dyDescent="0.25">
      <c r="A27" s="138" t="s">
        <v>814</v>
      </c>
      <c r="B27" s="235"/>
      <c r="C27" s="235"/>
      <c r="D27" s="107"/>
      <c r="E27" s="123"/>
      <c r="F27" s="123"/>
      <c r="G27" s="134">
        <f>3+2</f>
        <v>5</v>
      </c>
      <c r="H27" s="134"/>
      <c r="I27" s="135">
        <f t="shared" si="7"/>
        <v>5</v>
      </c>
      <c r="J27" s="74">
        <v>4</v>
      </c>
      <c r="K27" s="120"/>
      <c r="L27" s="392">
        <v>681</v>
      </c>
      <c r="M27" s="392">
        <v>680</v>
      </c>
      <c r="N27" s="395">
        <f>O27+1</f>
        <v>679</v>
      </c>
      <c r="O27" s="392">
        <v>678</v>
      </c>
      <c r="P27" s="147"/>
      <c r="Q27" s="74">
        <v>5</v>
      </c>
      <c r="R27" s="292">
        <f>S27+1</f>
        <v>612</v>
      </c>
      <c r="S27" s="292">
        <f>T27+1</f>
        <v>611</v>
      </c>
      <c r="T27" s="292">
        <f>U27+1</f>
        <v>610</v>
      </c>
      <c r="U27" s="293">
        <v>609</v>
      </c>
      <c r="V27" s="294">
        <v>608</v>
      </c>
      <c r="W27" s="147"/>
      <c r="X27" s="96">
        <v>5</v>
      </c>
      <c r="Y27" s="384">
        <f t="shared" si="8"/>
        <v>810</v>
      </c>
      <c r="Z27" s="129">
        <f t="shared" si="8"/>
        <v>809</v>
      </c>
      <c r="AA27" s="271">
        <f t="shared" si="8"/>
        <v>808</v>
      </c>
      <c r="AB27" s="272">
        <f t="shared" si="8"/>
        <v>807</v>
      </c>
      <c r="AC27" s="272">
        <v>806</v>
      </c>
      <c r="AD27" s="103"/>
    </row>
    <row r="28" spans="1:30" x14ac:dyDescent="0.25">
      <c r="A28" s="115"/>
      <c r="B28" s="127"/>
      <c r="C28" s="127"/>
      <c r="D28" s="107"/>
      <c r="E28" s="123"/>
      <c r="F28" s="123"/>
      <c r="G28" s="134"/>
      <c r="H28" s="134"/>
      <c r="I28" s="135"/>
      <c r="J28" s="74"/>
      <c r="K28" s="120"/>
      <c r="L28" s="126" t="s">
        <v>1066</v>
      </c>
      <c r="M28" s="126" t="s">
        <v>1066</v>
      </c>
      <c r="N28" s="396" t="s">
        <v>879</v>
      </c>
      <c r="O28" s="394" t="s">
        <v>881</v>
      </c>
      <c r="P28" s="147"/>
      <c r="Q28" s="74"/>
      <c r="R28" s="275" t="s">
        <v>1007</v>
      </c>
      <c r="S28" s="275" t="s">
        <v>1008</v>
      </c>
      <c r="T28" s="275" t="s">
        <v>1009</v>
      </c>
      <c r="U28" s="371" t="s">
        <v>1010</v>
      </c>
      <c r="V28" s="248" t="s">
        <v>1011</v>
      </c>
      <c r="W28" s="147"/>
      <c r="Y28" s="385" t="s">
        <v>1094</v>
      </c>
      <c r="Z28" s="257" t="s">
        <v>1095</v>
      </c>
      <c r="AA28" s="242" t="s">
        <v>1096</v>
      </c>
      <c r="AB28" s="257" t="s">
        <v>1097</v>
      </c>
      <c r="AC28" s="257" t="s">
        <v>1098</v>
      </c>
      <c r="AD28" s="103"/>
    </row>
    <row r="29" spans="1:30" x14ac:dyDescent="0.25">
      <c r="A29" s="214"/>
      <c r="B29" s="104"/>
      <c r="C29" s="104"/>
      <c r="D29" s="104"/>
      <c r="E29" s="123"/>
      <c r="F29" s="127"/>
      <c r="G29" s="134"/>
      <c r="H29" s="134"/>
      <c r="I29" s="135"/>
      <c r="J29" s="74"/>
      <c r="K29" s="120"/>
      <c r="L29" s="150"/>
      <c r="M29" s="120"/>
      <c r="O29" s="147"/>
      <c r="P29" s="147"/>
      <c r="Q29" s="74"/>
      <c r="R29" s="150"/>
      <c r="S29" s="147"/>
      <c r="T29" s="147"/>
      <c r="U29" s="147"/>
      <c r="V29" s="147" t="s">
        <v>1012</v>
      </c>
      <c r="W29" s="147"/>
      <c r="Y29" s="120" t="s">
        <v>824</v>
      </c>
      <c r="Z29" s="120"/>
      <c r="AA29" s="120"/>
      <c r="AB29" s="120"/>
      <c r="AC29" s="120"/>
      <c r="AD29" s="103"/>
    </row>
    <row r="30" spans="1:30" x14ac:dyDescent="0.25">
      <c r="A30" s="115"/>
      <c r="B30" s="104"/>
      <c r="C30" s="104"/>
      <c r="D30" s="104"/>
      <c r="E30" s="123"/>
      <c r="F30" s="127"/>
      <c r="G30" s="134"/>
      <c r="H30" s="134"/>
      <c r="I30" s="135"/>
      <c r="J30" s="74"/>
      <c r="K30" s="143" t="s">
        <v>824</v>
      </c>
      <c r="N30" s="74"/>
      <c r="O30" s="150" t="s">
        <v>1069</v>
      </c>
      <c r="P30" s="124"/>
      <c r="Q30" s="74"/>
      <c r="R30" s="150" t="s">
        <v>826</v>
      </c>
      <c r="S30" s="147"/>
      <c r="T30" s="147"/>
      <c r="U30" s="147"/>
      <c r="V30" s="147"/>
      <c r="W30" s="147"/>
      <c r="Y30" s="142"/>
      <c r="Z30" s="104"/>
      <c r="AA30" s="104"/>
      <c r="AB30" s="127"/>
      <c r="AC30" s="127"/>
      <c r="AD30" s="103"/>
    </row>
    <row r="31" spans="1:30" x14ac:dyDescent="0.25">
      <c r="A31" s="211"/>
      <c r="B31" s="107"/>
      <c r="C31" s="107"/>
      <c r="D31" s="107"/>
      <c r="E31" s="123"/>
      <c r="F31" s="123"/>
      <c r="G31" s="111"/>
      <c r="H31" s="134"/>
      <c r="I31" s="135"/>
      <c r="J31" s="74">
        <v>6</v>
      </c>
      <c r="K31" s="125" t="s">
        <v>1066</v>
      </c>
      <c r="L31" s="125" t="s">
        <v>1066</v>
      </c>
      <c r="M31" s="125" t="s">
        <v>1066</v>
      </c>
      <c r="N31" s="392" t="s">
        <v>1070</v>
      </c>
      <c r="O31" s="392" t="s">
        <v>998</v>
      </c>
      <c r="P31" s="392" t="s">
        <v>880</v>
      </c>
      <c r="Q31" s="74">
        <v>6</v>
      </c>
      <c r="R31" s="274" t="s">
        <v>1013</v>
      </c>
      <c r="S31" s="274" t="s">
        <v>1014</v>
      </c>
      <c r="T31" s="274" t="s">
        <v>821</v>
      </c>
      <c r="U31" s="274" t="s">
        <v>1015</v>
      </c>
      <c r="V31" s="247" t="s">
        <v>1016</v>
      </c>
      <c r="W31" s="247" t="s">
        <v>1017</v>
      </c>
      <c r="X31" s="96">
        <v>5</v>
      </c>
      <c r="Y31" s="374" t="s">
        <v>1019</v>
      </c>
      <c r="Z31" s="374" t="s">
        <v>1099</v>
      </c>
      <c r="AA31" s="374" t="s">
        <v>1023</v>
      </c>
      <c r="AB31" s="386" t="s">
        <v>1100</v>
      </c>
      <c r="AC31" s="386" t="s">
        <v>1101</v>
      </c>
      <c r="AD31" s="104"/>
    </row>
    <row r="32" spans="1:30" x14ac:dyDescent="0.25">
      <c r="A32" s="212"/>
      <c r="B32" s="107"/>
      <c r="C32" s="107"/>
      <c r="D32" s="107"/>
      <c r="E32" s="123"/>
      <c r="F32" s="123"/>
      <c r="G32" s="111"/>
      <c r="H32" s="134"/>
      <c r="I32" s="135"/>
      <c r="J32" s="74"/>
      <c r="K32" s="394">
        <f>L32+1</f>
        <v>675</v>
      </c>
      <c r="L32" s="394">
        <f>M32+1</f>
        <v>674</v>
      </c>
      <c r="M32" s="396">
        <f>N32+1</f>
        <v>673</v>
      </c>
      <c r="N32" s="397">
        <f>O32+1</f>
        <v>672</v>
      </c>
      <c r="O32" s="394">
        <f>P32+1</f>
        <v>671</v>
      </c>
      <c r="P32" s="394">
        <v>670</v>
      </c>
      <c r="Q32" s="74"/>
      <c r="R32" s="246">
        <f>S32+1</f>
        <v>606</v>
      </c>
      <c r="S32" s="246">
        <f>T32+1</f>
        <v>605</v>
      </c>
      <c r="T32" s="246">
        <f>U32+1</f>
        <v>604</v>
      </c>
      <c r="U32" s="246">
        <v>603</v>
      </c>
      <c r="V32" s="248">
        <v>602</v>
      </c>
      <c r="W32" s="248">
        <v>601</v>
      </c>
      <c r="Y32" s="122">
        <f>Z32+1</f>
        <v>804</v>
      </c>
      <c r="Z32" s="122">
        <f>AA32+1</f>
        <v>803</v>
      </c>
      <c r="AA32" s="122">
        <f>AB32+1</f>
        <v>802</v>
      </c>
      <c r="AB32" s="130">
        <f>AC32+1</f>
        <v>801</v>
      </c>
      <c r="AC32" s="130">
        <v>800</v>
      </c>
      <c r="AD32" s="104"/>
    </row>
    <row r="33" spans="1:30" x14ac:dyDescent="0.25">
      <c r="A33" s="212"/>
      <c r="B33" s="107"/>
      <c r="C33" s="107"/>
      <c r="D33" s="107"/>
      <c r="E33" s="123"/>
      <c r="F33" s="123"/>
      <c r="G33" s="111"/>
      <c r="H33" s="134"/>
      <c r="I33" s="135"/>
      <c r="J33" s="74"/>
      <c r="K33" s="120" t="s">
        <v>824</v>
      </c>
      <c r="L33" s="120"/>
      <c r="M33" s="120"/>
      <c r="N33" s="120"/>
      <c r="O33" s="120"/>
      <c r="P33" s="120"/>
      <c r="Q33" s="74"/>
      <c r="R33" s="147"/>
      <c r="S33" s="147"/>
      <c r="T33" s="147"/>
      <c r="U33" s="147"/>
      <c r="V33" s="147"/>
      <c r="W33" s="147"/>
      <c r="AD33" s="104"/>
    </row>
    <row r="34" spans="1:30" x14ac:dyDescent="0.25">
      <c r="A34" s="106"/>
      <c r="B34" s="107"/>
      <c r="C34" s="107"/>
      <c r="D34" s="107"/>
      <c r="E34" s="107"/>
      <c r="F34" s="107"/>
      <c r="G34" s="107"/>
      <c r="H34" s="111"/>
      <c r="I34" s="145"/>
      <c r="J34" s="74"/>
      <c r="K34" s="255" t="s">
        <v>824</v>
      </c>
      <c r="L34" s="185"/>
      <c r="M34" s="120"/>
      <c r="N34" s="120"/>
      <c r="O34" s="185"/>
      <c r="P34" s="120"/>
      <c r="Q34" s="74"/>
      <c r="R34" s="147"/>
      <c r="S34" s="147"/>
      <c r="T34" s="147"/>
      <c r="U34" s="147"/>
      <c r="V34" s="147"/>
      <c r="W34" s="147"/>
      <c r="Y34" s="127"/>
      <c r="Z34" s="127"/>
      <c r="AD34" s="104"/>
    </row>
    <row r="35" spans="1:30" x14ac:dyDescent="0.25">
      <c r="A35" s="106"/>
      <c r="B35" s="107"/>
      <c r="C35" s="107"/>
      <c r="D35" s="107"/>
      <c r="E35" s="107"/>
      <c r="F35" s="107"/>
      <c r="G35" s="107"/>
      <c r="H35" s="111"/>
      <c r="I35" s="105"/>
      <c r="J35" s="96">
        <v>4</v>
      </c>
      <c r="K35" s="310" t="s">
        <v>952</v>
      </c>
      <c r="L35" s="310" t="s">
        <v>953</v>
      </c>
      <c r="M35" s="131"/>
      <c r="N35" s="196"/>
      <c r="O35" s="125" t="s">
        <v>309</v>
      </c>
      <c r="P35" s="125" t="s">
        <v>309</v>
      </c>
      <c r="Q35" s="74">
        <v>6</v>
      </c>
      <c r="R35" s="121">
        <f>S35+1</f>
        <v>392</v>
      </c>
      <c r="S35" s="121">
        <f>T35+1</f>
        <v>391</v>
      </c>
      <c r="T35" s="121">
        <f>U35+1</f>
        <v>390</v>
      </c>
      <c r="U35" s="251">
        <f>V35+1</f>
        <v>389</v>
      </c>
      <c r="V35" s="121">
        <f>W35+1</f>
        <v>388</v>
      </c>
      <c r="W35" s="121">
        <v>387</v>
      </c>
      <c r="X35" s="96">
        <v>2</v>
      </c>
      <c r="Y35" s="121">
        <f>Z35+1</f>
        <v>234</v>
      </c>
      <c r="Z35" s="121">
        <v>233</v>
      </c>
      <c r="AA35" s="110"/>
      <c r="AB35" s="110"/>
      <c r="AC35" s="110"/>
      <c r="AD35" s="104"/>
    </row>
    <row r="36" spans="1:30" x14ac:dyDescent="0.25">
      <c r="A36" s="106"/>
      <c r="B36" s="107"/>
      <c r="C36" s="107"/>
      <c r="D36" s="107"/>
      <c r="E36" s="107"/>
      <c r="F36" s="107"/>
      <c r="G36" s="107"/>
      <c r="H36" s="111"/>
      <c r="I36" s="105"/>
      <c r="K36" s="321">
        <v>494</v>
      </c>
      <c r="L36" s="321">
        <v>493</v>
      </c>
      <c r="M36" s="131"/>
      <c r="N36" s="196"/>
      <c r="O36" s="321">
        <v>490</v>
      </c>
      <c r="P36" s="321">
        <v>489</v>
      </c>
      <c r="Q36" s="74"/>
      <c r="R36" s="122" t="s">
        <v>1031</v>
      </c>
      <c r="S36" s="122" t="s">
        <v>1032</v>
      </c>
      <c r="T36" s="122" t="s">
        <v>1030</v>
      </c>
      <c r="U36" s="173" t="s">
        <v>1029</v>
      </c>
      <c r="V36" s="122" t="s">
        <v>1028</v>
      </c>
      <c r="W36" s="122" t="s">
        <v>1020</v>
      </c>
      <c r="Y36" s="372" t="s">
        <v>1021</v>
      </c>
      <c r="Z36" s="372" t="s">
        <v>1025</v>
      </c>
      <c r="AA36" s="110"/>
      <c r="AB36" s="110"/>
      <c r="AC36" s="110"/>
      <c r="AD36" s="103"/>
    </row>
    <row r="37" spans="1:30" x14ac:dyDescent="0.25">
      <c r="A37" s="102"/>
      <c r="B37" s="108"/>
      <c r="C37" s="108"/>
      <c r="D37" s="108"/>
      <c r="E37" s="108"/>
      <c r="F37" s="108"/>
      <c r="G37" s="108"/>
      <c r="H37" s="213"/>
      <c r="I37" s="109"/>
      <c r="K37" s="150"/>
      <c r="L37" s="147"/>
      <c r="M37" s="131"/>
      <c r="N37" s="131"/>
      <c r="O37" s="148"/>
      <c r="P37" s="147"/>
      <c r="Q37" s="74"/>
      <c r="S37" s="104"/>
      <c r="T37" s="104"/>
      <c r="U37" s="104"/>
      <c r="V37" s="104"/>
      <c r="W37" s="243"/>
      <c r="Y37" s="222"/>
      <c r="Z37" s="74"/>
      <c r="AA37" s="110"/>
      <c r="AB37" s="110"/>
      <c r="AC37" s="110"/>
    </row>
    <row r="38" spans="1:30" ht="14.4" thickBot="1" x14ac:dyDescent="0.3">
      <c r="A38" s="100"/>
      <c r="B38" s="101"/>
      <c r="C38" s="101"/>
      <c r="D38" s="101"/>
      <c r="E38" s="101"/>
      <c r="F38" s="101"/>
      <c r="G38" s="112">
        <f>SUM(G5:G37)</f>
        <v>267</v>
      </c>
      <c r="H38" s="112">
        <f>I40-G38</f>
        <v>147</v>
      </c>
      <c r="I38" s="113">
        <f>SUM(I5:I37)</f>
        <v>265</v>
      </c>
      <c r="K38" s="150" t="s">
        <v>908</v>
      </c>
      <c r="L38" s="150"/>
      <c r="M38" s="131"/>
      <c r="N38" s="131"/>
      <c r="O38" s="283"/>
      <c r="P38" s="147"/>
      <c r="Q38" s="74"/>
      <c r="R38" s="97" t="s">
        <v>1102</v>
      </c>
      <c r="S38" s="117"/>
      <c r="T38" s="117"/>
      <c r="U38" s="74" t="s">
        <v>1103</v>
      </c>
      <c r="V38" s="244"/>
      <c r="Y38" s="74" t="s">
        <v>824</v>
      </c>
      <c r="Z38" s="74"/>
      <c r="AA38" s="110"/>
      <c r="AB38" s="110"/>
      <c r="AC38" s="110"/>
      <c r="AD38" s="103"/>
    </row>
    <row r="39" spans="1:30" ht="15" thickTop="1" thickBot="1" x14ac:dyDescent="0.3">
      <c r="J39" s="96">
        <v>5</v>
      </c>
      <c r="K39" s="310" t="s">
        <v>954</v>
      </c>
      <c r="L39" s="310" t="s">
        <v>955</v>
      </c>
      <c r="M39" s="310" t="s">
        <v>956</v>
      </c>
      <c r="N39" s="310" t="s">
        <v>957</v>
      </c>
      <c r="O39" s="310" t="s">
        <v>958</v>
      </c>
      <c r="P39" s="147"/>
      <c r="Q39" s="74">
        <v>5</v>
      </c>
      <c r="R39" s="375" t="s">
        <v>309</v>
      </c>
      <c r="S39" s="375" t="s">
        <v>309</v>
      </c>
      <c r="T39" s="375" t="s">
        <v>309</v>
      </c>
      <c r="U39" s="351" t="s">
        <v>1104</v>
      </c>
      <c r="V39" s="351" t="s">
        <v>1104</v>
      </c>
      <c r="X39" s="96">
        <v>2</v>
      </c>
      <c r="Y39" s="374" t="s">
        <v>1024</v>
      </c>
      <c r="Z39" s="374" t="s">
        <v>1026</v>
      </c>
      <c r="AA39" s="110"/>
      <c r="AB39" s="110"/>
      <c r="AC39" s="110"/>
      <c r="AD39" s="103"/>
    </row>
    <row r="40" spans="1:30" ht="15" thickTop="1" thickBot="1" x14ac:dyDescent="0.3">
      <c r="B40" s="165" t="s">
        <v>454</v>
      </c>
      <c r="C40" s="166"/>
      <c r="D40" s="167"/>
      <c r="F40" s="223" t="s">
        <v>749</v>
      </c>
      <c r="G40" s="224"/>
      <c r="H40" s="225"/>
      <c r="I40" s="226">
        <f>C80</f>
        <v>414</v>
      </c>
      <c r="K40" s="321">
        <f t="shared" ref="K40:N41" si="9">L40+1</f>
        <v>487</v>
      </c>
      <c r="L40" s="321">
        <f t="shared" si="9"/>
        <v>486</v>
      </c>
      <c r="M40" s="321">
        <f t="shared" si="9"/>
        <v>485</v>
      </c>
      <c r="N40" s="321">
        <f t="shared" si="9"/>
        <v>484</v>
      </c>
      <c r="O40" s="321">
        <v>483</v>
      </c>
      <c r="P40" s="147"/>
      <c r="R40" s="388">
        <f t="shared" ref="R40:U41" si="10">S40+1</f>
        <v>385</v>
      </c>
      <c r="S40" s="388">
        <f t="shared" si="10"/>
        <v>384</v>
      </c>
      <c r="T40" s="388">
        <f t="shared" si="10"/>
        <v>383</v>
      </c>
      <c r="U40" s="352">
        <f t="shared" si="10"/>
        <v>382</v>
      </c>
      <c r="V40" s="352">
        <v>381</v>
      </c>
      <c r="Y40" s="273">
        <f>Z40+1</f>
        <v>232</v>
      </c>
      <c r="Z40" s="122">
        <v>231</v>
      </c>
      <c r="AA40" s="110"/>
      <c r="AB40" s="110"/>
      <c r="AC40" s="110"/>
    </row>
    <row r="41" spans="1:30" ht="14.4" thickTop="1" x14ac:dyDescent="0.25">
      <c r="D41" s="104"/>
      <c r="E41" s="104"/>
      <c r="F41" s="104"/>
      <c r="G41" s="104"/>
      <c r="H41" s="104"/>
      <c r="I41" s="104"/>
      <c r="J41" s="96">
        <v>5</v>
      </c>
      <c r="K41" s="310">
        <f t="shared" si="9"/>
        <v>481</v>
      </c>
      <c r="L41" s="310">
        <f t="shared" si="9"/>
        <v>480</v>
      </c>
      <c r="M41" s="310">
        <f t="shared" si="9"/>
        <v>479</v>
      </c>
      <c r="N41" s="310">
        <f t="shared" si="9"/>
        <v>478</v>
      </c>
      <c r="O41" s="310">
        <v>477</v>
      </c>
      <c r="P41" s="147"/>
      <c r="Q41" s="96">
        <v>5</v>
      </c>
      <c r="R41" s="387">
        <f t="shared" si="10"/>
        <v>379</v>
      </c>
      <c r="S41" s="387">
        <f t="shared" si="10"/>
        <v>378</v>
      </c>
      <c r="T41" s="387">
        <f t="shared" si="10"/>
        <v>377</v>
      </c>
      <c r="U41" s="387">
        <f t="shared" si="10"/>
        <v>376</v>
      </c>
      <c r="V41" s="353">
        <v>375</v>
      </c>
      <c r="X41" s="96">
        <v>2</v>
      </c>
      <c r="Y41" s="121">
        <f>Z41+1</f>
        <v>229</v>
      </c>
      <c r="Z41" s="251">
        <v>228</v>
      </c>
      <c r="AA41" s="110"/>
      <c r="AB41" s="110"/>
      <c r="AC41" s="110"/>
      <c r="AD41" s="103"/>
    </row>
    <row r="42" spans="1:30" ht="14.4" thickBot="1" x14ac:dyDescent="0.3">
      <c r="D42" s="119"/>
      <c r="E42" s="119"/>
      <c r="F42" s="119"/>
      <c r="G42" s="119"/>
      <c r="H42" s="119"/>
      <c r="I42" s="119"/>
      <c r="K42" s="321" t="s">
        <v>959</v>
      </c>
      <c r="L42" s="321" t="s">
        <v>960</v>
      </c>
      <c r="M42" s="321" t="s">
        <v>961</v>
      </c>
      <c r="N42" s="321" t="s">
        <v>962</v>
      </c>
      <c r="O42" s="321" t="s">
        <v>963</v>
      </c>
      <c r="P42" s="147"/>
      <c r="R42" s="256" t="s">
        <v>309</v>
      </c>
      <c r="S42" s="256" t="s">
        <v>309</v>
      </c>
      <c r="T42" s="256" t="s">
        <v>309</v>
      </c>
      <c r="U42" s="256" t="s">
        <v>309</v>
      </c>
      <c r="V42" s="354" t="s">
        <v>1105</v>
      </c>
      <c r="Y42" s="372" t="s">
        <v>1027</v>
      </c>
      <c r="Z42" s="373" t="s">
        <v>1022</v>
      </c>
      <c r="AA42" s="110"/>
      <c r="AB42" s="110"/>
      <c r="AC42" s="110"/>
      <c r="AD42" s="103"/>
    </row>
    <row r="43" spans="1:30" ht="14.4" thickTop="1" x14ac:dyDescent="0.25">
      <c r="D43" s="74"/>
      <c r="E43" s="74"/>
      <c r="F43" s="74"/>
      <c r="G43" s="74"/>
      <c r="K43" s="147"/>
      <c r="L43" s="147"/>
      <c r="M43" s="147"/>
      <c r="N43" s="147"/>
      <c r="O43" s="147"/>
      <c r="P43" s="147"/>
      <c r="R43" s="124" t="s">
        <v>824</v>
      </c>
      <c r="V43" s="74"/>
      <c r="Y43" s="147"/>
      <c r="Z43" s="147"/>
      <c r="AA43" s="110"/>
      <c r="AB43" s="110"/>
      <c r="AC43" s="110"/>
      <c r="AD43" s="103"/>
    </row>
    <row r="44" spans="1:30" ht="14.4" thickBot="1" x14ac:dyDescent="0.3">
      <c r="D44" s="124" t="s">
        <v>787</v>
      </c>
      <c r="E44" s="74"/>
      <c r="F44" s="189"/>
      <c r="G44" s="124"/>
      <c r="H44" s="74"/>
      <c r="I44" s="74"/>
      <c r="K44" s="147" t="s">
        <v>824</v>
      </c>
      <c r="L44" s="147"/>
      <c r="M44" s="147"/>
      <c r="N44" s="147"/>
      <c r="O44" s="147"/>
      <c r="P44" s="147"/>
      <c r="T44" s="245"/>
      <c r="V44" s="97"/>
      <c r="Y44" s="207" t="s">
        <v>884</v>
      </c>
      <c r="Z44" s="147"/>
      <c r="AA44" s="110"/>
      <c r="AB44" s="110"/>
      <c r="AC44" s="110"/>
      <c r="AD44" s="103"/>
    </row>
    <row r="45" spans="1:30" ht="14.4" thickTop="1" x14ac:dyDescent="0.25">
      <c r="B45" s="96">
        <v>6</v>
      </c>
      <c r="D45" s="125"/>
      <c r="E45" s="77" t="s">
        <v>1033</v>
      </c>
      <c r="F45" s="78" t="s">
        <v>1034</v>
      </c>
      <c r="G45" s="322" t="s">
        <v>1035</v>
      </c>
      <c r="H45" s="78" t="s">
        <v>1036</v>
      </c>
      <c r="I45" s="215" t="s">
        <v>824</v>
      </c>
      <c r="J45" s="96">
        <v>6</v>
      </c>
      <c r="K45" s="310" t="s">
        <v>964</v>
      </c>
      <c r="L45" s="310" t="s">
        <v>965</v>
      </c>
      <c r="M45" s="310" t="s">
        <v>966</v>
      </c>
      <c r="N45" s="310" t="s">
        <v>967</v>
      </c>
      <c r="O45" s="310" t="s">
        <v>968</v>
      </c>
      <c r="P45" s="310" t="s">
        <v>969</v>
      </c>
      <c r="Q45" s="96">
        <v>6</v>
      </c>
      <c r="R45" s="390" t="s">
        <v>309</v>
      </c>
      <c r="S45" s="390" t="s">
        <v>309</v>
      </c>
      <c r="T45" s="390" t="s">
        <v>309</v>
      </c>
      <c r="U45" s="390" t="s">
        <v>309</v>
      </c>
      <c r="V45" s="390" t="s">
        <v>309</v>
      </c>
      <c r="W45" s="390" t="s">
        <v>309</v>
      </c>
      <c r="X45" s="96">
        <v>2</v>
      </c>
      <c r="Y45" s="121" t="s">
        <v>862</v>
      </c>
      <c r="Z45" s="121" t="s">
        <v>863</v>
      </c>
      <c r="AA45" s="172" t="s">
        <v>824</v>
      </c>
      <c r="AB45" s="110"/>
      <c r="AC45" s="110"/>
      <c r="AD45" s="103"/>
    </row>
    <row r="46" spans="1:30" ht="14.4" thickBot="1" x14ac:dyDescent="0.3">
      <c r="D46" s="323">
        <f>E46+1</f>
        <v>582</v>
      </c>
      <c r="E46" s="324">
        <f t="shared" ref="D46:H47" si="11">F46+1</f>
        <v>581</v>
      </c>
      <c r="F46" s="79">
        <f t="shared" si="11"/>
        <v>580</v>
      </c>
      <c r="G46" s="325">
        <f t="shared" si="11"/>
        <v>579</v>
      </c>
      <c r="H46" s="79">
        <f t="shared" si="11"/>
        <v>578</v>
      </c>
      <c r="I46" s="126">
        <v>577</v>
      </c>
      <c r="K46" s="321">
        <f t="shared" ref="K46:O47" si="12">L46+1</f>
        <v>475</v>
      </c>
      <c r="L46" s="321">
        <f t="shared" si="12"/>
        <v>474</v>
      </c>
      <c r="M46" s="321">
        <f t="shared" si="12"/>
        <v>473</v>
      </c>
      <c r="N46" s="321">
        <f t="shared" si="12"/>
        <v>472</v>
      </c>
      <c r="O46" s="321">
        <f t="shared" si="12"/>
        <v>471</v>
      </c>
      <c r="P46" s="321">
        <v>470</v>
      </c>
      <c r="R46" s="389">
        <f t="shared" ref="R46:V47" si="13">S46+1</f>
        <v>374</v>
      </c>
      <c r="S46" s="389">
        <f t="shared" si="13"/>
        <v>373</v>
      </c>
      <c r="T46" s="389">
        <f t="shared" si="13"/>
        <v>372</v>
      </c>
      <c r="U46" s="389">
        <f t="shared" si="13"/>
        <v>371</v>
      </c>
      <c r="V46" s="389">
        <f t="shared" si="13"/>
        <v>370</v>
      </c>
      <c r="W46" s="389">
        <v>369</v>
      </c>
      <c r="Y46" s="122">
        <f>Z46+1</f>
        <v>227</v>
      </c>
      <c r="Z46" s="122">
        <v>226</v>
      </c>
      <c r="AA46" s="172"/>
      <c r="AB46" s="110"/>
      <c r="AC46" s="110"/>
      <c r="AD46" s="103"/>
    </row>
    <row r="47" spans="1:30" ht="14.4" thickTop="1" x14ac:dyDescent="0.25">
      <c r="B47" s="96">
        <v>6</v>
      </c>
      <c r="D47" s="78">
        <f t="shared" si="11"/>
        <v>575</v>
      </c>
      <c r="E47" s="78">
        <f t="shared" si="11"/>
        <v>574</v>
      </c>
      <c r="F47" s="78">
        <f t="shared" si="11"/>
        <v>573</v>
      </c>
      <c r="G47" s="78">
        <f t="shared" si="11"/>
        <v>572</v>
      </c>
      <c r="H47" s="324">
        <f t="shared" si="11"/>
        <v>571</v>
      </c>
      <c r="I47" s="125">
        <v>570</v>
      </c>
      <c r="J47" s="74">
        <v>6</v>
      </c>
      <c r="K47" s="310">
        <f t="shared" si="12"/>
        <v>468</v>
      </c>
      <c r="L47" s="310">
        <f t="shared" si="12"/>
        <v>467</v>
      </c>
      <c r="M47" s="310">
        <f t="shared" si="12"/>
        <v>466</v>
      </c>
      <c r="N47" s="310">
        <f t="shared" si="12"/>
        <v>465</v>
      </c>
      <c r="O47" s="310">
        <f t="shared" si="12"/>
        <v>464</v>
      </c>
      <c r="P47" s="310">
        <v>463</v>
      </c>
      <c r="Q47" s="96">
        <v>6</v>
      </c>
      <c r="R47" s="316">
        <f t="shared" si="13"/>
        <v>367</v>
      </c>
      <c r="S47" s="316">
        <f t="shared" si="13"/>
        <v>366</v>
      </c>
      <c r="T47" s="316">
        <f t="shared" si="13"/>
        <v>365</v>
      </c>
      <c r="U47" s="316">
        <f t="shared" si="13"/>
        <v>364</v>
      </c>
      <c r="V47" s="316">
        <f t="shared" si="13"/>
        <v>363</v>
      </c>
      <c r="W47" s="316">
        <v>362</v>
      </c>
      <c r="X47" s="96">
        <v>2</v>
      </c>
      <c r="Y47" s="121">
        <f>Z47+1</f>
        <v>224</v>
      </c>
      <c r="Z47" s="121">
        <v>223</v>
      </c>
      <c r="AA47" s="172"/>
      <c r="AB47" s="110"/>
      <c r="AC47" s="110"/>
      <c r="AD47" s="103"/>
    </row>
    <row r="48" spans="1:30" x14ac:dyDescent="0.25">
      <c r="D48" s="162"/>
      <c r="E48" s="326" t="s">
        <v>1037</v>
      </c>
      <c r="F48" s="326" t="s">
        <v>1038</v>
      </c>
      <c r="G48" s="326" t="s">
        <v>1039</v>
      </c>
      <c r="H48" s="327" t="s">
        <v>1040</v>
      </c>
      <c r="I48" s="234" t="s">
        <v>824</v>
      </c>
      <c r="J48" s="74"/>
      <c r="K48" s="321" t="s">
        <v>970</v>
      </c>
      <c r="L48" s="321" t="s">
        <v>971</v>
      </c>
      <c r="M48" s="321" t="s">
        <v>972</v>
      </c>
      <c r="N48" s="321" t="s">
        <v>973</v>
      </c>
      <c r="O48" s="321" t="s">
        <v>974</v>
      </c>
      <c r="P48" s="321" t="s">
        <v>975</v>
      </c>
      <c r="R48" s="317" t="s">
        <v>888</v>
      </c>
      <c r="S48" s="317" t="s">
        <v>889</v>
      </c>
      <c r="T48" s="319" t="s">
        <v>890</v>
      </c>
      <c r="U48" s="317" t="s">
        <v>885</v>
      </c>
      <c r="V48" s="317" t="s">
        <v>886</v>
      </c>
      <c r="W48" s="317" t="s">
        <v>887</v>
      </c>
      <c r="Y48" s="122" t="s">
        <v>864</v>
      </c>
      <c r="Z48" s="398"/>
      <c r="AA48" s="172"/>
      <c r="AB48" s="110"/>
      <c r="AC48" s="110"/>
      <c r="AD48" s="103"/>
    </row>
    <row r="49" spans="2:30" x14ac:dyDescent="0.25">
      <c r="C49" s="131"/>
      <c r="D49" s="131"/>
      <c r="E49" s="131"/>
      <c r="F49" s="131"/>
      <c r="G49" s="131"/>
      <c r="H49" s="131"/>
      <c r="I49" s="185"/>
      <c r="J49" s="74"/>
      <c r="K49" s="127"/>
      <c r="L49" s="127"/>
      <c r="M49" s="127"/>
      <c r="N49" s="127"/>
      <c r="O49" s="127"/>
      <c r="P49" s="127"/>
      <c r="R49" s="127" t="s">
        <v>906</v>
      </c>
      <c r="S49" s="124" t="s">
        <v>824</v>
      </c>
      <c r="T49" s="119"/>
      <c r="U49" s="127"/>
      <c r="V49" s="117"/>
      <c r="W49" s="186"/>
      <c r="Y49" s="150"/>
      <c r="Z49" s="147"/>
      <c r="AA49" s="110"/>
      <c r="AB49" s="110"/>
      <c r="AC49" s="110"/>
      <c r="AD49" s="103"/>
    </row>
    <row r="50" spans="2:30" ht="14.4" thickBot="1" x14ac:dyDescent="0.3">
      <c r="C50" s="186"/>
      <c r="D50" s="150"/>
      <c r="E50" s="147"/>
      <c r="F50" s="147"/>
      <c r="G50" s="185"/>
      <c r="H50" s="185"/>
      <c r="I50" s="147"/>
      <c r="J50" s="74"/>
      <c r="K50" s="124" t="s">
        <v>907</v>
      </c>
      <c r="L50" s="127"/>
      <c r="M50" s="127"/>
      <c r="N50" s="127"/>
      <c r="O50" s="127"/>
      <c r="P50" s="127" t="s">
        <v>906</v>
      </c>
      <c r="R50" s="74" t="s">
        <v>913</v>
      </c>
      <c r="S50" s="74"/>
      <c r="U50" s="96" t="s">
        <v>911</v>
      </c>
      <c r="V50" s="117"/>
      <c r="W50" s="96" t="s">
        <v>912</v>
      </c>
      <c r="Y50" s="147"/>
      <c r="Z50" s="147"/>
      <c r="AA50" s="110"/>
      <c r="AB50" s="110"/>
      <c r="AC50" s="110"/>
      <c r="AD50" s="103"/>
    </row>
    <row r="51" spans="2:30" ht="14.4" thickTop="1" x14ac:dyDescent="0.25">
      <c r="B51" s="96">
        <v>7</v>
      </c>
      <c r="C51" s="78" t="s">
        <v>1041</v>
      </c>
      <c r="D51" s="328" t="s">
        <v>1042</v>
      </c>
      <c r="E51" s="78" t="s">
        <v>1043</v>
      </c>
      <c r="F51" s="328" t="s">
        <v>1044</v>
      </c>
      <c r="G51" s="78" t="s">
        <v>1045</v>
      </c>
      <c r="H51" s="77" t="s">
        <v>1046</v>
      </c>
      <c r="I51" s="215" t="s">
        <v>824</v>
      </c>
      <c r="J51" s="74">
        <v>6</v>
      </c>
      <c r="K51" s="318" t="s">
        <v>81</v>
      </c>
      <c r="L51" s="318" t="s">
        <v>924</v>
      </c>
      <c r="M51" s="318" t="s">
        <v>82</v>
      </c>
      <c r="N51" s="318" t="s">
        <v>83</v>
      </c>
      <c r="O51" s="318" t="s">
        <v>86</v>
      </c>
      <c r="P51" s="316" t="s">
        <v>892</v>
      </c>
      <c r="Q51" s="96">
        <v>6</v>
      </c>
      <c r="R51" s="314" t="s">
        <v>870</v>
      </c>
      <c r="S51" s="390" t="s">
        <v>309</v>
      </c>
      <c r="T51" s="314" t="s">
        <v>871</v>
      </c>
      <c r="U51" s="304" t="s">
        <v>877</v>
      </c>
      <c r="V51" s="304" t="s">
        <v>878</v>
      </c>
      <c r="W51" s="312" t="s">
        <v>876</v>
      </c>
      <c r="X51" s="96">
        <v>2</v>
      </c>
      <c r="Y51" s="121" t="s">
        <v>862</v>
      </c>
      <c r="Z51" s="121" t="s">
        <v>865</v>
      </c>
      <c r="AA51" s="172"/>
      <c r="AB51" s="110"/>
      <c r="AC51" s="110"/>
      <c r="AD51" s="103"/>
    </row>
    <row r="52" spans="2:30" ht="14.4" thickBot="1" x14ac:dyDescent="0.3">
      <c r="C52" s="79">
        <f t="shared" ref="C52:F53" si="14">D52+1</f>
        <v>566</v>
      </c>
      <c r="D52" s="329">
        <f t="shared" si="14"/>
        <v>565</v>
      </c>
      <c r="E52" s="79">
        <f t="shared" si="14"/>
        <v>564</v>
      </c>
      <c r="F52" s="329">
        <f t="shared" si="14"/>
        <v>563</v>
      </c>
      <c r="G52" s="79">
        <f>H52+1</f>
        <v>562</v>
      </c>
      <c r="H52" s="81">
        <f>I52+1</f>
        <v>561</v>
      </c>
      <c r="I52" s="126">
        <v>560</v>
      </c>
      <c r="K52" s="320">
        <v>461</v>
      </c>
      <c r="L52" s="320">
        <f t="shared" ref="L52:O53" si="15">M52+1</f>
        <v>460</v>
      </c>
      <c r="M52" s="320">
        <f t="shared" si="15"/>
        <v>459</v>
      </c>
      <c r="N52" s="320">
        <f t="shared" si="15"/>
        <v>458</v>
      </c>
      <c r="O52" s="320">
        <f t="shared" si="15"/>
        <v>457</v>
      </c>
      <c r="P52" s="317">
        <v>456</v>
      </c>
      <c r="R52" s="315">
        <f>S52+1</f>
        <v>360</v>
      </c>
      <c r="S52" s="315">
        <f>T52+1</f>
        <v>359</v>
      </c>
      <c r="T52" s="315">
        <f>U52+1</f>
        <v>358</v>
      </c>
      <c r="U52" s="311">
        <f>V52+1</f>
        <v>357</v>
      </c>
      <c r="V52" s="311">
        <f>W52+1</f>
        <v>356</v>
      </c>
      <c r="W52" s="313">
        <v>355</v>
      </c>
      <c r="Y52" s="122">
        <f>Z52+1</f>
        <v>222</v>
      </c>
      <c r="Z52" s="122">
        <v>221</v>
      </c>
      <c r="AA52" s="172"/>
      <c r="AB52" s="110"/>
      <c r="AC52" s="110"/>
      <c r="AD52" s="103"/>
    </row>
    <row r="53" spans="2:30" ht="14.4" thickTop="1" x14ac:dyDescent="0.25">
      <c r="B53" s="96">
        <v>7</v>
      </c>
      <c r="C53" s="78">
        <f t="shared" si="14"/>
        <v>558</v>
      </c>
      <c r="D53" s="78">
        <f t="shared" si="14"/>
        <v>557</v>
      </c>
      <c r="E53" s="78">
        <f t="shared" si="14"/>
        <v>556</v>
      </c>
      <c r="F53" s="78">
        <f t="shared" si="14"/>
        <v>555</v>
      </c>
      <c r="G53" s="323">
        <f>H53+1</f>
        <v>554</v>
      </c>
      <c r="H53" s="324">
        <f>I53+1</f>
        <v>553</v>
      </c>
      <c r="I53" s="125">
        <v>552</v>
      </c>
      <c r="J53" s="96">
        <v>6</v>
      </c>
      <c r="K53" s="318">
        <f>L53+1</f>
        <v>454</v>
      </c>
      <c r="L53" s="318">
        <f t="shared" si="15"/>
        <v>453</v>
      </c>
      <c r="M53" s="316">
        <f t="shared" si="15"/>
        <v>452</v>
      </c>
      <c r="N53" s="316">
        <f t="shared" si="15"/>
        <v>451</v>
      </c>
      <c r="O53" s="316">
        <f t="shared" si="15"/>
        <v>450</v>
      </c>
      <c r="P53" s="316">
        <v>449</v>
      </c>
      <c r="Q53" s="74">
        <v>5</v>
      </c>
      <c r="R53" s="312">
        <f>S53+1</f>
        <v>352</v>
      </c>
      <c r="S53" s="312">
        <f>T53+1</f>
        <v>351</v>
      </c>
      <c r="T53" s="312">
        <f>U53+1</f>
        <v>350</v>
      </c>
      <c r="U53" s="312">
        <f>V53+1</f>
        <v>349</v>
      </c>
      <c r="V53" s="312">
        <v>348</v>
      </c>
      <c r="X53" s="96">
        <v>2</v>
      </c>
      <c r="Y53" s="121">
        <f>Z53+1</f>
        <v>219</v>
      </c>
      <c r="Z53" s="121">
        <v>218</v>
      </c>
      <c r="AA53" s="172"/>
      <c r="AB53" s="110"/>
      <c r="AC53" s="110"/>
      <c r="AD53" s="103"/>
    </row>
    <row r="54" spans="2:30" ht="14.4" thickBot="1" x14ac:dyDescent="0.3">
      <c r="C54" s="126"/>
      <c r="D54" s="79" t="s">
        <v>1047</v>
      </c>
      <c r="E54" s="79" t="s">
        <v>1048</v>
      </c>
      <c r="F54" s="126"/>
      <c r="G54" s="79" t="s">
        <v>1049</v>
      </c>
      <c r="H54" s="81" t="s">
        <v>1050</v>
      </c>
      <c r="I54" s="234" t="s">
        <v>824</v>
      </c>
      <c r="K54" s="320" t="s">
        <v>891</v>
      </c>
      <c r="L54" s="126" t="s">
        <v>843</v>
      </c>
      <c r="M54" s="317" t="s">
        <v>894</v>
      </c>
      <c r="N54" s="319" t="s">
        <v>895</v>
      </c>
      <c r="O54" s="317" t="s">
        <v>896</v>
      </c>
      <c r="P54" s="317" t="s">
        <v>893</v>
      </c>
      <c r="Q54" s="117"/>
      <c r="R54" s="313" t="s">
        <v>194</v>
      </c>
      <c r="S54" s="313" t="s">
        <v>872</v>
      </c>
      <c r="T54" s="313" t="s">
        <v>873</v>
      </c>
      <c r="U54" s="313" t="s">
        <v>874</v>
      </c>
      <c r="V54" s="313" t="s">
        <v>875</v>
      </c>
      <c r="Y54" s="122" t="s">
        <v>861</v>
      </c>
      <c r="Z54" s="122" t="s">
        <v>860</v>
      </c>
      <c r="AA54" s="172"/>
      <c r="AB54" s="110"/>
      <c r="AC54" s="110"/>
      <c r="AD54" s="103"/>
    </row>
    <row r="55" spans="2:30" ht="14.4" thickTop="1" x14ac:dyDescent="0.25">
      <c r="C55" s="185"/>
      <c r="D55" s="185"/>
      <c r="E55" s="150"/>
      <c r="F55" s="120"/>
      <c r="G55" s="120"/>
      <c r="H55" s="147"/>
      <c r="I55" s="74"/>
      <c r="K55" s="149"/>
      <c r="L55" s="149"/>
      <c r="M55" s="149"/>
      <c r="N55" s="149"/>
      <c r="O55" s="149"/>
      <c r="P55" s="149"/>
      <c r="Q55" s="117"/>
      <c r="R55" s="124" t="s">
        <v>910</v>
      </c>
      <c r="X55" s="117"/>
      <c r="Y55" s="120"/>
      <c r="Z55" s="120"/>
      <c r="AA55" s="110"/>
      <c r="AB55" s="110"/>
      <c r="AC55" s="110"/>
      <c r="AD55" s="103"/>
    </row>
    <row r="56" spans="2:30" ht="14.4" thickBot="1" x14ac:dyDescent="0.3">
      <c r="C56" s="147"/>
      <c r="D56" s="150"/>
      <c r="E56" s="218"/>
      <c r="F56" s="218"/>
      <c r="G56" s="131"/>
      <c r="H56" s="131"/>
      <c r="I56" s="189"/>
      <c r="K56" s="216"/>
      <c r="L56" s="149"/>
      <c r="M56" s="216"/>
      <c r="N56" s="149"/>
      <c r="O56" s="149"/>
      <c r="P56" s="149" t="s">
        <v>906</v>
      </c>
      <c r="Q56" s="117"/>
      <c r="V56" s="124" t="s">
        <v>914</v>
      </c>
      <c r="Y56" s="222" t="s">
        <v>909</v>
      </c>
      <c r="Z56" s="120"/>
      <c r="AA56" s="110"/>
      <c r="AB56" s="110"/>
      <c r="AC56" s="110"/>
      <c r="AD56" s="106"/>
    </row>
    <row r="57" spans="2:30" ht="14.4" thickTop="1" x14ac:dyDescent="0.25">
      <c r="B57" s="96">
        <v>7</v>
      </c>
      <c r="C57" s="125"/>
      <c r="D57" s="322" t="s">
        <v>1051</v>
      </c>
      <c r="E57" s="78" t="s">
        <v>1052</v>
      </c>
      <c r="F57" s="78" t="s">
        <v>1053</v>
      </c>
      <c r="G57" s="78" t="s">
        <v>1061</v>
      </c>
      <c r="H57" s="78" t="s">
        <v>1054</v>
      </c>
      <c r="I57" s="125" t="s">
        <v>824</v>
      </c>
      <c r="J57" s="96">
        <v>6</v>
      </c>
      <c r="K57" s="316" t="s">
        <v>902</v>
      </c>
      <c r="L57" s="316" t="s">
        <v>901</v>
      </c>
      <c r="M57" s="316" t="s">
        <v>900</v>
      </c>
      <c r="N57" s="316" t="s">
        <v>899</v>
      </c>
      <c r="O57" s="316" t="s">
        <v>898</v>
      </c>
      <c r="P57" s="316" t="s">
        <v>897</v>
      </c>
      <c r="Q57" s="74">
        <v>5</v>
      </c>
      <c r="R57" s="305" t="s">
        <v>852</v>
      </c>
      <c r="S57" s="305" t="s">
        <v>853</v>
      </c>
      <c r="T57" s="305" t="s">
        <v>854</v>
      </c>
      <c r="U57" s="306" t="s">
        <v>855</v>
      </c>
      <c r="V57" s="306" t="s">
        <v>856</v>
      </c>
      <c r="W57" s="147" t="s">
        <v>824</v>
      </c>
      <c r="X57" s="96">
        <v>2</v>
      </c>
      <c r="Y57" s="351" t="s">
        <v>857</v>
      </c>
      <c r="Z57" s="351" t="s">
        <v>859</v>
      </c>
      <c r="AA57" s="110"/>
      <c r="AB57" s="110"/>
      <c r="AC57" s="110"/>
      <c r="AD57" s="103"/>
    </row>
    <row r="58" spans="2:30" ht="14.4" thickBot="1" x14ac:dyDescent="0.3">
      <c r="C58" s="323">
        <f t="shared" ref="C58:H59" si="16">D58+1</f>
        <v>549</v>
      </c>
      <c r="D58" s="325">
        <f t="shared" si="16"/>
        <v>548</v>
      </c>
      <c r="E58" s="79">
        <f t="shared" si="16"/>
        <v>547</v>
      </c>
      <c r="F58" s="79">
        <f t="shared" si="16"/>
        <v>546</v>
      </c>
      <c r="G58" s="79">
        <f t="shared" si="16"/>
        <v>545</v>
      </c>
      <c r="H58" s="79">
        <f t="shared" si="16"/>
        <v>544</v>
      </c>
      <c r="I58" s="126">
        <v>543</v>
      </c>
      <c r="K58" s="317">
        <f t="shared" ref="K58:O59" si="17">L58+1</f>
        <v>447</v>
      </c>
      <c r="L58" s="317">
        <f t="shared" si="17"/>
        <v>446</v>
      </c>
      <c r="M58" s="317">
        <f t="shared" si="17"/>
        <v>445</v>
      </c>
      <c r="N58" s="317">
        <f t="shared" si="17"/>
        <v>444</v>
      </c>
      <c r="O58" s="317">
        <f t="shared" si="17"/>
        <v>443</v>
      </c>
      <c r="P58" s="317">
        <v>442</v>
      </c>
      <c r="Q58" s="74"/>
      <c r="R58" s="302">
        <f t="shared" ref="R58:V59" si="18">S58+1</f>
        <v>346</v>
      </c>
      <c r="S58" s="302">
        <f t="shared" si="18"/>
        <v>345</v>
      </c>
      <c r="T58" s="302">
        <f t="shared" si="18"/>
        <v>344</v>
      </c>
      <c r="U58" s="303">
        <f t="shared" si="18"/>
        <v>343</v>
      </c>
      <c r="V58" s="303">
        <v>342</v>
      </c>
      <c r="W58" s="147"/>
      <c r="Y58" s="352">
        <f>Z58+1</f>
        <v>217</v>
      </c>
      <c r="Z58" s="352">
        <v>216</v>
      </c>
      <c r="AA58" s="110"/>
      <c r="AB58" s="110"/>
      <c r="AC58" s="110"/>
      <c r="AD58" s="103"/>
    </row>
    <row r="59" spans="2:30" ht="14.4" thickTop="1" x14ac:dyDescent="0.25">
      <c r="B59" s="96">
        <v>7</v>
      </c>
      <c r="C59" s="78">
        <f t="shared" si="16"/>
        <v>541</v>
      </c>
      <c r="D59" s="78">
        <f t="shared" si="16"/>
        <v>540</v>
      </c>
      <c r="E59" s="78">
        <f t="shared" si="16"/>
        <v>539</v>
      </c>
      <c r="F59" s="78">
        <f t="shared" si="16"/>
        <v>538</v>
      </c>
      <c r="G59" s="78">
        <f t="shared" si="16"/>
        <v>537</v>
      </c>
      <c r="H59" s="78">
        <f t="shared" si="16"/>
        <v>536</v>
      </c>
      <c r="I59" s="125">
        <v>535</v>
      </c>
      <c r="J59" s="96">
        <v>6</v>
      </c>
      <c r="K59" s="125">
        <f t="shared" si="17"/>
        <v>440</v>
      </c>
      <c r="L59" s="125">
        <f t="shared" si="17"/>
        <v>439</v>
      </c>
      <c r="M59" s="282">
        <f t="shared" si="17"/>
        <v>438</v>
      </c>
      <c r="N59" s="316">
        <f t="shared" si="17"/>
        <v>437</v>
      </c>
      <c r="O59" s="316">
        <f t="shared" si="17"/>
        <v>436</v>
      </c>
      <c r="P59" s="316">
        <v>435</v>
      </c>
      <c r="Q59" s="74">
        <v>6</v>
      </c>
      <c r="R59" s="305">
        <f t="shared" si="18"/>
        <v>339</v>
      </c>
      <c r="S59" s="305">
        <f t="shared" si="18"/>
        <v>338</v>
      </c>
      <c r="T59" s="305">
        <f t="shared" si="18"/>
        <v>337</v>
      </c>
      <c r="U59" s="306">
        <f t="shared" si="18"/>
        <v>336</v>
      </c>
      <c r="V59" s="306">
        <f t="shared" si="18"/>
        <v>335</v>
      </c>
      <c r="W59" s="306">
        <v>334</v>
      </c>
      <c r="X59" s="96">
        <v>2</v>
      </c>
      <c r="Y59" s="125">
        <f>Z59+1</f>
        <v>214</v>
      </c>
      <c r="Z59" s="312">
        <v>213</v>
      </c>
      <c r="AA59" s="172"/>
      <c r="AB59" s="110"/>
      <c r="AC59" s="110"/>
      <c r="AD59" s="106"/>
    </row>
    <row r="60" spans="2:30" ht="14.4" thickBot="1" x14ac:dyDescent="0.3">
      <c r="C60" s="79" t="s">
        <v>1055</v>
      </c>
      <c r="D60" s="79" t="s">
        <v>1056</v>
      </c>
      <c r="E60" s="79" t="s">
        <v>1057</v>
      </c>
      <c r="F60" s="79" t="s">
        <v>1058</v>
      </c>
      <c r="G60" s="79" t="s">
        <v>1059</v>
      </c>
      <c r="H60" s="126" t="s">
        <v>1060</v>
      </c>
      <c r="I60" s="234" t="s">
        <v>824</v>
      </c>
      <c r="K60" s="256" t="s">
        <v>824</v>
      </c>
      <c r="L60" s="256" t="s">
        <v>824</v>
      </c>
      <c r="M60" s="256" t="s">
        <v>824</v>
      </c>
      <c r="N60" s="126" t="s">
        <v>925</v>
      </c>
      <c r="O60" s="126" t="s">
        <v>925</v>
      </c>
      <c r="P60" s="317" t="s">
        <v>905</v>
      </c>
      <c r="Q60" s="74"/>
      <c r="R60" s="302" t="s">
        <v>847</v>
      </c>
      <c r="S60" s="302" t="s">
        <v>846</v>
      </c>
      <c r="T60" s="302" t="s">
        <v>848</v>
      </c>
      <c r="U60" s="303" t="s">
        <v>849</v>
      </c>
      <c r="V60" s="303" t="s">
        <v>850</v>
      </c>
      <c r="W60" s="303" t="s">
        <v>851</v>
      </c>
      <c r="Y60" s="162" t="s">
        <v>858</v>
      </c>
      <c r="Z60" s="313" t="s">
        <v>929</v>
      </c>
      <c r="AA60" s="172"/>
      <c r="AB60" s="110"/>
      <c r="AC60" s="110"/>
      <c r="AD60" s="103"/>
    </row>
    <row r="61" spans="2:30" ht="15" thickTop="1" thickBot="1" x14ac:dyDescent="0.3">
      <c r="E61" s="189"/>
      <c r="F61" s="189"/>
      <c r="G61" s="189"/>
      <c r="I61" s="189"/>
      <c r="K61" s="216" t="s">
        <v>824</v>
      </c>
      <c r="L61" s="149"/>
      <c r="M61" s="149"/>
      <c r="N61" s="149"/>
      <c r="O61" s="149"/>
      <c r="P61" s="149"/>
      <c r="Q61" s="74"/>
      <c r="R61" s="124" t="s">
        <v>915</v>
      </c>
      <c r="S61" s="358"/>
      <c r="W61" s="96" t="s">
        <v>916</v>
      </c>
      <c r="Y61" s="147"/>
      <c r="Z61" s="147"/>
      <c r="AA61" s="110"/>
      <c r="AB61" s="110"/>
      <c r="AC61" s="110"/>
      <c r="AD61" s="103"/>
    </row>
    <row r="62" spans="2:30" ht="15" thickTop="1" thickBot="1" x14ac:dyDescent="0.3">
      <c r="F62" s="127"/>
      <c r="G62" s="189"/>
      <c r="H62" s="189"/>
      <c r="I62" s="189"/>
      <c r="K62" s="222" t="s">
        <v>930</v>
      </c>
      <c r="L62" s="149"/>
      <c r="M62" s="216" t="s">
        <v>824</v>
      </c>
      <c r="N62" s="149"/>
      <c r="O62" s="149"/>
      <c r="P62" s="149"/>
      <c r="Q62" s="74"/>
      <c r="R62" s="96" t="s">
        <v>918</v>
      </c>
      <c r="T62" s="97"/>
      <c r="V62" s="96" t="s">
        <v>917</v>
      </c>
      <c r="W62" s="96" t="s">
        <v>922</v>
      </c>
      <c r="Y62" s="147" t="s">
        <v>921</v>
      </c>
      <c r="Z62" s="147"/>
      <c r="AA62" s="110"/>
      <c r="AB62" s="110"/>
      <c r="AC62" s="110"/>
      <c r="AD62" s="103"/>
    </row>
    <row r="63" spans="2:30" ht="14.4" thickTop="1" x14ac:dyDescent="0.25">
      <c r="B63" s="96">
        <v>6</v>
      </c>
      <c r="D63" s="78"/>
      <c r="E63" s="78"/>
      <c r="F63" s="125"/>
      <c r="G63" s="282"/>
      <c r="H63" s="125" t="s">
        <v>824</v>
      </c>
      <c r="I63" s="215" t="s">
        <v>824</v>
      </c>
      <c r="J63" s="96">
        <v>6</v>
      </c>
      <c r="K63" s="250" t="s">
        <v>824</v>
      </c>
      <c r="L63" s="250" t="s">
        <v>824</v>
      </c>
      <c r="M63" s="250" t="s">
        <v>824</v>
      </c>
      <c r="N63" s="250" t="s">
        <v>824</v>
      </c>
      <c r="O63" s="250" t="s">
        <v>824</v>
      </c>
      <c r="P63" s="250" t="s">
        <v>824</v>
      </c>
      <c r="Q63" s="74">
        <v>6</v>
      </c>
      <c r="R63" s="305" t="s">
        <v>904</v>
      </c>
      <c r="S63" s="305" t="s">
        <v>839</v>
      </c>
      <c r="T63" s="305" t="s">
        <v>840</v>
      </c>
      <c r="U63" s="306" t="s">
        <v>841</v>
      </c>
      <c r="V63" s="306" t="s">
        <v>842</v>
      </c>
      <c r="W63" s="304" t="s">
        <v>838</v>
      </c>
      <c r="X63" s="96">
        <v>2</v>
      </c>
      <c r="Y63" s="312" t="s">
        <v>866</v>
      </c>
      <c r="Z63" s="375" t="s">
        <v>278</v>
      </c>
      <c r="AA63" s="172"/>
      <c r="AB63" s="110"/>
      <c r="AC63" s="110"/>
      <c r="AD63" s="103"/>
    </row>
    <row r="64" spans="2:30" ht="14.4" thickBot="1" x14ac:dyDescent="0.3">
      <c r="D64" s="79">
        <f t="shared" ref="D64:H65" si="19">E64+1</f>
        <v>532</v>
      </c>
      <c r="E64" s="79">
        <f t="shared" si="19"/>
        <v>531</v>
      </c>
      <c r="F64" s="126">
        <f t="shared" si="19"/>
        <v>530</v>
      </c>
      <c r="G64" s="236">
        <f t="shared" si="19"/>
        <v>529</v>
      </c>
      <c r="H64" s="126">
        <f t="shared" si="19"/>
        <v>528</v>
      </c>
      <c r="I64" s="126">
        <v>527</v>
      </c>
      <c r="K64" s="126">
        <f t="shared" ref="K64:O65" si="20">L64+1</f>
        <v>433</v>
      </c>
      <c r="L64" s="126">
        <f t="shared" si="20"/>
        <v>432</v>
      </c>
      <c r="M64" s="236">
        <f t="shared" si="20"/>
        <v>431</v>
      </c>
      <c r="N64" s="126">
        <f t="shared" si="20"/>
        <v>430</v>
      </c>
      <c r="O64" s="126">
        <f t="shared" si="20"/>
        <v>429</v>
      </c>
      <c r="P64" s="126">
        <v>428</v>
      </c>
      <c r="Q64" s="74"/>
      <c r="R64" s="302">
        <f t="shared" ref="R64:V65" si="21">S64+1</f>
        <v>332</v>
      </c>
      <c r="S64" s="302">
        <f t="shared" si="21"/>
        <v>331</v>
      </c>
      <c r="T64" s="302">
        <f t="shared" si="21"/>
        <v>330</v>
      </c>
      <c r="U64" s="303">
        <f t="shared" si="21"/>
        <v>329</v>
      </c>
      <c r="V64" s="303">
        <f t="shared" si="21"/>
        <v>328</v>
      </c>
      <c r="W64" s="311">
        <v>327</v>
      </c>
      <c r="Y64" s="313">
        <v>212</v>
      </c>
      <c r="Z64" s="256">
        <v>211</v>
      </c>
      <c r="AA64" s="172"/>
      <c r="AB64" s="110"/>
      <c r="AC64" s="110"/>
      <c r="AD64" s="103"/>
    </row>
    <row r="65" spans="1:30" ht="14.4" thickTop="1" x14ac:dyDescent="0.25">
      <c r="B65" s="96">
        <v>6</v>
      </c>
      <c r="D65" s="78">
        <f t="shared" si="19"/>
        <v>525</v>
      </c>
      <c r="E65" s="78">
        <f t="shared" si="19"/>
        <v>524</v>
      </c>
      <c r="F65" s="282">
        <f t="shared" si="19"/>
        <v>523</v>
      </c>
      <c r="G65" s="125">
        <f t="shared" si="19"/>
        <v>522</v>
      </c>
      <c r="H65" s="125">
        <f t="shared" si="19"/>
        <v>521</v>
      </c>
      <c r="I65" s="125">
        <v>520</v>
      </c>
      <c r="J65" s="96">
        <v>6</v>
      </c>
      <c r="K65" s="125">
        <f t="shared" si="20"/>
        <v>426</v>
      </c>
      <c r="L65" s="125">
        <f t="shared" si="20"/>
        <v>425</v>
      </c>
      <c r="M65" s="282">
        <f t="shared" si="20"/>
        <v>424</v>
      </c>
      <c r="N65" s="125">
        <f t="shared" si="20"/>
        <v>423</v>
      </c>
      <c r="O65" s="125">
        <f t="shared" si="20"/>
        <v>422</v>
      </c>
      <c r="P65" s="125">
        <v>421</v>
      </c>
      <c r="Q65" s="74">
        <v>6</v>
      </c>
      <c r="R65" s="305">
        <f t="shared" si="21"/>
        <v>325</v>
      </c>
      <c r="S65" s="305">
        <f t="shared" si="21"/>
        <v>324</v>
      </c>
      <c r="T65" s="305">
        <f t="shared" si="21"/>
        <v>323</v>
      </c>
      <c r="U65" s="306">
        <f t="shared" si="21"/>
        <v>322</v>
      </c>
      <c r="V65" s="306">
        <f t="shared" si="21"/>
        <v>321</v>
      </c>
      <c r="W65" s="306">
        <v>320</v>
      </c>
      <c r="X65" s="96">
        <v>2</v>
      </c>
      <c r="Y65" s="375">
        <v>209</v>
      </c>
      <c r="Z65" s="375">
        <v>208</v>
      </c>
      <c r="AA65" s="110"/>
      <c r="AB65" s="110"/>
      <c r="AC65" s="110"/>
      <c r="AD65" s="103"/>
    </row>
    <row r="66" spans="1:30" ht="14.4" thickBot="1" x14ac:dyDescent="0.3">
      <c r="D66" s="79"/>
      <c r="E66" s="79"/>
      <c r="F66" s="236"/>
      <c r="G66" s="126" t="s">
        <v>824</v>
      </c>
      <c r="H66" s="126" t="s">
        <v>824</v>
      </c>
      <c r="I66" s="126" t="s">
        <v>824</v>
      </c>
      <c r="K66" s="399"/>
      <c r="L66" s="399" t="s">
        <v>824</v>
      </c>
      <c r="M66" s="399" t="s">
        <v>824</v>
      </c>
      <c r="N66" s="399" t="s">
        <v>824</v>
      </c>
      <c r="O66" s="399" t="s">
        <v>824</v>
      </c>
      <c r="P66" s="399" t="s">
        <v>824</v>
      </c>
      <c r="Q66" s="74"/>
      <c r="R66" s="302" t="s">
        <v>832</v>
      </c>
      <c r="S66" s="302" t="s">
        <v>833</v>
      </c>
      <c r="T66" s="302" t="s">
        <v>834</v>
      </c>
      <c r="U66" s="303" t="s">
        <v>835</v>
      </c>
      <c r="V66" s="303" t="s">
        <v>836</v>
      </c>
      <c r="W66" s="303" t="s">
        <v>837</v>
      </c>
      <c r="Y66" s="256" t="s">
        <v>844</v>
      </c>
      <c r="Z66" s="256" t="s">
        <v>459</v>
      </c>
      <c r="AA66" s="110"/>
      <c r="AB66" s="110"/>
      <c r="AC66" s="110"/>
      <c r="AD66" s="103"/>
    </row>
    <row r="67" spans="1:30" ht="14.4" thickTop="1" x14ac:dyDescent="0.25">
      <c r="D67" s="124"/>
      <c r="F67" s="124"/>
      <c r="G67" s="188"/>
      <c r="H67" s="189"/>
      <c r="I67" s="189"/>
      <c r="K67" s="150" t="s">
        <v>824</v>
      </c>
      <c r="L67" s="147"/>
      <c r="M67" s="147"/>
      <c r="N67" s="147"/>
      <c r="O67" s="147"/>
      <c r="P67" s="147"/>
      <c r="Q67" s="74"/>
      <c r="R67" s="97" t="s">
        <v>919</v>
      </c>
      <c r="W67" s="96" t="s">
        <v>920</v>
      </c>
      <c r="X67" s="117"/>
      <c r="Y67" s="150"/>
      <c r="Z67" s="120"/>
      <c r="AA67" s="110"/>
      <c r="AB67" s="110"/>
      <c r="AC67" s="110"/>
      <c r="AD67" s="103"/>
    </row>
    <row r="68" spans="1:30" ht="14.4" thickBot="1" x14ac:dyDescent="0.3">
      <c r="D68" s="104"/>
      <c r="E68" s="127"/>
      <c r="F68" s="104"/>
      <c r="G68" s="104"/>
      <c r="H68" s="104"/>
      <c r="I68" s="104"/>
      <c r="K68" s="150" t="s">
        <v>824</v>
      </c>
      <c r="L68" s="147"/>
      <c r="M68" s="131"/>
      <c r="N68" s="147"/>
      <c r="O68" s="147"/>
      <c r="P68" s="147"/>
      <c r="Q68" s="74"/>
      <c r="R68" s="127" t="s">
        <v>824</v>
      </c>
      <c r="S68" s="127"/>
      <c r="T68" s="127"/>
      <c r="U68" s="127"/>
      <c r="V68" s="127"/>
      <c r="Y68" s="301" t="s">
        <v>923</v>
      </c>
      <c r="Z68" s="185"/>
      <c r="AA68" s="110"/>
      <c r="AB68" s="110"/>
      <c r="AC68" s="110"/>
      <c r="AD68" s="103"/>
    </row>
    <row r="69" spans="1:30" ht="14.4" thickTop="1" x14ac:dyDescent="0.25">
      <c r="C69" s="127"/>
      <c r="D69" s="127"/>
      <c r="E69" s="127"/>
      <c r="F69" s="127"/>
      <c r="G69" s="127"/>
      <c r="H69" s="127"/>
      <c r="I69" s="127"/>
      <c r="J69" s="96">
        <v>5</v>
      </c>
      <c r="K69" s="250" t="s">
        <v>824</v>
      </c>
      <c r="L69" s="250" t="s">
        <v>824</v>
      </c>
      <c r="M69" s="250" t="s">
        <v>824</v>
      </c>
      <c r="N69" s="250" t="s">
        <v>824</v>
      </c>
      <c r="O69" s="250"/>
      <c r="P69" s="147"/>
      <c r="Q69" s="74">
        <v>5</v>
      </c>
      <c r="R69" s="305" t="s">
        <v>845</v>
      </c>
      <c r="S69" s="305" t="s">
        <v>903</v>
      </c>
      <c r="T69" s="375" t="s">
        <v>843</v>
      </c>
      <c r="U69" s="375" t="s">
        <v>843</v>
      </c>
      <c r="V69" s="375" t="s">
        <v>843</v>
      </c>
      <c r="W69" s="74"/>
      <c r="X69" s="74">
        <v>2</v>
      </c>
      <c r="Y69" s="298" t="s">
        <v>830</v>
      </c>
      <c r="Z69" s="379"/>
      <c r="AA69" s="184"/>
      <c r="AB69" s="128"/>
      <c r="AC69" s="128"/>
      <c r="AD69" s="103"/>
    </row>
    <row r="70" spans="1:30" ht="14.4" thickBot="1" x14ac:dyDescent="0.3">
      <c r="C70" s="104"/>
      <c r="D70" s="127"/>
      <c r="E70" s="127"/>
      <c r="F70" s="127"/>
      <c r="G70" s="127"/>
      <c r="H70" s="127"/>
      <c r="I70" s="127"/>
      <c r="K70" s="126">
        <f t="shared" ref="K70:N71" si="22">L70+1</f>
        <v>419</v>
      </c>
      <c r="L70" s="126">
        <f t="shared" si="22"/>
        <v>418</v>
      </c>
      <c r="M70" s="236">
        <f t="shared" si="22"/>
        <v>417</v>
      </c>
      <c r="N70" s="126">
        <f t="shared" si="22"/>
        <v>416</v>
      </c>
      <c r="O70" s="126">
        <v>415</v>
      </c>
      <c r="P70" s="147"/>
      <c r="Q70" s="74"/>
      <c r="R70" s="376">
        <f t="shared" ref="R70:U71" si="23">S70+1</f>
        <v>318</v>
      </c>
      <c r="S70" s="302">
        <f t="shared" si="23"/>
        <v>317</v>
      </c>
      <c r="T70" s="302">
        <f t="shared" si="23"/>
        <v>316</v>
      </c>
      <c r="U70" s="303">
        <f t="shared" si="23"/>
        <v>315</v>
      </c>
      <c r="V70" s="303">
        <v>314</v>
      </c>
      <c r="W70" s="74"/>
      <c r="X70" s="74"/>
      <c r="Y70" s="299">
        <f>Z70+1</f>
        <v>207</v>
      </c>
      <c r="Z70" s="299">
        <v>206</v>
      </c>
      <c r="AA70" s="184"/>
      <c r="AB70" s="128"/>
      <c r="AC70" s="128"/>
      <c r="AD70" s="103"/>
    </row>
    <row r="71" spans="1:30" ht="14.4" thickTop="1" x14ac:dyDescent="0.25">
      <c r="C71" s="127"/>
      <c r="D71" s="127"/>
      <c r="E71" s="127"/>
      <c r="F71" s="127"/>
      <c r="G71" s="127"/>
      <c r="H71" s="127"/>
      <c r="I71" s="127"/>
      <c r="J71" s="96">
        <v>5</v>
      </c>
      <c r="K71" s="125">
        <f t="shared" si="22"/>
        <v>413</v>
      </c>
      <c r="L71" s="125">
        <f t="shared" si="22"/>
        <v>412</v>
      </c>
      <c r="M71" s="282">
        <f t="shared" si="22"/>
        <v>411</v>
      </c>
      <c r="N71" s="125">
        <f t="shared" si="22"/>
        <v>410</v>
      </c>
      <c r="O71" s="125">
        <v>409</v>
      </c>
      <c r="P71" s="147"/>
      <c r="Q71" s="74">
        <v>5</v>
      </c>
      <c r="R71" s="377">
        <f t="shared" si="23"/>
        <v>312</v>
      </c>
      <c r="S71" s="355">
        <f t="shared" si="23"/>
        <v>311</v>
      </c>
      <c r="T71" s="377">
        <f t="shared" si="23"/>
        <v>310</v>
      </c>
      <c r="U71" s="377">
        <f t="shared" si="23"/>
        <v>309</v>
      </c>
      <c r="V71" s="377">
        <v>308</v>
      </c>
      <c r="W71" s="74"/>
      <c r="X71" s="74">
        <v>2</v>
      </c>
      <c r="Y71" s="298">
        <f>Z71+1</f>
        <v>204</v>
      </c>
      <c r="Z71" s="298">
        <v>203</v>
      </c>
      <c r="AA71" s="184"/>
      <c r="AB71" s="128"/>
      <c r="AC71" s="128"/>
      <c r="AD71" s="103"/>
    </row>
    <row r="72" spans="1:30" ht="14.4" thickBot="1" x14ac:dyDescent="0.3">
      <c r="C72" s="127"/>
      <c r="D72" s="127"/>
      <c r="E72" s="127"/>
      <c r="F72" s="127"/>
      <c r="G72" s="127"/>
      <c r="H72" s="127"/>
      <c r="I72" s="104"/>
      <c r="K72" s="399" t="s">
        <v>824</v>
      </c>
      <c r="L72" s="399" t="s">
        <v>824</v>
      </c>
      <c r="M72" s="400"/>
      <c r="N72" s="126"/>
      <c r="O72" s="126"/>
      <c r="P72" s="147"/>
      <c r="Q72" s="74"/>
      <c r="R72" s="378" t="s">
        <v>868</v>
      </c>
      <c r="S72" s="391" t="s">
        <v>824</v>
      </c>
      <c r="T72" s="391" t="s">
        <v>824</v>
      </c>
      <c r="U72" s="391" t="s">
        <v>824</v>
      </c>
      <c r="V72" s="391" t="s">
        <v>1106</v>
      </c>
      <c r="W72" s="74"/>
      <c r="X72" s="74"/>
      <c r="Y72" s="300" t="s">
        <v>831</v>
      </c>
      <c r="Z72" s="380"/>
      <c r="AA72" s="184"/>
      <c r="AB72" s="128"/>
      <c r="AC72" s="128"/>
      <c r="AD72" s="103"/>
    </row>
    <row r="73" spans="1:30" ht="14.4" thickTop="1" x14ac:dyDescent="0.25">
      <c r="C73" s="104"/>
      <c r="D73" s="127"/>
      <c r="E73" s="127"/>
      <c r="F73" s="127"/>
      <c r="G73" s="127"/>
      <c r="H73" s="127"/>
      <c r="I73" s="127"/>
      <c r="K73" s="147"/>
      <c r="L73" s="147"/>
      <c r="M73" s="147"/>
      <c r="N73" s="147" t="s">
        <v>824</v>
      </c>
      <c r="O73" s="147"/>
      <c r="P73" s="147"/>
      <c r="Q73" s="74"/>
      <c r="R73" s="74" t="s">
        <v>869</v>
      </c>
      <c r="S73" s="127"/>
      <c r="T73" s="127"/>
      <c r="U73" s="127"/>
      <c r="V73" s="127"/>
      <c r="W73" s="127"/>
      <c r="X73" s="74"/>
      <c r="Y73" s="191"/>
      <c r="Z73" s="191"/>
      <c r="AA73" s="184"/>
      <c r="AB73" s="128"/>
      <c r="AC73" s="128"/>
      <c r="AD73" s="103"/>
    </row>
    <row r="74" spans="1:30" ht="14.4" thickBot="1" x14ac:dyDescent="0.3">
      <c r="C74" s="104"/>
      <c r="D74" s="104"/>
      <c r="E74" s="104"/>
      <c r="F74" s="104"/>
      <c r="G74" s="104"/>
      <c r="H74" s="104"/>
      <c r="I74" s="104"/>
      <c r="K74" s="147"/>
      <c r="L74" s="147"/>
      <c r="M74" s="147"/>
      <c r="N74" s="147"/>
      <c r="O74" s="147"/>
      <c r="P74" s="147"/>
      <c r="Q74" s="74"/>
      <c r="R74" s="124" t="s">
        <v>824</v>
      </c>
      <c r="S74" s="74"/>
      <c r="T74" s="74"/>
      <c r="U74" s="74"/>
      <c r="V74" s="74"/>
      <c r="W74" s="74"/>
      <c r="X74" s="74"/>
      <c r="Y74" s="222" t="s">
        <v>824</v>
      </c>
      <c r="Z74" s="131"/>
      <c r="AA74" s="184"/>
      <c r="AB74" s="128"/>
      <c r="AC74" s="128"/>
      <c r="AD74" s="103"/>
    </row>
    <row r="75" spans="1:30" ht="14.4" thickTop="1" x14ac:dyDescent="0.25">
      <c r="J75" s="96">
        <v>4</v>
      </c>
      <c r="K75" s="250" t="s">
        <v>824</v>
      </c>
      <c r="L75" s="250" t="s">
        <v>824</v>
      </c>
      <c r="M75" s="131"/>
      <c r="N75" s="131"/>
      <c r="O75" s="125" t="s">
        <v>824</v>
      </c>
      <c r="P75" s="125" t="s">
        <v>824</v>
      </c>
      <c r="Q75" s="74">
        <v>6</v>
      </c>
      <c r="R75" s="233" t="s">
        <v>824</v>
      </c>
      <c r="S75" s="285" t="s">
        <v>824</v>
      </c>
      <c r="T75" s="125" t="s">
        <v>824</v>
      </c>
      <c r="U75" s="262" t="s">
        <v>824</v>
      </c>
      <c r="V75" s="286" t="s">
        <v>824</v>
      </c>
      <c r="W75" s="262" t="s">
        <v>824</v>
      </c>
      <c r="X75" s="74" t="s">
        <v>824</v>
      </c>
      <c r="Y75" s="129" t="s">
        <v>829</v>
      </c>
      <c r="Z75" s="129" t="s">
        <v>829</v>
      </c>
      <c r="AA75" s="184"/>
      <c r="AB75" s="128"/>
      <c r="AC75" s="128"/>
      <c r="AD75" s="103"/>
    </row>
    <row r="76" spans="1:30" x14ac:dyDescent="0.25">
      <c r="A76" s="96" t="s">
        <v>211</v>
      </c>
      <c r="C76" s="96">
        <f>SUM(B45:B65)</f>
        <v>52</v>
      </c>
      <c r="D76" s="96" t="s">
        <v>781</v>
      </c>
      <c r="K76" s="126">
        <f>L76+1</f>
        <v>406</v>
      </c>
      <c r="L76" s="126">
        <v>405</v>
      </c>
      <c r="M76" s="131"/>
      <c r="N76" s="131"/>
      <c r="O76" s="126">
        <f>P76+1</f>
        <v>402</v>
      </c>
      <c r="P76" s="126">
        <v>401</v>
      </c>
      <c r="Q76" s="74"/>
      <c r="R76" s="126">
        <f>S76+1</f>
        <v>306</v>
      </c>
      <c r="S76" s="283">
        <f>T76+1</f>
        <v>305</v>
      </c>
      <c r="T76" s="126">
        <f>U76+1</f>
        <v>304</v>
      </c>
      <c r="U76" s="126">
        <f>V76+1</f>
        <v>303</v>
      </c>
      <c r="V76" s="146">
        <f>W76+1</f>
        <v>302</v>
      </c>
      <c r="W76" s="126">
        <v>301</v>
      </c>
      <c r="X76" s="74"/>
      <c r="Y76" s="130">
        <f>Z76+1</f>
        <v>201</v>
      </c>
      <c r="Z76" s="130">
        <v>200</v>
      </c>
      <c r="AA76" s="184"/>
      <c r="AB76" s="128"/>
      <c r="AC76" s="128"/>
      <c r="AD76" s="102"/>
    </row>
    <row r="77" spans="1:30" x14ac:dyDescent="0.25">
      <c r="A77" s="96" t="s">
        <v>212</v>
      </c>
      <c r="C77" s="96">
        <f>SUM(J78)</f>
        <v>97</v>
      </c>
      <c r="D77" s="96" t="s">
        <v>782</v>
      </c>
      <c r="E77" s="96">
        <f>L78</f>
        <v>0</v>
      </c>
      <c r="K77" s="74"/>
      <c r="L77" s="74"/>
      <c r="M77" s="74"/>
      <c r="N77" s="74"/>
      <c r="O77" s="74"/>
      <c r="P77" s="74"/>
      <c r="Q77" s="74"/>
      <c r="R77" s="127"/>
      <c r="S77" s="127"/>
      <c r="T77" s="127"/>
      <c r="U77" s="127"/>
      <c r="V77" s="127"/>
      <c r="W77" s="127"/>
      <c r="X77" s="74"/>
      <c r="Y77" s="147"/>
      <c r="Z77" s="147"/>
      <c r="AA77" s="74"/>
      <c r="AB77" s="74"/>
      <c r="AC77" s="74"/>
    </row>
    <row r="78" spans="1:30" ht="14.4" thickBot="1" x14ac:dyDescent="0.3">
      <c r="A78" s="96" t="s">
        <v>213</v>
      </c>
      <c r="C78" s="96">
        <f>Q99</f>
        <v>148</v>
      </c>
      <c r="D78" s="96" t="s">
        <v>783</v>
      </c>
      <c r="E78" s="96">
        <f>S99</f>
        <v>0</v>
      </c>
      <c r="I78" s="96" t="s">
        <v>212</v>
      </c>
      <c r="J78" s="96">
        <f>SUM(J13:J75)</f>
        <v>97</v>
      </c>
      <c r="K78" s="127" t="s">
        <v>794</v>
      </c>
      <c r="L78" s="127"/>
      <c r="M78" s="127"/>
      <c r="N78" s="127"/>
      <c r="O78" s="127"/>
      <c r="P78" s="127"/>
      <c r="Q78" s="74"/>
      <c r="R78" s="123" t="s">
        <v>824</v>
      </c>
      <c r="S78" s="127"/>
      <c r="T78" s="127"/>
      <c r="U78" s="127"/>
      <c r="V78" s="127"/>
      <c r="W78" s="127"/>
      <c r="X78" s="74"/>
      <c r="Y78" s="150"/>
      <c r="Z78" s="147"/>
      <c r="AA78" s="74"/>
      <c r="AB78" s="74"/>
      <c r="AC78" s="74"/>
    </row>
    <row r="79" spans="1:30" ht="14.4" thickTop="1" x14ac:dyDescent="0.25">
      <c r="A79" s="96" t="s">
        <v>214</v>
      </c>
      <c r="C79" s="96">
        <f>X110</f>
        <v>117</v>
      </c>
      <c r="D79" s="96" t="s">
        <v>784</v>
      </c>
      <c r="E79" s="96">
        <f>Z110</f>
        <v>0</v>
      </c>
      <c r="K79" s="127"/>
      <c r="L79" s="127"/>
      <c r="M79" s="127"/>
      <c r="N79" s="127"/>
      <c r="O79" s="127"/>
      <c r="P79" s="104"/>
      <c r="Q79" s="74">
        <v>6</v>
      </c>
      <c r="R79" s="125">
        <f>S79+1</f>
        <v>198</v>
      </c>
      <c r="S79" s="282">
        <f>T79+1</f>
        <v>197</v>
      </c>
      <c r="T79" s="282">
        <f>U79+1</f>
        <v>196</v>
      </c>
      <c r="U79" s="125">
        <f>V79+1</f>
        <v>195</v>
      </c>
      <c r="V79" s="125">
        <f>W79+1</f>
        <v>194</v>
      </c>
      <c r="W79" s="250">
        <v>193</v>
      </c>
      <c r="X79" s="74">
        <v>5</v>
      </c>
      <c r="Y79" s="330">
        <f>Z79+1</f>
        <v>167</v>
      </c>
      <c r="Z79" s="330">
        <f>AA79+1</f>
        <v>166</v>
      </c>
      <c r="AA79" s="345">
        <f>AB79+1</f>
        <v>165</v>
      </c>
      <c r="AB79" s="345">
        <f>AC79+1</f>
        <v>164</v>
      </c>
      <c r="AC79" s="349">
        <v>163</v>
      </c>
      <c r="AD79" s="98"/>
    </row>
    <row r="80" spans="1:30" ht="14.4" thickBot="1" x14ac:dyDescent="0.3">
      <c r="A80" s="96" t="s">
        <v>196</v>
      </c>
      <c r="C80" s="110">
        <f>SUM(C76:C79)</f>
        <v>414</v>
      </c>
      <c r="E80" s="110">
        <f>SUM(E76:E79)</f>
        <v>0</v>
      </c>
      <c r="K80" s="104"/>
      <c r="L80" s="104"/>
      <c r="M80" s="104"/>
      <c r="N80" s="104"/>
      <c r="O80" s="104"/>
      <c r="P80" s="104"/>
      <c r="Q80" s="74"/>
      <c r="R80" s="287" t="s">
        <v>824</v>
      </c>
      <c r="S80" s="287" t="s">
        <v>824</v>
      </c>
      <c r="T80" s="288" t="s">
        <v>824</v>
      </c>
      <c r="U80" s="252" t="s">
        <v>824</v>
      </c>
      <c r="V80" s="287" t="s">
        <v>824</v>
      </c>
      <c r="W80" s="289" t="s">
        <v>824</v>
      </c>
      <c r="X80" s="74"/>
      <c r="Y80" s="130" t="s">
        <v>829</v>
      </c>
      <c r="Z80" s="130" t="s">
        <v>829</v>
      </c>
      <c r="AA80" s="350"/>
      <c r="AB80" s="350"/>
      <c r="AC80" s="350"/>
      <c r="AD80" s="103"/>
    </row>
    <row r="81" spans="3:30" ht="14.4" thickTop="1" x14ac:dyDescent="0.25">
      <c r="D81" s="123"/>
      <c r="E81" s="127"/>
      <c r="F81" s="127"/>
      <c r="G81" s="127"/>
      <c r="H81" s="127"/>
      <c r="I81" s="127"/>
      <c r="K81" s="104"/>
      <c r="L81" s="104"/>
      <c r="M81" s="104"/>
      <c r="N81" s="104"/>
      <c r="O81" s="104"/>
      <c r="P81" s="104"/>
      <c r="Q81" s="74"/>
      <c r="R81" s="127"/>
      <c r="S81" s="127"/>
      <c r="T81" s="127"/>
      <c r="U81" s="127"/>
      <c r="V81" s="127"/>
      <c r="W81" s="127"/>
      <c r="X81" s="74"/>
      <c r="Y81" s="216"/>
      <c r="Z81" s="149"/>
      <c r="AA81" s="149"/>
      <c r="AB81" s="149"/>
      <c r="AC81" s="149"/>
      <c r="AD81" s="103"/>
    </row>
    <row r="82" spans="3:30" x14ac:dyDescent="0.25">
      <c r="C82" s="142"/>
      <c r="D82" s="142"/>
      <c r="E82" s="142"/>
      <c r="F82" s="142"/>
      <c r="G82" s="142"/>
      <c r="H82" s="104"/>
      <c r="K82" s="127"/>
      <c r="L82" s="127"/>
      <c r="Q82" s="74"/>
      <c r="R82" s="74" t="s">
        <v>824</v>
      </c>
      <c r="S82" s="74"/>
      <c r="T82" s="74"/>
      <c r="U82" s="74" t="s">
        <v>824</v>
      </c>
      <c r="V82" s="74"/>
      <c r="W82" s="74"/>
      <c r="X82" s="74"/>
      <c r="Y82" s="149" t="s">
        <v>926</v>
      </c>
      <c r="Z82" s="149"/>
      <c r="AA82" s="192"/>
      <c r="AB82" s="149"/>
      <c r="AC82" s="149"/>
      <c r="AD82" s="103"/>
    </row>
    <row r="83" spans="3:30" x14ac:dyDescent="0.25">
      <c r="C83" s="104"/>
      <c r="D83" s="104"/>
      <c r="E83" s="104"/>
      <c r="F83" s="104"/>
      <c r="G83" s="104"/>
      <c r="H83" s="127"/>
      <c r="I83" s="123"/>
      <c r="K83" s="104"/>
      <c r="L83" s="104"/>
      <c r="Q83" s="74">
        <v>5</v>
      </c>
      <c r="R83" s="262" t="s">
        <v>824</v>
      </c>
      <c r="S83" s="286"/>
      <c r="T83" s="290" t="s">
        <v>824</v>
      </c>
      <c r="U83" s="262" t="s">
        <v>824</v>
      </c>
      <c r="V83" s="286" t="s">
        <v>824</v>
      </c>
      <c r="W83" s="74"/>
      <c r="X83" s="74">
        <v>5</v>
      </c>
      <c r="Y83" s="340"/>
      <c r="Z83" s="341"/>
      <c r="AA83" s="337"/>
      <c r="AB83" s="341"/>
      <c r="AC83" s="342"/>
      <c r="AD83" s="103"/>
    </row>
    <row r="84" spans="3:30" x14ac:dyDescent="0.25">
      <c r="C84" s="142"/>
      <c r="D84" s="142"/>
      <c r="E84" s="142"/>
      <c r="F84" s="142"/>
      <c r="G84" s="142"/>
      <c r="H84" s="127"/>
      <c r="I84" s="123"/>
      <c r="Q84" s="74"/>
      <c r="R84" s="126">
        <f>S84+1</f>
        <v>191</v>
      </c>
      <c r="S84" s="146">
        <f>T84+1</f>
        <v>190</v>
      </c>
      <c r="T84" s="236">
        <f>U84+1</f>
        <v>189</v>
      </c>
      <c r="U84" s="126">
        <f>V84+1</f>
        <v>188</v>
      </c>
      <c r="V84" s="146">
        <v>187</v>
      </c>
      <c r="W84" s="74"/>
      <c r="X84" s="74"/>
      <c r="Y84" s="339">
        <f t="shared" ref="Y84:AB85" si="24">Z84+1</f>
        <v>162</v>
      </c>
      <c r="Z84" s="343">
        <f t="shared" si="24"/>
        <v>161</v>
      </c>
      <c r="AA84" s="339">
        <f t="shared" si="24"/>
        <v>160</v>
      </c>
      <c r="AB84" s="343">
        <f t="shared" si="24"/>
        <v>159</v>
      </c>
      <c r="AC84" s="344">
        <v>158</v>
      </c>
      <c r="AD84" s="103"/>
    </row>
    <row r="85" spans="3:30" x14ac:dyDescent="0.25">
      <c r="C85" s="104"/>
      <c r="D85" s="104"/>
      <c r="E85" s="104"/>
      <c r="F85" s="104"/>
      <c r="G85" s="104"/>
      <c r="H85" s="127"/>
      <c r="I85" s="123"/>
      <c r="Q85" s="74">
        <v>4</v>
      </c>
      <c r="R85" s="269">
        <v>185</v>
      </c>
      <c r="S85" s="125">
        <f>T85+1</f>
        <v>184</v>
      </c>
      <c r="T85" s="125">
        <f>U85+1</f>
        <v>183</v>
      </c>
      <c r="U85" s="269">
        <f>V85+1</f>
        <v>182</v>
      </c>
      <c r="V85" s="125">
        <v>181</v>
      </c>
      <c r="W85" s="74"/>
      <c r="X85" s="74">
        <v>5</v>
      </c>
      <c r="Y85" s="345">
        <f t="shared" si="24"/>
        <v>156</v>
      </c>
      <c r="Z85" s="345">
        <f t="shared" si="24"/>
        <v>155</v>
      </c>
      <c r="AA85" s="346">
        <f t="shared" si="24"/>
        <v>154</v>
      </c>
      <c r="AB85" s="338">
        <f t="shared" si="24"/>
        <v>153</v>
      </c>
      <c r="AC85" s="338">
        <v>152</v>
      </c>
      <c r="AD85" s="103"/>
    </row>
    <row r="86" spans="3:30" x14ac:dyDescent="0.25">
      <c r="C86" s="118"/>
      <c r="D86" s="118"/>
      <c r="E86" s="118"/>
      <c r="F86" s="118"/>
      <c r="G86" s="104"/>
      <c r="H86" s="127"/>
      <c r="I86" s="123"/>
      <c r="Q86" s="74"/>
      <c r="R86" s="252" t="s">
        <v>824</v>
      </c>
      <c r="S86" s="252" t="s">
        <v>824</v>
      </c>
      <c r="T86" s="252" t="s">
        <v>824</v>
      </c>
      <c r="U86" s="287" t="s">
        <v>824</v>
      </c>
      <c r="V86" s="252" t="s">
        <v>824</v>
      </c>
      <c r="W86" s="74" t="s">
        <v>824</v>
      </c>
      <c r="X86" s="74"/>
      <c r="Y86" s="347"/>
      <c r="Z86" s="347"/>
      <c r="AA86" s="348"/>
      <c r="AB86" s="348"/>
      <c r="AC86" s="348"/>
      <c r="AD86" s="103"/>
    </row>
    <row r="87" spans="3:30" x14ac:dyDescent="0.25">
      <c r="C87" s="104"/>
      <c r="D87" s="104"/>
      <c r="E87" s="104"/>
      <c r="F87" s="104"/>
      <c r="G87" s="104"/>
      <c r="H87" s="127"/>
      <c r="I87" s="127"/>
      <c r="Q87" s="74"/>
      <c r="R87" s="123"/>
      <c r="S87" s="124"/>
      <c r="T87" s="74"/>
      <c r="U87" s="124"/>
      <c r="V87" s="74"/>
      <c r="W87" s="74"/>
      <c r="X87" s="74"/>
      <c r="Y87" s="149"/>
      <c r="Z87" s="149"/>
      <c r="AA87" s="149"/>
      <c r="AB87" s="149"/>
      <c r="AC87" s="149"/>
      <c r="AD87" s="103"/>
    </row>
    <row r="88" spans="3:30" ht="14.4" thickBot="1" x14ac:dyDescent="0.3">
      <c r="C88" s="118"/>
      <c r="D88" s="118"/>
      <c r="E88" s="118"/>
      <c r="F88" s="118"/>
      <c r="G88" s="118"/>
      <c r="H88" s="127"/>
      <c r="I88" s="127"/>
      <c r="Q88" s="74"/>
      <c r="R88" s="74"/>
      <c r="S88" s="74"/>
      <c r="T88" s="74" t="s">
        <v>824</v>
      </c>
      <c r="U88" s="74"/>
      <c r="V88" s="74"/>
      <c r="W88" s="74"/>
      <c r="X88" s="74"/>
      <c r="Y88" s="185"/>
      <c r="Z88" s="185"/>
      <c r="AA88" s="185"/>
      <c r="AB88" s="185"/>
      <c r="AC88" s="185"/>
      <c r="AD88" s="103"/>
    </row>
    <row r="89" spans="3:30" x14ac:dyDescent="0.25">
      <c r="C89" s="104"/>
      <c r="D89" s="104"/>
      <c r="E89" s="104"/>
      <c r="F89" s="104"/>
      <c r="G89" s="104"/>
      <c r="H89" s="127"/>
      <c r="I89" s="123"/>
      <c r="Q89" s="74">
        <v>4</v>
      </c>
      <c r="R89" s="74"/>
      <c r="S89" s="74"/>
      <c r="T89" s="125" t="s">
        <v>824</v>
      </c>
      <c r="U89" s="284" t="s">
        <v>824</v>
      </c>
      <c r="V89" s="284" t="s">
        <v>824</v>
      </c>
      <c r="W89" s="125" t="s">
        <v>824</v>
      </c>
      <c r="X89" s="74">
        <v>5</v>
      </c>
      <c r="Y89" s="359" t="s">
        <v>951</v>
      </c>
      <c r="Z89" s="359" t="s">
        <v>951</v>
      </c>
      <c r="AA89" s="359" t="s">
        <v>951</v>
      </c>
      <c r="AB89" s="361" t="s">
        <v>932</v>
      </c>
      <c r="AC89" s="361" t="s">
        <v>933</v>
      </c>
      <c r="AD89" s="104"/>
    </row>
    <row r="90" spans="3:30" ht="14.4" thickBot="1" x14ac:dyDescent="0.3">
      <c r="C90" s="118"/>
      <c r="D90" s="118"/>
      <c r="E90" s="118"/>
      <c r="F90" s="118"/>
      <c r="G90" s="123"/>
      <c r="H90" s="127"/>
      <c r="I90" s="123"/>
      <c r="Q90" s="74"/>
      <c r="R90" s="74"/>
      <c r="S90" s="74"/>
      <c r="T90" s="291">
        <f t="shared" ref="T90:V91" si="25">U90+1</f>
        <v>179</v>
      </c>
      <c r="U90" s="196">
        <f t="shared" si="25"/>
        <v>178</v>
      </c>
      <c r="V90" s="126">
        <f t="shared" si="25"/>
        <v>177</v>
      </c>
      <c r="W90" s="126">
        <v>176</v>
      </c>
      <c r="X90" s="74"/>
      <c r="Y90" s="366">
        <f t="shared" ref="Y90:AB91" si="26">Z90+1</f>
        <v>151</v>
      </c>
      <c r="Z90" s="367">
        <f t="shared" si="26"/>
        <v>150</v>
      </c>
      <c r="AA90" s="344">
        <f t="shared" si="26"/>
        <v>149</v>
      </c>
      <c r="AB90" s="364">
        <f t="shared" si="26"/>
        <v>148</v>
      </c>
      <c r="AC90" s="364">
        <v>147</v>
      </c>
      <c r="AD90" s="104"/>
    </row>
    <row r="91" spans="3:30" ht="14.4" thickTop="1" x14ac:dyDescent="0.25">
      <c r="C91" s="104"/>
      <c r="D91" s="104"/>
      <c r="E91" s="104"/>
      <c r="F91" s="104"/>
      <c r="G91" s="123"/>
      <c r="H91" s="127"/>
      <c r="I91" s="123"/>
      <c r="Q91" s="74">
        <v>4</v>
      </c>
      <c r="R91" s="74"/>
      <c r="S91" s="74"/>
      <c r="T91" s="307">
        <f t="shared" si="25"/>
        <v>174</v>
      </c>
      <c r="U91" s="356">
        <f t="shared" si="25"/>
        <v>173</v>
      </c>
      <c r="V91" s="284">
        <f t="shared" si="25"/>
        <v>172</v>
      </c>
      <c r="W91" s="125">
        <v>171</v>
      </c>
      <c r="X91" s="74">
        <v>5</v>
      </c>
      <c r="Y91" s="336">
        <f t="shared" si="26"/>
        <v>145</v>
      </c>
      <c r="Z91" s="336">
        <f t="shared" si="26"/>
        <v>144</v>
      </c>
      <c r="AA91" s="360">
        <f t="shared" si="26"/>
        <v>143</v>
      </c>
      <c r="AB91" s="361">
        <f t="shared" si="26"/>
        <v>142</v>
      </c>
      <c r="AC91" s="361">
        <v>141</v>
      </c>
      <c r="AD91" s="103"/>
    </row>
    <row r="92" spans="3:30" ht="14.4" thickBot="1" x14ac:dyDescent="0.3">
      <c r="C92" s="118"/>
      <c r="D92" s="118"/>
      <c r="E92" s="118"/>
      <c r="F92" s="118"/>
      <c r="G92" s="118"/>
      <c r="H92" s="104"/>
      <c r="I92" s="123"/>
      <c r="R92" s="74"/>
      <c r="S92" s="74"/>
      <c r="T92" s="309" t="s">
        <v>867</v>
      </c>
      <c r="U92" s="357"/>
      <c r="V92" s="253" t="s">
        <v>824</v>
      </c>
      <c r="W92" s="126" t="s">
        <v>824</v>
      </c>
      <c r="X92" s="74"/>
      <c r="Y92" s="335" t="s">
        <v>934</v>
      </c>
      <c r="Z92" s="335" t="s">
        <v>931</v>
      </c>
      <c r="AA92" s="362" t="s">
        <v>935</v>
      </c>
      <c r="AB92" s="363" t="s">
        <v>936</v>
      </c>
      <c r="AC92" s="363" t="s">
        <v>937</v>
      </c>
      <c r="AD92" s="103"/>
    </row>
    <row r="93" spans="3:30" x14ac:dyDescent="0.25">
      <c r="C93" s="104"/>
      <c r="D93" s="104"/>
      <c r="E93" s="104"/>
      <c r="F93" s="104"/>
      <c r="G93" s="104"/>
      <c r="H93" s="104"/>
      <c r="I93" s="123"/>
      <c r="T93" s="308" t="s">
        <v>1062</v>
      </c>
      <c r="U93" s="74"/>
      <c r="V93" s="143"/>
      <c r="W93" s="74"/>
      <c r="X93" s="74"/>
      <c r="Y93" s="150" t="s">
        <v>938</v>
      </c>
      <c r="Z93" s="147"/>
      <c r="AA93" s="147"/>
      <c r="AB93" s="147"/>
      <c r="AC93" s="147"/>
      <c r="AD93" s="103"/>
    </row>
    <row r="94" spans="3:30" x14ac:dyDescent="0.25">
      <c r="C94" s="118"/>
      <c r="D94" s="123"/>
      <c r="E94" s="123"/>
      <c r="F94" s="123"/>
      <c r="G94" s="123"/>
      <c r="H94" s="127"/>
      <c r="I94" s="123"/>
      <c r="Y94" s="150"/>
      <c r="Z94" s="147"/>
      <c r="AA94" s="150"/>
      <c r="AB94" s="147"/>
      <c r="AC94" s="147"/>
      <c r="AD94" s="103"/>
    </row>
    <row r="95" spans="3:30" x14ac:dyDescent="0.25">
      <c r="C95" s="104"/>
      <c r="D95" s="123"/>
      <c r="E95" s="123"/>
      <c r="F95" s="123"/>
      <c r="G95" s="123"/>
      <c r="H95" s="123"/>
      <c r="I95" s="123"/>
      <c r="W95" s="104"/>
      <c r="Z95" s="191"/>
      <c r="AA95" s="185"/>
      <c r="AB95" s="185"/>
      <c r="AC95" s="192"/>
      <c r="AD95" s="103"/>
    </row>
    <row r="96" spans="3:30" x14ac:dyDescent="0.25">
      <c r="C96" s="104"/>
      <c r="D96" s="123"/>
      <c r="E96" s="123"/>
      <c r="F96" s="123"/>
      <c r="G96" s="123"/>
      <c r="H96" s="127"/>
      <c r="I96" s="123"/>
      <c r="R96" s="127"/>
      <c r="S96" s="127"/>
      <c r="T96" s="127"/>
      <c r="U96" s="142"/>
      <c r="V96" s="127"/>
      <c r="W96" s="104"/>
      <c r="X96" s="96">
        <v>5</v>
      </c>
      <c r="Y96" s="331" t="s">
        <v>939</v>
      </c>
      <c r="Z96" s="331" t="s">
        <v>940</v>
      </c>
      <c r="AA96" s="331" t="s">
        <v>941</v>
      </c>
      <c r="AB96" s="336" t="s">
        <v>942</v>
      </c>
      <c r="AC96" s="331" t="s">
        <v>943</v>
      </c>
      <c r="AD96" s="103"/>
    </row>
    <row r="97" spans="3:33" x14ac:dyDescent="0.25">
      <c r="C97" s="104"/>
      <c r="D97" s="123"/>
      <c r="E97" s="123"/>
      <c r="F97" s="123"/>
      <c r="G97" s="123"/>
      <c r="H97" s="123"/>
      <c r="I97" s="123"/>
      <c r="V97" s="118"/>
      <c r="W97" s="118"/>
      <c r="Y97" s="332">
        <f t="shared" ref="Y97:AB98" si="27">Z97+1</f>
        <v>140</v>
      </c>
      <c r="Z97" s="332">
        <f t="shared" si="27"/>
        <v>139</v>
      </c>
      <c r="AA97" s="332">
        <f t="shared" si="27"/>
        <v>138</v>
      </c>
      <c r="AB97" s="335">
        <f t="shared" si="27"/>
        <v>137</v>
      </c>
      <c r="AC97" s="332">
        <v>136</v>
      </c>
      <c r="AD97" s="103"/>
    </row>
    <row r="98" spans="3:33" x14ac:dyDescent="0.25">
      <c r="C98" s="104"/>
      <c r="D98" s="123"/>
      <c r="E98" s="123"/>
      <c r="F98" s="123"/>
      <c r="G98" s="123"/>
      <c r="H98" s="123"/>
      <c r="I98" s="123"/>
      <c r="V98" s="104"/>
      <c r="W98" s="104"/>
      <c r="X98" s="96">
        <v>5</v>
      </c>
      <c r="Y98" s="331">
        <f t="shared" si="27"/>
        <v>134</v>
      </c>
      <c r="Z98" s="331">
        <f t="shared" si="27"/>
        <v>133</v>
      </c>
      <c r="AA98" s="333">
        <f t="shared" si="27"/>
        <v>132</v>
      </c>
      <c r="AB98" s="331">
        <f t="shared" si="27"/>
        <v>131</v>
      </c>
      <c r="AC98" s="365">
        <v>130</v>
      </c>
      <c r="AD98" s="103"/>
    </row>
    <row r="99" spans="3:33" x14ac:dyDescent="0.25">
      <c r="D99" s="123"/>
      <c r="E99" s="123"/>
      <c r="F99" s="123"/>
      <c r="G99" s="123"/>
      <c r="H99" s="123"/>
      <c r="I99" s="123"/>
      <c r="P99" s="96" t="s">
        <v>213</v>
      </c>
      <c r="Q99" s="96">
        <f>SUM(Q1:Q95)</f>
        <v>148</v>
      </c>
      <c r="R99" s="96" t="s">
        <v>783</v>
      </c>
      <c r="W99" s="107"/>
      <c r="Y99" s="332" t="s">
        <v>944</v>
      </c>
      <c r="Z99" s="332" t="s">
        <v>945</v>
      </c>
      <c r="AA99" s="334" t="s">
        <v>946</v>
      </c>
      <c r="AB99" s="332" t="s">
        <v>947</v>
      </c>
      <c r="AC99" s="335" t="s">
        <v>948</v>
      </c>
      <c r="AD99" s="103"/>
    </row>
    <row r="100" spans="3:33" x14ac:dyDescent="0.25">
      <c r="D100" s="123"/>
      <c r="E100" s="123"/>
      <c r="F100" s="123"/>
      <c r="G100" s="123"/>
      <c r="H100" s="123"/>
      <c r="I100" s="123"/>
      <c r="Y100" s="207"/>
      <c r="Z100" s="191"/>
      <c r="AA100" s="185"/>
      <c r="AB100" s="185"/>
      <c r="AC100" s="192"/>
      <c r="AD100" s="103"/>
    </row>
    <row r="101" spans="3:33" x14ac:dyDescent="0.25">
      <c r="D101" s="123"/>
      <c r="E101" s="123"/>
      <c r="F101" s="123"/>
      <c r="G101" s="123"/>
      <c r="H101" s="123"/>
      <c r="I101" s="123"/>
      <c r="Y101" s="120"/>
      <c r="Z101" s="120"/>
      <c r="AA101" s="147"/>
      <c r="AB101" s="147"/>
      <c r="AC101" s="147"/>
      <c r="AD101" s="102"/>
    </row>
    <row r="102" spans="3:33" x14ac:dyDescent="0.25">
      <c r="D102" s="123"/>
      <c r="E102" s="123"/>
      <c r="F102" s="123"/>
      <c r="G102" s="123"/>
      <c r="H102" s="123"/>
      <c r="I102" s="123"/>
      <c r="X102" s="96">
        <v>2</v>
      </c>
      <c r="Y102" s="336">
        <v>121</v>
      </c>
      <c r="Z102" s="125">
        <v>119</v>
      </c>
      <c r="AA102" s="147"/>
      <c r="AB102" s="147"/>
      <c r="AC102" s="147"/>
    </row>
    <row r="103" spans="3:33" x14ac:dyDescent="0.25">
      <c r="D103" s="123"/>
      <c r="E103" s="123"/>
      <c r="F103" s="123"/>
      <c r="G103" s="123"/>
      <c r="H103" s="123"/>
      <c r="I103" s="123"/>
      <c r="Y103" s="335" t="s">
        <v>949</v>
      </c>
      <c r="Z103" s="126" t="s">
        <v>950</v>
      </c>
      <c r="AA103" s="147"/>
      <c r="AB103" s="217"/>
      <c r="AC103" s="147"/>
    </row>
    <row r="104" spans="3:33" x14ac:dyDescent="0.25">
      <c r="D104" s="123"/>
      <c r="E104" s="123"/>
      <c r="F104" s="123"/>
      <c r="G104" s="123"/>
      <c r="H104" s="123"/>
      <c r="I104" s="123"/>
      <c r="X104" s="96">
        <v>2</v>
      </c>
      <c r="Y104" s="192"/>
      <c r="Z104" s="74"/>
      <c r="AA104" s="74"/>
      <c r="AB104" s="187"/>
      <c r="AC104" s="262"/>
      <c r="AD104" s="104"/>
      <c r="AE104" s="263"/>
      <c r="AF104" s="264"/>
    </row>
    <row r="105" spans="3:33" x14ac:dyDescent="0.25">
      <c r="D105" s="104"/>
      <c r="E105" s="104"/>
      <c r="F105" s="104"/>
      <c r="G105" s="104"/>
      <c r="H105" s="104"/>
      <c r="I105" s="104"/>
      <c r="Y105" s="74"/>
      <c r="Z105" s="74"/>
      <c r="AA105" s="74"/>
      <c r="AB105" s="126">
        <f>AC105+2</f>
        <v>117</v>
      </c>
      <c r="AC105" s="126">
        <v>115</v>
      </c>
      <c r="AE105" s="258" t="s">
        <v>819</v>
      </c>
      <c r="AF105" s="220"/>
    </row>
    <row r="106" spans="3:33" x14ac:dyDescent="0.25">
      <c r="D106" s="104"/>
      <c r="E106" s="104"/>
      <c r="F106" s="104"/>
      <c r="G106" s="104"/>
      <c r="H106" s="104"/>
      <c r="I106" s="104"/>
      <c r="X106" s="96">
        <v>2</v>
      </c>
      <c r="Y106" s="74"/>
      <c r="Z106" s="74"/>
      <c r="AA106" s="74"/>
      <c r="AB106" s="125">
        <f>AC106+2</f>
        <v>111</v>
      </c>
      <c r="AC106" s="125">
        <v>109</v>
      </c>
      <c r="AD106" s="104"/>
      <c r="AE106" s="259"/>
      <c r="AF106" s="265"/>
    </row>
    <row r="107" spans="3:33" x14ac:dyDescent="0.25">
      <c r="V107" s="104"/>
      <c r="W107" s="104"/>
      <c r="X107" s="104"/>
      <c r="Y107" s="127"/>
      <c r="Z107" s="127"/>
      <c r="AA107" s="74"/>
      <c r="AB107" s="267"/>
      <c r="AC107" s="205"/>
      <c r="AD107" s="104"/>
      <c r="AE107" s="260"/>
      <c r="AF107" s="264"/>
    </row>
    <row r="108" spans="3:33" x14ac:dyDescent="0.25">
      <c r="V108" s="104"/>
      <c r="W108" s="104"/>
      <c r="X108" s="104"/>
      <c r="Y108" s="127"/>
      <c r="Z108" s="127"/>
      <c r="AA108" s="74"/>
      <c r="AB108" s="143"/>
      <c r="AC108" s="190"/>
      <c r="AD108" s="104"/>
      <c r="AE108" s="258" t="s">
        <v>810</v>
      </c>
      <c r="AF108" s="220"/>
    </row>
    <row r="109" spans="3:33" x14ac:dyDescent="0.25">
      <c r="V109" s="104"/>
      <c r="W109" s="104"/>
      <c r="X109" s="104"/>
      <c r="Y109" s="127"/>
      <c r="Z109" s="127"/>
      <c r="AA109" s="127"/>
      <c r="AB109" s="74"/>
      <c r="AC109" s="74"/>
      <c r="AE109" s="259"/>
      <c r="AF109" s="220"/>
    </row>
    <row r="110" spans="3:33" x14ac:dyDescent="0.25">
      <c r="V110" s="104"/>
      <c r="W110" s="96" t="s">
        <v>214</v>
      </c>
      <c r="X110" s="96">
        <f>SUM(X1:X106)</f>
        <v>117</v>
      </c>
      <c r="Y110" s="104" t="s">
        <v>784</v>
      </c>
      <c r="Z110" s="104"/>
      <c r="AA110" s="104"/>
      <c r="AD110" s="104"/>
      <c r="AF110" s="98"/>
      <c r="AG110" s="99"/>
    </row>
    <row r="111" spans="3:33" x14ac:dyDescent="0.25">
      <c r="Z111" s="104"/>
      <c r="AA111" s="104"/>
      <c r="AC111" s="260"/>
      <c r="AD111" s="260"/>
      <c r="AE111" s="221"/>
      <c r="AF111" s="106" t="s">
        <v>813</v>
      </c>
      <c r="AG111" s="105"/>
    </row>
    <row r="112" spans="3:33" x14ac:dyDescent="0.25">
      <c r="Z112" s="104"/>
      <c r="AA112" s="104"/>
      <c r="AC112" s="266" t="s">
        <v>811</v>
      </c>
      <c r="AD112" s="258" t="s">
        <v>812</v>
      </c>
      <c r="AE112" s="219"/>
      <c r="AF112" s="103"/>
      <c r="AG112" s="105"/>
    </row>
    <row r="113" spans="26:33" x14ac:dyDescent="0.25">
      <c r="Z113" s="104"/>
      <c r="AA113" s="104"/>
      <c r="AC113" s="259" t="s">
        <v>821</v>
      </c>
      <c r="AD113" s="259"/>
      <c r="AE113" s="261"/>
      <c r="AF113" s="102"/>
      <c r="AG113" s="109"/>
    </row>
    <row r="117" spans="26:33" x14ac:dyDescent="0.25">
      <c r="AD117" s="104"/>
    </row>
    <row r="118" spans="26:33" x14ac:dyDescent="0.25">
      <c r="AD118" s="104"/>
    </row>
    <row r="119" spans="26:33" x14ac:dyDescent="0.25">
      <c r="AD119" s="104"/>
    </row>
    <row r="120" spans="26:33" x14ac:dyDescent="0.25">
      <c r="AD120" s="104"/>
    </row>
    <row r="121" spans="26:33" x14ac:dyDescent="0.25">
      <c r="AC121" s="104"/>
      <c r="AD121" s="104"/>
    </row>
  </sheetData>
  <mergeCells count="2">
    <mergeCell ref="R12:T12"/>
    <mergeCell ref="Y2:AB2"/>
  </mergeCells>
  <phoneticPr fontId="0" type="noConversion"/>
  <printOptions horizontalCentered="1" verticalCentered="1"/>
  <pageMargins left="0" right="0" top="0.1" bottom="0" header="0.5" footer="0.5"/>
  <pageSetup paperSize="3" scale="26" orientation="landscape" horizontalDpi="300" verticalDpi="300" r:id="rId1"/>
  <headerFooter alignWithMargins="0">
    <oddFooter>&amp;R&amp;D &amp;T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workbookViewId="0">
      <selection activeCell="E10" sqref="E10"/>
    </sheetView>
  </sheetViews>
  <sheetFormatPr defaultRowHeight="13.2" x14ac:dyDescent="0.25"/>
  <cols>
    <col min="1" max="1" width="15.6640625" customWidth="1"/>
    <col min="2" max="2" width="16" customWidth="1"/>
    <col min="3" max="3" width="9.88671875" bestFit="1" customWidth="1"/>
    <col min="4" max="4" width="17.44140625" customWidth="1"/>
    <col min="5" max="5" width="15.5546875" style="161" customWidth="1"/>
    <col min="6" max="6" width="15.88671875" customWidth="1"/>
  </cols>
  <sheetData>
    <row r="1" spans="1:6" ht="13.8" thickBot="1" x14ac:dyDescent="0.3">
      <c r="A1" s="151" t="s">
        <v>312</v>
      </c>
      <c r="B1" s="151" t="s">
        <v>313</v>
      </c>
      <c r="C1" s="151" t="s">
        <v>95</v>
      </c>
      <c r="D1" s="151" t="s">
        <v>24</v>
      </c>
      <c r="E1" s="158" t="s">
        <v>314</v>
      </c>
      <c r="F1" s="151" t="s">
        <v>315</v>
      </c>
    </row>
    <row r="2" spans="1:6" x14ac:dyDescent="0.25">
      <c r="A2" s="152" t="s">
        <v>316</v>
      </c>
      <c r="B2" s="153"/>
      <c r="C2" s="153"/>
      <c r="D2" s="153"/>
      <c r="E2" s="159"/>
      <c r="F2" s="154"/>
    </row>
    <row r="3" spans="1:6" x14ac:dyDescent="0.25">
      <c r="A3" s="155" t="s">
        <v>317</v>
      </c>
      <c r="B3" s="156" t="s">
        <v>318</v>
      </c>
      <c r="C3" s="156" t="s">
        <v>319</v>
      </c>
      <c r="D3" s="156" t="s">
        <v>320</v>
      </c>
      <c r="E3" s="160" t="s">
        <v>321</v>
      </c>
      <c r="F3" s="157" t="s">
        <v>322</v>
      </c>
    </row>
    <row r="4" spans="1:6" x14ac:dyDescent="0.25">
      <c r="A4" t="s">
        <v>311</v>
      </c>
      <c r="B4" t="s">
        <v>327</v>
      </c>
      <c r="C4">
        <v>37249</v>
      </c>
      <c r="D4" t="s">
        <v>332</v>
      </c>
      <c r="E4" s="161" t="s">
        <v>337</v>
      </c>
      <c r="F4" t="s">
        <v>342</v>
      </c>
    </row>
    <row r="5" spans="1:6" x14ac:dyDescent="0.25">
      <c r="A5" t="s">
        <v>323</v>
      </c>
      <c r="B5" t="s">
        <v>328</v>
      </c>
      <c r="C5">
        <v>58113</v>
      </c>
      <c r="D5" t="s">
        <v>333</v>
      </c>
      <c r="E5" s="161" t="s">
        <v>338</v>
      </c>
      <c r="F5" t="s">
        <v>342</v>
      </c>
    </row>
    <row r="6" spans="1:6" x14ac:dyDescent="0.25">
      <c r="A6" t="s">
        <v>324</v>
      </c>
      <c r="B6" t="s">
        <v>329</v>
      </c>
      <c r="C6">
        <v>36589</v>
      </c>
      <c r="D6" t="s">
        <v>334</v>
      </c>
      <c r="E6" s="161" t="s">
        <v>339</v>
      </c>
      <c r="F6" t="s">
        <v>342</v>
      </c>
    </row>
    <row r="7" spans="1:6" x14ac:dyDescent="0.25">
      <c r="A7" t="s">
        <v>325</v>
      </c>
      <c r="B7" t="s">
        <v>330</v>
      </c>
      <c r="C7">
        <v>39617</v>
      </c>
      <c r="D7" t="s">
        <v>335</v>
      </c>
      <c r="E7" s="161" t="s">
        <v>340</v>
      </c>
      <c r="F7" t="s">
        <v>342</v>
      </c>
    </row>
    <row r="8" spans="1:6" x14ac:dyDescent="0.25">
      <c r="A8" t="s">
        <v>326</v>
      </c>
      <c r="B8" t="s">
        <v>331</v>
      </c>
      <c r="C8">
        <v>39307</v>
      </c>
      <c r="D8" t="s">
        <v>336</v>
      </c>
      <c r="E8" s="161" t="s">
        <v>341</v>
      </c>
      <c r="F8" t="s">
        <v>342</v>
      </c>
    </row>
    <row r="9" spans="1:6" x14ac:dyDescent="0.25">
      <c r="A9" t="s">
        <v>343</v>
      </c>
      <c r="B9" t="s">
        <v>344</v>
      </c>
      <c r="C9">
        <v>33488</v>
      </c>
      <c r="D9" t="s">
        <v>345</v>
      </c>
      <c r="E9" s="163">
        <v>6748</v>
      </c>
      <c r="F9" t="s">
        <v>346</v>
      </c>
    </row>
    <row r="10" spans="1:6" x14ac:dyDescent="0.25">
      <c r="A10" t="s">
        <v>347</v>
      </c>
      <c r="B10" t="s">
        <v>348</v>
      </c>
      <c r="C10">
        <v>34220</v>
      </c>
      <c r="D10" t="s">
        <v>349</v>
      </c>
      <c r="E10" s="163">
        <v>6747</v>
      </c>
      <c r="F10" t="s">
        <v>346</v>
      </c>
    </row>
    <row r="11" spans="1:6" x14ac:dyDescent="0.25">
      <c r="A11" t="s">
        <v>350</v>
      </c>
      <c r="B11" t="s">
        <v>351</v>
      </c>
      <c r="C11">
        <v>37171</v>
      </c>
      <c r="D11" t="s">
        <v>352</v>
      </c>
      <c r="E11" s="161" t="s">
        <v>353</v>
      </c>
      <c r="F11" t="s">
        <v>277</v>
      </c>
    </row>
    <row r="12" spans="1:6" x14ac:dyDescent="0.25">
      <c r="A12" t="s">
        <v>354</v>
      </c>
      <c r="B12" t="s">
        <v>355</v>
      </c>
      <c r="C12">
        <v>57877</v>
      </c>
      <c r="D12" t="s">
        <v>356</v>
      </c>
      <c r="E12" s="161" t="s">
        <v>357</v>
      </c>
      <c r="F12" t="s">
        <v>277</v>
      </c>
    </row>
    <row r="13" spans="1:6" x14ac:dyDescent="0.25">
      <c r="A13" t="s">
        <v>358</v>
      </c>
      <c r="B13" t="s">
        <v>359</v>
      </c>
      <c r="C13">
        <v>51793</v>
      </c>
      <c r="D13" t="s">
        <v>360</v>
      </c>
      <c r="E13" s="161" t="s">
        <v>361</v>
      </c>
      <c r="F13" t="s">
        <v>277</v>
      </c>
    </row>
    <row r="14" spans="1:6" x14ac:dyDescent="0.25">
      <c r="A14" t="s">
        <v>362</v>
      </c>
      <c r="B14" t="s">
        <v>363</v>
      </c>
      <c r="C14">
        <v>39266</v>
      </c>
      <c r="D14" t="s">
        <v>364</v>
      </c>
      <c r="E14" s="161" t="s">
        <v>365</v>
      </c>
      <c r="F14" t="s">
        <v>277</v>
      </c>
    </row>
    <row r="15" spans="1:6" x14ac:dyDescent="0.25">
      <c r="A15" t="s">
        <v>366</v>
      </c>
      <c r="B15" t="s">
        <v>367</v>
      </c>
      <c r="C15">
        <v>31564</v>
      </c>
      <c r="D15" t="s">
        <v>368</v>
      </c>
      <c r="E15" s="161" t="s">
        <v>369</v>
      </c>
      <c r="F15" t="s">
        <v>277</v>
      </c>
    </row>
    <row r="16" spans="1:6" x14ac:dyDescent="0.25">
      <c r="A16" t="s">
        <v>370</v>
      </c>
      <c r="B16" t="s">
        <v>371</v>
      </c>
      <c r="C16">
        <v>30497</v>
      </c>
      <c r="D16" t="s">
        <v>372</v>
      </c>
      <c r="E16" s="161" t="s">
        <v>373</v>
      </c>
      <c r="F16" t="s">
        <v>277</v>
      </c>
    </row>
    <row r="17" spans="1:6" x14ac:dyDescent="0.25">
      <c r="A17" t="s">
        <v>374</v>
      </c>
      <c r="B17" t="s">
        <v>375</v>
      </c>
      <c r="C17">
        <v>33206</v>
      </c>
      <c r="D17" t="s">
        <v>376</v>
      </c>
      <c r="E17" s="161" t="s">
        <v>377</v>
      </c>
      <c r="F17" t="s">
        <v>277</v>
      </c>
    </row>
    <row r="18" spans="1:6" x14ac:dyDescent="0.25">
      <c r="A18" t="s">
        <v>272</v>
      </c>
      <c r="B18" t="s">
        <v>378</v>
      </c>
      <c r="C18">
        <v>39633</v>
      </c>
      <c r="D18" t="s">
        <v>379</v>
      </c>
      <c r="E18" s="161" t="s">
        <v>380</v>
      </c>
      <c r="F18" t="s">
        <v>277</v>
      </c>
    </row>
    <row r="19" spans="1:6" x14ac:dyDescent="0.25">
      <c r="A19" t="s">
        <v>381</v>
      </c>
      <c r="B19" t="s">
        <v>382</v>
      </c>
      <c r="C19">
        <v>34053</v>
      </c>
      <c r="D19" t="s">
        <v>383</v>
      </c>
      <c r="E19" s="161" t="s">
        <v>384</v>
      </c>
      <c r="F19" t="s">
        <v>277</v>
      </c>
    </row>
    <row r="20" spans="1:6" x14ac:dyDescent="0.25">
      <c r="A20" t="s">
        <v>385</v>
      </c>
      <c r="B20" t="s">
        <v>386</v>
      </c>
      <c r="C20">
        <v>35276</v>
      </c>
      <c r="D20" t="s">
        <v>387</v>
      </c>
      <c r="E20" s="161" t="s">
        <v>388</v>
      </c>
      <c r="F20" t="s">
        <v>277</v>
      </c>
    </row>
    <row r="21" spans="1:6" x14ac:dyDescent="0.25">
      <c r="A21" t="s">
        <v>389</v>
      </c>
      <c r="B21" t="s">
        <v>390</v>
      </c>
      <c r="C21">
        <v>53363</v>
      </c>
      <c r="D21" t="s">
        <v>391</v>
      </c>
      <c r="E21" s="161" t="s">
        <v>392</v>
      </c>
      <c r="F21" t="s">
        <v>277</v>
      </c>
    </row>
    <row r="22" spans="1:6" x14ac:dyDescent="0.25">
      <c r="A22" t="s">
        <v>393</v>
      </c>
      <c r="B22" t="s">
        <v>199</v>
      </c>
      <c r="C22" s="164"/>
      <c r="D22" t="s">
        <v>394</v>
      </c>
      <c r="E22" t="s">
        <v>395</v>
      </c>
      <c r="F22" t="s">
        <v>278</v>
      </c>
    </row>
    <row r="23" spans="1:6" x14ac:dyDescent="0.25">
      <c r="A23" t="s">
        <v>396</v>
      </c>
      <c r="B23" t="s">
        <v>397</v>
      </c>
      <c r="C23">
        <v>37364</v>
      </c>
      <c r="D23" t="s">
        <v>398</v>
      </c>
      <c r="E23" t="s">
        <v>399</v>
      </c>
      <c r="F23" t="s">
        <v>278</v>
      </c>
    </row>
    <row r="24" spans="1:6" x14ac:dyDescent="0.25">
      <c r="A24" t="s">
        <v>396</v>
      </c>
      <c r="B24" t="s">
        <v>397</v>
      </c>
      <c r="C24">
        <v>37364</v>
      </c>
      <c r="D24" t="s">
        <v>398</v>
      </c>
      <c r="E24" t="s">
        <v>400</v>
      </c>
      <c r="F24" t="s">
        <v>278</v>
      </c>
    </row>
    <row r="25" spans="1:6" x14ac:dyDescent="0.25">
      <c r="A25" t="s">
        <v>401</v>
      </c>
      <c r="B25" t="s">
        <v>402</v>
      </c>
      <c r="C25">
        <v>31473</v>
      </c>
      <c r="D25" t="s">
        <v>403</v>
      </c>
      <c r="E25" t="s">
        <v>404</v>
      </c>
      <c r="F25" t="s">
        <v>278</v>
      </c>
    </row>
    <row r="26" spans="1:6" x14ac:dyDescent="0.25">
      <c r="A26" t="s">
        <v>405</v>
      </c>
      <c r="B26" t="s">
        <v>204</v>
      </c>
      <c r="C26">
        <v>35190</v>
      </c>
      <c r="D26" t="s">
        <v>406</v>
      </c>
      <c r="E26" t="s">
        <v>407</v>
      </c>
      <c r="F26" t="s">
        <v>278</v>
      </c>
    </row>
    <row r="27" spans="1:6" x14ac:dyDescent="0.25">
      <c r="A27" t="s">
        <v>408</v>
      </c>
      <c r="B27" t="s">
        <v>409</v>
      </c>
      <c r="C27">
        <v>35266</v>
      </c>
      <c r="D27" t="s">
        <v>410</v>
      </c>
      <c r="E27" t="s">
        <v>411</v>
      </c>
      <c r="F27" t="s">
        <v>278</v>
      </c>
    </row>
    <row r="28" spans="1:6" x14ac:dyDescent="0.25">
      <c r="A28" t="s">
        <v>412</v>
      </c>
      <c r="B28" t="s">
        <v>413</v>
      </c>
      <c r="C28">
        <v>58050</v>
      </c>
      <c r="D28" t="s">
        <v>414</v>
      </c>
      <c r="E28" t="s">
        <v>415</v>
      </c>
      <c r="F28" t="s">
        <v>278</v>
      </c>
    </row>
    <row r="29" spans="1:6" x14ac:dyDescent="0.25">
      <c r="A29" t="s">
        <v>273</v>
      </c>
      <c r="B29" t="s">
        <v>318</v>
      </c>
      <c r="D29" t="s">
        <v>416</v>
      </c>
      <c r="E29" t="s">
        <v>417</v>
      </c>
      <c r="F29" t="s">
        <v>278</v>
      </c>
    </row>
    <row r="30" spans="1:6" x14ac:dyDescent="0.25">
      <c r="A30" t="s">
        <v>418</v>
      </c>
      <c r="B30" t="s">
        <v>207</v>
      </c>
      <c r="C30">
        <v>34748</v>
      </c>
      <c r="D30" t="s">
        <v>419</v>
      </c>
      <c r="E30" t="s">
        <v>420</v>
      </c>
      <c r="F30" t="s">
        <v>278</v>
      </c>
    </row>
    <row r="31" spans="1:6" x14ac:dyDescent="0.25">
      <c r="A31" t="s">
        <v>421</v>
      </c>
      <c r="B31" t="s">
        <v>422</v>
      </c>
      <c r="C31">
        <v>34740</v>
      </c>
      <c r="D31" t="s">
        <v>423</v>
      </c>
      <c r="E31" t="s">
        <v>424</v>
      </c>
      <c r="F31" t="s">
        <v>278</v>
      </c>
    </row>
    <row r="32" spans="1:6" x14ac:dyDescent="0.25">
      <c r="A32" t="s">
        <v>425</v>
      </c>
      <c r="B32" t="s">
        <v>426</v>
      </c>
      <c r="C32">
        <v>39585</v>
      </c>
      <c r="D32" t="s">
        <v>427</v>
      </c>
      <c r="E32" t="s">
        <v>428</v>
      </c>
      <c r="F32" t="s">
        <v>278</v>
      </c>
    </row>
    <row r="33" spans="1:6" x14ac:dyDescent="0.25">
      <c r="A33" t="s">
        <v>429</v>
      </c>
      <c r="B33" t="s">
        <v>430</v>
      </c>
      <c r="C33">
        <v>39582</v>
      </c>
      <c r="D33" t="s">
        <v>431</v>
      </c>
      <c r="E33" t="s">
        <v>432</v>
      </c>
      <c r="F33" t="s">
        <v>278</v>
      </c>
    </row>
    <row r="34" spans="1:6" x14ac:dyDescent="0.25">
      <c r="A34" t="s">
        <v>433</v>
      </c>
      <c r="B34" t="s">
        <v>434</v>
      </c>
      <c r="C34">
        <v>52894</v>
      </c>
      <c r="D34" t="s">
        <v>435</v>
      </c>
      <c r="E34" t="s">
        <v>436</v>
      </c>
      <c r="F34" t="s">
        <v>278</v>
      </c>
    </row>
    <row r="35" spans="1:6" x14ac:dyDescent="0.25">
      <c r="A35" t="s">
        <v>437</v>
      </c>
      <c r="B35" t="s">
        <v>438</v>
      </c>
      <c r="C35">
        <v>31639</v>
      </c>
      <c r="D35" t="s">
        <v>439</v>
      </c>
      <c r="E35" t="s">
        <v>440</v>
      </c>
      <c r="F35" t="s">
        <v>278</v>
      </c>
    </row>
    <row r="36" spans="1:6" x14ac:dyDescent="0.25">
      <c r="A36" t="s">
        <v>441</v>
      </c>
      <c r="B36" t="s">
        <v>442</v>
      </c>
      <c r="D36" t="s">
        <v>416</v>
      </c>
      <c r="E36" t="s">
        <v>417</v>
      </c>
      <c r="F36" t="s">
        <v>278</v>
      </c>
    </row>
    <row r="37" spans="1:6" x14ac:dyDescent="0.25">
      <c r="A37" t="s">
        <v>443</v>
      </c>
      <c r="B37" t="s">
        <v>444</v>
      </c>
      <c r="C37">
        <v>53986</v>
      </c>
      <c r="D37" t="s">
        <v>445</v>
      </c>
      <c r="E37" t="s">
        <v>446</v>
      </c>
      <c r="F37" t="s">
        <v>278</v>
      </c>
    </row>
    <row r="38" spans="1:6" x14ac:dyDescent="0.25">
      <c r="A38" t="s">
        <v>447</v>
      </c>
      <c r="B38" t="s">
        <v>201</v>
      </c>
      <c r="C38">
        <v>54139</v>
      </c>
      <c r="D38" t="s">
        <v>448</v>
      </c>
      <c r="E38" t="s">
        <v>449</v>
      </c>
      <c r="F38" t="s">
        <v>278</v>
      </c>
    </row>
    <row r="39" spans="1:6" x14ac:dyDescent="0.25">
      <c r="A39" t="s">
        <v>450</v>
      </c>
      <c r="B39" t="s">
        <v>451</v>
      </c>
      <c r="C39">
        <v>67470</v>
      </c>
      <c r="D39" t="s">
        <v>452</v>
      </c>
      <c r="E39" t="s">
        <v>453</v>
      </c>
      <c r="F39" t="s">
        <v>278</v>
      </c>
    </row>
    <row r="40" spans="1:6" x14ac:dyDescent="0.25">
      <c r="A40" s="168" t="s">
        <v>455</v>
      </c>
      <c r="B40" s="168" t="s">
        <v>456</v>
      </c>
      <c r="C40" s="169" t="s">
        <v>457</v>
      </c>
      <c r="D40" s="168" t="s">
        <v>458</v>
      </c>
      <c r="E40" s="168">
        <v>6159</v>
      </c>
      <c r="F40" s="168" t="s">
        <v>459</v>
      </c>
    </row>
    <row r="41" spans="1:6" x14ac:dyDescent="0.25">
      <c r="A41" s="168" t="s">
        <v>3</v>
      </c>
      <c r="B41" s="168" t="s">
        <v>460</v>
      </c>
      <c r="C41" s="169" t="s">
        <v>461</v>
      </c>
      <c r="D41" s="168" t="s">
        <v>462</v>
      </c>
      <c r="E41" s="168">
        <v>6161</v>
      </c>
      <c r="F41" s="168" t="s">
        <v>459</v>
      </c>
    </row>
    <row r="42" spans="1:6" x14ac:dyDescent="0.25">
      <c r="A42" s="170" t="s">
        <v>463</v>
      </c>
      <c r="B42" s="168" t="s">
        <v>464</v>
      </c>
      <c r="C42" s="169" t="s">
        <v>465</v>
      </c>
      <c r="D42" s="168" t="s">
        <v>466</v>
      </c>
      <c r="E42" s="168">
        <v>6173</v>
      </c>
      <c r="F42" s="168" t="s">
        <v>459</v>
      </c>
    </row>
    <row r="43" spans="1:6" x14ac:dyDescent="0.25">
      <c r="A43" s="168" t="s">
        <v>467</v>
      </c>
      <c r="B43" s="168" t="s">
        <v>468</v>
      </c>
      <c r="C43" s="169" t="s">
        <v>469</v>
      </c>
      <c r="D43" s="168" t="s">
        <v>470</v>
      </c>
      <c r="E43" s="168">
        <v>6174</v>
      </c>
      <c r="F43" s="168" t="s">
        <v>459</v>
      </c>
    </row>
    <row r="44" spans="1:6" x14ac:dyDescent="0.25">
      <c r="A44" s="168" t="s">
        <v>0</v>
      </c>
      <c r="B44" s="168" t="s">
        <v>471</v>
      </c>
      <c r="C44" s="169" t="s">
        <v>472</v>
      </c>
      <c r="D44" s="168" t="s">
        <v>473</v>
      </c>
      <c r="E44" s="168">
        <v>6402</v>
      </c>
      <c r="F44" s="168" t="s">
        <v>474</v>
      </c>
    </row>
    <row r="45" spans="1:6" x14ac:dyDescent="0.25">
      <c r="A45" s="168" t="s">
        <v>475</v>
      </c>
      <c r="B45" s="168" t="s">
        <v>476</v>
      </c>
      <c r="C45" s="169" t="s">
        <v>477</v>
      </c>
      <c r="D45" s="168" t="s">
        <v>478</v>
      </c>
      <c r="E45" s="168">
        <v>6405</v>
      </c>
      <c r="F45" s="168" t="s">
        <v>459</v>
      </c>
    </row>
    <row r="46" spans="1:6" x14ac:dyDescent="0.25">
      <c r="A46" s="168" t="s">
        <v>479</v>
      </c>
      <c r="B46" s="168" t="s">
        <v>480</v>
      </c>
      <c r="C46" s="169" t="s">
        <v>481</v>
      </c>
      <c r="D46" s="168" t="s">
        <v>482</v>
      </c>
      <c r="E46" s="168">
        <v>6406</v>
      </c>
      <c r="F46" s="168" t="s">
        <v>483</v>
      </c>
    </row>
    <row r="47" spans="1:6" x14ac:dyDescent="0.25">
      <c r="A47" s="168" t="s">
        <v>283</v>
      </c>
      <c r="B47" s="168" t="s">
        <v>484</v>
      </c>
      <c r="C47" s="169" t="s">
        <v>485</v>
      </c>
      <c r="D47" s="168" t="s">
        <v>486</v>
      </c>
      <c r="E47" s="168">
        <v>6410</v>
      </c>
      <c r="F47" s="168" t="s">
        <v>459</v>
      </c>
    </row>
    <row r="48" spans="1:6" x14ac:dyDescent="0.25">
      <c r="A48" s="168" t="s">
        <v>295</v>
      </c>
      <c r="B48" s="168" t="s">
        <v>487</v>
      </c>
      <c r="C48" s="169" t="s">
        <v>488</v>
      </c>
      <c r="D48" s="168" t="s">
        <v>489</v>
      </c>
      <c r="E48" s="168">
        <v>6412</v>
      </c>
      <c r="F48" s="168" t="s">
        <v>474</v>
      </c>
    </row>
    <row r="49" spans="1:6" x14ac:dyDescent="0.25">
      <c r="A49" s="170" t="s">
        <v>490</v>
      </c>
      <c r="B49" s="168" t="s">
        <v>491</v>
      </c>
      <c r="C49" s="169" t="s">
        <v>492</v>
      </c>
      <c r="D49" s="168" t="s">
        <v>493</v>
      </c>
      <c r="E49" s="168">
        <v>6413</v>
      </c>
      <c r="F49" s="168" t="s">
        <v>474</v>
      </c>
    </row>
    <row r="50" spans="1:6" x14ac:dyDescent="0.25">
      <c r="A50" s="168" t="s">
        <v>494</v>
      </c>
      <c r="B50" s="168" t="s">
        <v>298</v>
      </c>
      <c r="C50" s="169"/>
      <c r="D50" s="168" t="s">
        <v>495</v>
      </c>
      <c r="E50" s="168">
        <v>6417</v>
      </c>
      <c r="F50" s="168" t="s">
        <v>459</v>
      </c>
    </row>
    <row r="51" spans="1:6" x14ac:dyDescent="0.25">
      <c r="A51" s="168" t="s">
        <v>496</v>
      </c>
      <c r="B51" s="168" t="s">
        <v>497</v>
      </c>
      <c r="C51" s="169" t="s">
        <v>498</v>
      </c>
      <c r="D51" s="168" t="s">
        <v>499</v>
      </c>
      <c r="E51" s="168">
        <v>6418</v>
      </c>
      <c r="F51" s="168" t="s">
        <v>459</v>
      </c>
    </row>
    <row r="52" spans="1:6" x14ac:dyDescent="0.25">
      <c r="A52" s="168" t="s">
        <v>500</v>
      </c>
      <c r="B52" s="168" t="s">
        <v>501</v>
      </c>
      <c r="C52" s="169" t="s">
        <v>502</v>
      </c>
      <c r="D52" s="168" t="s">
        <v>503</v>
      </c>
      <c r="E52" s="168">
        <v>6419</v>
      </c>
      <c r="F52" s="168" t="s">
        <v>474</v>
      </c>
    </row>
    <row r="53" spans="1:6" x14ac:dyDescent="0.25">
      <c r="A53" s="168" t="s">
        <v>291</v>
      </c>
      <c r="B53" s="168" t="s">
        <v>504</v>
      </c>
      <c r="C53" s="169" t="s">
        <v>505</v>
      </c>
      <c r="D53" s="168" t="s">
        <v>506</v>
      </c>
      <c r="E53" s="168">
        <v>6421</v>
      </c>
      <c r="F53" s="168" t="s">
        <v>474</v>
      </c>
    </row>
    <row r="54" spans="1:6" x14ac:dyDescent="0.25">
      <c r="A54" s="171" t="s">
        <v>507</v>
      </c>
      <c r="B54" s="168" t="s">
        <v>508</v>
      </c>
      <c r="C54" s="169" t="s">
        <v>509</v>
      </c>
      <c r="D54" s="168" t="s">
        <v>510</v>
      </c>
      <c r="E54" s="168">
        <v>6422</v>
      </c>
      <c r="F54" s="168" t="s">
        <v>474</v>
      </c>
    </row>
    <row r="55" spans="1:6" x14ac:dyDescent="0.25">
      <c r="A55" s="168" t="s">
        <v>301</v>
      </c>
      <c r="B55" s="168" t="s">
        <v>511</v>
      </c>
      <c r="C55" s="169" t="s">
        <v>512</v>
      </c>
      <c r="D55" s="168" t="s">
        <v>513</v>
      </c>
      <c r="E55" s="168">
        <v>6423</v>
      </c>
      <c r="F55" s="168" t="s">
        <v>474</v>
      </c>
    </row>
    <row r="56" spans="1:6" x14ac:dyDescent="0.25">
      <c r="A56" s="168" t="s">
        <v>287</v>
      </c>
      <c r="B56" s="168" t="s">
        <v>514</v>
      </c>
      <c r="C56" s="169" t="s">
        <v>515</v>
      </c>
      <c r="D56" s="168" t="s">
        <v>516</v>
      </c>
      <c r="E56" s="168">
        <v>6424</v>
      </c>
      <c r="F56" s="168" t="s">
        <v>474</v>
      </c>
    </row>
    <row r="57" spans="1:6" x14ac:dyDescent="0.25">
      <c r="A57" s="170" t="s">
        <v>304</v>
      </c>
      <c r="B57" s="168" t="s">
        <v>517</v>
      </c>
      <c r="C57" s="169" t="s">
        <v>518</v>
      </c>
      <c r="D57" s="168" t="s">
        <v>519</v>
      </c>
      <c r="E57" s="168">
        <v>6425</v>
      </c>
      <c r="F57" s="168" t="s">
        <v>474</v>
      </c>
    </row>
    <row r="58" spans="1:6" x14ac:dyDescent="0.25">
      <c r="A58" s="168" t="s">
        <v>274</v>
      </c>
      <c r="B58" s="168" t="s">
        <v>520</v>
      </c>
      <c r="C58" s="169" t="s">
        <v>521</v>
      </c>
      <c r="D58" s="168" t="s">
        <v>522</v>
      </c>
      <c r="E58" s="168">
        <v>6426</v>
      </c>
      <c r="F58" s="168" t="s">
        <v>474</v>
      </c>
    </row>
    <row r="59" spans="1:6" x14ac:dyDescent="0.25">
      <c r="A59" s="168" t="s">
        <v>292</v>
      </c>
      <c r="B59" s="168" t="s">
        <v>497</v>
      </c>
      <c r="C59" s="169" t="s">
        <v>523</v>
      </c>
      <c r="D59" s="168" t="s">
        <v>524</v>
      </c>
      <c r="E59" s="168">
        <v>6429</v>
      </c>
      <c r="F59" s="168" t="s">
        <v>474</v>
      </c>
    </row>
    <row r="60" spans="1:6" x14ac:dyDescent="0.25">
      <c r="A60" s="168" t="s">
        <v>288</v>
      </c>
      <c r="B60" s="168" t="s">
        <v>480</v>
      </c>
      <c r="C60" s="169" t="s">
        <v>525</v>
      </c>
      <c r="D60" s="168" t="s">
        <v>526</v>
      </c>
      <c r="E60" s="168">
        <v>6430</v>
      </c>
      <c r="F60" s="168" t="s">
        <v>474</v>
      </c>
    </row>
    <row r="61" spans="1:6" x14ac:dyDescent="0.25">
      <c r="A61" s="168" t="s">
        <v>306</v>
      </c>
      <c r="B61" s="168" t="s">
        <v>527</v>
      </c>
      <c r="C61" s="169" t="s">
        <v>528</v>
      </c>
      <c r="D61" s="168" t="s">
        <v>529</v>
      </c>
      <c r="E61" s="168">
        <v>6431</v>
      </c>
      <c r="F61" s="168" t="s">
        <v>474</v>
      </c>
    </row>
    <row r="62" spans="1:6" x14ac:dyDescent="0.25">
      <c r="A62" s="168" t="s">
        <v>303</v>
      </c>
      <c r="B62" s="168" t="s">
        <v>444</v>
      </c>
      <c r="C62" s="169" t="s">
        <v>530</v>
      </c>
      <c r="D62" s="168" t="s">
        <v>531</v>
      </c>
      <c r="E62" s="168">
        <v>6432</v>
      </c>
      <c r="F62" s="168" t="s">
        <v>474</v>
      </c>
    </row>
    <row r="63" spans="1:6" x14ac:dyDescent="0.25">
      <c r="A63" s="168" t="s">
        <v>275</v>
      </c>
      <c r="B63" s="168" t="s">
        <v>532</v>
      </c>
      <c r="C63" s="169" t="s">
        <v>533</v>
      </c>
      <c r="D63" s="168" t="s">
        <v>534</v>
      </c>
      <c r="E63" s="168">
        <v>6433</v>
      </c>
      <c r="F63" s="168" t="s">
        <v>474</v>
      </c>
    </row>
    <row r="64" spans="1:6" x14ac:dyDescent="0.25">
      <c r="A64" s="168" t="s">
        <v>535</v>
      </c>
      <c r="B64" s="168" t="s">
        <v>536</v>
      </c>
      <c r="C64" s="169" t="s">
        <v>537</v>
      </c>
      <c r="D64" s="168" t="s">
        <v>538</v>
      </c>
      <c r="E64" s="168">
        <v>6435</v>
      </c>
      <c r="F64" s="168" t="s">
        <v>474</v>
      </c>
    </row>
    <row r="65" spans="1:6" x14ac:dyDescent="0.25">
      <c r="A65" s="168" t="s">
        <v>539</v>
      </c>
      <c r="B65" s="168" t="s">
        <v>540</v>
      </c>
      <c r="C65" s="169" t="s">
        <v>541</v>
      </c>
      <c r="D65" s="168" t="s">
        <v>542</v>
      </c>
      <c r="E65" s="168">
        <v>6436</v>
      </c>
      <c r="F65" s="168" t="s">
        <v>474</v>
      </c>
    </row>
    <row r="66" spans="1:6" x14ac:dyDescent="0.25">
      <c r="A66" s="168" t="s">
        <v>543</v>
      </c>
      <c r="B66" s="168" t="s">
        <v>544</v>
      </c>
      <c r="C66" s="169" t="s">
        <v>545</v>
      </c>
      <c r="D66" s="168" t="s">
        <v>546</v>
      </c>
      <c r="E66" s="168">
        <v>6437</v>
      </c>
      <c r="F66" s="168" t="s">
        <v>474</v>
      </c>
    </row>
    <row r="67" spans="1:6" x14ac:dyDescent="0.25">
      <c r="A67" s="168" t="s">
        <v>547</v>
      </c>
      <c r="B67" s="168" t="s">
        <v>548</v>
      </c>
      <c r="C67" s="169" t="s">
        <v>549</v>
      </c>
      <c r="D67" s="168" t="s">
        <v>550</v>
      </c>
      <c r="E67" s="168">
        <v>6438</v>
      </c>
      <c r="F67" s="168" t="s">
        <v>474</v>
      </c>
    </row>
    <row r="68" spans="1:6" x14ac:dyDescent="0.25">
      <c r="A68" s="168" t="s">
        <v>551</v>
      </c>
      <c r="B68" s="168" t="s">
        <v>552</v>
      </c>
      <c r="C68" s="169" t="s">
        <v>553</v>
      </c>
      <c r="D68" s="168" t="s">
        <v>554</v>
      </c>
      <c r="E68" s="168">
        <v>6439</v>
      </c>
      <c r="F68" s="168" t="s">
        <v>474</v>
      </c>
    </row>
    <row r="69" spans="1:6" x14ac:dyDescent="0.25">
      <c r="A69" s="168" t="s">
        <v>293</v>
      </c>
      <c r="B69" s="168" t="s">
        <v>555</v>
      </c>
      <c r="C69" s="169" t="s">
        <v>556</v>
      </c>
      <c r="D69" s="168" t="s">
        <v>557</v>
      </c>
      <c r="E69" s="168">
        <v>6440</v>
      </c>
      <c r="F69" s="168" t="s">
        <v>474</v>
      </c>
    </row>
    <row r="70" spans="1:6" x14ac:dyDescent="0.25">
      <c r="A70" s="168" t="s">
        <v>558</v>
      </c>
      <c r="B70" s="168" t="s">
        <v>548</v>
      </c>
      <c r="C70" s="169" t="s">
        <v>559</v>
      </c>
      <c r="D70" s="168" t="s">
        <v>560</v>
      </c>
      <c r="E70" s="168">
        <v>6442</v>
      </c>
      <c r="F70" s="168" t="s">
        <v>474</v>
      </c>
    </row>
    <row r="71" spans="1:6" x14ac:dyDescent="0.25">
      <c r="A71" s="168" t="s">
        <v>561</v>
      </c>
      <c r="B71" s="168" t="s">
        <v>551</v>
      </c>
      <c r="C71" s="169" t="s">
        <v>562</v>
      </c>
      <c r="D71" s="168" t="s">
        <v>563</v>
      </c>
      <c r="E71" s="168">
        <v>6443</v>
      </c>
      <c r="F71" s="168" t="s">
        <v>474</v>
      </c>
    </row>
    <row r="72" spans="1:6" x14ac:dyDescent="0.25">
      <c r="A72" s="168" t="s">
        <v>564</v>
      </c>
      <c r="B72" s="168" t="s">
        <v>565</v>
      </c>
      <c r="C72" s="169" t="s">
        <v>566</v>
      </c>
      <c r="D72" s="168" t="s">
        <v>567</v>
      </c>
      <c r="E72" s="168">
        <v>6444</v>
      </c>
      <c r="F72" s="168" t="s">
        <v>474</v>
      </c>
    </row>
    <row r="73" spans="1:6" x14ac:dyDescent="0.25">
      <c r="A73" s="168" t="s">
        <v>298</v>
      </c>
      <c r="B73" s="168" t="s">
        <v>527</v>
      </c>
      <c r="C73" s="169" t="s">
        <v>568</v>
      </c>
      <c r="D73" s="168" t="s">
        <v>538</v>
      </c>
      <c r="E73" s="168">
        <v>6445</v>
      </c>
      <c r="F73" s="168" t="s">
        <v>474</v>
      </c>
    </row>
    <row r="74" spans="1:6" x14ac:dyDescent="0.25">
      <c r="A74" s="168" t="s">
        <v>569</v>
      </c>
      <c r="B74" s="168" t="s">
        <v>570</v>
      </c>
      <c r="C74" s="169" t="s">
        <v>571</v>
      </c>
      <c r="D74" s="168" t="s">
        <v>572</v>
      </c>
      <c r="E74" s="168">
        <v>6446</v>
      </c>
      <c r="F74" s="168" t="s">
        <v>459</v>
      </c>
    </row>
    <row r="75" spans="1:6" x14ac:dyDescent="0.25">
      <c r="A75" s="168" t="s">
        <v>573</v>
      </c>
      <c r="B75" s="168" t="s">
        <v>409</v>
      </c>
      <c r="C75" s="169" t="s">
        <v>574</v>
      </c>
      <c r="D75" s="168" t="s">
        <v>575</v>
      </c>
      <c r="E75" s="168">
        <v>6447</v>
      </c>
      <c r="F75" s="168" t="s">
        <v>474</v>
      </c>
    </row>
    <row r="76" spans="1:6" x14ac:dyDescent="0.25">
      <c r="A76" s="168" t="s">
        <v>576</v>
      </c>
      <c r="B76" s="168" t="s">
        <v>577</v>
      </c>
      <c r="C76" s="169" t="s">
        <v>578</v>
      </c>
      <c r="D76" s="168" t="s">
        <v>579</v>
      </c>
      <c r="E76" s="168">
        <v>6449</v>
      </c>
      <c r="F76" s="168" t="s">
        <v>474</v>
      </c>
    </row>
    <row r="77" spans="1:6" x14ac:dyDescent="0.25">
      <c r="A77" s="168" t="s">
        <v>580</v>
      </c>
      <c r="B77" s="168" t="s">
        <v>581</v>
      </c>
      <c r="C77" s="169" t="s">
        <v>582</v>
      </c>
      <c r="D77" s="168" t="s">
        <v>583</v>
      </c>
      <c r="E77" s="168">
        <v>6451</v>
      </c>
      <c r="F77" s="168" t="s">
        <v>474</v>
      </c>
    </row>
    <row r="78" spans="1:6" x14ac:dyDescent="0.25">
      <c r="A78" s="168" t="s">
        <v>584</v>
      </c>
      <c r="B78" s="168" t="s">
        <v>585</v>
      </c>
      <c r="C78" s="169" t="s">
        <v>586</v>
      </c>
      <c r="D78" s="168" t="s">
        <v>587</v>
      </c>
      <c r="E78" s="168">
        <v>6452</v>
      </c>
      <c r="F78" s="168" t="s">
        <v>474</v>
      </c>
    </row>
    <row r="79" spans="1:6" x14ac:dyDescent="0.25">
      <c r="A79" s="170" t="s">
        <v>276</v>
      </c>
      <c r="B79" s="168" t="s">
        <v>588</v>
      </c>
      <c r="C79" s="169" t="s">
        <v>589</v>
      </c>
      <c r="D79" s="168" t="s">
        <v>590</v>
      </c>
      <c r="E79" s="168">
        <v>6453</v>
      </c>
      <c r="F79" s="168" t="s">
        <v>474</v>
      </c>
    </row>
    <row r="80" spans="1:6" x14ac:dyDescent="0.25">
      <c r="A80" s="168" t="s">
        <v>591</v>
      </c>
      <c r="B80" s="168" t="s">
        <v>592</v>
      </c>
      <c r="C80" s="169" t="s">
        <v>593</v>
      </c>
      <c r="D80" s="168" t="s">
        <v>594</v>
      </c>
      <c r="E80" s="168">
        <v>6454</v>
      </c>
      <c r="F80" s="168" t="s">
        <v>474</v>
      </c>
    </row>
    <row r="81" spans="1:6" x14ac:dyDescent="0.25">
      <c r="A81" s="168" t="s">
        <v>286</v>
      </c>
      <c r="B81" s="168" t="s">
        <v>595</v>
      </c>
      <c r="C81" s="169" t="s">
        <v>596</v>
      </c>
      <c r="D81" s="168" t="s">
        <v>597</v>
      </c>
      <c r="E81" s="168">
        <v>6522</v>
      </c>
      <c r="F81" s="168" t="s">
        <v>474</v>
      </c>
    </row>
    <row r="82" spans="1:6" x14ac:dyDescent="0.25">
      <c r="A82" s="168" t="s">
        <v>296</v>
      </c>
      <c r="B82" s="168" t="s">
        <v>598</v>
      </c>
      <c r="C82" s="169" t="s">
        <v>599</v>
      </c>
      <c r="D82" s="168" t="s">
        <v>493</v>
      </c>
      <c r="E82" s="168">
        <v>6523</v>
      </c>
      <c r="F82" s="168" t="s">
        <v>474</v>
      </c>
    </row>
    <row r="83" spans="1:6" x14ac:dyDescent="0.25">
      <c r="A83" s="168" t="s">
        <v>300</v>
      </c>
      <c r="B83" s="168" t="s">
        <v>600</v>
      </c>
      <c r="C83" s="169" t="s">
        <v>601</v>
      </c>
      <c r="D83" s="168" t="s">
        <v>602</v>
      </c>
      <c r="E83" s="168">
        <v>6524</v>
      </c>
      <c r="F83" s="168" t="s">
        <v>474</v>
      </c>
    </row>
    <row r="84" spans="1:6" x14ac:dyDescent="0.25">
      <c r="A84" s="168" t="s">
        <v>297</v>
      </c>
      <c r="B84" s="168" t="s">
        <v>603</v>
      </c>
      <c r="C84" s="169" t="s">
        <v>604</v>
      </c>
      <c r="D84" s="168" t="s">
        <v>605</v>
      </c>
      <c r="E84" s="168">
        <v>6525</v>
      </c>
      <c r="F84" s="168" t="s">
        <v>474</v>
      </c>
    </row>
    <row r="85" spans="1:6" x14ac:dyDescent="0.25">
      <c r="A85" s="168" t="s">
        <v>305</v>
      </c>
      <c r="B85" s="168" t="s">
        <v>199</v>
      </c>
      <c r="C85" s="169" t="s">
        <v>606</v>
      </c>
      <c r="D85" s="168" t="s">
        <v>607</v>
      </c>
      <c r="E85" s="168">
        <v>6527</v>
      </c>
      <c r="F85" s="168" t="s">
        <v>474</v>
      </c>
    </row>
    <row r="86" spans="1:6" x14ac:dyDescent="0.25">
      <c r="A86" s="168" t="s">
        <v>290</v>
      </c>
      <c r="B86" s="168" t="s">
        <v>608</v>
      </c>
      <c r="C86" s="169" t="s">
        <v>609</v>
      </c>
      <c r="D86" s="168" t="s">
        <v>610</v>
      </c>
      <c r="E86" s="168">
        <v>6530</v>
      </c>
      <c r="F86" s="168" t="s">
        <v>474</v>
      </c>
    </row>
    <row r="87" spans="1:6" x14ac:dyDescent="0.25">
      <c r="A87" s="168" t="s">
        <v>284</v>
      </c>
      <c r="B87" s="168" t="s">
        <v>611</v>
      </c>
      <c r="C87" s="169" t="s">
        <v>612</v>
      </c>
      <c r="D87" s="168" t="s">
        <v>613</v>
      </c>
      <c r="E87" s="168">
        <v>6531</v>
      </c>
      <c r="F87" s="168" t="s">
        <v>474</v>
      </c>
    </row>
    <row r="88" spans="1:6" x14ac:dyDescent="0.25">
      <c r="A88" s="168" t="s">
        <v>282</v>
      </c>
      <c r="B88" s="168" t="s">
        <v>614</v>
      </c>
      <c r="C88" s="169" t="s">
        <v>615</v>
      </c>
      <c r="D88" s="168" t="s">
        <v>616</v>
      </c>
      <c r="E88" s="168">
        <v>6532</v>
      </c>
      <c r="F88" s="168" t="s">
        <v>459</v>
      </c>
    </row>
    <row r="89" spans="1:6" x14ac:dyDescent="0.25">
      <c r="A89" s="168" t="s">
        <v>617</v>
      </c>
      <c r="B89" s="168" t="s">
        <v>409</v>
      </c>
      <c r="C89" s="169" t="s">
        <v>618</v>
      </c>
      <c r="D89" s="168" t="s">
        <v>619</v>
      </c>
      <c r="E89" s="168">
        <v>6535</v>
      </c>
      <c r="F89" s="168" t="s">
        <v>483</v>
      </c>
    </row>
    <row r="90" spans="1:6" x14ac:dyDescent="0.25">
      <c r="A90" s="168" t="s">
        <v>620</v>
      </c>
      <c r="B90" s="168" t="s">
        <v>621</v>
      </c>
      <c r="C90" s="169" t="s">
        <v>622</v>
      </c>
      <c r="D90" s="168" t="s">
        <v>623</v>
      </c>
      <c r="E90" s="168">
        <v>6536</v>
      </c>
      <c r="F90" s="168" t="s">
        <v>483</v>
      </c>
    </row>
    <row r="91" spans="1:6" x14ac:dyDescent="0.25">
      <c r="A91" s="168" t="s">
        <v>624</v>
      </c>
      <c r="B91" s="168" t="s">
        <v>203</v>
      </c>
      <c r="C91" s="169" t="s">
        <v>625</v>
      </c>
      <c r="D91" s="168" t="s">
        <v>626</v>
      </c>
      <c r="E91" s="168">
        <v>6537</v>
      </c>
      <c r="F91" s="168" t="s">
        <v>483</v>
      </c>
    </row>
    <row r="92" spans="1:6" x14ac:dyDescent="0.25">
      <c r="A92" s="168" t="s">
        <v>627</v>
      </c>
      <c r="B92" s="168" t="s">
        <v>628</v>
      </c>
      <c r="C92" s="169" t="s">
        <v>629</v>
      </c>
      <c r="D92" s="168" t="s">
        <v>630</v>
      </c>
      <c r="E92" s="168">
        <v>6539</v>
      </c>
      <c r="F92" s="168" t="s">
        <v>483</v>
      </c>
    </row>
    <row r="93" spans="1:6" x14ac:dyDescent="0.25">
      <c r="A93" s="168" t="s">
        <v>631</v>
      </c>
      <c r="B93" s="168" t="s">
        <v>585</v>
      </c>
      <c r="C93" s="169" t="s">
        <v>632</v>
      </c>
      <c r="D93" s="168" t="s">
        <v>633</v>
      </c>
      <c r="E93" s="168">
        <v>6540</v>
      </c>
      <c r="F93" s="168" t="s">
        <v>474</v>
      </c>
    </row>
    <row r="94" spans="1:6" x14ac:dyDescent="0.25">
      <c r="A94" s="168" t="s">
        <v>634</v>
      </c>
      <c r="B94" s="168" t="s">
        <v>635</v>
      </c>
      <c r="C94" s="169" t="s">
        <v>636</v>
      </c>
      <c r="D94" s="168" t="s">
        <v>637</v>
      </c>
      <c r="E94" s="168">
        <v>6543</v>
      </c>
      <c r="F94" s="168" t="s">
        <v>474</v>
      </c>
    </row>
    <row r="95" spans="1:6" x14ac:dyDescent="0.25">
      <c r="A95" s="168" t="s">
        <v>638</v>
      </c>
      <c r="B95" s="168" t="s">
        <v>585</v>
      </c>
      <c r="C95" s="169" t="s">
        <v>639</v>
      </c>
      <c r="D95" s="168" t="s">
        <v>640</v>
      </c>
      <c r="E95" s="168">
        <v>6544</v>
      </c>
      <c r="F95" s="168" t="s">
        <v>474</v>
      </c>
    </row>
    <row r="96" spans="1:6" x14ac:dyDescent="0.25">
      <c r="A96" s="168" t="s">
        <v>641</v>
      </c>
      <c r="B96" s="168" t="s">
        <v>397</v>
      </c>
      <c r="C96" s="169" t="s">
        <v>642</v>
      </c>
      <c r="D96" s="168" t="s">
        <v>643</v>
      </c>
      <c r="E96" s="168">
        <v>6545</v>
      </c>
      <c r="F96" s="168" t="s">
        <v>483</v>
      </c>
    </row>
    <row r="97" spans="1:6" x14ac:dyDescent="0.25">
      <c r="A97" s="171" t="s">
        <v>644</v>
      </c>
      <c r="B97" s="168" t="s">
        <v>595</v>
      </c>
      <c r="C97" s="169" t="s">
        <v>645</v>
      </c>
      <c r="D97" s="168" t="s">
        <v>646</v>
      </c>
      <c r="E97" s="168">
        <v>6546</v>
      </c>
      <c r="F97" s="168" t="s">
        <v>483</v>
      </c>
    </row>
    <row r="98" spans="1:6" x14ac:dyDescent="0.25">
      <c r="A98" s="168" t="s">
        <v>647</v>
      </c>
      <c r="B98" s="168" t="s">
        <v>648</v>
      </c>
      <c r="C98" s="169" t="s">
        <v>649</v>
      </c>
      <c r="D98" s="168" t="s">
        <v>650</v>
      </c>
      <c r="E98" s="168">
        <v>6547</v>
      </c>
      <c r="F98" s="168" t="s">
        <v>483</v>
      </c>
    </row>
    <row r="99" spans="1:6" x14ac:dyDescent="0.25">
      <c r="A99" s="168" t="s">
        <v>651</v>
      </c>
      <c r="B99" s="168" t="s">
        <v>652</v>
      </c>
      <c r="C99" s="169" t="s">
        <v>653</v>
      </c>
      <c r="D99" s="168" t="s">
        <v>654</v>
      </c>
      <c r="E99" s="168">
        <v>6548</v>
      </c>
      <c r="F99" s="168" t="s">
        <v>483</v>
      </c>
    </row>
    <row r="100" spans="1:6" x14ac:dyDescent="0.25">
      <c r="A100" s="168" t="s">
        <v>460</v>
      </c>
      <c r="B100" s="168" t="s">
        <v>397</v>
      </c>
      <c r="C100" s="169" t="s">
        <v>655</v>
      </c>
      <c r="D100" s="168" t="s">
        <v>656</v>
      </c>
      <c r="E100" s="168">
        <v>6552</v>
      </c>
      <c r="F100" s="168" t="s">
        <v>459</v>
      </c>
    </row>
    <row r="101" spans="1:6" x14ac:dyDescent="0.25">
      <c r="A101" s="168" t="s">
        <v>657</v>
      </c>
      <c r="B101" s="168" t="s">
        <v>658</v>
      </c>
      <c r="C101" s="169" t="s">
        <v>659</v>
      </c>
      <c r="D101" s="168" t="s">
        <v>660</v>
      </c>
      <c r="E101" s="168">
        <v>6560</v>
      </c>
      <c r="F101" s="168" t="s">
        <v>474</v>
      </c>
    </row>
    <row r="102" spans="1:6" x14ac:dyDescent="0.25">
      <c r="A102" s="168" t="s">
        <v>358</v>
      </c>
      <c r="B102" s="168" t="s">
        <v>289</v>
      </c>
      <c r="C102" s="169" t="s">
        <v>661</v>
      </c>
      <c r="D102" s="168" t="s">
        <v>662</v>
      </c>
      <c r="E102" s="168">
        <v>6670</v>
      </c>
      <c r="F102" s="168" t="s">
        <v>474</v>
      </c>
    </row>
    <row r="103" spans="1:6" x14ac:dyDescent="0.25">
      <c r="A103" s="168" t="s">
        <v>285</v>
      </c>
      <c r="B103" s="168" t="s">
        <v>663</v>
      </c>
      <c r="C103" s="169" t="s">
        <v>664</v>
      </c>
      <c r="D103" s="168" t="s">
        <v>665</v>
      </c>
      <c r="E103" s="168">
        <v>6671</v>
      </c>
      <c r="F103" s="168" t="s">
        <v>474</v>
      </c>
    </row>
    <row r="104" spans="1:6" x14ac:dyDescent="0.25">
      <c r="A104" s="168" t="s">
        <v>280</v>
      </c>
      <c r="B104" s="168" t="s">
        <v>666</v>
      </c>
      <c r="C104" s="169" t="s">
        <v>667</v>
      </c>
      <c r="D104" s="168" t="s">
        <v>668</v>
      </c>
      <c r="E104" s="168">
        <v>6672</v>
      </c>
      <c r="F104" s="168" t="s">
        <v>459</v>
      </c>
    </row>
    <row r="105" spans="1:6" x14ac:dyDescent="0.25">
      <c r="A105" s="168" t="s">
        <v>669</v>
      </c>
      <c r="B105" s="168" t="s">
        <v>527</v>
      </c>
      <c r="C105" s="169" t="s">
        <v>670</v>
      </c>
      <c r="D105" s="168" t="s">
        <v>671</v>
      </c>
      <c r="E105" s="168">
        <v>6673</v>
      </c>
      <c r="F105" s="168" t="s">
        <v>474</v>
      </c>
    </row>
    <row r="106" spans="1:6" x14ac:dyDescent="0.25">
      <c r="A106" s="168" t="s">
        <v>302</v>
      </c>
      <c r="B106" s="168" t="s">
        <v>672</v>
      </c>
      <c r="C106" s="169" t="s">
        <v>673</v>
      </c>
      <c r="D106" s="168" t="s">
        <v>674</v>
      </c>
      <c r="E106" s="168">
        <v>6674</v>
      </c>
      <c r="F106" s="168" t="s">
        <v>474</v>
      </c>
    </row>
    <row r="107" spans="1:6" x14ac:dyDescent="0.25">
      <c r="A107" s="168" t="s">
        <v>307</v>
      </c>
      <c r="B107" s="168" t="s">
        <v>675</v>
      </c>
      <c r="C107" s="169" t="s">
        <v>676</v>
      </c>
      <c r="D107" s="168" t="s">
        <v>677</v>
      </c>
      <c r="E107" s="168">
        <v>6675</v>
      </c>
      <c r="F107" s="168" t="s">
        <v>474</v>
      </c>
    </row>
    <row r="108" spans="1:6" x14ac:dyDescent="0.25">
      <c r="A108" s="168" t="s">
        <v>294</v>
      </c>
      <c r="B108" s="168" t="s">
        <v>678</v>
      </c>
      <c r="C108" s="169" t="s">
        <v>679</v>
      </c>
      <c r="D108" s="168" t="s">
        <v>680</v>
      </c>
      <c r="E108" s="168">
        <v>6678</v>
      </c>
      <c r="F108" s="168" t="s">
        <v>474</v>
      </c>
    </row>
    <row r="109" spans="1:6" x14ac:dyDescent="0.25">
      <c r="A109" s="168" t="s">
        <v>681</v>
      </c>
      <c r="B109" s="168" t="s">
        <v>682</v>
      </c>
      <c r="C109" s="169" t="s">
        <v>683</v>
      </c>
      <c r="D109" s="168" t="s">
        <v>684</v>
      </c>
      <c r="E109" s="168">
        <v>6678</v>
      </c>
      <c r="F109" s="168" t="s">
        <v>474</v>
      </c>
    </row>
    <row r="110" spans="1:6" x14ac:dyDescent="0.25">
      <c r="A110" s="168" t="s">
        <v>299</v>
      </c>
      <c r="B110" s="168" t="s">
        <v>318</v>
      </c>
      <c r="C110" s="169" t="s">
        <v>685</v>
      </c>
      <c r="D110" s="168" t="s">
        <v>686</v>
      </c>
      <c r="E110" s="168">
        <v>6680</v>
      </c>
      <c r="F110" s="168" t="s">
        <v>474</v>
      </c>
    </row>
    <row r="111" spans="1:6" x14ac:dyDescent="0.25">
      <c r="A111" s="168" t="s">
        <v>687</v>
      </c>
      <c r="B111" s="168" t="s">
        <v>204</v>
      </c>
      <c r="C111" s="169" t="s">
        <v>688</v>
      </c>
      <c r="D111" s="168" t="s">
        <v>689</v>
      </c>
      <c r="E111" s="168">
        <v>6681</v>
      </c>
      <c r="F111" s="168" t="s">
        <v>474</v>
      </c>
    </row>
    <row r="112" spans="1:6" x14ac:dyDescent="0.25">
      <c r="A112" s="168" t="s">
        <v>690</v>
      </c>
      <c r="B112" s="168" t="s">
        <v>691</v>
      </c>
      <c r="C112" s="169" t="s">
        <v>692</v>
      </c>
      <c r="D112" s="168" t="s">
        <v>693</v>
      </c>
      <c r="E112" s="168">
        <v>6688</v>
      </c>
      <c r="F112" s="168" t="s">
        <v>459</v>
      </c>
    </row>
    <row r="113" spans="1:6" x14ac:dyDescent="0.25">
      <c r="A113" s="168" t="s">
        <v>694</v>
      </c>
      <c r="B113" s="168" t="s">
        <v>695</v>
      </c>
      <c r="C113" s="169" t="s">
        <v>696</v>
      </c>
      <c r="D113" s="168" t="s">
        <v>697</v>
      </c>
      <c r="E113" s="168">
        <v>6689</v>
      </c>
      <c r="F113" s="168" t="s">
        <v>459</v>
      </c>
    </row>
    <row r="114" spans="1:6" x14ac:dyDescent="0.25">
      <c r="A114" s="168" t="s">
        <v>281</v>
      </c>
      <c r="B114" s="168" t="s">
        <v>672</v>
      </c>
      <c r="C114" s="169" t="s">
        <v>698</v>
      </c>
      <c r="D114" s="168" t="s">
        <v>699</v>
      </c>
      <c r="E114" s="168">
        <v>6690</v>
      </c>
      <c r="F114" s="168" t="s">
        <v>459</v>
      </c>
    </row>
    <row r="115" spans="1:6" x14ac:dyDescent="0.25">
      <c r="A115" s="170" t="s">
        <v>490</v>
      </c>
      <c r="B115" s="168" t="s">
        <v>700</v>
      </c>
      <c r="C115" s="169" t="s">
        <v>701</v>
      </c>
      <c r="D115" s="168" t="s">
        <v>702</v>
      </c>
      <c r="E115" s="168">
        <v>6692</v>
      </c>
      <c r="F115" s="168" t="s">
        <v>459</v>
      </c>
    </row>
    <row r="116" spans="1:6" x14ac:dyDescent="0.25">
      <c r="A116" s="168" t="s">
        <v>703</v>
      </c>
      <c r="B116" s="168" t="s">
        <v>704</v>
      </c>
      <c r="C116" s="169" t="s">
        <v>705</v>
      </c>
      <c r="D116" s="168" t="s">
        <v>706</v>
      </c>
      <c r="E116" s="168">
        <v>6693</v>
      </c>
      <c r="F116" s="168" t="s">
        <v>459</v>
      </c>
    </row>
    <row r="117" spans="1:6" x14ac:dyDescent="0.25">
      <c r="A117" s="168" t="s">
        <v>707</v>
      </c>
      <c r="B117" s="168" t="s">
        <v>402</v>
      </c>
      <c r="C117" s="169" t="s">
        <v>708</v>
      </c>
      <c r="D117" s="168" t="s">
        <v>709</v>
      </c>
      <c r="E117" s="168">
        <v>6696</v>
      </c>
      <c r="F117" s="168" t="s">
        <v>459</v>
      </c>
    </row>
    <row r="118" spans="1:6" x14ac:dyDescent="0.25">
      <c r="A118" s="168" t="s">
        <v>710</v>
      </c>
      <c r="B118" s="168" t="s">
        <v>711</v>
      </c>
      <c r="C118" s="169" t="s">
        <v>712</v>
      </c>
      <c r="D118" s="168" t="s">
        <v>713</v>
      </c>
      <c r="E118" s="168">
        <v>6699</v>
      </c>
      <c r="F118" s="168" t="s">
        <v>459</v>
      </c>
    </row>
    <row r="119" spans="1:6" x14ac:dyDescent="0.25">
      <c r="A119" s="168" t="s">
        <v>714</v>
      </c>
      <c r="B119" s="168" t="s">
        <v>715</v>
      </c>
      <c r="C119" s="169" t="s">
        <v>716</v>
      </c>
      <c r="D119" s="168" t="s">
        <v>717</v>
      </c>
      <c r="E119" s="168">
        <v>6843</v>
      </c>
      <c r="F119" s="168" t="s">
        <v>459</v>
      </c>
    </row>
    <row r="120" spans="1:6" x14ac:dyDescent="0.25">
      <c r="A120" s="170" t="s">
        <v>718</v>
      </c>
      <c r="B120" s="168" t="s">
        <v>719</v>
      </c>
      <c r="C120" s="169" t="s">
        <v>720</v>
      </c>
      <c r="D120" s="168" t="s">
        <v>721</v>
      </c>
      <c r="E120" s="168">
        <v>6845</v>
      </c>
      <c r="F120" s="168" t="s">
        <v>459</v>
      </c>
    </row>
    <row r="121" spans="1:6" x14ac:dyDescent="0.25">
      <c r="A121" s="168" t="s">
        <v>722</v>
      </c>
      <c r="B121" s="168" t="s">
        <v>585</v>
      </c>
      <c r="C121" s="169" t="s">
        <v>723</v>
      </c>
      <c r="D121" s="168" t="s">
        <v>724</v>
      </c>
      <c r="E121" s="168">
        <v>6847</v>
      </c>
      <c r="F121" s="168" t="s">
        <v>459</v>
      </c>
    </row>
    <row r="122" spans="1:6" x14ac:dyDescent="0.25">
      <c r="A122" s="168" t="s">
        <v>725</v>
      </c>
      <c r="B122" s="168" t="s">
        <v>726</v>
      </c>
      <c r="C122" s="169" t="s">
        <v>727</v>
      </c>
      <c r="D122" s="168" t="s">
        <v>728</v>
      </c>
      <c r="E122" s="168">
        <v>6848</v>
      </c>
      <c r="F122" s="168" t="s">
        <v>459</v>
      </c>
    </row>
    <row r="123" spans="1:6" x14ac:dyDescent="0.25">
      <c r="A123" s="168" t="s">
        <v>729</v>
      </c>
      <c r="B123" s="168" t="s">
        <v>635</v>
      </c>
      <c r="C123" s="169" t="s">
        <v>730</v>
      </c>
      <c r="D123" s="168" t="s">
        <v>731</v>
      </c>
      <c r="E123" s="168">
        <v>6849</v>
      </c>
      <c r="F123" s="168" t="s">
        <v>459</v>
      </c>
    </row>
    <row r="124" spans="1:6" x14ac:dyDescent="0.25">
      <c r="A124" s="170" t="s">
        <v>732</v>
      </c>
      <c r="B124" s="168" t="s">
        <v>733</v>
      </c>
      <c r="C124" s="169" t="s">
        <v>734</v>
      </c>
      <c r="D124" s="168" t="s">
        <v>735</v>
      </c>
      <c r="E124" s="168">
        <v>6850</v>
      </c>
      <c r="F124" s="168" t="s">
        <v>459</v>
      </c>
    </row>
    <row r="125" spans="1:6" x14ac:dyDescent="0.25">
      <c r="A125" s="168" t="s">
        <v>736</v>
      </c>
      <c r="B125" s="168" t="s">
        <v>737</v>
      </c>
      <c r="C125" s="169" t="s">
        <v>738</v>
      </c>
      <c r="D125" s="168" t="s">
        <v>739</v>
      </c>
      <c r="E125" s="168">
        <v>6852</v>
      </c>
      <c r="F125" s="168" t="s">
        <v>459</v>
      </c>
    </row>
    <row r="126" spans="1:6" x14ac:dyDescent="0.25">
      <c r="A126" s="168" t="s">
        <v>740</v>
      </c>
      <c r="B126" s="168" t="s">
        <v>741</v>
      </c>
      <c r="C126" s="169" t="s">
        <v>742</v>
      </c>
      <c r="D126" s="168" t="s">
        <v>743</v>
      </c>
      <c r="E126" s="168">
        <v>6853</v>
      </c>
      <c r="F126" s="168" t="s">
        <v>459</v>
      </c>
    </row>
    <row r="127" spans="1:6" x14ac:dyDescent="0.25">
      <c r="A127" s="168" t="s">
        <v>744</v>
      </c>
      <c r="B127" s="168" t="s">
        <v>745</v>
      </c>
      <c r="C127" s="169" t="s">
        <v>746</v>
      </c>
      <c r="D127" s="168" t="s">
        <v>747</v>
      </c>
      <c r="E127" s="168">
        <v>6854</v>
      </c>
      <c r="F127" s="168" t="s">
        <v>459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3.2" x14ac:dyDescent="0.25"/>
  <cols>
    <col min="2" max="2" width="19.5546875" bestFit="1" customWidth="1"/>
    <col min="3" max="3" width="20.88671875" bestFit="1" customWidth="1"/>
    <col min="4" max="4" width="8.6640625" bestFit="1" customWidth="1"/>
    <col min="5" max="5" width="6.33203125" bestFit="1" customWidth="1"/>
  </cols>
  <sheetData>
    <row r="7" spans="1:11" ht="18.75" customHeight="1" x14ac:dyDescent="0.25"/>
    <row r="8" spans="1:11" ht="21" customHeight="1" x14ac:dyDescent="0.25"/>
    <row r="10" spans="1:11" ht="13.8" thickBot="1" x14ac:dyDescent="0.3"/>
    <row r="11" spans="1:11" ht="27.6" thickTop="1" thickBot="1" x14ac:dyDescent="0.3">
      <c r="A11" s="33"/>
      <c r="B11" s="47" t="s">
        <v>92</v>
      </c>
      <c r="C11" s="48" t="s">
        <v>93</v>
      </c>
      <c r="D11" s="49" t="s">
        <v>95</v>
      </c>
      <c r="E11" s="49" t="s">
        <v>94</v>
      </c>
      <c r="F11" s="33"/>
    </row>
    <row r="12" spans="1:11" ht="13.8" x14ac:dyDescent="0.25">
      <c r="A12" s="33"/>
      <c r="B12" s="50" t="s">
        <v>96</v>
      </c>
      <c r="C12" s="51"/>
      <c r="D12" s="52" t="s">
        <v>98</v>
      </c>
      <c r="E12" s="82" t="s">
        <v>97</v>
      </c>
      <c r="F12" s="33"/>
      <c r="G12" s="78">
        <f>H12+1</f>
        <v>167</v>
      </c>
      <c r="H12" s="78">
        <f>I12+1</f>
        <v>166</v>
      </c>
      <c r="I12" s="78">
        <f>J12+1</f>
        <v>165</v>
      </c>
      <c r="J12" s="78">
        <f>K12+1</f>
        <v>164</v>
      </c>
      <c r="K12" s="77">
        <v>163</v>
      </c>
    </row>
    <row r="13" spans="1:11" ht="13.8" x14ac:dyDescent="0.25">
      <c r="A13" s="33"/>
      <c r="B13" s="50" t="s">
        <v>99</v>
      </c>
      <c r="C13" s="51" t="s">
        <v>100</v>
      </c>
      <c r="D13" s="53" t="s">
        <v>102</v>
      </c>
      <c r="E13" s="82" t="s">
        <v>101</v>
      </c>
      <c r="F13" s="33"/>
      <c r="G13" s="79" t="s">
        <v>22</v>
      </c>
      <c r="H13" s="79" t="s">
        <v>22</v>
      </c>
      <c r="I13" s="79" t="s">
        <v>22</v>
      </c>
      <c r="J13" s="79" t="s">
        <v>22</v>
      </c>
      <c r="K13" s="79" t="s">
        <v>22</v>
      </c>
    </row>
    <row r="14" spans="1:11" ht="13.8" x14ac:dyDescent="0.25">
      <c r="A14" s="33"/>
      <c r="B14" s="54" t="s">
        <v>103</v>
      </c>
      <c r="C14" s="51" t="s">
        <v>88</v>
      </c>
      <c r="D14" s="52" t="s">
        <v>105</v>
      </c>
      <c r="E14" s="82" t="s">
        <v>104</v>
      </c>
      <c r="F14" s="33"/>
      <c r="G14" s="75"/>
      <c r="H14" s="75"/>
      <c r="I14" s="75"/>
      <c r="J14" s="75"/>
      <c r="K14" s="75"/>
    </row>
    <row r="15" spans="1:11" ht="13.8" x14ac:dyDescent="0.25">
      <c r="A15" s="33"/>
      <c r="B15" s="54" t="s">
        <v>106</v>
      </c>
      <c r="C15" s="51" t="s">
        <v>88</v>
      </c>
      <c r="D15" s="55" t="s">
        <v>108</v>
      </c>
      <c r="E15" s="82" t="s">
        <v>107</v>
      </c>
      <c r="F15" s="33"/>
      <c r="G15" s="76" t="s">
        <v>261</v>
      </c>
      <c r="H15" s="80"/>
      <c r="I15" s="80"/>
      <c r="J15" s="80"/>
      <c r="K15" s="80"/>
    </row>
    <row r="16" spans="1:11" ht="39.6" x14ac:dyDescent="0.25">
      <c r="A16" s="33"/>
      <c r="B16" s="56" t="s">
        <v>109</v>
      </c>
      <c r="C16" s="57" t="s">
        <v>100</v>
      </c>
      <c r="D16" s="52" t="s">
        <v>111</v>
      </c>
      <c r="E16" s="82" t="s">
        <v>110</v>
      </c>
      <c r="F16" s="33"/>
      <c r="G16" s="77"/>
      <c r="H16" s="78"/>
      <c r="I16" s="78"/>
      <c r="J16" s="78"/>
      <c r="K16" s="77"/>
    </row>
    <row r="17" spans="1:12" ht="13.8" x14ac:dyDescent="0.25">
      <c r="A17" s="33"/>
      <c r="B17" s="54" t="s">
        <v>262</v>
      </c>
      <c r="C17" s="51" t="s">
        <v>263</v>
      </c>
      <c r="D17" s="83"/>
      <c r="E17" s="84"/>
      <c r="F17" s="33"/>
      <c r="G17" s="79">
        <f t="shared" ref="G17:J18" si="0">H17+1</f>
        <v>162</v>
      </c>
      <c r="H17" s="79">
        <f t="shared" si="0"/>
        <v>161</v>
      </c>
      <c r="I17" s="79">
        <f t="shared" si="0"/>
        <v>160</v>
      </c>
      <c r="J17" s="79">
        <f t="shared" si="0"/>
        <v>159</v>
      </c>
      <c r="K17" s="81">
        <v>158</v>
      </c>
    </row>
    <row r="18" spans="1:12" ht="39.6" x14ac:dyDescent="0.25">
      <c r="A18" s="33"/>
      <c r="B18" s="58" t="s">
        <v>112</v>
      </c>
      <c r="C18" s="51" t="s">
        <v>100</v>
      </c>
      <c r="D18" s="83" t="s">
        <v>114</v>
      </c>
      <c r="E18" s="84" t="s">
        <v>113</v>
      </c>
      <c r="F18" s="33"/>
      <c r="G18" s="78">
        <f t="shared" si="0"/>
        <v>156</v>
      </c>
      <c r="H18" s="78">
        <f t="shared" si="0"/>
        <v>155</v>
      </c>
      <c r="I18" s="78">
        <f t="shared" si="0"/>
        <v>154</v>
      </c>
      <c r="J18" s="78">
        <f t="shared" si="0"/>
        <v>153</v>
      </c>
      <c r="K18" s="77">
        <v>152</v>
      </c>
    </row>
    <row r="19" spans="1:12" ht="13.8" x14ac:dyDescent="0.25">
      <c r="A19" s="33"/>
      <c r="B19" s="59" t="s">
        <v>115</v>
      </c>
      <c r="C19" s="51" t="s">
        <v>116</v>
      </c>
      <c r="D19" s="83" t="s">
        <v>118</v>
      </c>
      <c r="E19" s="84" t="s">
        <v>117</v>
      </c>
      <c r="F19" s="33"/>
      <c r="G19" s="79"/>
      <c r="H19" s="79" t="s">
        <v>12</v>
      </c>
      <c r="I19" s="79"/>
      <c r="J19" s="79"/>
      <c r="K19" s="79"/>
    </row>
    <row r="20" spans="1:12" ht="13.8" x14ac:dyDescent="0.25">
      <c r="A20" s="33"/>
      <c r="B20" s="54" t="s">
        <v>264</v>
      </c>
      <c r="C20" s="51" t="s">
        <v>265</v>
      </c>
      <c r="D20" s="83"/>
      <c r="E20" s="84"/>
      <c r="F20" s="33"/>
      <c r="G20" s="74"/>
      <c r="H20" s="74"/>
      <c r="I20" s="74"/>
      <c r="J20" s="74"/>
      <c r="K20" s="74"/>
    </row>
    <row r="21" spans="1:12" ht="13.8" x14ac:dyDescent="0.25">
      <c r="A21" s="33"/>
      <c r="B21" s="54" t="s">
        <v>119</v>
      </c>
      <c r="C21" s="51" t="s">
        <v>88</v>
      </c>
      <c r="D21" s="85" t="s">
        <v>121</v>
      </c>
      <c r="E21" s="84" t="s">
        <v>120</v>
      </c>
      <c r="F21" s="33"/>
      <c r="G21" s="74"/>
      <c r="H21" s="74"/>
      <c r="I21" s="74"/>
      <c r="J21" s="74"/>
      <c r="K21" s="74"/>
    </row>
    <row r="22" spans="1:12" ht="13.8" x14ac:dyDescent="0.25">
      <c r="A22" s="33"/>
      <c r="B22" s="59" t="s">
        <v>122</v>
      </c>
      <c r="C22" s="51" t="s">
        <v>88</v>
      </c>
      <c r="D22" s="83" t="s">
        <v>124</v>
      </c>
      <c r="E22" s="84" t="s">
        <v>123</v>
      </c>
      <c r="F22" s="33"/>
      <c r="G22" s="77"/>
      <c r="H22" s="78"/>
      <c r="I22" s="78"/>
      <c r="J22" s="78"/>
      <c r="K22" s="77"/>
    </row>
    <row r="23" spans="1:12" ht="13.8" x14ac:dyDescent="0.25">
      <c r="A23" s="33"/>
      <c r="B23" s="54" t="s">
        <v>266</v>
      </c>
      <c r="C23" s="51" t="s">
        <v>34</v>
      </c>
      <c r="D23" s="83"/>
      <c r="E23" s="84"/>
      <c r="F23" s="33"/>
      <c r="G23" s="79">
        <f t="shared" ref="G23:J24" si="1">H23+1</f>
        <v>151</v>
      </c>
      <c r="H23" s="79">
        <f t="shared" si="1"/>
        <v>150</v>
      </c>
      <c r="I23" s="79">
        <f t="shared" si="1"/>
        <v>149</v>
      </c>
      <c r="J23" s="79">
        <f t="shared" si="1"/>
        <v>148</v>
      </c>
      <c r="K23" s="81">
        <v>147</v>
      </c>
    </row>
    <row r="24" spans="1:12" ht="13.8" x14ac:dyDescent="0.25">
      <c r="A24" s="33"/>
      <c r="B24" s="54" t="s">
        <v>267</v>
      </c>
      <c r="C24" s="51" t="s">
        <v>88</v>
      </c>
      <c r="D24" s="83"/>
      <c r="E24" s="84"/>
      <c r="F24" s="33"/>
      <c r="G24" s="78">
        <f t="shared" si="1"/>
        <v>145</v>
      </c>
      <c r="H24" s="78">
        <f t="shared" si="1"/>
        <v>144</v>
      </c>
      <c r="I24" s="78">
        <f t="shared" si="1"/>
        <v>143</v>
      </c>
      <c r="J24" s="78">
        <f t="shared" si="1"/>
        <v>142</v>
      </c>
      <c r="K24" s="77">
        <v>141</v>
      </c>
    </row>
    <row r="25" spans="1:12" ht="13.8" x14ac:dyDescent="0.25">
      <c r="A25" s="33"/>
      <c r="B25" s="59" t="s">
        <v>125</v>
      </c>
      <c r="C25" s="51" t="s">
        <v>37</v>
      </c>
      <c r="D25" s="83" t="s">
        <v>127</v>
      </c>
      <c r="E25" s="84" t="s">
        <v>126</v>
      </c>
      <c r="F25" s="33"/>
      <c r="G25" s="79"/>
      <c r="H25" s="79"/>
      <c r="I25" s="79"/>
      <c r="J25" s="79"/>
      <c r="K25" s="81"/>
      <c r="L25" t="s">
        <v>271</v>
      </c>
    </row>
    <row r="26" spans="1:12" ht="13.8" x14ac:dyDescent="0.25">
      <c r="A26" s="33"/>
      <c r="B26" s="54" t="s">
        <v>128</v>
      </c>
      <c r="C26" s="51" t="s">
        <v>37</v>
      </c>
      <c r="D26" s="83" t="s">
        <v>130</v>
      </c>
      <c r="E26" s="84" t="s">
        <v>129</v>
      </c>
      <c r="F26" s="33"/>
      <c r="G26" s="74"/>
      <c r="H26" s="74"/>
      <c r="I26" s="74"/>
      <c r="J26" s="74"/>
      <c r="K26" s="74"/>
    </row>
    <row r="27" spans="1:12" ht="13.8" x14ac:dyDescent="0.25">
      <c r="A27" s="33"/>
      <c r="B27" s="59" t="s">
        <v>131</v>
      </c>
      <c r="C27" s="51" t="s">
        <v>60</v>
      </c>
      <c r="D27" s="83" t="s">
        <v>133</v>
      </c>
      <c r="E27" s="84" t="s">
        <v>132</v>
      </c>
      <c r="F27" s="33"/>
      <c r="G27" s="74"/>
      <c r="H27" s="74"/>
      <c r="I27" s="74"/>
      <c r="J27" s="74"/>
      <c r="K27" s="74"/>
    </row>
    <row r="28" spans="1:12" ht="13.8" x14ac:dyDescent="0.25">
      <c r="A28" s="33"/>
      <c r="B28" s="59" t="s">
        <v>134</v>
      </c>
      <c r="C28" s="51" t="s">
        <v>60</v>
      </c>
      <c r="D28" s="83" t="s">
        <v>136</v>
      </c>
      <c r="E28" s="84" t="s">
        <v>135</v>
      </c>
      <c r="F28" s="33"/>
      <c r="G28" s="77"/>
      <c r="H28" s="78"/>
      <c r="I28" s="78"/>
      <c r="J28" s="78"/>
      <c r="K28" s="77"/>
    </row>
    <row r="29" spans="1:12" ht="13.8" x14ac:dyDescent="0.25">
      <c r="A29" s="33"/>
      <c r="B29" s="59" t="s">
        <v>137</v>
      </c>
      <c r="C29" s="51" t="s">
        <v>138</v>
      </c>
      <c r="D29" s="83" t="s">
        <v>140</v>
      </c>
      <c r="E29" s="84" t="s">
        <v>139</v>
      </c>
      <c r="F29" s="33"/>
      <c r="G29" s="79">
        <f t="shared" ref="G29:J30" si="2">H29+1</f>
        <v>140</v>
      </c>
      <c r="H29" s="79">
        <f t="shared" si="2"/>
        <v>139</v>
      </c>
      <c r="I29" s="79">
        <f t="shared" si="2"/>
        <v>138</v>
      </c>
      <c r="J29" s="79">
        <f t="shared" si="2"/>
        <v>137</v>
      </c>
      <c r="K29" s="81">
        <v>136</v>
      </c>
    </row>
    <row r="30" spans="1:12" ht="13.8" x14ac:dyDescent="0.25">
      <c r="A30" s="33"/>
      <c r="B30" s="59" t="s">
        <v>141</v>
      </c>
      <c r="C30" s="51" t="s">
        <v>142</v>
      </c>
      <c r="D30" s="83" t="s">
        <v>144</v>
      </c>
      <c r="E30" s="84" t="s">
        <v>143</v>
      </c>
      <c r="F30" s="33"/>
      <c r="G30" s="78">
        <f t="shared" si="2"/>
        <v>134</v>
      </c>
      <c r="H30" s="78">
        <f t="shared" si="2"/>
        <v>133</v>
      </c>
      <c r="I30" s="78">
        <f t="shared" si="2"/>
        <v>132</v>
      </c>
      <c r="J30" s="78">
        <f t="shared" si="2"/>
        <v>131</v>
      </c>
      <c r="K30" s="77">
        <v>130</v>
      </c>
    </row>
    <row r="31" spans="1:12" ht="13.8" x14ac:dyDescent="0.25">
      <c r="A31" s="33"/>
      <c r="B31" s="59" t="s">
        <v>145</v>
      </c>
      <c r="C31" s="51" t="s">
        <v>142</v>
      </c>
      <c r="D31" s="83" t="s">
        <v>147</v>
      </c>
      <c r="E31" s="84" t="s">
        <v>146</v>
      </c>
      <c r="F31" s="33"/>
      <c r="G31" s="79"/>
      <c r="H31" s="79"/>
      <c r="I31" s="79"/>
      <c r="J31" s="79"/>
      <c r="K31" s="81"/>
    </row>
    <row r="32" spans="1:12" x14ac:dyDescent="0.25">
      <c r="A32" s="33"/>
      <c r="B32" s="59" t="s">
        <v>148</v>
      </c>
      <c r="C32" s="51" t="s">
        <v>37</v>
      </c>
      <c r="D32" s="86" t="s">
        <v>150</v>
      </c>
      <c r="E32" s="84" t="s">
        <v>149</v>
      </c>
      <c r="F32" s="33"/>
    </row>
    <row r="33" spans="1:6" x14ac:dyDescent="0.25">
      <c r="A33" s="33"/>
      <c r="B33" s="60" t="s">
        <v>151</v>
      </c>
      <c r="C33" s="51" t="s">
        <v>37</v>
      </c>
      <c r="D33" s="65" t="s">
        <v>153</v>
      </c>
      <c r="E33" s="84" t="s">
        <v>152</v>
      </c>
      <c r="F33" s="33"/>
    </row>
    <row r="34" spans="1:6" x14ac:dyDescent="0.25">
      <c r="A34" s="33"/>
      <c r="B34" s="54" t="s">
        <v>154</v>
      </c>
      <c r="C34" s="51" t="s">
        <v>100</v>
      </c>
      <c r="D34" s="83" t="s">
        <v>156</v>
      </c>
      <c r="E34" s="84" t="s">
        <v>155</v>
      </c>
      <c r="F34" s="33"/>
    </row>
    <row r="35" spans="1:6" x14ac:dyDescent="0.25">
      <c r="A35" s="33"/>
      <c r="B35" s="61" t="s">
        <v>157</v>
      </c>
      <c r="C35" s="51" t="s">
        <v>88</v>
      </c>
      <c r="D35" s="85" t="s">
        <v>159</v>
      </c>
      <c r="E35" s="84" t="s">
        <v>158</v>
      </c>
      <c r="F35" s="33"/>
    </row>
    <row r="36" spans="1:6" x14ac:dyDescent="0.25">
      <c r="A36" s="33"/>
      <c r="B36" s="61" t="s">
        <v>160</v>
      </c>
      <c r="C36" s="51" t="s">
        <v>60</v>
      </c>
      <c r="D36" s="87" t="s">
        <v>162</v>
      </c>
      <c r="E36" s="84" t="s">
        <v>161</v>
      </c>
      <c r="F36" s="33"/>
    </row>
    <row r="37" spans="1:6" x14ac:dyDescent="0.25">
      <c r="A37" s="88"/>
      <c r="B37" s="54" t="s">
        <v>268</v>
      </c>
      <c r="C37" s="51" t="s">
        <v>269</v>
      </c>
      <c r="D37" s="83"/>
      <c r="E37" s="84"/>
      <c r="F37" s="33"/>
    </row>
    <row r="38" spans="1:6" x14ac:dyDescent="0.25">
      <c r="A38" s="88"/>
      <c r="B38" s="59" t="s">
        <v>163</v>
      </c>
      <c r="C38" s="51" t="s">
        <v>100</v>
      </c>
      <c r="D38" s="83" t="s">
        <v>165</v>
      </c>
      <c r="E38" s="84" t="s">
        <v>164</v>
      </c>
      <c r="F38" s="33"/>
    </row>
    <row r="39" spans="1:6" x14ac:dyDescent="0.25">
      <c r="A39" s="88"/>
      <c r="B39" s="59" t="s">
        <v>166</v>
      </c>
      <c r="C39" s="51" t="s">
        <v>88</v>
      </c>
      <c r="D39" s="83" t="s">
        <v>168</v>
      </c>
      <c r="E39" s="84" t="s">
        <v>167</v>
      </c>
      <c r="F39" s="33"/>
    </row>
    <row r="40" spans="1:6" x14ac:dyDescent="0.25">
      <c r="A40" s="88"/>
      <c r="B40" s="59" t="s">
        <v>169</v>
      </c>
      <c r="C40" s="51" t="s">
        <v>60</v>
      </c>
      <c r="D40" s="83" t="s">
        <v>171</v>
      </c>
      <c r="E40" s="84" t="s">
        <v>170</v>
      </c>
      <c r="F40" s="33"/>
    </row>
    <row r="41" spans="1:6" x14ac:dyDescent="0.25">
      <c r="A41" s="88"/>
      <c r="B41" s="54" t="s">
        <v>172</v>
      </c>
      <c r="C41" s="51" t="s">
        <v>88</v>
      </c>
      <c r="D41" s="83" t="s">
        <v>174</v>
      </c>
      <c r="E41" s="84" t="s">
        <v>173</v>
      </c>
      <c r="F41" s="33"/>
    </row>
    <row r="42" spans="1:6" x14ac:dyDescent="0.25">
      <c r="A42" s="88"/>
      <c r="B42" s="62"/>
      <c r="C42" s="89"/>
      <c r="D42" s="63"/>
      <c r="E42" s="90"/>
      <c r="F42" s="33"/>
    </row>
    <row r="43" spans="1:6" x14ac:dyDescent="0.25">
      <c r="A43" s="88"/>
      <c r="B43" s="88"/>
      <c r="C43" s="91"/>
      <c r="D43" s="92"/>
      <c r="E43" s="93"/>
      <c r="F43" s="33"/>
    </row>
    <row r="44" spans="1:6" x14ac:dyDescent="0.25">
      <c r="A44" s="88"/>
      <c r="B44" s="88"/>
      <c r="C44" s="91"/>
      <c r="D44" s="92"/>
      <c r="E44" s="93"/>
      <c r="F44" s="33"/>
    </row>
    <row r="45" spans="1:6" x14ac:dyDescent="0.25">
      <c r="A45" s="94"/>
      <c r="B45" s="33"/>
      <c r="C45" s="62"/>
      <c r="D45" s="63"/>
      <c r="E45" s="95"/>
      <c r="F45" s="33"/>
    </row>
    <row r="46" spans="1:6" x14ac:dyDescent="0.25">
      <c r="A46" s="94"/>
      <c r="B46" s="64" t="s">
        <v>175</v>
      </c>
      <c r="C46" s="51" t="s">
        <v>100</v>
      </c>
      <c r="D46" s="65" t="s">
        <v>177</v>
      </c>
      <c r="E46" s="84" t="s">
        <v>176</v>
      </c>
      <c r="F46" s="33"/>
    </row>
    <row r="47" spans="1:6" x14ac:dyDescent="0.25">
      <c r="A47" s="94"/>
      <c r="B47" s="66" t="s">
        <v>178</v>
      </c>
      <c r="C47" s="67" t="s">
        <v>179</v>
      </c>
      <c r="D47" s="68" t="s">
        <v>181</v>
      </c>
      <c r="E47" s="84" t="s">
        <v>180</v>
      </c>
      <c r="F47" s="33"/>
    </row>
    <row r="48" spans="1:6" x14ac:dyDescent="0.25">
      <c r="A48" s="94"/>
      <c r="B48" s="66" t="s">
        <v>182</v>
      </c>
      <c r="C48" s="67" t="s">
        <v>183</v>
      </c>
      <c r="D48" s="68" t="s">
        <v>185</v>
      </c>
      <c r="E48" s="84" t="s">
        <v>184</v>
      </c>
      <c r="F48" s="33"/>
    </row>
    <row r="49" spans="1:6" x14ac:dyDescent="0.25">
      <c r="A49" s="94"/>
      <c r="B49" s="66" t="s">
        <v>186</v>
      </c>
      <c r="C49" s="67" t="s">
        <v>88</v>
      </c>
      <c r="D49" s="68" t="s">
        <v>188</v>
      </c>
      <c r="E49" s="84" t="s">
        <v>187</v>
      </c>
      <c r="F49" s="33"/>
    </row>
    <row r="50" spans="1:6" x14ac:dyDescent="0.25">
      <c r="A50" s="94"/>
      <c r="B50" s="69" t="s">
        <v>270</v>
      </c>
      <c r="C50" s="67" t="s">
        <v>37</v>
      </c>
      <c r="D50" s="84"/>
      <c r="E50" s="84" t="s">
        <v>189</v>
      </c>
      <c r="F50" s="33"/>
    </row>
    <row r="51" spans="1:6" x14ac:dyDescent="0.25">
      <c r="A51" s="94"/>
      <c r="B51" s="69" t="s">
        <v>270</v>
      </c>
      <c r="C51" s="67" t="s">
        <v>37</v>
      </c>
      <c r="D51" s="84"/>
      <c r="E51" s="84" t="s">
        <v>190</v>
      </c>
      <c r="F51" s="33"/>
    </row>
    <row r="52" spans="1:6" x14ac:dyDescent="0.25">
      <c r="A52" s="33"/>
      <c r="B52" s="33"/>
      <c r="C52" s="70"/>
      <c r="D52" s="95"/>
      <c r="E52" s="95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3.2" x14ac:dyDescent="0.25"/>
  <cols>
    <col min="1" max="1" width="24.109375" bestFit="1" customWidth="1"/>
    <col min="2" max="2" width="9.88671875" bestFit="1" customWidth="1"/>
    <col min="3" max="3" width="13.5546875" bestFit="1" customWidth="1"/>
  </cols>
  <sheetData>
    <row r="1" spans="1:3" x14ac:dyDescent="0.25">
      <c r="A1" s="72" t="s">
        <v>215</v>
      </c>
      <c r="C1" s="1"/>
    </row>
    <row r="2" spans="1:3" x14ac:dyDescent="0.25">
      <c r="A2" s="66" t="s">
        <v>92</v>
      </c>
      <c r="B2" s="66" t="s">
        <v>93</v>
      </c>
      <c r="C2" s="71" t="s">
        <v>193</v>
      </c>
    </row>
    <row r="3" spans="1:3" x14ac:dyDescent="0.25">
      <c r="A3" t="s">
        <v>216</v>
      </c>
      <c r="B3" t="s">
        <v>60</v>
      </c>
      <c r="C3" s="1" t="s">
        <v>217</v>
      </c>
    </row>
    <row r="4" spans="1:3" x14ac:dyDescent="0.25">
      <c r="A4" t="s">
        <v>218</v>
      </c>
      <c r="B4" t="s">
        <v>60</v>
      </c>
      <c r="C4" s="1" t="s">
        <v>219</v>
      </c>
    </row>
    <row r="5" spans="1:3" x14ac:dyDescent="0.25">
      <c r="A5" t="s">
        <v>220</v>
      </c>
      <c r="B5" t="s">
        <v>60</v>
      </c>
      <c r="C5" s="1" t="s">
        <v>221</v>
      </c>
    </row>
    <row r="6" spans="1:3" x14ac:dyDescent="0.25">
      <c r="A6" t="s">
        <v>222</v>
      </c>
      <c r="B6" t="s">
        <v>37</v>
      </c>
      <c r="C6" s="1" t="s">
        <v>223</v>
      </c>
    </row>
    <row r="7" spans="1:3" x14ac:dyDescent="0.25">
      <c r="A7" t="s">
        <v>224</v>
      </c>
      <c r="B7" t="s">
        <v>37</v>
      </c>
      <c r="C7" s="1" t="s">
        <v>225</v>
      </c>
    </row>
    <row r="8" spans="1:3" x14ac:dyDescent="0.25">
      <c r="A8" t="s">
        <v>226</v>
      </c>
      <c r="C8" s="1" t="s">
        <v>227</v>
      </c>
    </row>
    <row r="9" spans="1:3" x14ac:dyDescent="0.25">
      <c r="A9" t="s">
        <v>228</v>
      </c>
      <c r="B9" t="s">
        <v>60</v>
      </c>
      <c r="C9" s="1" t="s">
        <v>229</v>
      </c>
    </row>
    <row r="10" spans="1:3" x14ac:dyDescent="0.25">
      <c r="A10" t="s">
        <v>230</v>
      </c>
      <c r="B10" t="s">
        <v>37</v>
      </c>
      <c r="C10" s="1" t="s">
        <v>231</v>
      </c>
    </row>
    <row r="11" spans="1:3" x14ac:dyDescent="0.25">
      <c r="A11" t="s">
        <v>232</v>
      </c>
      <c r="B11" t="s">
        <v>60</v>
      </c>
      <c r="C11" s="1" t="s">
        <v>233</v>
      </c>
    </row>
    <row r="12" spans="1:3" x14ac:dyDescent="0.25">
      <c r="A12" t="s">
        <v>234</v>
      </c>
      <c r="B12" t="s">
        <v>60</v>
      </c>
      <c r="C12" s="1" t="s">
        <v>235</v>
      </c>
    </row>
    <row r="13" spans="1:3" x14ac:dyDescent="0.25">
      <c r="A13" t="s">
        <v>226</v>
      </c>
      <c r="B13" t="s">
        <v>142</v>
      </c>
      <c r="C13" s="1" t="s">
        <v>236</v>
      </c>
    </row>
    <row r="14" spans="1:3" x14ac:dyDescent="0.25">
      <c r="A14" t="s">
        <v>237</v>
      </c>
      <c r="B14" t="s">
        <v>1</v>
      </c>
      <c r="C14" s="1" t="s">
        <v>238</v>
      </c>
    </row>
    <row r="15" spans="1:3" x14ac:dyDescent="0.25">
      <c r="A15" t="s">
        <v>239</v>
      </c>
      <c r="B15" t="s">
        <v>1</v>
      </c>
      <c r="C15" s="1" t="s">
        <v>240</v>
      </c>
    </row>
    <row r="16" spans="1:3" x14ac:dyDescent="0.25">
      <c r="A16" t="s">
        <v>241</v>
      </c>
      <c r="B16" t="s">
        <v>1</v>
      </c>
      <c r="C16" s="1" t="s">
        <v>242</v>
      </c>
    </row>
    <row r="17" spans="1:3" x14ac:dyDescent="0.25">
      <c r="A17" t="s">
        <v>243</v>
      </c>
      <c r="B17" t="s">
        <v>39</v>
      </c>
      <c r="C17" s="1" t="s">
        <v>244</v>
      </c>
    </row>
    <row r="18" spans="1:3" x14ac:dyDescent="0.25">
      <c r="A18" t="s">
        <v>245</v>
      </c>
      <c r="B18" t="s">
        <v>246</v>
      </c>
      <c r="C18" s="1" t="s">
        <v>247</v>
      </c>
    </row>
    <row r="19" spans="1:3" x14ac:dyDescent="0.25">
      <c r="A19" t="s">
        <v>248</v>
      </c>
      <c r="B19" t="s">
        <v>37</v>
      </c>
      <c r="C19" s="1" t="s">
        <v>249</v>
      </c>
    </row>
    <row r="20" spans="1:3" x14ac:dyDescent="0.25">
      <c r="A20" t="s">
        <v>250</v>
      </c>
      <c r="B20" t="s">
        <v>37</v>
      </c>
      <c r="C20" s="1" t="s">
        <v>251</v>
      </c>
    </row>
    <row r="21" spans="1:3" x14ac:dyDescent="0.25">
      <c r="A21" t="s">
        <v>252</v>
      </c>
      <c r="B21" t="s">
        <v>60</v>
      </c>
      <c r="C21" s="1" t="s">
        <v>253</v>
      </c>
    </row>
    <row r="22" spans="1:3" x14ac:dyDescent="0.25">
      <c r="A22" t="s">
        <v>254</v>
      </c>
      <c r="B22" t="s">
        <v>60</v>
      </c>
      <c r="C22" s="1" t="s">
        <v>255</v>
      </c>
    </row>
    <row r="23" spans="1:3" x14ac:dyDescent="0.25">
      <c r="A23" t="s">
        <v>256</v>
      </c>
      <c r="B23" t="s">
        <v>142</v>
      </c>
      <c r="C23" s="1" t="s">
        <v>257</v>
      </c>
    </row>
    <row r="24" spans="1:3" x14ac:dyDescent="0.25">
      <c r="A24" t="s">
        <v>258</v>
      </c>
      <c r="B24" t="s">
        <v>142</v>
      </c>
      <c r="C24" s="1" t="s">
        <v>259</v>
      </c>
    </row>
    <row r="25" spans="1:3" x14ac:dyDescent="0.25">
      <c r="C25" s="1"/>
    </row>
    <row r="26" spans="1:3" x14ac:dyDescent="0.25">
      <c r="B26" s="72" t="s">
        <v>260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3.2" x14ac:dyDescent="0.25"/>
  <cols>
    <col min="1" max="1" width="23.88671875" customWidth="1"/>
    <col min="2" max="2" width="16.109375" customWidth="1"/>
    <col min="3" max="3" width="19" customWidth="1"/>
  </cols>
  <sheetData>
    <row r="1" spans="1:3" x14ac:dyDescent="0.25">
      <c r="A1" s="72" t="s">
        <v>192</v>
      </c>
      <c r="C1" s="1"/>
    </row>
    <row r="2" spans="1:3" x14ac:dyDescent="0.25">
      <c r="A2" s="66" t="s">
        <v>92</v>
      </c>
      <c r="B2" s="66" t="s">
        <v>93</v>
      </c>
      <c r="C2" s="71" t="s">
        <v>193</v>
      </c>
    </row>
    <row r="3" spans="1:3" x14ac:dyDescent="0.25">
      <c r="A3" t="s">
        <v>194</v>
      </c>
      <c r="B3" t="s">
        <v>60</v>
      </c>
      <c r="C3" s="1"/>
    </row>
    <row r="4" spans="1:3" x14ac:dyDescent="0.25">
      <c r="A4" t="s">
        <v>195</v>
      </c>
      <c r="B4" t="s">
        <v>37</v>
      </c>
      <c r="C4" s="1"/>
    </row>
    <row r="5" spans="1:3" x14ac:dyDescent="0.25">
      <c r="C5" s="1"/>
    </row>
    <row r="6" spans="1:3" x14ac:dyDescent="0.25">
      <c r="B6" s="72" t="s">
        <v>196</v>
      </c>
      <c r="C6" s="73">
        <v>2</v>
      </c>
    </row>
    <row r="7" spans="1:3" x14ac:dyDescent="0.25">
      <c r="C7" s="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1" sqref="A11"/>
    </sheetView>
  </sheetViews>
  <sheetFormatPr defaultRowHeight="13.2" x14ac:dyDescent="0.25"/>
  <cols>
    <col min="1" max="1" width="14.5546875" customWidth="1"/>
    <col min="2" max="2" width="11" customWidth="1"/>
  </cols>
  <sheetData>
    <row r="1" spans="1:2" x14ac:dyDescent="0.25">
      <c r="A1" s="72" t="s">
        <v>21</v>
      </c>
    </row>
    <row r="3" spans="1:2" x14ac:dyDescent="0.25">
      <c r="A3" t="s">
        <v>4</v>
      </c>
      <c r="B3" t="s">
        <v>197</v>
      </c>
    </row>
    <row r="4" spans="1:2" x14ac:dyDescent="0.25">
      <c r="A4" t="s">
        <v>5</v>
      </c>
      <c r="B4" t="s">
        <v>198</v>
      </c>
    </row>
    <row r="5" spans="1:2" x14ac:dyDescent="0.25">
      <c r="A5" t="s">
        <v>6</v>
      </c>
      <c r="B5" t="s">
        <v>199</v>
      </c>
    </row>
    <row r="6" spans="1:2" x14ac:dyDescent="0.25">
      <c r="A6" t="s">
        <v>7</v>
      </c>
      <c r="B6" t="s">
        <v>200</v>
      </c>
    </row>
    <row r="7" spans="1:2" x14ac:dyDescent="0.25">
      <c r="A7" t="s">
        <v>8</v>
      </c>
      <c r="B7" t="s">
        <v>201</v>
      </c>
    </row>
    <row r="8" spans="1:2" x14ac:dyDescent="0.25">
      <c r="A8" t="s">
        <v>9</v>
      </c>
      <c r="B8" t="s">
        <v>202</v>
      </c>
    </row>
    <row r="9" spans="1:2" x14ac:dyDescent="0.25">
      <c r="A9" t="s">
        <v>10</v>
      </c>
      <c r="B9" t="s">
        <v>203</v>
      </c>
    </row>
    <row r="10" spans="1:2" x14ac:dyDescent="0.25">
      <c r="A10" t="s">
        <v>2</v>
      </c>
      <c r="B10" t="s">
        <v>204</v>
      </c>
    </row>
    <row r="11" spans="1:2" x14ac:dyDescent="0.25">
      <c r="A11" t="s">
        <v>11</v>
      </c>
      <c r="B11" t="s">
        <v>205</v>
      </c>
    </row>
    <row r="12" spans="1:2" x14ac:dyDescent="0.25">
      <c r="A12" t="s">
        <v>12</v>
      </c>
      <c r="B12" t="s">
        <v>206</v>
      </c>
    </row>
    <row r="13" spans="1:2" x14ac:dyDescent="0.25">
      <c r="A13" t="s">
        <v>13</v>
      </c>
      <c r="B13" t="s">
        <v>205</v>
      </c>
    </row>
    <row r="14" spans="1:2" x14ac:dyDescent="0.25">
      <c r="A14" t="s">
        <v>14</v>
      </c>
      <c r="B14" t="s">
        <v>207</v>
      </c>
    </row>
    <row r="15" spans="1:2" x14ac:dyDescent="0.25">
      <c r="A15" t="s">
        <v>3</v>
      </c>
      <c r="B15" t="s">
        <v>208</v>
      </c>
    </row>
    <row r="16" spans="1:2" x14ac:dyDescent="0.25">
      <c r="A16" t="s">
        <v>15</v>
      </c>
      <c r="B16" t="s">
        <v>209</v>
      </c>
    </row>
    <row r="17" spans="1:2" x14ac:dyDescent="0.25">
      <c r="A17" t="s">
        <v>16</v>
      </c>
      <c r="B17" t="s">
        <v>210</v>
      </c>
    </row>
    <row r="18" spans="1:2" x14ac:dyDescent="0.25">
      <c r="A18" t="s">
        <v>17</v>
      </c>
      <c r="B18" t="s">
        <v>205</v>
      </c>
    </row>
    <row r="21" spans="1:2" x14ac:dyDescent="0.25">
      <c r="A21" t="s">
        <v>196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ColWidth="9.109375" defaultRowHeight="13.2" x14ac:dyDescent="0.25"/>
  <cols>
    <col min="1" max="1" width="44.6640625" style="33" customWidth="1"/>
    <col min="2" max="2" width="43.88671875" style="33" customWidth="1"/>
    <col min="3" max="3" width="0.109375" style="33" hidden="1" customWidth="1"/>
    <col min="4" max="4" width="10.33203125" style="33" hidden="1" customWidth="1"/>
    <col min="5" max="5" width="15.44140625" style="45" hidden="1" customWidth="1"/>
    <col min="6" max="6" width="15.44140625" style="46" customWidth="1"/>
    <col min="7" max="7" width="15.44140625" style="23" customWidth="1"/>
    <col min="8" max="8" width="21.109375" style="23" customWidth="1"/>
    <col min="9" max="9" width="18.6640625" style="46" customWidth="1"/>
    <col min="10" max="10" width="47.5546875" style="25" customWidth="1"/>
    <col min="11" max="11" width="16.88671875" style="33" customWidth="1"/>
    <col min="12" max="13" width="9.109375" style="33"/>
    <col min="14" max="14" width="8.33203125" style="33" customWidth="1"/>
    <col min="15" max="16384" width="9.109375" style="33"/>
  </cols>
  <sheetData>
    <row r="1" spans="1:11" s="6" customFormat="1" ht="85.5" customHeight="1" x14ac:dyDescent="0.25">
      <c r="A1" s="5" t="s">
        <v>23</v>
      </c>
      <c r="D1" s="7"/>
      <c r="E1" s="7"/>
      <c r="F1" s="8" t="s">
        <v>24</v>
      </c>
      <c r="G1" s="8" t="s">
        <v>25</v>
      </c>
      <c r="H1" s="8" t="s">
        <v>26</v>
      </c>
      <c r="I1" s="8" t="s">
        <v>27</v>
      </c>
      <c r="J1" s="9" t="s">
        <v>28</v>
      </c>
      <c r="K1" s="10"/>
    </row>
    <row r="2" spans="1:11" s="2" customFormat="1" ht="60" customHeight="1" thickBot="1" x14ac:dyDescent="0.3">
      <c r="A2" s="11" t="s">
        <v>29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8" thickBot="1" x14ac:dyDescent="0.3">
      <c r="A3" s="19" t="s">
        <v>30</v>
      </c>
      <c r="B3" s="20"/>
      <c r="C3" s="21"/>
      <c r="D3" s="22"/>
      <c r="E3" s="22"/>
      <c r="F3" s="23"/>
      <c r="G3" s="24"/>
      <c r="H3" s="24" t="s">
        <v>31</v>
      </c>
      <c r="I3" s="24">
        <v>17</v>
      </c>
      <c r="J3" s="25" t="s">
        <v>32</v>
      </c>
    </row>
    <row r="4" spans="1:11" s="2" customFormat="1" x14ac:dyDescent="0.25">
      <c r="A4" s="26" t="s">
        <v>33</v>
      </c>
      <c r="B4" s="27" t="s">
        <v>34</v>
      </c>
      <c r="C4" s="21"/>
      <c r="D4" s="22"/>
      <c r="E4" s="22"/>
      <c r="F4" s="23">
        <v>31</v>
      </c>
      <c r="G4" s="24"/>
      <c r="H4" s="24" t="s">
        <v>35</v>
      </c>
      <c r="I4" s="24"/>
      <c r="J4" s="25"/>
    </row>
    <row r="5" spans="1:11" s="2" customFormat="1" x14ac:dyDescent="0.25">
      <c r="A5" s="26" t="s">
        <v>36</v>
      </c>
      <c r="B5" s="28" t="s">
        <v>37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5">
      <c r="A6" s="26" t="s">
        <v>38</v>
      </c>
      <c r="B6" s="28" t="s">
        <v>39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5">
      <c r="A7" s="26" t="s">
        <v>40</v>
      </c>
      <c r="B7" s="28" t="s">
        <v>41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5">
      <c r="A8" s="26" t="s">
        <v>42</v>
      </c>
      <c r="B8" s="28" t="s">
        <v>41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5">
      <c r="A9" s="29" t="s">
        <v>43</v>
      </c>
      <c r="B9" s="30" t="s">
        <v>41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5">
      <c r="A10" s="26" t="s">
        <v>44</v>
      </c>
      <c r="B10" s="28" t="s">
        <v>41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5">
      <c r="A11" s="26" t="s">
        <v>45</v>
      </c>
      <c r="B11" s="28" t="s">
        <v>46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5">
      <c r="A12" s="26" t="s">
        <v>47</v>
      </c>
      <c r="B12" s="28" t="s">
        <v>46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5">
      <c r="A13" s="26" t="s">
        <v>48</v>
      </c>
      <c r="B13" s="28" t="s">
        <v>46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5">
      <c r="A14" s="29" t="s">
        <v>49</v>
      </c>
      <c r="B14" s="30" t="s">
        <v>46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5">
      <c r="A15" s="29" t="s">
        <v>50</v>
      </c>
      <c r="B15" s="30" t="s">
        <v>46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5">
      <c r="A16" s="26" t="s">
        <v>51</v>
      </c>
      <c r="B16" s="28" t="s">
        <v>46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5">
      <c r="A17" s="26" t="s">
        <v>52</v>
      </c>
      <c r="B17" s="28" t="s">
        <v>46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5">
      <c r="A18" s="29" t="s">
        <v>53</v>
      </c>
      <c r="B18" s="30" t="s">
        <v>54</v>
      </c>
      <c r="C18" s="31"/>
      <c r="D18" s="32"/>
      <c r="E18" s="32"/>
      <c r="F18" s="23">
        <v>31</v>
      </c>
      <c r="G18" s="24" t="s">
        <v>55</v>
      </c>
      <c r="H18" s="24"/>
      <c r="I18" s="24"/>
      <c r="J18" s="25"/>
    </row>
    <row r="19" spans="1:10" s="2" customFormat="1" x14ac:dyDescent="0.25">
      <c r="A19" s="26" t="s">
        <v>56</v>
      </c>
      <c r="B19" s="28" t="s">
        <v>54</v>
      </c>
      <c r="C19" s="21"/>
      <c r="D19" s="22"/>
      <c r="E19" s="22"/>
      <c r="F19" s="23">
        <v>31</v>
      </c>
      <c r="G19" s="24" t="s">
        <v>55</v>
      </c>
      <c r="H19" s="24"/>
      <c r="I19" s="24"/>
      <c r="J19" s="25"/>
    </row>
    <row r="20" spans="1:10" s="4" customFormat="1" x14ac:dyDescent="0.25">
      <c r="A20" s="29" t="s">
        <v>57</v>
      </c>
      <c r="B20" s="30" t="s">
        <v>54</v>
      </c>
      <c r="C20" s="31"/>
      <c r="D20" s="32"/>
      <c r="E20" s="32"/>
      <c r="F20" s="23">
        <v>31</v>
      </c>
      <c r="G20" s="24" t="s">
        <v>55</v>
      </c>
      <c r="H20" s="24"/>
      <c r="I20" s="24"/>
      <c r="J20" s="25"/>
    </row>
    <row r="21" spans="1:10" s="2" customFormat="1" ht="13.8" thickBot="1" x14ac:dyDescent="0.3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8" thickBot="1" x14ac:dyDescent="0.3">
      <c r="A22" s="34" t="s">
        <v>58</v>
      </c>
      <c r="B22" s="35"/>
      <c r="C22" s="21"/>
      <c r="D22" s="22"/>
      <c r="E22" s="22"/>
      <c r="F22" s="23"/>
      <c r="G22" s="24"/>
      <c r="H22" s="24" t="s">
        <v>31</v>
      </c>
      <c r="I22" s="24">
        <v>4</v>
      </c>
      <c r="J22" s="25" t="s">
        <v>32</v>
      </c>
    </row>
    <row r="23" spans="1:10" s="2" customFormat="1" x14ac:dyDescent="0.25">
      <c r="A23" s="26" t="s">
        <v>59</v>
      </c>
      <c r="B23" s="27" t="s">
        <v>60</v>
      </c>
      <c r="C23" s="21"/>
      <c r="D23" s="22"/>
      <c r="E23" s="22"/>
      <c r="F23" s="23">
        <v>31</v>
      </c>
      <c r="G23" s="24"/>
      <c r="H23" s="24" t="s">
        <v>35</v>
      </c>
      <c r="I23" s="24"/>
      <c r="J23" s="25"/>
    </row>
    <row r="24" spans="1:10" s="2" customFormat="1" x14ac:dyDescent="0.25">
      <c r="A24" s="26" t="s">
        <v>61</v>
      </c>
      <c r="B24" s="28" t="s">
        <v>62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5">
      <c r="A25" s="26" t="s">
        <v>63</v>
      </c>
      <c r="B25" s="28" t="s">
        <v>41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5">
      <c r="A26" s="26" t="s">
        <v>64</v>
      </c>
      <c r="B26" s="28" t="s">
        <v>65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8" thickBot="1" x14ac:dyDescent="0.3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8" thickBot="1" x14ac:dyDescent="0.3">
      <c r="A28" s="34" t="s">
        <v>66</v>
      </c>
      <c r="B28" s="35"/>
      <c r="C28" s="21"/>
      <c r="D28" s="22"/>
      <c r="E28" s="22"/>
      <c r="F28" s="23"/>
      <c r="G28" s="24"/>
      <c r="H28" s="24" t="s">
        <v>31</v>
      </c>
      <c r="I28" s="24">
        <v>11</v>
      </c>
      <c r="J28" s="25" t="s">
        <v>67</v>
      </c>
    </row>
    <row r="29" spans="1:10" s="2" customFormat="1" x14ac:dyDescent="0.25">
      <c r="A29" s="26" t="s">
        <v>68</v>
      </c>
      <c r="B29" s="27" t="s">
        <v>60</v>
      </c>
      <c r="C29" s="21"/>
      <c r="D29" s="22"/>
      <c r="E29" s="22"/>
      <c r="F29" s="23">
        <v>31</v>
      </c>
      <c r="G29" s="24"/>
      <c r="H29" s="24" t="s">
        <v>35</v>
      </c>
      <c r="I29" s="24"/>
      <c r="J29" s="25" t="s">
        <v>69</v>
      </c>
    </row>
    <row r="30" spans="1:10" s="2" customFormat="1" x14ac:dyDescent="0.25">
      <c r="A30" s="26" t="s">
        <v>70</v>
      </c>
      <c r="B30" s="28" t="s">
        <v>41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5">
      <c r="A31" s="26" t="s">
        <v>71</v>
      </c>
      <c r="B31" s="28" t="s">
        <v>46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5">
      <c r="A32" s="26" t="s">
        <v>72</v>
      </c>
      <c r="B32" s="28" t="s">
        <v>46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5">
      <c r="A33" s="26" t="s">
        <v>73</v>
      </c>
      <c r="B33" s="28" t="s">
        <v>46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5">
      <c r="A34" s="26" t="s">
        <v>74</v>
      </c>
      <c r="B34" s="28" t="s">
        <v>46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5">
      <c r="A35" s="26" t="s">
        <v>75</v>
      </c>
      <c r="B35" s="28" t="s">
        <v>65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5">
      <c r="A36" s="26" t="s">
        <v>76</v>
      </c>
      <c r="B36" s="28" t="s">
        <v>65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5">
      <c r="A37" s="26" t="s">
        <v>77</v>
      </c>
      <c r="B37" s="28" t="s">
        <v>39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5">
      <c r="A38" s="26" t="s">
        <v>78</v>
      </c>
      <c r="B38" s="28" t="s">
        <v>65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5">
      <c r="A39" s="26" t="s">
        <v>79</v>
      </c>
      <c r="B39" s="28" t="s">
        <v>65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8" thickBot="1" x14ac:dyDescent="0.3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8" thickBot="1" x14ac:dyDescent="0.3">
      <c r="A41" s="34" t="s">
        <v>80</v>
      </c>
      <c r="B41" s="35"/>
      <c r="C41" s="21"/>
      <c r="D41" s="22"/>
      <c r="E41" s="22"/>
      <c r="F41" s="23"/>
      <c r="G41" s="24"/>
      <c r="H41" s="24" t="s">
        <v>31</v>
      </c>
      <c r="I41" s="24">
        <v>7</v>
      </c>
      <c r="J41" s="25" t="s">
        <v>32</v>
      </c>
    </row>
    <row r="42" spans="1:10" s="2" customFormat="1" x14ac:dyDescent="0.25">
      <c r="A42" s="26" t="s">
        <v>81</v>
      </c>
      <c r="B42" s="27" t="s">
        <v>60</v>
      </c>
      <c r="C42" s="21"/>
      <c r="D42" s="22"/>
      <c r="E42" s="22"/>
      <c r="F42" s="23">
        <v>31</v>
      </c>
      <c r="G42" s="24"/>
      <c r="H42" s="24" t="s">
        <v>35</v>
      </c>
      <c r="I42" s="24"/>
      <c r="J42" s="25"/>
    </row>
    <row r="43" spans="1:10" s="2" customFormat="1" x14ac:dyDescent="0.25">
      <c r="A43" s="26" t="s">
        <v>82</v>
      </c>
      <c r="B43" s="28" t="s">
        <v>41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5">
      <c r="A44" s="26" t="s">
        <v>83</v>
      </c>
      <c r="B44" s="28" t="s">
        <v>41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5">
      <c r="A45" s="26" t="s">
        <v>84</v>
      </c>
      <c r="B45" s="28" t="s">
        <v>41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5">
      <c r="A46" s="26" t="s">
        <v>85</v>
      </c>
      <c r="B46" s="28" t="s">
        <v>41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5">
      <c r="A47" s="26" t="s">
        <v>86</v>
      </c>
      <c r="B47" s="28" t="s">
        <v>46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8" thickBot="1" x14ac:dyDescent="0.3">
      <c r="A48" s="26" t="s">
        <v>87</v>
      </c>
      <c r="B48" s="28" t="s">
        <v>88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8" thickBot="1" x14ac:dyDescent="0.3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3">
      <c r="A50" s="39" t="s">
        <v>89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3.2" x14ac:dyDescent="0.25"/>
  <sheetData>
    <row r="1" spans="1:1" x14ac:dyDescent="0.25">
      <c r="A1" t="s">
        <v>90</v>
      </c>
    </row>
    <row r="3" spans="1:1" x14ac:dyDescent="0.25">
      <c r="A3" t="s">
        <v>91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Sheet1</vt:lpstr>
      <vt:lpstr>Floor Plan</vt:lpstr>
      <vt:lpstr>IT Tab</vt:lpstr>
      <vt:lpstr>Gen Invets</vt:lpstr>
      <vt:lpstr>Gen Development</vt:lpstr>
      <vt:lpstr>W Orig</vt:lpstr>
      <vt:lpstr>Technical Serv</vt:lpstr>
      <vt:lpstr>Risk-Settlements</vt:lpstr>
      <vt:lpstr>HR</vt:lpstr>
      <vt:lpstr>'Floor Plan'!Print_Area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Havlíček Jan</cp:lastModifiedBy>
  <cp:lastPrinted>2002-01-31T14:35:57Z</cp:lastPrinted>
  <dcterms:created xsi:type="dcterms:W3CDTF">2001-05-09T01:38:00Z</dcterms:created>
  <dcterms:modified xsi:type="dcterms:W3CDTF">2023-09-10T11:31:35Z</dcterms:modified>
</cp:coreProperties>
</file>