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F7" i="1" l="1"/>
  <c r="G7" i="1"/>
  <c r="C10" i="1"/>
  <c r="D10" i="1"/>
  <c r="E10" i="1"/>
  <c r="F10" i="1"/>
  <c r="G10" i="1"/>
  <c r="C16" i="1"/>
  <c r="D16" i="1"/>
  <c r="E16" i="1"/>
  <c r="F16" i="1"/>
  <c r="G16" i="1"/>
  <c r="C18" i="1"/>
  <c r="D18" i="1"/>
  <c r="E18" i="1"/>
  <c r="F18" i="1"/>
  <c r="G18" i="1"/>
  <c r="C19" i="1"/>
  <c r="D19" i="1"/>
  <c r="E19" i="1"/>
  <c r="F19" i="1"/>
  <c r="G19" i="1"/>
</calcChain>
</file>

<file path=xl/comments1.xml><?xml version="1.0" encoding="utf-8"?>
<comments xmlns="http://schemas.openxmlformats.org/spreadsheetml/2006/main">
  <authors>
    <author>btychol</author>
  </authors>
  <commentList>
    <comment ref="E7" authorId="0" shapeId="0">
      <text>
        <r>
          <rPr>
            <b/>
            <sz val="8"/>
            <color indexed="81"/>
            <rFont val="Tahoma"/>
          </rPr>
          <t>btychol:</t>
        </r>
        <r>
          <rPr>
            <sz val="8"/>
            <color indexed="81"/>
            <rFont val="Tahoma"/>
          </rPr>
          <t xml:space="preserve">
Step down of reservation add on charge is Dec. 31, 2003
</t>
        </r>
      </text>
    </comment>
  </commentList>
</comments>
</file>

<file path=xl/sharedStrings.xml><?xml version="1.0" encoding="utf-8"?>
<sst xmlns="http://schemas.openxmlformats.org/spreadsheetml/2006/main" count="12" uniqueCount="12">
  <si>
    <t xml:space="preserve"> </t>
  </si>
  <si>
    <t xml:space="preserve">Calendar Year   </t>
  </si>
  <si>
    <t xml:space="preserve">Volume / Day   </t>
  </si>
  <si>
    <t xml:space="preserve">Days/Year    </t>
  </si>
  <si>
    <t xml:space="preserve">Demand Charge/MMbtu    </t>
  </si>
  <si>
    <t xml:space="preserve">Gas Research Institute (GRI)    </t>
  </si>
  <si>
    <t xml:space="preserve">Total Calendar Demand Charge   </t>
  </si>
  <si>
    <t>ENA Payment Structure</t>
  </si>
  <si>
    <t xml:space="preserve">(1) Lump Sum  Payment or </t>
  </si>
  <si>
    <t>(2) Annuity Payment</t>
  </si>
  <si>
    <t>Adjusted Calendar Year Demand Charge (1)</t>
  </si>
  <si>
    <t>Adjusted Calendar Year Demand Charge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</si>
</sst>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.000000_);_(&quot;$&quot;* \(#,##0.000000\);_(&quot;$&quot;* &quot;-&quot;??_);_(@_)"/>
    <numFmt numFmtId="169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2"/>
      <name val="Arial"/>
      <family val="2"/>
    </font>
    <font>
      <b/>
      <sz val="14"/>
      <color indexed="8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i/>
      <sz val="9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1" xfId="0" applyBorder="1"/>
    <xf numFmtId="169" fontId="0" fillId="0" borderId="1" xfId="1" applyNumberFormat="1" applyFont="1" applyBorder="1"/>
    <xf numFmtId="167" fontId="0" fillId="0" borderId="1" xfId="2" applyNumberFormat="1" applyFont="1" applyBorder="1"/>
    <xf numFmtId="0" fontId="8" fillId="2" borderId="2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44" fontId="6" fillId="3" borderId="2" xfId="2" applyNumberFormat="1" applyFont="1" applyFill="1" applyBorder="1"/>
    <xf numFmtId="44" fontId="2" fillId="3" borderId="3" xfId="0" applyNumberFormat="1" applyFont="1" applyFill="1" applyBorder="1"/>
    <xf numFmtId="44" fontId="2" fillId="3" borderId="4" xfId="0" applyNumberFormat="1" applyFont="1" applyFill="1" applyBorder="1"/>
    <xf numFmtId="44" fontId="2" fillId="3" borderId="5" xfId="0" applyNumberFormat="1" applyFont="1" applyFill="1" applyBorder="1"/>
    <xf numFmtId="44" fontId="2" fillId="3" borderId="6" xfId="0" applyNumberFormat="1" applyFont="1" applyFill="1" applyBorder="1"/>
    <xf numFmtId="44" fontId="2" fillId="3" borderId="7" xfId="0" applyNumberFormat="1" applyFont="1" applyFill="1" applyBorder="1"/>
    <xf numFmtId="44" fontId="2" fillId="3" borderId="8" xfId="0" applyNumberFormat="1" applyFont="1" applyFill="1" applyBorder="1"/>
    <xf numFmtId="6" fontId="7" fillId="4" borderId="9" xfId="0" applyNumberFormat="1" applyFont="1" applyFill="1" applyBorder="1"/>
    <xf numFmtId="0" fontId="10" fillId="0" borderId="0" xfId="0" applyFont="1"/>
    <xf numFmtId="6" fontId="7" fillId="4" borderId="6" xfId="0" applyNumberFormat="1" applyFont="1" applyFill="1" applyBorder="1"/>
    <xf numFmtId="6" fontId="7" fillId="4" borderId="7" xfId="0" applyNumberFormat="1" applyFont="1" applyFill="1" applyBorder="1"/>
    <xf numFmtId="6" fontId="7" fillId="4" borderId="8" xfId="0" applyNumberFormat="1" applyFont="1" applyFill="1" applyBorder="1"/>
    <xf numFmtId="0" fontId="5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19"/>
  <sheetViews>
    <sheetView tabSelected="1" workbookViewId="0">
      <selection activeCell="B4" sqref="B4"/>
    </sheetView>
  </sheetViews>
  <sheetFormatPr defaultRowHeight="13.2" x14ac:dyDescent="0.25"/>
  <cols>
    <col min="2" max="2" width="38.109375" bestFit="1" customWidth="1"/>
    <col min="3" max="6" width="23.6640625" bestFit="1" customWidth="1"/>
    <col min="7" max="7" width="22.109375" bestFit="1" customWidth="1"/>
  </cols>
  <sheetData>
    <row r="1" spans="2:10" ht="28.2" x14ac:dyDescent="0.5">
      <c r="C1" s="21"/>
      <c r="D1" s="21"/>
      <c r="E1" s="21"/>
      <c r="F1" s="21"/>
      <c r="G1" s="21"/>
      <c r="I1" s="1"/>
      <c r="J1" s="2"/>
    </row>
    <row r="2" spans="2:10" ht="13.8" thickBot="1" x14ac:dyDescent="0.3">
      <c r="I2" s="1"/>
      <c r="J2" s="2"/>
    </row>
    <row r="3" spans="2:10" ht="16.2" thickBot="1" x14ac:dyDescent="0.35">
      <c r="B3" s="7" t="s">
        <v>1</v>
      </c>
      <c r="C3" s="6">
        <v>2002</v>
      </c>
      <c r="D3" s="6">
        <v>2003</v>
      </c>
      <c r="E3" s="6">
        <v>2004</v>
      </c>
      <c r="F3" s="6">
        <v>2005</v>
      </c>
      <c r="G3" s="6">
        <v>2006</v>
      </c>
      <c r="I3" s="1"/>
      <c r="J3" s="2"/>
    </row>
    <row r="4" spans="2:10" x14ac:dyDescent="0.25">
      <c r="B4" s="7"/>
      <c r="C4" s="3"/>
      <c r="D4" s="3"/>
      <c r="E4" s="3"/>
      <c r="F4" s="3"/>
      <c r="G4" s="3"/>
      <c r="I4" s="1"/>
      <c r="J4" s="2"/>
    </row>
    <row r="5" spans="2:10" x14ac:dyDescent="0.25">
      <c r="B5" s="7" t="s">
        <v>2</v>
      </c>
      <c r="C5" s="4">
        <v>100000</v>
      </c>
      <c r="D5" s="4">
        <v>100000</v>
      </c>
      <c r="E5" s="4">
        <v>100000</v>
      </c>
      <c r="F5" s="4">
        <v>100000</v>
      </c>
      <c r="G5" s="4">
        <v>100000</v>
      </c>
      <c r="I5" s="1"/>
      <c r="J5" s="2"/>
    </row>
    <row r="6" spans="2:10" x14ac:dyDescent="0.25">
      <c r="B6" s="7" t="s">
        <v>3</v>
      </c>
      <c r="C6" s="3">
        <v>365</v>
      </c>
      <c r="D6" s="3">
        <v>365</v>
      </c>
      <c r="E6" s="3">
        <v>365</v>
      </c>
      <c r="F6" s="3">
        <v>365</v>
      </c>
      <c r="G6" s="3">
        <v>151</v>
      </c>
      <c r="I6" s="1"/>
      <c r="J6" s="2"/>
    </row>
    <row r="7" spans="2:10" x14ac:dyDescent="0.25">
      <c r="B7" s="7" t="s">
        <v>4</v>
      </c>
      <c r="C7" s="5">
        <v>0.35648000000000002</v>
      </c>
      <c r="D7" s="5">
        <v>0.35648000000000002</v>
      </c>
      <c r="E7" s="5">
        <v>0.29908000000000001</v>
      </c>
      <c r="F7" s="5">
        <f>E7</f>
        <v>0.29908000000000001</v>
      </c>
      <c r="G7" s="5">
        <f>F7</f>
        <v>0.29908000000000001</v>
      </c>
      <c r="J7" s="2"/>
    </row>
    <row r="8" spans="2:10" x14ac:dyDescent="0.25">
      <c r="B8" s="7" t="s">
        <v>5</v>
      </c>
      <c r="C8" s="5">
        <v>1.97E-3</v>
      </c>
      <c r="D8" s="5">
        <v>1.64E-3</v>
      </c>
      <c r="E8" s="5">
        <v>0</v>
      </c>
      <c r="F8" s="5">
        <v>0</v>
      </c>
      <c r="G8" s="5">
        <v>0</v>
      </c>
    </row>
    <row r="9" spans="2:10" ht="13.8" thickBot="1" x14ac:dyDescent="0.3">
      <c r="B9" s="8" t="s">
        <v>0</v>
      </c>
      <c r="C9" s="3"/>
      <c r="D9" s="3"/>
      <c r="E9" s="3"/>
      <c r="F9" s="3"/>
      <c r="G9" s="3"/>
    </row>
    <row r="10" spans="2:10" ht="18" thickBot="1" x14ac:dyDescent="0.35">
      <c r="B10" s="7" t="s">
        <v>6</v>
      </c>
      <c r="C10" s="9">
        <f>C5*C6*(C7+C8)*-1</f>
        <v>-13083425.000000002</v>
      </c>
      <c r="D10" s="9">
        <f>D5*D6*(D7+D8)*-1</f>
        <v>-13071380</v>
      </c>
      <c r="E10" s="9">
        <f>E5*E6*(E7+E8)*-1</f>
        <v>-10916420</v>
      </c>
      <c r="F10" s="9">
        <f>F5*F6*(F7+F8)*-1</f>
        <v>-10916420</v>
      </c>
      <c r="G10" s="9">
        <f>G5*G6*(G7+G8)*-1</f>
        <v>-4516108</v>
      </c>
    </row>
    <row r="14" spans="2:10" ht="13.8" thickBot="1" x14ac:dyDescent="0.3">
      <c r="B14" s="7" t="s">
        <v>7</v>
      </c>
    </row>
    <row r="15" spans="2:10" ht="13.8" thickBot="1" x14ac:dyDescent="0.3">
      <c r="B15" s="7" t="s">
        <v>8</v>
      </c>
      <c r="C15" s="16">
        <v>12000000</v>
      </c>
      <c r="D15" s="17"/>
      <c r="E15" s="17"/>
      <c r="F15" s="17"/>
      <c r="G15" s="17"/>
    </row>
    <row r="16" spans="2:10" ht="13.8" thickBot="1" x14ac:dyDescent="0.3">
      <c r="B16" s="7" t="s">
        <v>9</v>
      </c>
      <c r="C16" s="18">
        <f>$C$15/5</f>
        <v>2400000</v>
      </c>
      <c r="D16" s="19">
        <f>$C$15/5</f>
        <v>2400000</v>
      </c>
      <c r="E16" s="19">
        <f>$C$15/5</f>
        <v>2400000</v>
      </c>
      <c r="F16" s="19">
        <f>$C$15/5</f>
        <v>2400000</v>
      </c>
      <c r="G16" s="20">
        <f>$C$15/5</f>
        <v>2400000</v>
      </c>
    </row>
    <row r="17" spans="2:7" ht="13.8" thickBot="1" x14ac:dyDescent="0.3">
      <c r="B17" s="7"/>
    </row>
    <row r="18" spans="2:7" ht="13.8" thickBot="1" x14ac:dyDescent="0.3">
      <c r="B18" s="7" t="s">
        <v>10</v>
      </c>
      <c r="C18" s="13">
        <f>C15+C10</f>
        <v>-1083425.0000000019</v>
      </c>
      <c r="D18" s="14">
        <f>D15+D10</f>
        <v>-13071380</v>
      </c>
      <c r="E18" s="14">
        <f>E15+E10</f>
        <v>-10916420</v>
      </c>
      <c r="F18" s="14">
        <f>F15+F10</f>
        <v>-10916420</v>
      </c>
      <c r="G18" s="15">
        <f>G15+G10</f>
        <v>-4516108</v>
      </c>
    </row>
    <row r="19" spans="2:7" ht="13.8" thickBot="1" x14ac:dyDescent="0.3">
      <c r="B19" s="7" t="s">
        <v>11</v>
      </c>
      <c r="C19" s="10">
        <f>C10+C16</f>
        <v>-10683425.000000002</v>
      </c>
      <c r="D19" s="11">
        <f>D10+D16</f>
        <v>-10671380</v>
      </c>
      <c r="E19" s="11">
        <f>E10+E16</f>
        <v>-8516420</v>
      </c>
      <c r="F19" s="11">
        <f>F10+F16</f>
        <v>-8516420</v>
      </c>
      <c r="G19" s="12">
        <f>G10+G16</f>
        <v>-2116108</v>
      </c>
    </row>
  </sheetData>
  <mergeCells count="1">
    <mergeCell ref="C1:G1"/>
  </mergeCells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Havlíček Jan</cp:lastModifiedBy>
  <cp:lastPrinted>2001-10-24T13:57:39Z</cp:lastPrinted>
  <dcterms:created xsi:type="dcterms:W3CDTF">2001-10-23T17:36:04Z</dcterms:created>
  <dcterms:modified xsi:type="dcterms:W3CDTF">2023-09-10T11:32:18Z</dcterms:modified>
</cp:coreProperties>
</file>