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240" yWindow="96" windowWidth="15396" windowHeight="8736" tabRatio="347"/>
  </bookViews>
  <sheets>
    <sheet name="SWAP" sheetId="1" r:id="rId1"/>
    <sheet name="OPTION" sheetId="3" r:id="rId2"/>
    <sheet name="SPREAD" sheetId="4" r:id="rId3"/>
  </sheets>
  <definedNames>
    <definedName name="_Order1" hidden="1">255</definedName>
    <definedName name="_Order2" hidden="1">0</definedName>
    <definedName name="AnnuitizedKWMO" localSheetId="2">SPREAD!#REF!</definedName>
    <definedName name="AnnuitizedKWMO">OPTION!#REF!</definedName>
    <definedName name="AnnuitizedMWH" localSheetId="2">SPREAD!#REF!</definedName>
    <definedName name="AnnuitizedMWH">OPTION!#REF!</definedName>
    <definedName name="BuySell" localSheetId="1">OPTION!$B$56</definedName>
    <definedName name="BuySell" localSheetId="2">SPREAD!$B$56</definedName>
    <definedName name="BuySell">SWAP!$B$55</definedName>
    <definedName name="BuySellFlag" localSheetId="1">OPTION!$C$56</definedName>
    <definedName name="BuySellFlag" localSheetId="2">SPREAD!$C$56</definedName>
    <definedName name="BuySellFlag">SWAP!$C$55</definedName>
    <definedName name="CallPut" localSheetId="2">SPREAD!$D$56</definedName>
    <definedName name="CallPut">OPTION!$D$56</definedName>
    <definedName name="CallPutFlag" localSheetId="2">SPREAD!$E$56</definedName>
    <definedName name="CallPutFlag">OPTION!$E$56</definedName>
    <definedName name="CheckNumDeals" localSheetId="1">OPTION!$A$56:$A$555</definedName>
    <definedName name="CheckNumDeals" localSheetId="2">SPREAD!$A$56:$A$540</definedName>
    <definedName name="CheckNumDeals">SWAP!$A$55:$A$554</definedName>
    <definedName name="ContractPrice" localSheetId="1">OPTION!#REF!</definedName>
    <definedName name="ContractPrice" localSheetId="2">SPREAD!#REF!</definedName>
    <definedName name="ContractPrice">SWAP!$W$55</definedName>
    <definedName name="CurveAndDates" localSheetId="1">OPTION!#REF!</definedName>
    <definedName name="CurveAndDates" localSheetId="2">SPREAD!#REF!</definedName>
    <definedName name="CurveAndDates">SWAP!$U$43:$U$47</definedName>
    <definedName name="CurveDate" localSheetId="1">OPTION!$D$48</definedName>
    <definedName name="CurveDate" localSheetId="2">SPREAD!$D$48</definedName>
    <definedName name="CurveDate">SWAP!$D$48</definedName>
    <definedName name="DelivFlag" localSheetId="1">OPTION!$N$56</definedName>
    <definedName name="DelivFlag" localSheetId="2">SPREAD!$N$56</definedName>
    <definedName name="DelivFlag">SWAP!$J$55</definedName>
    <definedName name="DelivPt" localSheetId="1">OPTION!$M$56</definedName>
    <definedName name="DelivPt" localSheetId="2">SPREAD!$M$56</definedName>
    <definedName name="DelivPt">SWAP!$I$55</definedName>
    <definedName name="DemChgDiv" localSheetId="2">SPREAD!$AX$56</definedName>
    <definedName name="DemChgDiv">OPTION!$AI$56</definedName>
    <definedName name="EndDate" localSheetId="1">OPTION!$I$56</definedName>
    <definedName name="EndDate" localSheetId="2">SPREAD!$I$56</definedName>
    <definedName name="EndDate">SWAP!$E$55</definedName>
    <definedName name="GasBasis">SPREAD!$AJ$56</definedName>
    <definedName name="GasIndex">SPREAD!$AK$56</definedName>
    <definedName name="GasSwap">SPREAD!$AW$56</definedName>
    <definedName name="GasSwapPerMWH">SPREAD!#REF!</definedName>
    <definedName name="GasVolCurve">SPREAD!$AH$56</definedName>
    <definedName name="GasVolFlag">SPREAD!$AI$56</definedName>
    <definedName name="ImpliedVol" localSheetId="2">SPREAD!$BI$56</definedName>
    <definedName name="ImpliedVol">OPTION!$AP$56</definedName>
    <definedName name="Intrinsic" localSheetId="2">SPREAD!$BD$56</definedName>
    <definedName name="Intrinsic">OPTION!$AM$56</definedName>
    <definedName name="IntrinsicPerKWMO" localSheetId="2">SPREAD!$BF$56</definedName>
    <definedName name="IntrinsicPerKWMO">OPTION!$AO$56</definedName>
    <definedName name="IntrinsicPerMWH" localSheetId="2">SPREAD!$BE$56</definedName>
    <definedName name="IntrinsicPerMWH">OPTION!$AN$56</definedName>
    <definedName name="LoadFact" localSheetId="1">OPTION!$Y$56</definedName>
    <definedName name="LoadFact" localSheetId="2">SPREAD!$AN$56</definedName>
    <definedName name="LoadFact">SWAP!$N$55</definedName>
    <definedName name="MidPrice" localSheetId="1">OPTION!#REF!</definedName>
    <definedName name="MidPrice" localSheetId="2">SPREAD!#REF!</definedName>
    <definedName name="MidPrice">SWAP!$V$55</definedName>
    <definedName name="MostLeast" localSheetId="1">OPTION!$AC$56</definedName>
    <definedName name="MostLeast" localSheetId="2">SPREAD!$AR$56</definedName>
    <definedName name="MostLeast">SWAP!$R$55</definedName>
    <definedName name="MostLeastFlag" localSheetId="1">OPTION!$AB$56</definedName>
    <definedName name="MostLeastFlag" localSheetId="2">SPREAD!$AQ$56</definedName>
    <definedName name="MostLeastFlag">SWAP!$Q$55</definedName>
    <definedName name="NomMWH" localSheetId="1">OPTION!$AE$56</definedName>
    <definedName name="NomMWH" localSheetId="2">SPREAD!$AT$56</definedName>
    <definedName name="NomMWH">SWAP!$T$55</definedName>
    <definedName name="NymexCurve">SPREAD!$AF$56</definedName>
    <definedName name="NymexCurveFlag">SPREAD!$AG$56</definedName>
    <definedName name="OandM">SPREAD!$Y$56</definedName>
    <definedName name="OffPeakATMheatRate">SPREAD!$BH$56</definedName>
    <definedName name="OffPeakHeatRate">SPREAD!$AB$56</definedName>
    <definedName name="OffPeakPremium">SPREAD!$BA$56</definedName>
    <definedName name="OmicronFlag">SPREAD!$AE$56</definedName>
    <definedName name="OmicronReg">SPREAD!$AD$56</definedName>
    <definedName name="OptType" localSheetId="2">SPREAD!$F$56</definedName>
    <definedName name="OptType">OPTION!$F$56</definedName>
    <definedName name="OptTypeFlag" localSheetId="2">SPREAD!$G$56</definedName>
    <definedName name="OptTypeFlag">OPTION!$G$56</definedName>
    <definedName name="OutputBlock" localSheetId="1">OPTION!$AE$56:$AP$555</definedName>
    <definedName name="OutputBlock" localSheetId="2">SPREAD!$AT$56:$BI$540</definedName>
    <definedName name="OutputBlock">SWAP!$T$55:$Y$554</definedName>
    <definedName name="PeakATMheatRate">SPREAD!$BG$56</definedName>
    <definedName name="PeakHeatRate">SPREAD!$AA$56</definedName>
    <definedName name="PeakPremium">SPREAD!$AZ$56</definedName>
    <definedName name="PowerContract">OPTION!$AH$56</definedName>
    <definedName name="PowerGasCorrel">SPREAD!$AC$56</definedName>
    <definedName name="PowerMid">OPTION!$AG$56</definedName>
    <definedName name="PowerSwap">SPREAD!$AV$56</definedName>
    <definedName name="Premium" localSheetId="2">SPREAD!$AY$56</definedName>
    <definedName name="Premium">OPTION!$AJ$56</definedName>
    <definedName name="PremiumPerKWMO" localSheetId="2">SPREAD!$BC$56</definedName>
    <definedName name="PremiumPerKWMO">OPTION!$AL$56</definedName>
    <definedName name="PremiumPerMWH" localSheetId="2">SPREAD!$BB$56</definedName>
    <definedName name="PremiumPerMWH">OPTION!$AK$56</definedName>
    <definedName name="PriceCurve" localSheetId="2">SPREAD!$R$56</definedName>
    <definedName name="PriceCurve">OPTION!$S$56</definedName>
    <definedName name="PriceCurveFlag" localSheetId="2">SPREAD!$S$56</definedName>
    <definedName name="PriceCurveFlag">OPTION!$T$56</definedName>
    <definedName name="PricingDate" localSheetId="1">OPTION!$D$47</definedName>
    <definedName name="PricingDate" localSheetId="2">SPREAD!$D$47</definedName>
    <definedName name="PricingDate">SWAP!$D$47</definedName>
    <definedName name="_xlnm.Print_Area" localSheetId="0">SWAP!$A$37:$AF$159</definedName>
    <definedName name="_xlnm.Print_Titles" localSheetId="1">OPTION!$38:$55</definedName>
    <definedName name="_xlnm.Print_Titles" localSheetId="2">SPREAD!$A:$Q,SPREAD!$38:$55</definedName>
    <definedName name="_xlnm.Print_Titles" localSheetId="0">SWAP!$38:$54</definedName>
    <definedName name="PVmwh" localSheetId="1">OPTION!$AF$56</definedName>
    <definedName name="PVmwh" localSheetId="2">SPREAD!$AU$56</definedName>
    <definedName name="PVmwh">SWAP!$U$55</definedName>
    <definedName name="PVtoContract" localSheetId="1">OPTION!#REF!</definedName>
    <definedName name="PVtoContract" localSheetId="2">SPREAD!#REF!</definedName>
    <definedName name="PVtoContract">SWAP!$Y$55</definedName>
    <definedName name="PVtoMid" localSheetId="1">OPTION!#REF!</definedName>
    <definedName name="PVtoMid" localSheetId="2">SPREAD!#REF!</definedName>
    <definedName name="PVtoMid">SWAP!$X$55</definedName>
    <definedName name="Region" localSheetId="1">OPTION!$K$56</definedName>
    <definedName name="Region" localSheetId="2">SPREAD!$K$56</definedName>
    <definedName name="Region">SWAP!$G$55</definedName>
    <definedName name="RegionFlag" localSheetId="1">OPTION!$L$56</definedName>
    <definedName name="RegionFlag" localSheetId="2">SPREAD!$L$56</definedName>
    <definedName name="RegionFlag">SWAP!$H$55</definedName>
    <definedName name="SpreadOptStrike">SPREAD!$Z$56</definedName>
    <definedName name="StartDate" localSheetId="1">OPTION!$H$56</definedName>
    <definedName name="StartDate" localSheetId="2">SPREAD!$H$56</definedName>
    <definedName name="StartDate">SWAP!$D$55</definedName>
    <definedName name="StartHere" localSheetId="1">OPTION!$A$56</definedName>
    <definedName name="StartHere" localSheetId="2">SPREAD!$A$56</definedName>
    <definedName name="StartHere">SWAP!$A$55</definedName>
    <definedName name="Strike" localSheetId="2">SPREAD!$Z$56</definedName>
    <definedName name="Strike">OPTION!$R$56</definedName>
    <definedName name="TakeFlag" localSheetId="1">OPTION!$AA$56</definedName>
    <definedName name="TakeFlag" localSheetId="2">SPREAD!$AP$56</definedName>
    <definedName name="TakeFlag">SWAP!$P$55</definedName>
    <definedName name="TakeType" localSheetId="1">OPTION!$Z$56</definedName>
    <definedName name="TakeType" localSheetId="2">SPREAD!$AO$56</definedName>
    <definedName name="TakeType">SWAP!$O$55</definedName>
    <definedName name="TransportChg">SPREAD!$AL$56</definedName>
    <definedName name="TransportPercent">SPREAD!$AM$56</definedName>
    <definedName name="UpfrontKWMO" localSheetId="2">SPREAD!#REF!</definedName>
    <definedName name="UpfrontKWMO">OPTION!#REF!</definedName>
    <definedName name="UpfrontMWH" localSheetId="2">SPREAD!#REF!</definedName>
    <definedName name="UpfrontMWH">OPTION!#REF!</definedName>
    <definedName name="VolCurve" localSheetId="2">SPREAD!$T$56</definedName>
    <definedName name="VolCurve">OPTION!$U$56</definedName>
    <definedName name="VolCurveFlag" localSheetId="2">SPREAD!$U$56</definedName>
    <definedName name="VolCurveFlag">OPTION!$V$56</definedName>
    <definedName name="VolSmile" localSheetId="2">SPREAD!$V$56</definedName>
    <definedName name="VolSmile">OPTION!$W$56</definedName>
    <definedName name="VolSmileFlag" localSheetId="2">SPREAD!$W$56</definedName>
    <definedName name="VolSmileFlag">OPTION!$X$56</definedName>
    <definedName name="Volume" localSheetId="1">OPTION!$Q$56</definedName>
    <definedName name="Volume" localSheetId="2">SPREAD!$Q$56</definedName>
    <definedName name="Volume">SWAP!$M$55</definedName>
    <definedName name="WeekDef" localSheetId="1">OPTION!$O$56</definedName>
    <definedName name="WeekDef" localSheetId="2">SPREAD!$O$56</definedName>
    <definedName name="WeekDef">SWAP!$K$55</definedName>
    <definedName name="WeekFlag" localSheetId="1">OPTION!$P$56</definedName>
    <definedName name="WeekFlag" localSheetId="2">SPREAD!$P$56</definedName>
    <definedName name="WeekFlag">SWAP!$L$55</definedName>
    <definedName name="Wheeling">SPREAD!$X$56</definedName>
  </definedNames>
  <calcPr calcId="0" calcMode="manual" fullCalcOnLoad="1" iterate="1" iterateCount="3"/>
</workbook>
</file>

<file path=xl/calcChain.xml><?xml version="1.0" encoding="utf-8"?>
<calcChain xmlns="http://schemas.openxmlformats.org/spreadsheetml/2006/main">
  <c r="A49" i="3" l="1"/>
  <c r="A50" i="3"/>
  <c r="A56" i="3"/>
  <c r="C56" i="3"/>
  <c r="E56" i="3"/>
  <c r="G56" i="3"/>
  <c r="I56" i="3"/>
  <c r="J56" i="3"/>
  <c r="L56" i="3"/>
  <c r="N56" i="3"/>
  <c r="P56" i="3"/>
  <c r="T56" i="3"/>
  <c r="V56" i="3"/>
  <c r="X56" i="3"/>
  <c r="AA56" i="3"/>
  <c r="AB56" i="3"/>
  <c r="A57" i="3"/>
  <c r="C57" i="3"/>
  <c r="E57" i="3"/>
  <c r="G57" i="3"/>
  <c r="H57" i="3"/>
  <c r="I57" i="3"/>
  <c r="J57" i="3"/>
  <c r="L57" i="3"/>
  <c r="N57" i="3"/>
  <c r="P57" i="3"/>
  <c r="T57" i="3"/>
  <c r="V57" i="3"/>
  <c r="X57" i="3"/>
  <c r="AA57" i="3"/>
  <c r="AB57" i="3"/>
  <c r="A58" i="3"/>
  <c r="C58" i="3"/>
  <c r="E58" i="3"/>
  <c r="G58" i="3"/>
  <c r="H58" i="3"/>
  <c r="I58" i="3"/>
  <c r="J58" i="3"/>
  <c r="L58" i="3"/>
  <c r="N58" i="3"/>
  <c r="P58" i="3"/>
  <c r="T58" i="3"/>
  <c r="V58" i="3"/>
  <c r="X58" i="3"/>
  <c r="AA58" i="3"/>
  <c r="AB58" i="3"/>
  <c r="A59" i="3"/>
  <c r="C59" i="3"/>
  <c r="E59" i="3"/>
  <c r="G59" i="3"/>
  <c r="H59" i="3"/>
  <c r="I59" i="3"/>
  <c r="J59" i="3"/>
  <c r="L59" i="3"/>
  <c r="N59" i="3"/>
  <c r="P59" i="3"/>
  <c r="T59" i="3"/>
  <c r="V59" i="3"/>
  <c r="X59" i="3"/>
  <c r="AA59" i="3"/>
  <c r="AB59" i="3"/>
  <c r="A60" i="3"/>
  <c r="C60" i="3"/>
  <c r="E60" i="3"/>
  <c r="G60" i="3"/>
  <c r="H60" i="3"/>
  <c r="I60" i="3"/>
  <c r="J60" i="3"/>
  <c r="L60" i="3"/>
  <c r="N60" i="3"/>
  <c r="P60" i="3"/>
  <c r="T60" i="3"/>
  <c r="V60" i="3"/>
  <c r="X60" i="3"/>
  <c r="AA60" i="3"/>
  <c r="AB60" i="3"/>
  <c r="A49" i="4"/>
  <c r="A50" i="4"/>
  <c r="A56" i="4"/>
  <c r="C56" i="4"/>
  <c r="E56" i="4"/>
  <c r="G56" i="4"/>
  <c r="I56" i="4"/>
  <c r="J56" i="4"/>
  <c r="L56" i="4"/>
  <c r="N56" i="4"/>
  <c r="P56" i="4"/>
  <c r="S56" i="4"/>
  <c r="U56" i="4"/>
  <c r="W56" i="4"/>
  <c r="AE56" i="4"/>
  <c r="AG56" i="4"/>
  <c r="AI56" i="4"/>
  <c r="AP56" i="4"/>
  <c r="AQ56" i="4"/>
  <c r="A57" i="4"/>
  <c r="C57" i="4"/>
  <c r="E57" i="4"/>
  <c r="G57" i="4"/>
  <c r="H57" i="4"/>
  <c r="I57" i="4"/>
  <c r="J57" i="4"/>
  <c r="L57" i="4"/>
  <c r="N57" i="4"/>
  <c r="P57" i="4"/>
  <c r="S57" i="4"/>
  <c r="U57" i="4"/>
  <c r="W57" i="4"/>
  <c r="AE57" i="4"/>
  <c r="AG57" i="4"/>
  <c r="AI57" i="4"/>
  <c r="AP57" i="4"/>
  <c r="AQ57" i="4"/>
  <c r="A58" i="4"/>
  <c r="C58" i="4"/>
  <c r="E58" i="4"/>
  <c r="G58" i="4"/>
  <c r="H58" i="4"/>
  <c r="I58" i="4"/>
  <c r="J58" i="4"/>
  <c r="L58" i="4"/>
  <c r="N58" i="4"/>
  <c r="P58" i="4"/>
  <c r="S58" i="4"/>
  <c r="U58" i="4"/>
  <c r="W58" i="4"/>
  <c r="AE58" i="4"/>
  <c r="AG58" i="4"/>
  <c r="AI58" i="4"/>
  <c r="AP58" i="4"/>
  <c r="AQ58" i="4"/>
  <c r="AD46" i="1"/>
  <c r="AD47" i="1"/>
  <c r="AD48" i="1"/>
  <c r="A49" i="1"/>
  <c r="A50" i="1"/>
  <c r="U50" i="1"/>
  <c r="V50" i="1"/>
  <c r="W50" i="1"/>
  <c r="A55" i="1"/>
  <c r="C55" i="1"/>
  <c r="F55" i="1"/>
  <c r="H55" i="1"/>
  <c r="J55" i="1"/>
  <c r="L55" i="1"/>
  <c r="P55" i="1"/>
  <c r="Q55" i="1"/>
  <c r="AA55" i="1"/>
  <c r="AC55" i="1"/>
  <c r="AD55" i="1"/>
  <c r="AE55" i="1"/>
  <c r="AF55" i="1"/>
  <c r="A56" i="1"/>
  <c r="C56" i="1"/>
  <c r="E56" i="1"/>
  <c r="F56" i="1"/>
  <c r="H56" i="1"/>
  <c r="J56" i="1"/>
  <c r="L56" i="1"/>
  <c r="P56" i="1"/>
  <c r="Q56" i="1"/>
  <c r="AA56" i="1"/>
  <c r="AC56" i="1"/>
  <c r="AD56" i="1"/>
  <c r="AE56" i="1"/>
  <c r="AF56" i="1"/>
  <c r="A57" i="1"/>
  <c r="C57" i="1"/>
  <c r="D57" i="1"/>
  <c r="E57" i="1"/>
  <c r="F57" i="1"/>
  <c r="H57" i="1"/>
  <c r="J57" i="1"/>
  <c r="L57" i="1"/>
  <c r="P57" i="1"/>
  <c r="Q57" i="1"/>
  <c r="AA57" i="1"/>
  <c r="AC57" i="1"/>
  <c r="AD57" i="1"/>
  <c r="AE57" i="1"/>
  <c r="AF57" i="1"/>
  <c r="A58" i="1"/>
  <c r="C58" i="1"/>
  <c r="D58" i="1"/>
  <c r="E58" i="1"/>
  <c r="F58" i="1"/>
  <c r="H58" i="1"/>
  <c r="J58" i="1"/>
  <c r="L58" i="1"/>
  <c r="P58" i="1"/>
  <c r="Q58" i="1"/>
  <c r="AA58" i="1"/>
  <c r="AC58" i="1"/>
  <c r="AD58" i="1"/>
  <c r="AE58" i="1"/>
  <c r="AF58" i="1"/>
  <c r="A59" i="1"/>
  <c r="C59" i="1"/>
  <c r="D59" i="1"/>
  <c r="E59" i="1"/>
  <c r="F59" i="1"/>
  <c r="H59" i="1"/>
  <c r="J59" i="1"/>
  <c r="L59" i="1"/>
  <c r="P59" i="1"/>
  <c r="Q59" i="1"/>
  <c r="AA59" i="1"/>
  <c r="AC59" i="1"/>
  <c r="AD59" i="1"/>
  <c r="AE59" i="1"/>
  <c r="AF59" i="1"/>
  <c r="A60" i="1"/>
  <c r="C60" i="1"/>
  <c r="D60" i="1"/>
  <c r="E60" i="1"/>
  <c r="F60" i="1"/>
  <c r="H60" i="1"/>
  <c r="J60" i="1"/>
  <c r="L60" i="1"/>
  <c r="P60" i="1"/>
  <c r="Q60" i="1"/>
  <c r="AA60" i="1"/>
  <c r="AC60" i="1"/>
  <c r="AD60" i="1"/>
  <c r="AE60" i="1"/>
  <c r="AF60" i="1"/>
  <c r="A61" i="1"/>
  <c r="C61" i="1"/>
  <c r="D61" i="1"/>
  <c r="E61" i="1"/>
  <c r="F61" i="1"/>
  <c r="H61" i="1"/>
  <c r="J61" i="1"/>
  <c r="L61" i="1"/>
  <c r="P61" i="1"/>
  <c r="Q61" i="1"/>
  <c r="AA61" i="1"/>
  <c r="AC61" i="1"/>
  <c r="AD61" i="1"/>
  <c r="AE61" i="1"/>
  <c r="AF61" i="1"/>
  <c r="A62" i="1"/>
  <c r="C62" i="1"/>
  <c r="D62" i="1"/>
  <c r="E62" i="1"/>
  <c r="F62" i="1"/>
  <c r="H62" i="1"/>
  <c r="J62" i="1"/>
  <c r="L62" i="1"/>
  <c r="P62" i="1"/>
  <c r="Q62" i="1"/>
  <c r="AA62" i="1"/>
  <c r="AC62" i="1"/>
  <c r="AD62" i="1"/>
  <c r="AE62" i="1"/>
  <c r="AF62" i="1"/>
  <c r="A63" i="1"/>
  <c r="C63" i="1"/>
  <c r="D63" i="1"/>
  <c r="E63" i="1"/>
  <c r="F63" i="1"/>
  <c r="H63" i="1"/>
  <c r="J63" i="1"/>
  <c r="L63" i="1"/>
  <c r="P63" i="1"/>
  <c r="Q63" i="1"/>
  <c r="AA63" i="1"/>
  <c r="AC63" i="1"/>
  <c r="AD63" i="1"/>
  <c r="AE63" i="1"/>
  <c r="AF63" i="1"/>
  <c r="A64" i="1"/>
  <c r="C64" i="1"/>
  <c r="D64" i="1"/>
  <c r="E64" i="1"/>
  <c r="F64" i="1"/>
  <c r="H64" i="1"/>
  <c r="J64" i="1"/>
  <c r="L64" i="1"/>
  <c r="P64" i="1"/>
  <c r="Q64" i="1"/>
  <c r="AA64" i="1"/>
  <c r="AC64" i="1"/>
  <c r="AD64" i="1"/>
  <c r="AE64" i="1"/>
  <c r="AF64" i="1"/>
  <c r="A65" i="1"/>
  <c r="C65" i="1"/>
  <c r="D65" i="1"/>
  <c r="E65" i="1"/>
  <c r="F65" i="1"/>
  <c r="H65" i="1"/>
  <c r="J65" i="1"/>
  <c r="L65" i="1"/>
  <c r="P65" i="1"/>
  <c r="Q65" i="1"/>
  <c r="AA65" i="1"/>
  <c r="AC65" i="1"/>
  <c r="AD65" i="1"/>
  <c r="AE65" i="1"/>
  <c r="AF65" i="1"/>
  <c r="A66" i="1"/>
  <c r="C66" i="1"/>
  <c r="D66" i="1"/>
  <c r="E66" i="1"/>
  <c r="F66" i="1"/>
  <c r="H66" i="1"/>
  <c r="J66" i="1"/>
  <c r="L66" i="1"/>
  <c r="P66" i="1"/>
  <c r="Q66" i="1"/>
  <c r="AA66" i="1"/>
  <c r="AC66" i="1"/>
  <c r="AD66" i="1"/>
  <c r="AE66" i="1"/>
  <c r="AF66" i="1"/>
  <c r="A67" i="1"/>
  <c r="C67" i="1"/>
  <c r="D67" i="1"/>
  <c r="E67" i="1"/>
  <c r="F67" i="1"/>
  <c r="H67" i="1"/>
  <c r="J67" i="1"/>
  <c r="L67" i="1"/>
  <c r="P67" i="1"/>
  <c r="Q67" i="1"/>
  <c r="AA67" i="1"/>
  <c r="AC67" i="1"/>
  <c r="AD67" i="1"/>
  <c r="AE67" i="1"/>
  <c r="AF67" i="1"/>
  <c r="A68" i="1"/>
  <c r="C68" i="1"/>
  <c r="D68" i="1"/>
  <c r="E68" i="1"/>
  <c r="F68" i="1"/>
  <c r="H68" i="1"/>
  <c r="J68" i="1"/>
  <c r="L68" i="1"/>
  <c r="P68" i="1"/>
  <c r="Q68" i="1"/>
  <c r="AA68" i="1"/>
  <c r="AC68" i="1"/>
  <c r="AD68" i="1"/>
  <c r="AE68" i="1"/>
  <c r="AF68" i="1"/>
  <c r="A69" i="1"/>
  <c r="C69" i="1"/>
  <c r="D69" i="1"/>
  <c r="E69" i="1"/>
  <c r="F69" i="1"/>
  <c r="H69" i="1"/>
  <c r="J69" i="1"/>
  <c r="L69" i="1"/>
  <c r="P69" i="1"/>
  <c r="Q69" i="1"/>
  <c r="AA69" i="1"/>
  <c r="AC69" i="1"/>
  <c r="AD69" i="1"/>
  <c r="AE69" i="1"/>
  <c r="AF69" i="1"/>
  <c r="A70" i="1"/>
  <c r="C70" i="1"/>
  <c r="D70" i="1"/>
  <c r="E70" i="1"/>
  <c r="F70" i="1"/>
  <c r="H70" i="1"/>
  <c r="J70" i="1"/>
  <c r="L70" i="1"/>
  <c r="P70" i="1"/>
  <c r="Q70" i="1"/>
  <c r="AA70" i="1"/>
  <c r="AC70" i="1"/>
  <c r="AD70" i="1"/>
  <c r="AE70" i="1"/>
  <c r="AF70" i="1"/>
  <c r="A71" i="1"/>
  <c r="C71" i="1"/>
  <c r="D71" i="1"/>
  <c r="E71" i="1"/>
  <c r="F71" i="1"/>
  <c r="H71" i="1"/>
  <c r="J71" i="1"/>
  <c r="L71" i="1"/>
  <c r="P71" i="1"/>
  <c r="Q71" i="1"/>
  <c r="AA71" i="1"/>
  <c r="AC71" i="1"/>
  <c r="AD71" i="1"/>
  <c r="AE71" i="1"/>
  <c r="AF71" i="1"/>
  <c r="A72" i="1"/>
  <c r="C72" i="1"/>
  <c r="D72" i="1"/>
  <c r="E72" i="1"/>
  <c r="F72" i="1"/>
  <c r="H72" i="1"/>
  <c r="J72" i="1"/>
  <c r="L72" i="1"/>
  <c r="P72" i="1"/>
  <c r="Q72" i="1"/>
  <c r="AA72" i="1"/>
  <c r="AB72" i="1"/>
  <c r="AC72" i="1"/>
  <c r="AD72" i="1"/>
  <c r="AE72" i="1"/>
  <c r="AF72" i="1"/>
  <c r="A73" i="1"/>
  <c r="C73" i="1"/>
  <c r="D73" i="1"/>
  <c r="E73" i="1"/>
  <c r="F73" i="1"/>
  <c r="H73" i="1"/>
  <c r="J73" i="1"/>
  <c r="L73" i="1"/>
  <c r="P73" i="1"/>
  <c r="Q73" i="1"/>
  <c r="AA73" i="1"/>
  <c r="AB73" i="1"/>
  <c r="AC73" i="1"/>
  <c r="AD73" i="1"/>
  <c r="AE73" i="1"/>
  <c r="AF73" i="1"/>
  <c r="A74" i="1"/>
  <c r="C74" i="1"/>
  <c r="D74" i="1"/>
  <c r="E74" i="1"/>
  <c r="F74" i="1"/>
  <c r="H74" i="1"/>
  <c r="J74" i="1"/>
  <c r="L74" i="1"/>
  <c r="P74" i="1"/>
  <c r="Q74" i="1"/>
  <c r="AA74" i="1"/>
  <c r="AB74" i="1"/>
  <c r="AC74" i="1"/>
  <c r="AD74" i="1"/>
  <c r="AE74" i="1"/>
  <c r="AF74" i="1"/>
  <c r="A75" i="1"/>
  <c r="C75" i="1"/>
  <c r="D75" i="1"/>
  <c r="E75" i="1"/>
  <c r="F75" i="1"/>
  <c r="H75" i="1"/>
  <c r="J75" i="1"/>
  <c r="L75" i="1"/>
  <c r="P75" i="1"/>
  <c r="Q75" i="1"/>
  <c r="AA75" i="1"/>
  <c r="AB75" i="1"/>
  <c r="AC75" i="1"/>
  <c r="AD75" i="1"/>
  <c r="AE75" i="1"/>
  <c r="AF75" i="1"/>
  <c r="A76" i="1"/>
  <c r="C76" i="1"/>
  <c r="D76" i="1"/>
  <c r="E76" i="1"/>
  <c r="F76" i="1"/>
  <c r="H76" i="1"/>
  <c r="J76" i="1"/>
  <c r="L76" i="1"/>
  <c r="P76" i="1"/>
  <c r="Q76" i="1"/>
  <c r="AA76" i="1"/>
  <c r="AB76" i="1"/>
  <c r="AC76" i="1"/>
  <c r="AD76" i="1"/>
  <c r="AE76" i="1"/>
  <c r="AF76" i="1"/>
  <c r="A77" i="1"/>
  <c r="C77" i="1"/>
  <c r="D77" i="1"/>
  <c r="E77" i="1"/>
  <c r="F77" i="1"/>
  <c r="H77" i="1"/>
  <c r="J77" i="1"/>
  <c r="L77" i="1"/>
  <c r="P77" i="1"/>
  <c r="Q77" i="1"/>
  <c r="AA77" i="1"/>
  <c r="AB77" i="1"/>
  <c r="AC77" i="1"/>
  <c r="AD77" i="1"/>
  <c r="AE77" i="1"/>
  <c r="AF77" i="1"/>
  <c r="A78" i="1"/>
  <c r="C78" i="1"/>
  <c r="D78" i="1"/>
  <c r="E78" i="1"/>
  <c r="F78" i="1"/>
  <c r="H78" i="1"/>
  <c r="J78" i="1"/>
  <c r="L78" i="1"/>
  <c r="P78" i="1"/>
  <c r="Q78" i="1"/>
  <c r="AA78" i="1"/>
  <c r="AB78" i="1"/>
  <c r="AC78" i="1"/>
  <c r="AD78" i="1"/>
  <c r="AE78" i="1"/>
  <c r="AF78" i="1"/>
  <c r="A79" i="1"/>
  <c r="C79" i="1"/>
  <c r="D79" i="1"/>
  <c r="E79" i="1"/>
  <c r="F79" i="1"/>
  <c r="H79" i="1"/>
  <c r="J79" i="1"/>
  <c r="L79" i="1"/>
  <c r="P79" i="1"/>
  <c r="Q79" i="1"/>
  <c r="AA79" i="1"/>
  <c r="AB79" i="1"/>
  <c r="AC79" i="1"/>
  <c r="AD79" i="1"/>
  <c r="AE79" i="1"/>
  <c r="AF79" i="1"/>
  <c r="A80" i="1"/>
  <c r="C80" i="1"/>
  <c r="D80" i="1"/>
  <c r="E80" i="1"/>
  <c r="F80" i="1"/>
  <c r="H80" i="1"/>
  <c r="J80" i="1"/>
  <c r="L80" i="1"/>
  <c r="P80" i="1"/>
  <c r="Q80" i="1"/>
  <c r="AA80" i="1"/>
  <c r="AB80" i="1"/>
  <c r="AC80" i="1"/>
  <c r="AD80" i="1"/>
  <c r="AE80" i="1"/>
  <c r="AF80" i="1"/>
  <c r="A81" i="1"/>
  <c r="C81" i="1"/>
  <c r="D81" i="1"/>
  <c r="E81" i="1"/>
  <c r="F81" i="1"/>
  <c r="H81" i="1"/>
  <c r="J81" i="1"/>
  <c r="L81" i="1"/>
  <c r="P81" i="1"/>
  <c r="Q81" i="1"/>
  <c r="AA81" i="1"/>
  <c r="AB81" i="1"/>
  <c r="AC81" i="1"/>
  <c r="AD81" i="1"/>
  <c r="AE81" i="1"/>
  <c r="AF81" i="1"/>
  <c r="A82" i="1"/>
  <c r="C82" i="1"/>
  <c r="D82" i="1"/>
  <c r="E82" i="1"/>
  <c r="F82" i="1"/>
  <c r="H82" i="1"/>
  <c r="J82" i="1"/>
  <c r="L82" i="1"/>
  <c r="P82" i="1"/>
  <c r="Q82" i="1"/>
  <c r="AA82" i="1"/>
  <c r="AB82" i="1"/>
  <c r="AC82" i="1"/>
  <c r="AD82" i="1"/>
  <c r="AE82" i="1"/>
  <c r="AF82" i="1"/>
  <c r="A83" i="1"/>
  <c r="C83" i="1"/>
  <c r="D83" i="1"/>
  <c r="E83" i="1"/>
  <c r="F83" i="1"/>
  <c r="H83" i="1"/>
  <c r="J83" i="1"/>
  <c r="L83" i="1"/>
  <c r="P83" i="1"/>
  <c r="Q83" i="1"/>
  <c r="AA83" i="1"/>
  <c r="AB83" i="1"/>
  <c r="AC83" i="1"/>
  <c r="AD83" i="1"/>
  <c r="AE83" i="1"/>
  <c r="AF83" i="1"/>
  <c r="A84" i="1"/>
  <c r="C84" i="1"/>
  <c r="D84" i="1"/>
  <c r="E84" i="1"/>
  <c r="F84" i="1"/>
  <c r="H84" i="1"/>
  <c r="J84" i="1"/>
  <c r="L84" i="1"/>
  <c r="P84" i="1"/>
  <c r="Q84" i="1"/>
  <c r="AA84" i="1"/>
  <c r="AB84" i="1"/>
  <c r="AC84" i="1"/>
  <c r="AD84" i="1"/>
  <c r="AE84" i="1"/>
  <c r="AF84" i="1"/>
  <c r="A85" i="1"/>
  <c r="C85" i="1"/>
  <c r="D85" i="1"/>
  <c r="E85" i="1"/>
  <c r="F85" i="1"/>
  <c r="H85" i="1"/>
  <c r="J85" i="1"/>
  <c r="L85" i="1"/>
  <c r="P85" i="1"/>
  <c r="Q85" i="1"/>
  <c r="AA85" i="1"/>
  <c r="AB85" i="1"/>
  <c r="AC85" i="1"/>
  <c r="AD85" i="1"/>
  <c r="AE85" i="1"/>
  <c r="AF85" i="1"/>
  <c r="A86" i="1"/>
  <c r="C86" i="1"/>
  <c r="D86" i="1"/>
  <c r="E86" i="1"/>
  <c r="F86" i="1"/>
  <c r="H86" i="1"/>
  <c r="J86" i="1"/>
  <c r="L86" i="1"/>
  <c r="P86" i="1"/>
  <c r="Q86" i="1"/>
  <c r="AA86" i="1"/>
  <c r="AB86" i="1"/>
  <c r="AC86" i="1"/>
  <c r="AD86" i="1"/>
  <c r="AE86" i="1"/>
  <c r="AF86" i="1"/>
  <c r="A87" i="1"/>
  <c r="C87" i="1"/>
  <c r="D87" i="1"/>
  <c r="E87" i="1"/>
  <c r="F87" i="1"/>
  <c r="H87" i="1"/>
  <c r="J87" i="1"/>
  <c r="L87" i="1"/>
  <c r="P87" i="1"/>
  <c r="Q87" i="1"/>
  <c r="AA87" i="1"/>
  <c r="AB87" i="1"/>
  <c r="AC87" i="1"/>
  <c r="AD87" i="1"/>
  <c r="AE87" i="1"/>
  <c r="AF87" i="1"/>
  <c r="A88" i="1"/>
  <c r="C88" i="1"/>
  <c r="D88" i="1"/>
  <c r="E88" i="1"/>
  <c r="F88" i="1"/>
  <c r="H88" i="1"/>
  <c r="J88" i="1"/>
  <c r="L88" i="1"/>
  <c r="P88" i="1"/>
  <c r="Q88" i="1"/>
  <c r="AA88" i="1"/>
  <c r="AB88" i="1"/>
  <c r="AC88" i="1"/>
  <c r="AD88" i="1"/>
  <c r="AE88" i="1"/>
  <c r="AF88" i="1"/>
  <c r="A89" i="1"/>
  <c r="C89" i="1"/>
  <c r="D89" i="1"/>
  <c r="E89" i="1"/>
  <c r="F89" i="1"/>
  <c r="H89" i="1"/>
  <c r="J89" i="1"/>
  <c r="L89" i="1"/>
  <c r="P89" i="1"/>
  <c r="Q89" i="1"/>
  <c r="AA89" i="1"/>
  <c r="AB89" i="1"/>
  <c r="AC89" i="1"/>
  <c r="AD89" i="1"/>
  <c r="AE89" i="1"/>
  <c r="AF89" i="1"/>
  <c r="A90" i="1"/>
  <c r="C90" i="1"/>
  <c r="D90" i="1"/>
  <c r="E90" i="1"/>
  <c r="F90" i="1"/>
  <c r="H90" i="1"/>
  <c r="J90" i="1"/>
  <c r="L90" i="1"/>
  <c r="P90" i="1"/>
  <c r="Q90" i="1"/>
  <c r="AA90" i="1"/>
  <c r="AB90" i="1"/>
  <c r="AC90" i="1"/>
  <c r="AD90" i="1"/>
  <c r="AE90" i="1"/>
  <c r="AF90" i="1"/>
  <c r="A91" i="1"/>
  <c r="C91" i="1"/>
  <c r="D91" i="1"/>
  <c r="E91" i="1"/>
  <c r="F91" i="1"/>
  <c r="H91" i="1"/>
  <c r="J91" i="1"/>
  <c r="L91" i="1"/>
  <c r="P91" i="1"/>
  <c r="Q91" i="1"/>
  <c r="AA91" i="1"/>
  <c r="AB91" i="1"/>
  <c r="AC91" i="1"/>
  <c r="AD91" i="1"/>
  <c r="AE91" i="1"/>
  <c r="AF91" i="1"/>
  <c r="A92" i="1"/>
  <c r="C92" i="1"/>
  <c r="D92" i="1"/>
  <c r="E92" i="1"/>
  <c r="F92" i="1"/>
  <c r="H92" i="1"/>
  <c r="J92" i="1"/>
  <c r="L92" i="1"/>
  <c r="P92" i="1"/>
  <c r="Q92" i="1"/>
  <c r="AA92" i="1"/>
  <c r="AB92" i="1"/>
  <c r="AC92" i="1"/>
  <c r="AD92" i="1"/>
  <c r="AE92" i="1"/>
  <c r="AF92" i="1"/>
  <c r="A93" i="1"/>
  <c r="C93" i="1"/>
  <c r="D93" i="1"/>
  <c r="E93" i="1"/>
  <c r="F93" i="1"/>
  <c r="H93" i="1"/>
  <c r="J93" i="1"/>
  <c r="L93" i="1"/>
  <c r="P93" i="1"/>
  <c r="Q93" i="1"/>
  <c r="AA93" i="1"/>
  <c r="AB93" i="1"/>
  <c r="AC93" i="1"/>
  <c r="AD93" i="1"/>
  <c r="AE93" i="1"/>
  <c r="AF93" i="1"/>
  <c r="A94" i="1"/>
  <c r="C94" i="1"/>
  <c r="D94" i="1"/>
  <c r="E94" i="1"/>
  <c r="F94" i="1"/>
  <c r="H94" i="1"/>
  <c r="J94" i="1"/>
  <c r="L94" i="1"/>
  <c r="P94" i="1"/>
  <c r="Q94" i="1"/>
  <c r="AA94" i="1"/>
  <c r="AB94" i="1"/>
  <c r="AC94" i="1"/>
  <c r="AD94" i="1"/>
  <c r="AE94" i="1"/>
  <c r="AF94" i="1"/>
  <c r="A95" i="1"/>
  <c r="C95" i="1"/>
  <c r="D95" i="1"/>
  <c r="E95" i="1"/>
  <c r="F95" i="1"/>
  <c r="H95" i="1"/>
  <c r="J95" i="1"/>
  <c r="L95" i="1"/>
  <c r="P95" i="1"/>
  <c r="Q95" i="1"/>
  <c r="AA95" i="1"/>
  <c r="AB95" i="1"/>
  <c r="AC95" i="1"/>
  <c r="AD95" i="1"/>
  <c r="AE95" i="1"/>
  <c r="AF95" i="1"/>
  <c r="A96" i="1"/>
  <c r="C96" i="1"/>
  <c r="D96" i="1"/>
  <c r="E96" i="1"/>
  <c r="F96" i="1"/>
  <c r="H96" i="1"/>
  <c r="J96" i="1"/>
  <c r="L96" i="1"/>
  <c r="P96" i="1"/>
  <c r="Q96" i="1"/>
  <c r="AA96" i="1"/>
  <c r="AB96" i="1"/>
  <c r="AC96" i="1"/>
  <c r="AD96" i="1"/>
  <c r="AE96" i="1"/>
  <c r="AF96" i="1"/>
  <c r="A97" i="1"/>
  <c r="C97" i="1"/>
  <c r="D97" i="1"/>
  <c r="E97" i="1"/>
  <c r="F97" i="1"/>
  <c r="H97" i="1"/>
  <c r="J97" i="1"/>
  <c r="L97" i="1"/>
  <c r="P97" i="1"/>
  <c r="Q97" i="1"/>
  <c r="AA97" i="1"/>
  <c r="AB97" i="1"/>
  <c r="AC97" i="1"/>
  <c r="AD97" i="1"/>
  <c r="AE97" i="1"/>
  <c r="AF97" i="1"/>
  <c r="A98" i="1"/>
  <c r="C98" i="1"/>
  <c r="D98" i="1"/>
  <c r="E98" i="1"/>
  <c r="F98" i="1"/>
  <c r="H98" i="1"/>
  <c r="J98" i="1"/>
  <c r="L98" i="1"/>
  <c r="P98" i="1"/>
  <c r="Q98" i="1"/>
  <c r="AA98" i="1"/>
  <c r="AB98" i="1"/>
  <c r="AC98" i="1"/>
  <c r="AD98" i="1"/>
  <c r="AE98" i="1"/>
  <c r="AF98" i="1"/>
  <c r="A99" i="1"/>
  <c r="C99" i="1"/>
  <c r="D99" i="1"/>
  <c r="E99" i="1"/>
  <c r="F99" i="1"/>
  <c r="H99" i="1"/>
  <c r="J99" i="1"/>
  <c r="L99" i="1"/>
  <c r="P99" i="1"/>
  <c r="Q99" i="1"/>
  <c r="AA99" i="1"/>
  <c r="AB99" i="1"/>
  <c r="AC99" i="1"/>
  <c r="AD99" i="1"/>
  <c r="AE99" i="1"/>
  <c r="AF99" i="1"/>
  <c r="A100" i="1"/>
  <c r="C100" i="1"/>
  <c r="D100" i="1"/>
  <c r="E100" i="1"/>
  <c r="F100" i="1"/>
  <c r="H100" i="1"/>
  <c r="J100" i="1"/>
  <c r="L100" i="1"/>
  <c r="P100" i="1"/>
  <c r="Q100" i="1"/>
  <c r="AA100" i="1"/>
  <c r="AB100" i="1"/>
  <c r="AC100" i="1"/>
  <c r="AD100" i="1"/>
  <c r="AE100" i="1"/>
  <c r="AF100" i="1"/>
  <c r="A101" i="1"/>
  <c r="C101" i="1"/>
  <c r="D101" i="1"/>
  <c r="E101" i="1"/>
  <c r="F101" i="1"/>
  <c r="H101" i="1"/>
  <c r="J101" i="1"/>
  <c r="L101" i="1"/>
  <c r="P101" i="1"/>
  <c r="Q101" i="1"/>
  <c r="AA101" i="1"/>
  <c r="AB101" i="1"/>
  <c r="AC101" i="1"/>
  <c r="AD101" i="1"/>
  <c r="AE101" i="1"/>
  <c r="AF101" i="1"/>
  <c r="A102" i="1"/>
  <c r="C102" i="1"/>
  <c r="D102" i="1"/>
  <c r="E102" i="1"/>
  <c r="F102" i="1"/>
  <c r="H102" i="1"/>
  <c r="J102" i="1"/>
  <c r="L102" i="1"/>
  <c r="P102" i="1"/>
  <c r="Q102" i="1"/>
  <c r="AA102" i="1"/>
  <c r="AB102" i="1"/>
  <c r="AC102" i="1"/>
  <c r="AD102" i="1"/>
  <c r="AE102" i="1"/>
  <c r="AF102" i="1"/>
  <c r="A103" i="1"/>
  <c r="C103" i="1"/>
  <c r="D103" i="1"/>
  <c r="E103" i="1"/>
  <c r="F103" i="1"/>
  <c r="H103" i="1"/>
  <c r="J103" i="1"/>
  <c r="L103" i="1"/>
  <c r="P103" i="1"/>
  <c r="Q103" i="1"/>
  <c r="AA103" i="1"/>
  <c r="AB103" i="1"/>
  <c r="AC103" i="1"/>
  <c r="AD103" i="1"/>
  <c r="AE103" i="1"/>
  <c r="AF103" i="1"/>
  <c r="A104" i="1"/>
  <c r="C104" i="1"/>
  <c r="D104" i="1"/>
  <c r="E104" i="1"/>
  <c r="F104" i="1"/>
  <c r="H104" i="1"/>
  <c r="J104" i="1"/>
  <c r="L104" i="1"/>
  <c r="P104" i="1"/>
  <c r="Q104" i="1"/>
  <c r="AA104" i="1"/>
  <c r="AB104" i="1"/>
  <c r="AC104" i="1"/>
  <c r="AD104" i="1"/>
  <c r="AE104" i="1"/>
  <c r="AF104" i="1"/>
  <c r="A105" i="1"/>
  <c r="C105" i="1"/>
  <c r="D105" i="1"/>
  <c r="E105" i="1"/>
  <c r="F105" i="1"/>
  <c r="H105" i="1"/>
  <c r="J105" i="1"/>
  <c r="L105" i="1"/>
  <c r="P105" i="1"/>
  <c r="Q105" i="1"/>
  <c r="AA105" i="1"/>
  <c r="AB105" i="1"/>
  <c r="AC105" i="1"/>
  <c r="AD105" i="1"/>
  <c r="AE105" i="1"/>
  <c r="AF105" i="1"/>
  <c r="A106" i="1"/>
  <c r="C106" i="1"/>
  <c r="D106" i="1"/>
  <c r="E106" i="1"/>
  <c r="F106" i="1"/>
  <c r="H106" i="1"/>
  <c r="J106" i="1"/>
  <c r="L106" i="1"/>
  <c r="P106" i="1"/>
  <c r="Q106" i="1"/>
  <c r="AA106" i="1"/>
  <c r="AB106" i="1"/>
  <c r="AC106" i="1"/>
  <c r="AD106" i="1"/>
  <c r="AE106" i="1"/>
  <c r="AF106" i="1"/>
  <c r="A107" i="1"/>
  <c r="C107" i="1"/>
  <c r="D107" i="1"/>
  <c r="E107" i="1"/>
  <c r="F107" i="1"/>
  <c r="H107" i="1"/>
  <c r="J107" i="1"/>
  <c r="L107" i="1"/>
  <c r="P107" i="1"/>
  <c r="Q107" i="1"/>
  <c r="AA107" i="1"/>
  <c r="AB107" i="1"/>
  <c r="AC107" i="1"/>
  <c r="AD107" i="1"/>
  <c r="AE107" i="1"/>
  <c r="AF107" i="1"/>
  <c r="A108" i="1"/>
  <c r="C108" i="1"/>
  <c r="D108" i="1"/>
  <c r="E108" i="1"/>
  <c r="F108" i="1"/>
  <c r="H108" i="1"/>
  <c r="J108" i="1"/>
  <c r="L108" i="1"/>
  <c r="P108" i="1"/>
  <c r="Q108" i="1"/>
  <c r="AA108" i="1"/>
  <c r="AB108" i="1"/>
  <c r="AC108" i="1"/>
  <c r="AD108" i="1"/>
  <c r="AE108" i="1"/>
  <c r="AF108" i="1"/>
  <c r="A109" i="1"/>
  <c r="C109" i="1"/>
  <c r="D109" i="1"/>
  <c r="E109" i="1"/>
  <c r="F109" i="1"/>
  <c r="H109" i="1"/>
  <c r="J109" i="1"/>
  <c r="L109" i="1"/>
  <c r="P109" i="1"/>
  <c r="Q109" i="1"/>
  <c r="AA109" i="1"/>
  <c r="AB109" i="1"/>
  <c r="AC109" i="1"/>
  <c r="AD109" i="1"/>
  <c r="AE109" i="1"/>
  <c r="AF109" i="1"/>
  <c r="A110" i="1"/>
  <c r="C110" i="1"/>
  <c r="D110" i="1"/>
  <c r="E110" i="1"/>
  <c r="F110" i="1"/>
  <c r="H110" i="1"/>
  <c r="J110" i="1"/>
  <c r="L110" i="1"/>
  <c r="P110" i="1"/>
  <c r="Q110" i="1"/>
  <c r="AA110" i="1"/>
  <c r="AB110" i="1"/>
  <c r="AC110" i="1"/>
  <c r="AD110" i="1"/>
  <c r="AE110" i="1"/>
  <c r="AF110" i="1"/>
  <c r="A111" i="1"/>
  <c r="C111" i="1"/>
  <c r="D111" i="1"/>
  <c r="E111" i="1"/>
  <c r="F111" i="1"/>
  <c r="H111" i="1"/>
  <c r="J111" i="1"/>
  <c r="L111" i="1"/>
  <c r="P111" i="1"/>
  <c r="Q111" i="1"/>
  <c r="AA111" i="1"/>
  <c r="AB111" i="1"/>
  <c r="AC111" i="1"/>
  <c r="AD111" i="1"/>
  <c r="AE111" i="1"/>
  <c r="AF111" i="1"/>
  <c r="A112" i="1"/>
  <c r="C112" i="1"/>
  <c r="D112" i="1"/>
  <c r="E112" i="1"/>
  <c r="F112" i="1"/>
  <c r="H112" i="1"/>
  <c r="J112" i="1"/>
  <c r="L112" i="1"/>
  <c r="P112" i="1"/>
  <c r="Q112" i="1"/>
  <c r="AA112" i="1"/>
  <c r="AB112" i="1"/>
  <c r="AC112" i="1"/>
  <c r="AD112" i="1"/>
  <c r="AE112" i="1"/>
  <c r="AF112" i="1"/>
  <c r="A113" i="1"/>
  <c r="C113" i="1"/>
  <c r="D113" i="1"/>
  <c r="E113" i="1"/>
  <c r="F113" i="1"/>
  <c r="H113" i="1"/>
  <c r="J113" i="1"/>
  <c r="L113" i="1"/>
  <c r="P113" i="1"/>
  <c r="Q113" i="1"/>
  <c r="AA113" i="1"/>
  <c r="AB113" i="1"/>
  <c r="AC113" i="1"/>
  <c r="AD113" i="1"/>
  <c r="AE113" i="1"/>
  <c r="AF113" i="1"/>
  <c r="A114" i="1"/>
  <c r="C114" i="1"/>
  <c r="D114" i="1"/>
  <c r="E114" i="1"/>
  <c r="F114" i="1"/>
  <c r="H114" i="1"/>
  <c r="J114" i="1"/>
  <c r="L114" i="1"/>
  <c r="P114" i="1"/>
  <c r="Q114" i="1"/>
  <c r="AA114" i="1"/>
  <c r="AB114" i="1"/>
  <c r="AC114" i="1"/>
  <c r="AD114" i="1"/>
  <c r="AE114" i="1"/>
  <c r="AF114" i="1"/>
  <c r="A115" i="1"/>
  <c r="C115" i="1"/>
  <c r="D115" i="1"/>
  <c r="E115" i="1"/>
  <c r="F115" i="1"/>
  <c r="H115" i="1"/>
  <c r="J115" i="1"/>
  <c r="L115" i="1"/>
  <c r="P115" i="1"/>
  <c r="Q115" i="1"/>
  <c r="AA115" i="1"/>
  <c r="AB115" i="1"/>
  <c r="AC115" i="1"/>
  <c r="AD115" i="1"/>
  <c r="AE115" i="1"/>
  <c r="AF115" i="1"/>
  <c r="A116" i="1"/>
  <c r="C116" i="1"/>
  <c r="D116" i="1"/>
  <c r="E116" i="1"/>
  <c r="F116" i="1"/>
  <c r="H116" i="1"/>
  <c r="J116" i="1"/>
  <c r="L116" i="1"/>
  <c r="P116" i="1"/>
  <c r="Q116" i="1"/>
  <c r="AA116" i="1"/>
  <c r="AB116" i="1"/>
  <c r="AC116" i="1"/>
  <c r="AD116" i="1"/>
  <c r="AE116" i="1"/>
  <c r="AF116" i="1"/>
  <c r="A117" i="1"/>
  <c r="C117" i="1"/>
  <c r="D117" i="1"/>
  <c r="E117" i="1"/>
  <c r="F117" i="1"/>
  <c r="H117" i="1"/>
  <c r="J117" i="1"/>
  <c r="L117" i="1"/>
  <c r="P117" i="1"/>
  <c r="Q117" i="1"/>
  <c r="AA117" i="1"/>
  <c r="AB117" i="1"/>
  <c r="AC117" i="1"/>
  <c r="AD117" i="1"/>
  <c r="AE117" i="1"/>
  <c r="AF117" i="1"/>
  <c r="A118" i="1"/>
  <c r="C118" i="1"/>
  <c r="D118" i="1"/>
  <c r="E118" i="1"/>
  <c r="F118" i="1"/>
  <c r="H118" i="1"/>
  <c r="J118" i="1"/>
  <c r="L118" i="1"/>
  <c r="P118" i="1"/>
  <c r="Q118" i="1"/>
  <c r="AA118" i="1"/>
  <c r="AB118" i="1"/>
  <c r="AC118" i="1"/>
  <c r="AD118" i="1"/>
  <c r="AE118" i="1"/>
  <c r="AF118" i="1"/>
  <c r="A119" i="1"/>
  <c r="C119" i="1"/>
  <c r="D119" i="1"/>
  <c r="E119" i="1"/>
  <c r="F119" i="1"/>
  <c r="H119" i="1"/>
  <c r="J119" i="1"/>
  <c r="L119" i="1"/>
  <c r="P119" i="1"/>
  <c r="Q119" i="1"/>
  <c r="AA119" i="1"/>
  <c r="AB119" i="1"/>
  <c r="AC119" i="1"/>
  <c r="AD119" i="1"/>
  <c r="AE119" i="1"/>
  <c r="AF119" i="1"/>
  <c r="A120" i="1"/>
  <c r="C120" i="1"/>
  <c r="D120" i="1"/>
  <c r="E120" i="1"/>
  <c r="F120" i="1"/>
  <c r="H120" i="1"/>
  <c r="J120" i="1"/>
  <c r="L120" i="1"/>
  <c r="P120" i="1"/>
  <c r="Q120" i="1"/>
  <c r="AA120" i="1"/>
  <c r="AB120" i="1"/>
  <c r="AC120" i="1"/>
  <c r="AD120" i="1"/>
  <c r="AE120" i="1"/>
  <c r="AF120" i="1"/>
  <c r="A121" i="1"/>
  <c r="C121" i="1"/>
  <c r="D121" i="1"/>
  <c r="E121" i="1"/>
  <c r="F121" i="1"/>
  <c r="H121" i="1"/>
  <c r="J121" i="1"/>
  <c r="L121" i="1"/>
  <c r="P121" i="1"/>
  <c r="Q121" i="1"/>
  <c r="AA121" i="1"/>
  <c r="AB121" i="1"/>
  <c r="AC121" i="1"/>
  <c r="AD121" i="1"/>
  <c r="AE121" i="1"/>
  <c r="AF121" i="1"/>
  <c r="A122" i="1"/>
  <c r="C122" i="1"/>
  <c r="D122" i="1"/>
  <c r="E122" i="1"/>
  <c r="F122" i="1"/>
  <c r="H122" i="1"/>
  <c r="J122" i="1"/>
  <c r="L122" i="1"/>
  <c r="P122" i="1"/>
  <c r="Q122" i="1"/>
  <c r="AA122" i="1"/>
  <c r="AB122" i="1"/>
  <c r="AC122" i="1"/>
  <c r="AD122" i="1"/>
  <c r="AE122" i="1"/>
  <c r="AF122" i="1"/>
  <c r="A123" i="1"/>
  <c r="C123" i="1"/>
  <c r="D123" i="1"/>
  <c r="E123" i="1"/>
  <c r="F123" i="1"/>
  <c r="H123" i="1"/>
  <c r="J123" i="1"/>
  <c r="L123" i="1"/>
  <c r="P123" i="1"/>
  <c r="Q123" i="1"/>
  <c r="AA123" i="1"/>
  <c r="AB123" i="1"/>
  <c r="AC123" i="1"/>
  <c r="AD123" i="1"/>
  <c r="AE123" i="1"/>
  <c r="AF123" i="1"/>
  <c r="A124" i="1"/>
  <c r="C124" i="1"/>
  <c r="D124" i="1"/>
  <c r="E124" i="1"/>
  <c r="F124" i="1"/>
  <c r="H124" i="1"/>
  <c r="J124" i="1"/>
  <c r="L124" i="1"/>
  <c r="P124" i="1"/>
  <c r="Q124" i="1"/>
  <c r="AA124" i="1"/>
  <c r="AB124" i="1"/>
  <c r="AC124" i="1"/>
  <c r="AD124" i="1"/>
  <c r="AE124" i="1"/>
  <c r="AF124" i="1"/>
  <c r="A125" i="1"/>
  <c r="C125" i="1"/>
  <c r="D125" i="1"/>
  <c r="E125" i="1"/>
  <c r="F125" i="1"/>
  <c r="H125" i="1"/>
  <c r="J125" i="1"/>
  <c r="L125" i="1"/>
  <c r="P125" i="1"/>
  <c r="Q125" i="1"/>
  <c r="AA125" i="1"/>
  <c r="AB125" i="1"/>
  <c r="AC125" i="1"/>
  <c r="AD125" i="1"/>
  <c r="AE125" i="1"/>
  <c r="AF125" i="1"/>
  <c r="A126" i="1"/>
  <c r="C126" i="1"/>
  <c r="D126" i="1"/>
  <c r="E126" i="1"/>
  <c r="F126" i="1"/>
  <c r="H126" i="1"/>
  <c r="J126" i="1"/>
  <c r="L126" i="1"/>
  <c r="P126" i="1"/>
  <c r="Q126" i="1"/>
  <c r="AA126" i="1"/>
  <c r="AB126" i="1"/>
  <c r="AC126" i="1"/>
  <c r="AD126" i="1"/>
  <c r="AE126" i="1"/>
  <c r="AF126" i="1"/>
  <c r="A127" i="1"/>
  <c r="C127" i="1"/>
  <c r="D127" i="1"/>
  <c r="E127" i="1"/>
  <c r="F127" i="1"/>
  <c r="H127" i="1"/>
  <c r="J127" i="1"/>
  <c r="L127" i="1"/>
  <c r="P127" i="1"/>
  <c r="Q127" i="1"/>
  <c r="AA127" i="1"/>
  <c r="AB127" i="1"/>
  <c r="AC127" i="1"/>
  <c r="AD127" i="1"/>
  <c r="AE127" i="1"/>
  <c r="AF127" i="1"/>
  <c r="A128" i="1"/>
  <c r="C128" i="1"/>
  <c r="D128" i="1"/>
  <c r="E128" i="1"/>
  <c r="F128" i="1"/>
  <c r="H128" i="1"/>
  <c r="J128" i="1"/>
  <c r="L128" i="1"/>
  <c r="P128" i="1"/>
  <c r="Q128" i="1"/>
  <c r="AA128" i="1"/>
  <c r="AB128" i="1"/>
  <c r="AC128" i="1"/>
  <c r="AD128" i="1"/>
  <c r="AE128" i="1"/>
  <c r="AF128" i="1"/>
  <c r="A129" i="1"/>
  <c r="C129" i="1"/>
  <c r="D129" i="1"/>
  <c r="E129" i="1"/>
  <c r="F129" i="1"/>
  <c r="H129" i="1"/>
  <c r="J129" i="1"/>
  <c r="L129" i="1"/>
  <c r="P129" i="1"/>
  <c r="Q129" i="1"/>
  <c r="AA129" i="1"/>
  <c r="AB129" i="1"/>
  <c r="AC129" i="1"/>
  <c r="AD129" i="1"/>
  <c r="AE129" i="1"/>
  <c r="AF129" i="1"/>
  <c r="A130" i="1"/>
  <c r="C130" i="1"/>
  <c r="D130" i="1"/>
  <c r="E130" i="1"/>
  <c r="F130" i="1"/>
  <c r="H130" i="1"/>
  <c r="J130" i="1"/>
  <c r="L130" i="1"/>
  <c r="P130" i="1"/>
  <c r="Q130" i="1"/>
  <c r="AA130" i="1"/>
  <c r="AB130" i="1"/>
  <c r="AC130" i="1"/>
  <c r="AD130" i="1"/>
  <c r="AE130" i="1"/>
  <c r="AF130" i="1"/>
  <c r="A131" i="1"/>
  <c r="C131" i="1"/>
  <c r="D131" i="1"/>
  <c r="E131" i="1"/>
  <c r="F131" i="1"/>
  <c r="H131" i="1"/>
  <c r="J131" i="1"/>
  <c r="L131" i="1"/>
  <c r="P131" i="1"/>
  <c r="Q131" i="1"/>
  <c r="AA131" i="1"/>
  <c r="AB131" i="1"/>
  <c r="AC131" i="1"/>
  <c r="AD131" i="1"/>
  <c r="AE131" i="1"/>
  <c r="AF131" i="1"/>
  <c r="A132" i="1"/>
  <c r="C132" i="1"/>
  <c r="D132" i="1"/>
  <c r="E132" i="1"/>
  <c r="F132" i="1"/>
  <c r="H132" i="1"/>
  <c r="J132" i="1"/>
  <c r="L132" i="1"/>
  <c r="P132" i="1"/>
  <c r="Q132" i="1"/>
  <c r="AA132" i="1"/>
  <c r="AB132" i="1"/>
  <c r="AC132" i="1"/>
  <c r="AD132" i="1"/>
  <c r="AE132" i="1"/>
  <c r="AF132" i="1"/>
  <c r="A133" i="1"/>
  <c r="C133" i="1"/>
  <c r="D133" i="1"/>
  <c r="E133" i="1"/>
  <c r="F133" i="1"/>
  <c r="H133" i="1"/>
  <c r="J133" i="1"/>
  <c r="L133" i="1"/>
  <c r="P133" i="1"/>
  <c r="Q133" i="1"/>
  <c r="AA133" i="1"/>
  <c r="AB133" i="1"/>
  <c r="AC133" i="1"/>
  <c r="AD133" i="1"/>
  <c r="AE133" i="1"/>
  <c r="AF133" i="1"/>
  <c r="A134" i="1"/>
  <c r="C134" i="1"/>
  <c r="D134" i="1"/>
  <c r="E134" i="1"/>
  <c r="F134" i="1"/>
  <c r="H134" i="1"/>
  <c r="J134" i="1"/>
  <c r="L134" i="1"/>
  <c r="P134" i="1"/>
  <c r="Q134" i="1"/>
  <c r="AA134" i="1"/>
  <c r="AB134" i="1"/>
  <c r="AC134" i="1"/>
  <c r="AD134" i="1"/>
  <c r="AE134" i="1"/>
  <c r="AF134" i="1"/>
  <c r="A135" i="1"/>
  <c r="C135" i="1"/>
  <c r="D135" i="1"/>
  <c r="E135" i="1"/>
  <c r="F135" i="1"/>
  <c r="H135" i="1"/>
  <c r="J135" i="1"/>
  <c r="L135" i="1"/>
  <c r="P135" i="1"/>
  <c r="Q135" i="1"/>
  <c r="AA135" i="1"/>
  <c r="AB135" i="1"/>
  <c r="AC135" i="1"/>
  <c r="AD135" i="1"/>
  <c r="AE135" i="1"/>
  <c r="AF135" i="1"/>
  <c r="A136" i="1"/>
  <c r="C136" i="1"/>
  <c r="D136" i="1"/>
  <c r="E136" i="1"/>
  <c r="F136" i="1"/>
  <c r="H136" i="1"/>
  <c r="J136" i="1"/>
  <c r="L136" i="1"/>
  <c r="P136" i="1"/>
  <c r="Q136" i="1"/>
  <c r="AA136" i="1"/>
  <c r="AB136" i="1"/>
  <c r="AC136" i="1"/>
  <c r="AD136" i="1"/>
  <c r="AE136" i="1"/>
  <c r="AF136" i="1"/>
  <c r="A137" i="1"/>
  <c r="C137" i="1"/>
  <c r="D137" i="1"/>
  <c r="E137" i="1"/>
  <c r="F137" i="1"/>
  <c r="H137" i="1"/>
  <c r="J137" i="1"/>
  <c r="L137" i="1"/>
  <c r="P137" i="1"/>
  <c r="Q137" i="1"/>
  <c r="AA137" i="1"/>
  <c r="AB137" i="1"/>
  <c r="AC137" i="1"/>
  <c r="AD137" i="1"/>
  <c r="AE137" i="1"/>
  <c r="AF137" i="1"/>
  <c r="A138" i="1"/>
  <c r="C138" i="1"/>
  <c r="D138" i="1"/>
  <c r="E138" i="1"/>
  <c r="F138" i="1"/>
  <c r="H138" i="1"/>
  <c r="J138" i="1"/>
  <c r="L138" i="1"/>
  <c r="P138" i="1"/>
  <c r="Q138" i="1"/>
  <c r="AA138" i="1"/>
  <c r="AB138" i="1"/>
  <c r="AC138" i="1"/>
  <c r="AD138" i="1"/>
  <c r="AE138" i="1"/>
  <c r="AF138" i="1"/>
  <c r="A139" i="1"/>
  <c r="C139" i="1"/>
  <c r="D139" i="1"/>
  <c r="E139" i="1"/>
  <c r="F139" i="1"/>
  <c r="H139" i="1"/>
  <c r="J139" i="1"/>
  <c r="L139" i="1"/>
  <c r="P139" i="1"/>
  <c r="Q139" i="1"/>
  <c r="AA139" i="1"/>
  <c r="AB139" i="1"/>
  <c r="AC139" i="1"/>
  <c r="AD139" i="1"/>
  <c r="AE139" i="1"/>
  <c r="AF139" i="1"/>
  <c r="A140" i="1"/>
  <c r="C140" i="1"/>
  <c r="D140" i="1"/>
  <c r="E140" i="1"/>
  <c r="F140" i="1"/>
  <c r="H140" i="1"/>
  <c r="J140" i="1"/>
  <c r="L140" i="1"/>
  <c r="P140" i="1"/>
  <c r="Q140" i="1"/>
  <c r="AA140" i="1"/>
  <c r="AB140" i="1"/>
  <c r="AC140" i="1"/>
  <c r="AD140" i="1"/>
  <c r="AE140" i="1"/>
  <c r="AF140" i="1"/>
  <c r="A141" i="1"/>
  <c r="C141" i="1"/>
  <c r="D141" i="1"/>
  <c r="E141" i="1"/>
  <c r="F141" i="1"/>
  <c r="H141" i="1"/>
  <c r="J141" i="1"/>
  <c r="L141" i="1"/>
  <c r="P141" i="1"/>
  <c r="Q141" i="1"/>
  <c r="AA141" i="1"/>
  <c r="AB141" i="1"/>
  <c r="AC141" i="1"/>
  <c r="AD141" i="1"/>
  <c r="AE141" i="1"/>
  <c r="AF141" i="1"/>
  <c r="A142" i="1"/>
  <c r="C142" i="1"/>
  <c r="D142" i="1"/>
  <c r="E142" i="1"/>
  <c r="F142" i="1"/>
  <c r="H142" i="1"/>
  <c r="J142" i="1"/>
  <c r="L142" i="1"/>
  <c r="P142" i="1"/>
  <c r="Q142" i="1"/>
  <c r="AA142" i="1"/>
  <c r="AB142" i="1"/>
  <c r="AC142" i="1"/>
  <c r="AD142" i="1"/>
  <c r="AE142" i="1"/>
  <c r="AF142" i="1"/>
  <c r="A143" i="1"/>
  <c r="C143" i="1"/>
  <c r="D143" i="1"/>
  <c r="E143" i="1"/>
  <c r="F143" i="1"/>
  <c r="H143" i="1"/>
  <c r="J143" i="1"/>
  <c r="L143" i="1"/>
  <c r="P143" i="1"/>
  <c r="Q143" i="1"/>
  <c r="AA143" i="1"/>
  <c r="AB143" i="1"/>
  <c r="AC143" i="1"/>
  <c r="AD143" i="1"/>
  <c r="AE143" i="1"/>
  <c r="AF143" i="1"/>
  <c r="A144" i="1"/>
  <c r="C144" i="1"/>
  <c r="D144" i="1"/>
  <c r="E144" i="1"/>
  <c r="F144" i="1"/>
  <c r="H144" i="1"/>
  <c r="J144" i="1"/>
  <c r="L144" i="1"/>
  <c r="P144" i="1"/>
  <c r="Q144" i="1"/>
  <c r="AA144" i="1"/>
  <c r="AB144" i="1"/>
  <c r="AC144" i="1"/>
  <c r="AD144" i="1"/>
  <c r="AE144" i="1"/>
  <c r="AF144" i="1"/>
  <c r="A145" i="1"/>
  <c r="C145" i="1"/>
  <c r="D145" i="1"/>
  <c r="E145" i="1"/>
  <c r="F145" i="1"/>
  <c r="H145" i="1"/>
  <c r="J145" i="1"/>
  <c r="L145" i="1"/>
  <c r="P145" i="1"/>
  <c r="Q145" i="1"/>
  <c r="AA145" i="1"/>
  <c r="AB145" i="1"/>
  <c r="AC145" i="1"/>
  <c r="AD145" i="1"/>
  <c r="AE145" i="1"/>
  <c r="AF145" i="1"/>
  <c r="A146" i="1"/>
  <c r="C146" i="1"/>
  <c r="D146" i="1"/>
  <c r="E146" i="1"/>
  <c r="F146" i="1"/>
  <c r="H146" i="1"/>
  <c r="J146" i="1"/>
  <c r="L146" i="1"/>
  <c r="P146" i="1"/>
  <c r="Q146" i="1"/>
  <c r="AA146" i="1"/>
  <c r="AB146" i="1"/>
  <c r="AC146" i="1"/>
  <c r="AD146" i="1"/>
  <c r="AE146" i="1"/>
  <c r="AF146" i="1"/>
  <c r="A147" i="1"/>
  <c r="C147" i="1"/>
  <c r="D147" i="1"/>
  <c r="E147" i="1"/>
  <c r="F147" i="1"/>
  <c r="H147" i="1"/>
  <c r="J147" i="1"/>
  <c r="L147" i="1"/>
  <c r="P147" i="1"/>
  <c r="Q147" i="1"/>
  <c r="AA147" i="1"/>
  <c r="AB147" i="1"/>
  <c r="AC147" i="1"/>
  <c r="AD147" i="1"/>
  <c r="AE147" i="1"/>
  <c r="AF147" i="1"/>
  <c r="A148" i="1"/>
  <c r="C148" i="1"/>
  <c r="D148" i="1"/>
  <c r="E148" i="1"/>
  <c r="F148" i="1"/>
  <c r="H148" i="1"/>
  <c r="J148" i="1"/>
  <c r="L148" i="1"/>
  <c r="P148" i="1"/>
  <c r="Q148" i="1"/>
  <c r="AA148" i="1"/>
  <c r="AB148" i="1"/>
  <c r="AC148" i="1"/>
  <c r="AD148" i="1"/>
  <c r="AE148" i="1"/>
  <c r="AF148" i="1"/>
  <c r="A149" i="1"/>
  <c r="C149" i="1"/>
  <c r="D149" i="1"/>
  <c r="E149" i="1"/>
  <c r="F149" i="1"/>
  <c r="H149" i="1"/>
  <c r="J149" i="1"/>
  <c r="L149" i="1"/>
  <c r="P149" i="1"/>
  <c r="Q149" i="1"/>
  <c r="AA149" i="1"/>
  <c r="AB149" i="1"/>
  <c r="AC149" i="1"/>
  <c r="AD149" i="1"/>
  <c r="AE149" i="1"/>
  <c r="AF149" i="1"/>
  <c r="A150" i="1"/>
  <c r="C150" i="1"/>
  <c r="D150" i="1"/>
  <c r="E150" i="1"/>
  <c r="F150" i="1"/>
  <c r="H150" i="1"/>
  <c r="J150" i="1"/>
  <c r="L150" i="1"/>
  <c r="P150" i="1"/>
  <c r="Q150" i="1"/>
  <c r="AA150" i="1"/>
  <c r="AB150" i="1"/>
  <c r="AC150" i="1"/>
  <c r="AD150" i="1"/>
  <c r="AE150" i="1"/>
  <c r="AF150" i="1"/>
  <c r="A151" i="1"/>
  <c r="C151" i="1"/>
  <c r="D151" i="1"/>
  <c r="E151" i="1"/>
  <c r="F151" i="1"/>
  <c r="H151" i="1"/>
  <c r="J151" i="1"/>
  <c r="L151" i="1"/>
  <c r="P151" i="1"/>
  <c r="Q151" i="1"/>
  <c r="AA151" i="1"/>
  <c r="AB151" i="1"/>
  <c r="AC151" i="1"/>
  <c r="AD151" i="1"/>
  <c r="AE151" i="1"/>
  <c r="AF151" i="1"/>
  <c r="A152" i="1"/>
  <c r="C152" i="1"/>
  <c r="D152" i="1"/>
  <c r="E152" i="1"/>
  <c r="F152" i="1"/>
  <c r="H152" i="1"/>
  <c r="J152" i="1"/>
  <c r="L152" i="1"/>
  <c r="P152" i="1"/>
  <c r="Q152" i="1"/>
  <c r="AA152" i="1"/>
  <c r="AB152" i="1"/>
  <c r="AC152" i="1"/>
  <c r="AD152" i="1"/>
  <c r="AE152" i="1"/>
  <c r="AF152" i="1"/>
  <c r="A153" i="1"/>
  <c r="C153" i="1"/>
  <c r="D153" i="1"/>
  <c r="E153" i="1"/>
  <c r="F153" i="1"/>
  <c r="H153" i="1"/>
  <c r="J153" i="1"/>
  <c r="L153" i="1"/>
  <c r="P153" i="1"/>
  <c r="Q153" i="1"/>
  <c r="AA153" i="1"/>
  <c r="AB153" i="1"/>
  <c r="AC153" i="1"/>
  <c r="AD153" i="1"/>
  <c r="AE153" i="1"/>
  <c r="AF153" i="1"/>
  <c r="A154" i="1"/>
  <c r="C154" i="1"/>
  <c r="D154" i="1"/>
  <c r="E154" i="1"/>
  <c r="F154" i="1"/>
  <c r="H154" i="1"/>
  <c r="J154" i="1"/>
  <c r="L154" i="1"/>
  <c r="P154" i="1"/>
  <c r="Q154" i="1"/>
  <c r="AA154" i="1"/>
  <c r="AB154" i="1"/>
  <c r="AC154" i="1"/>
  <c r="AD154" i="1"/>
  <c r="AE154" i="1"/>
  <c r="AF154" i="1"/>
  <c r="A155" i="1"/>
  <c r="C155" i="1"/>
  <c r="D155" i="1"/>
  <c r="E155" i="1"/>
  <c r="F155" i="1"/>
  <c r="H155" i="1"/>
  <c r="J155" i="1"/>
  <c r="L155" i="1"/>
  <c r="P155" i="1"/>
  <c r="Q155" i="1"/>
  <c r="AA155" i="1"/>
  <c r="AB155" i="1"/>
  <c r="AC155" i="1"/>
  <c r="AD155" i="1"/>
  <c r="AE155" i="1"/>
  <c r="AF155" i="1"/>
  <c r="A156" i="1"/>
  <c r="C156" i="1"/>
  <c r="D156" i="1"/>
  <c r="E156" i="1"/>
  <c r="F156" i="1"/>
  <c r="H156" i="1"/>
  <c r="J156" i="1"/>
  <c r="L156" i="1"/>
  <c r="P156" i="1"/>
  <c r="Q156" i="1"/>
  <c r="AA156" i="1"/>
  <c r="AB156" i="1"/>
  <c r="AC156" i="1"/>
  <c r="AD156" i="1"/>
  <c r="AE156" i="1"/>
  <c r="AF156" i="1"/>
  <c r="A157" i="1"/>
  <c r="C157" i="1"/>
  <c r="D157" i="1"/>
  <c r="E157" i="1"/>
  <c r="F157" i="1"/>
  <c r="H157" i="1"/>
  <c r="J157" i="1"/>
  <c r="L157" i="1"/>
  <c r="P157" i="1"/>
  <c r="Q157" i="1"/>
  <c r="AA157" i="1"/>
  <c r="AB157" i="1"/>
  <c r="AC157" i="1"/>
  <c r="AD157" i="1"/>
  <c r="AE157" i="1"/>
  <c r="AF157" i="1"/>
  <c r="A158" i="1"/>
  <c r="C158" i="1"/>
  <c r="D158" i="1"/>
  <c r="E158" i="1"/>
  <c r="F158" i="1"/>
  <c r="H158" i="1"/>
  <c r="J158" i="1"/>
  <c r="L158" i="1"/>
  <c r="P158" i="1"/>
  <c r="Q158" i="1"/>
  <c r="AA158" i="1"/>
  <c r="AB158" i="1"/>
  <c r="AC158" i="1"/>
  <c r="AD158" i="1"/>
  <c r="AE158" i="1"/>
  <c r="AF158" i="1"/>
  <c r="A159" i="1"/>
  <c r="C159" i="1"/>
  <c r="D159" i="1"/>
  <c r="E159" i="1"/>
  <c r="F159" i="1"/>
  <c r="H159" i="1"/>
  <c r="J159" i="1"/>
  <c r="L159" i="1"/>
  <c r="P159" i="1"/>
  <c r="Q159" i="1"/>
  <c r="AE159" i="1"/>
  <c r="AF159" i="1"/>
</calcChain>
</file>

<file path=xl/comments1.xml><?xml version="1.0" encoding="utf-8"?>
<comments xmlns="http://schemas.openxmlformats.org/spreadsheetml/2006/main">
  <authors>
    <author>Yo' Daddy</author>
  </authors>
  <commentList>
    <comment ref="K52"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M52"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List>
</comments>
</file>

<file path=xl/comments2.xml><?xml version="1.0" encoding="utf-8"?>
<comments xmlns="http://schemas.openxmlformats.org/spreadsheetml/2006/main">
  <authors>
    <author>Yo' Daddy</author>
  </authors>
  <commentList>
    <comment ref="O53"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Q53"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 ref="R53" authorId="0" shapeId="0">
      <text>
        <r>
          <rPr>
            <b/>
            <sz val="10"/>
            <color indexed="81"/>
            <rFont val="Tahoma"/>
            <family val="2"/>
          </rPr>
          <t>Yo' Daddy:</t>
        </r>
        <r>
          <rPr>
            <sz val="10"/>
            <color indexed="81"/>
            <rFont val="Tahoma"/>
            <family val="2"/>
          </rPr>
          <t xml:space="preserve">
Enter "ATM" if you want to price the option At-the-Money; otherwise, enter a custom strike price.</t>
        </r>
      </text>
    </comment>
  </commentList>
</comments>
</file>

<file path=xl/comments3.xml><?xml version="1.0" encoding="utf-8"?>
<comments xmlns="http://schemas.openxmlformats.org/spreadsheetml/2006/main">
  <authors>
    <author>Yo' Daddy</author>
  </authors>
  <commentList>
    <comment ref="B53" authorId="0" shapeId="0">
      <text>
        <r>
          <rPr>
            <b/>
            <sz val="8"/>
            <color indexed="81"/>
            <rFont val="Tahoma"/>
          </rPr>
          <t>Yo' Daddy:</t>
        </r>
        <r>
          <rPr>
            <sz val="8"/>
            <color indexed="81"/>
            <rFont val="Tahoma"/>
          </rPr>
          <t xml:space="preserve">
Buy Call = ENA delivers gas, takes power.
Buy Put = ENA delivers power, takes gas
Sell Call = Counterparty delivers gas, takes power.
Sell Put = Counterparty delivers power, takes gas.</t>
        </r>
      </text>
    </comment>
    <comment ref="O53" authorId="0" shapeId="0">
      <text>
        <r>
          <rPr>
            <b/>
            <sz val="10"/>
            <color indexed="81"/>
            <rFont val="Tahoma"/>
            <family val="2"/>
          </rPr>
          <t>Yo' Daddy:</t>
        </r>
        <r>
          <rPr>
            <sz val="10"/>
            <color indexed="81"/>
            <rFont val="Tahoma"/>
            <family val="2"/>
          </rPr>
          <t xml:space="preserve">
If you enter "Custom" as your week definition, you must first set up the custom week in the Structuring Model before running scenarios.  Note that you can specify only one custom week definition, although you may run multiple scenarios using this custom week, and you may combine them with scenarios using predefined week definitions if so desired.</t>
        </r>
      </text>
    </comment>
    <comment ref="Q53" authorId="0" shapeId="0">
      <text>
        <r>
          <rPr>
            <b/>
            <sz val="10"/>
            <color indexed="81"/>
            <rFont val="Tahoma"/>
            <family val="2"/>
          </rPr>
          <t>Yo' Daddy:</t>
        </r>
        <r>
          <rPr>
            <sz val="10"/>
            <color indexed="81"/>
            <rFont val="Tahoma"/>
            <family val="2"/>
          </rPr>
          <t xml:space="preserve">
If you enter "Custom" as the volume, you must first set up the monthly volume override/knockout table in the Structuring Model before running scenarios.  Note that you can specify only one custom volume schedule, although you may run multiple scenarios using this custom schedule and you may combine them with "regular" scenarios using fixed volumes if so desired.</t>
        </r>
      </text>
    </comment>
  </commentList>
</comments>
</file>

<file path=xl/sharedStrings.xml><?xml version="1.0" encoding="utf-8"?>
<sst xmlns="http://schemas.openxmlformats.org/spreadsheetml/2006/main" count="1271" uniqueCount="205">
  <si>
    <t>Counterparty</t>
  </si>
  <si>
    <t>Region</t>
  </si>
  <si>
    <t>Structurer</t>
  </si>
  <si>
    <t>Originator</t>
  </si>
  <si>
    <t>Pricing Date</t>
  </si>
  <si>
    <t>Contract</t>
  </si>
  <si>
    <t>End</t>
  </si>
  <si>
    <t>Start</t>
  </si>
  <si>
    <t>Term</t>
  </si>
  <si>
    <t xml:space="preserve">PV$ to </t>
  </si>
  <si>
    <t>PV$ to</t>
  </si>
  <si>
    <t xml:space="preserve">Mid </t>
  </si>
  <si>
    <t>Sell</t>
  </si>
  <si>
    <t>Date</t>
  </si>
  <si>
    <t>Mid</t>
  </si>
  <si>
    <t>Price</t>
  </si>
  <si>
    <t>PV</t>
  </si>
  <si>
    <t xml:space="preserve"> </t>
  </si>
  <si>
    <t>Mon-Sun, 7x24</t>
  </si>
  <si>
    <t>Week</t>
  </si>
  <si>
    <t>Definition</t>
  </si>
  <si>
    <t>Curve Date</t>
  </si>
  <si>
    <t>Buy/Sell</t>
  </si>
  <si>
    <t>Take</t>
  </si>
  <si>
    <t>Type</t>
  </si>
  <si>
    <t>Most or</t>
  </si>
  <si>
    <t>Least Exp?</t>
  </si>
  <si>
    <t>Annual</t>
  </si>
  <si>
    <t>Monthly</t>
  </si>
  <si>
    <t>Daily</t>
  </si>
  <si>
    <t>Most</t>
  </si>
  <si>
    <t>Least</t>
  </si>
  <si>
    <t>Flag</t>
  </si>
  <si>
    <t>Load</t>
  </si>
  <si>
    <t>Fact</t>
  </si>
  <si>
    <t>Exp</t>
  </si>
  <si>
    <t>Nominal</t>
  </si>
  <si>
    <t>MWHs</t>
  </si>
  <si>
    <t>Mon-Sat, 6x16</t>
  </si>
  <si>
    <t>6x8+24</t>
  </si>
  <si>
    <t>Mon-Fri, 5x16</t>
  </si>
  <si>
    <t>5x8+2x24</t>
  </si>
  <si>
    <t>Mon-Sun, 7x16</t>
  </si>
  <si>
    <t>Mon-Sun, 7x8</t>
  </si>
  <si>
    <t>Custom</t>
  </si>
  <si>
    <t>Buy</t>
  </si>
  <si>
    <t>Scenario Inputs</t>
  </si>
  <si>
    <t>Scenario Outputs</t>
  </si>
  <si>
    <t>Total scenario limit = 500</t>
  </si>
  <si>
    <t>No Basis</t>
  </si>
  <si>
    <t>Enron West Power Structuring</t>
  </si>
  <si>
    <t>Volume</t>
  </si>
  <si>
    <t>Deal</t>
  </si>
  <si>
    <t>Buy or</t>
  </si>
  <si>
    <t>Sell?</t>
  </si>
  <si>
    <t>Num</t>
  </si>
  <si>
    <t>Put</t>
  </si>
  <si>
    <t>Call</t>
  </si>
  <si>
    <t>Call or</t>
  </si>
  <si>
    <t>Put?</t>
  </si>
  <si>
    <t>Hourly</t>
  </si>
  <si>
    <t>Curve</t>
  </si>
  <si>
    <t>Vol</t>
  </si>
  <si>
    <t>Bid/Offer</t>
  </si>
  <si>
    <t>Pr Crv</t>
  </si>
  <si>
    <t>Vol Crv</t>
  </si>
  <si>
    <t>Smile</t>
  </si>
  <si>
    <t>None</t>
  </si>
  <si>
    <t>Book</t>
  </si>
  <si>
    <t>Model</t>
  </si>
  <si>
    <t>Strike</t>
  </si>
  <si>
    <t>Option</t>
  </si>
  <si>
    <t>Delivery</t>
  </si>
  <si>
    <t>Point</t>
  </si>
  <si>
    <t>Reg</t>
  </si>
  <si>
    <t>Deliv</t>
  </si>
  <si>
    <t>Yrs</t>
  </si>
  <si>
    <t>OptType</t>
  </si>
  <si>
    <t>Call/Put</t>
  </si>
  <si>
    <t>Scenario Analysis -- OPTIONS</t>
  </si>
  <si>
    <t>Scenario Analysis -- SWAPS</t>
  </si>
  <si>
    <t>Implied</t>
  </si>
  <si>
    <t>Volatility</t>
  </si>
  <si>
    <t>Intrinsic Value</t>
  </si>
  <si>
    <t>Dem Chg</t>
  </si>
  <si>
    <t>Divisor</t>
  </si>
  <si>
    <t>Total Option Premium</t>
  </si>
  <si>
    <t>NY East</t>
  </si>
  <si>
    <t>PJM</t>
  </si>
  <si>
    <t>NEPOOL</t>
  </si>
  <si>
    <t>NY West</t>
  </si>
  <si>
    <t>East Hub</t>
  </si>
  <si>
    <t>West Hub</t>
  </si>
  <si>
    <t>Firm LD</t>
  </si>
  <si>
    <t>NE Dispatch</t>
  </si>
  <si>
    <t>ECAR</t>
  </si>
  <si>
    <t>AEP</t>
  </si>
  <si>
    <t>Eastern ECAR</t>
  </si>
  <si>
    <t>SERC</t>
  </si>
  <si>
    <t>SERC Florida</t>
  </si>
  <si>
    <t>TVA</t>
  </si>
  <si>
    <t>MAPP</t>
  </si>
  <si>
    <t>COMED</t>
  </si>
  <si>
    <t>Entergy</t>
  </si>
  <si>
    <t>Associated</t>
  </si>
  <si>
    <t>ERCOT</t>
  </si>
  <si>
    <t>Palo Verde</t>
  </si>
  <si>
    <t>Rockies</t>
  </si>
  <si>
    <t>COB</t>
  </si>
  <si>
    <t>Mid Columbia</t>
  </si>
  <si>
    <t>NP-15</t>
  </si>
  <si>
    <t>SP-15</t>
  </si>
  <si>
    <t>BusBar</t>
  </si>
  <si>
    <t>Midway</t>
  </si>
  <si>
    <t>Mead</t>
  </si>
  <si>
    <t>Four C</t>
  </si>
  <si>
    <t>Craig</t>
  </si>
  <si>
    <t>MCdeliv</t>
  </si>
  <si>
    <t>Ameren</t>
  </si>
  <si>
    <t>Wisconsin</t>
  </si>
  <si>
    <t>Michigan</t>
  </si>
  <si>
    <t>West PJM</t>
  </si>
  <si>
    <t>PG</t>
  </si>
  <si>
    <t>PXNorthDeliv</t>
  </si>
  <si>
    <t>PXSouthDeliv</t>
  </si>
  <si>
    <t>NOB</t>
  </si>
  <si>
    <t>LA1-Sylmar</t>
  </si>
  <si>
    <t>LA4-Victorville</t>
  </si>
  <si>
    <t>MX-IV/TJ</t>
  </si>
  <si>
    <t>NWdeliv</t>
  </si>
  <si>
    <t>Mona</t>
  </si>
  <si>
    <t>Scenario Analysis -- GAS/POWER SPREAD OPTIONS</t>
  </si>
  <si>
    <t>Pr Crv Flag</t>
  </si>
  <si>
    <t>Vol Crv Flag</t>
  </si>
  <si>
    <t>Smile Flag</t>
  </si>
  <si>
    <t>Reg Flag</t>
  </si>
  <si>
    <t>Deliv Flag</t>
  </si>
  <si>
    <t>Week Flag</t>
  </si>
  <si>
    <t>Power Inputs</t>
  </si>
  <si>
    <t>Gas Inputs</t>
  </si>
  <si>
    <t>Appalachia</t>
  </si>
  <si>
    <t>Alberta - Sumas</t>
  </si>
  <si>
    <t>LA-Onshore So</t>
  </si>
  <si>
    <t>OK-Mid Cont</t>
  </si>
  <si>
    <t>HSC-E TX-Katy</t>
  </si>
  <si>
    <t>Permian-San Juan</t>
  </si>
  <si>
    <t>N Ventura-N Demarc</t>
  </si>
  <si>
    <t>Mkt Area: NE</t>
  </si>
  <si>
    <t>Sithe (ANR/LA_ONSHO)</t>
  </si>
  <si>
    <t>Om Flag</t>
  </si>
  <si>
    <t>Basis</t>
  </si>
  <si>
    <t>Omicron</t>
  </si>
  <si>
    <t>NYMEX</t>
  </si>
  <si>
    <t>Index</t>
  </si>
  <si>
    <t>Transport</t>
  </si>
  <si>
    <t>(%)</t>
  </si>
  <si>
    <t>($/mmBtu)</t>
  </si>
  <si>
    <t>Peak</t>
  </si>
  <si>
    <t>Off Peak</t>
  </si>
  <si>
    <t>Heat Rate</t>
  </si>
  <si>
    <t>(% of Pk)</t>
  </si>
  <si>
    <t>(btu/kwh)</t>
  </si>
  <si>
    <t>Wheeling</t>
  </si>
  <si>
    <t>($/mwh)</t>
  </si>
  <si>
    <t>O&amp;M</t>
  </si>
  <si>
    <t>Power-</t>
  </si>
  <si>
    <t>Gas</t>
  </si>
  <si>
    <t>Correl</t>
  </si>
  <si>
    <t>$/mmbtu</t>
  </si>
  <si>
    <t>$/mwh</t>
  </si>
  <si>
    <t>Option Premium</t>
  </si>
  <si>
    <t>Total</t>
  </si>
  <si>
    <t>Prem</t>
  </si>
  <si>
    <t>(Nominal)</t>
  </si>
  <si>
    <t>$/kw-mo</t>
  </si>
  <si>
    <t>(Annuitized)</t>
  </si>
  <si>
    <t>ATM Heat Rates</t>
  </si>
  <si>
    <r>
      <t xml:space="preserve">Power </t>
    </r>
    <r>
      <rPr>
        <sz val="10"/>
        <rFont val="Arial"/>
        <family val="2"/>
      </rPr>
      <t>(Mid)</t>
    </r>
  </si>
  <si>
    <r>
      <t xml:space="preserve">Gas </t>
    </r>
    <r>
      <rPr>
        <sz val="10"/>
        <rFont val="Arial"/>
        <family val="2"/>
      </rPr>
      <t>(Contr)</t>
    </r>
  </si>
  <si>
    <t>Power Swap Prices</t>
  </si>
  <si>
    <t>IN CITY NY</t>
  </si>
  <si>
    <t>Southern MAPP</t>
  </si>
  <si>
    <t>Underlying Prices</t>
  </si>
  <si>
    <t>10 Min Non Spin</t>
  </si>
  <si>
    <t>10 Min Spin</t>
  </si>
  <si>
    <t>30 min Operating</t>
  </si>
  <si>
    <t>AGC</t>
  </si>
  <si>
    <t>Cinergy</t>
  </si>
  <si>
    <t>ZP26</t>
  </si>
  <si>
    <t>ATM</t>
  </si>
  <si>
    <t>Kristian Lande</t>
  </si>
  <si>
    <t>Analysis</t>
  </si>
  <si>
    <t>Cost to</t>
  </si>
  <si>
    <t>Serve</t>
  </si>
  <si>
    <t>Contract Price</t>
  </si>
  <si>
    <t>T&amp;D Cost</t>
  </si>
  <si>
    <t>Profit/</t>
  </si>
  <si>
    <t>Loss</t>
  </si>
  <si>
    <t>Mid/Offer</t>
  </si>
  <si>
    <t>Aggregated Gains =</t>
  </si>
  <si>
    <t>Aggregate Losses =</t>
  </si>
  <si>
    <t>Net Present Value =</t>
  </si>
  <si>
    <t>CanFibre</t>
  </si>
  <si>
    <t>Chris Foster</t>
  </si>
  <si>
    <t xml:space="preserve">Exhibit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</si>
</sst>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3" formatCode="_(* #,##0.00_);_(* \(#,##0.00\);_(* &quot;-&quot;??_);_(@_)"/>
    <numFmt numFmtId="168" formatCode="0.0%"/>
    <numFmt numFmtId="171" formatCode="&quot;$&quot;#,##0.000_);[Red]\(&quot;$&quot;#,##0.000\)"/>
    <numFmt numFmtId="172" formatCode="&quot;$&quot;#,##0.0000_);[Red]\(&quot;$&quot;#,##0.0000\)"/>
    <numFmt numFmtId="181" formatCode="dd\-mmm\-yy"/>
    <numFmt numFmtId="196" formatCode="0.000000_)"/>
    <numFmt numFmtId="211" formatCode="&quot;# &quot;#,##0"/>
    <numFmt numFmtId="215" formatCode="m/d/yy\ h:mm\ AM/PM"/>
  </numFmts>
  <fonts count="28" x14ac:knownFonts="1">
    <font>
      <sz val="10"/>
      <name val="Arial"/>
    </font>
    <font>
      <b/>
      <sz val="10"/>
      <name val="Arial"/>
    </font>
    <font>
      <sz val="10"/>
      <name val="Arial"/>
    </font>
    <font>
      <sz val="10"/>
      <name val="Arial"/>
      <family val="2"/>
    </font>
    <font>
      <sz val="11"/>
      <name val="Arial"/>
    </font>
    <font>
      <sz val="10"/>
      <name val="Courier"/>
    </font>
    <font>
      <sz val="10"/>
      <color indexed="23"/>
      <name val="Arial"/>
      <family val="2"/>
    </font>
    <font>
      <b/>
      <sz val="10"/>
      <name val="Arial"/>
      <family val="2"/>
    </font>
    <font>
      <sz val="10"/>
      <color indexed="8"/>
      <name val="Arial"/>
      <family val="2"/>
    </font>
    <font>
      <sz val="10"/>
      <name val="Arial"/>
    </font>
    <font>
      <b/>
      <sz val="10"/>
      <color indexed="10"/>
      <name val="Arial"/>
      <family val="2"/>
    </font>
    <font>
      <b/>
      <sz val="10"/>
      <color indexed="9"/>
      <name val="Arial"/>
      <family val="2"/>
    </font>
    <font>
      <b/>
      <sz val="10"/>
      <color indexed="13"/>
      <name val="Arial"/>
      <family val="2"/>
    </font>
    <font>
      <sz val="10"/>
      <color indexed="13"/>
      <name val="Arial"/>
      <family val="2"/>
    </font>
    <font>
      <b/>
      <sz val="10"/>
      <color indexed="11"/>
      <name val="Arial"/>
      <family val="2"/>
    </font>
    <font>
      <b/>
      <sz val="12"/>
      <color indexed="10"/>
      <name val="Arial"/>
      <family val="2"/>
    </font>
    <font>
      <b/>
      <sz val="12"/>
      <name val="Arial"/>
      <family val="2"/>
    </font>
    <font>
      <sz val="12"/>
      <name val="Arial"/>
      <family val="2"/>
    </font>
    <font>
      <b/>
      <sz val="10"/>
      <color indexed="12"/>
      <name val="Arial"/>
      <family val="2"/>
    </font>
    <font>
      <b/>
      <sz val="8"/>
      <name val="Arial"/>
      <family val="2"/>
    </font>
    <font>
      <sz val="8"/>
      <name val="Arial"/>
      <family val="2"/>
    </font>
    <font>
      <sz val="8"/>
      <color indexed="81"/>
      <name val="Tahoma"/>
    </font>
    <font>
      <b/>
      <sz val="8"/>
      <color indexed="81"/>
      <name val="Tahoma"/>
    </font>
    <font>
      <b/>
      <sz val="10"/>
      <color indexed="50"/>
      <name val="Arial"/>
      <family val="2"/>
    </font>
    <font>
      <sz val="10"/>
      <color indexed="10"/>
      <name val="Arial"/>
      <family val="2"/>
    </font>
    <font>
      <sz val="10"/>
      <color indexed="20"/>
      <name val="Arial"/>
      <family val="2"/>
    </font>
    <font>
      <b/>
      <sz val="10"/>
      <color indexed="81"/>
      <name val="Tahoma"/>
      <family val="2"/>
    </font>
    <font>
      <sz val="10"/>
      <color indexed="81"/>
      <name val="Tahoma"/>
      <family val="2"/>
    </font>
  </fonts>
  <fills count="9">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8"/>
        <bgColor indexed="64"/>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23">
    <xf numFmtId="0" fontId="0" fillId="0" borderId="0" xfId="0"/>
    <xf numFmtId="0" fontId="3" fillId="0" borderId="0" xfId="0" applyFont="1"/>
    <xf numFmtId="0" fontId="7" fillId="0" borderId="0" xfId="0" applyFont="1" applyBorder="1"/>
    <xf numFmtId="0" fontId="3" fillId="0" borderId="0" xfId="0" applyFont="1" applyBorder="1"/>
    <xf numFmtId="8" fontId="8" fillId="0" borderId="0" xfId="1" applyNumberFormat="1" applyFont="1" applyFill="1"/>
    <xf numFmtId="2" fontId="3" fillId="0" borderId="0" xfId="0" applyNumberFormat="1" applyFont="1"/>
    <xf numFmtId="6" fontId="8" fillId="0" borderId="0" xfId="1" applyNumberFormat="1" applyFont="1" applyFill="1"/>
    <xf numFmtId="16" fontId="3" fillId="0" borderId="0" xfId="0" quotePrefix="1" applyNumberFormat="1" applyFont="1" applyAlignment="1">
      <alignment horizontal="right"/>
    </xf>
    <xf numFmtId="9" fontId="3" fillId="0" borderId="0" xfId="0" applyNumberFormat="1" applyFont="1" applyAlignment="1">
      <alignment horizontal="right"/>
    </xf>
    <xf numFmtId="0" fontId="3" fillId="0" borderId="1" xfId="0" applyFont="1" applyBorder="1"/>
    <xf numFmtId="181" fontId="7" fillId="0" borderId="0" xfId="0" applyNumberFormat="1" applyFont="1" applyBorder="1" applyAlignment="1">
      <alignment horizontal="center"/>
    </xf>
    <xf numFmtId="181" fontId="3" fillId="0" borderId="0" xfId="0" applyNumberFormat="1" applyFont="1" applyAlignment="1">
      <alignment horizontal="center"/>
    </xf>
    <xf numFmtId="0" fontId="3" fillId="0" borderId="0" xfId="0" applyFont="1" applyAlignment="1">
      <alignment horizontal="center"/>
    </xf>
    <xf numFmtId="181" fontId="3" fillId="0" borderId="0" xfId="0" applyNumberFormat="1" applyFont="1" applyBorder="1" applyAlignment="1">
      <alignment horizontal="center"/>
    </xf>
    <xf numFmtId="6" fontId="8" fillId="0" borderId="0" xfId="1" applyNumberFormat="1" applyFont="1" applyFill="1" applyBorder="1"/>
    <xf numFmtId="8" fontId="8" fillId="0" borderId="0" xfId="1" applyNumberFormat="1" applyFont="1" applyFill="1" applyBorder="1"/>
    <xf numFmtId="16" fontId="3" fillId="0" borderId="0" xfId="0" quotePrefix="1" applyNumberFormat="1" applyFont="1" applyBorder="1" applyAlignment="1">
      <alignment horizontal="right"/>
    </xf>
    <xf numFmtId="9" fontId="3" fillId="0" borderId="0" xfId="0" applyNumberFormat="1" applyFont="1" applyBorder="1" applyAlignment="1">
      <alignment horizontal="right"/>
    </xf>
    <xf numFmtId="2" fontId="3" fillId="0" borderId="0" xfId="0" applyNumberFormat="1" applyFont="1" applyBorder="1" applyAlignment="1">
      <alignment horizontal="right"/>
    </xf>
    <xf numFmtId="0" fontId="3" fillId="0" borderId="0" xfId="0" applyFont="1" applyBorder="1" applyAlignment="1">
      <alignment horizontal="center"/>
    </xf>
    <xf numFmtId="0" fontId="3" fillId="0" borderId="0" xfId="0" applyNumberFormat="1" applyFont="1" applyFill="1"/>
    <xf numFmtId="0" fontId="3" fillId="0" borderId="0" xfId="0" applyNumberFormat="1" applyFont="1" applyFill="1" applyAlignment="1">
      <alignment horizontal="right"/>
    </xf>
    <xf numFmtId="0" fontId="3" fillId="0" borderId="0" xfId="0" applyNumberFormat="1" applyFont="1" applyFill="1" applyBorder="1"/>
    <xf numFmtId="0" fontId="3" fillId="2" borderId="2" xfId="0" applyNumberFormat="1"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181"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4" borderId="0" xfId="0" applyFont="1" applyFill="1" applyBorder="1" applyAlignment="1">
      <alignment horizontal="centerContinuous"/>
    </xf>
    <xf numFmtId="0" fontId="13" fillId="4" borderId="6" xfId="0" applyFont="1" applyFill="1" applyBorder="1" applyAlignment="1">
      <alignment horizontal="centerContinuous"/>
    </xf>
    <xf numFmtId="181" fontId="12" fillId="4" borderId="6" xfId="0" applyNumberFormat="1" applyFont="1" applyFill="1" applyBorder="1" applyAlignment="1">
      <alignment horizontal="centerContinuous"/>
    </xf>
    <xf numFmtId="0" fontId="12" fillId="4" borderId="6" xfId="0" applyFont="1" applyFill="1" applyBorder="1" applyAlignment="1">
      <alignment horizontal="centerContinuous"/>
    </xf>
    <xf numFmtId="0" fontId="12" fillId="4" borderId="6" xfId="0" applyNumberFormat="1" applyFont="1" applyFill="1" applyBorder="1" applyAlignment="1">
      <alignment horizontal="centerContinuous"/>
    </xf>
    <xf numFmtId="0" fontId="12" fillId="4" borderId="7" xfId="0" applyFont="1" applyFill="1" applyBorder="1" applyAlignment="1">
      <alignment horizontal="centerContinuous"/>
    </xf>
    <xf numFmtId="0" fontId="3" fillId="0" borderId="8" xfId="0" applyFont="1" applyBorder="1"/>
    <xf numFmtId="0" fontId="3" fillId="0" borderId="9" xfId="0" applyFont="1" applyBorder="1"/>
    <xf numFmtId="0" fontId="3" fillId="0" borderId="1" xfId="0" applyFont="1" applyBorder="1" applyAlignment="1">
      <alignment horizontal="left"/>
    </xf>
    <xf numFmtId="0" fontId="3" fillId="0" borderId="8" xfId="0" applyFont="1" applyBorder="1" applyAlignment="1">
      <alignment horizontal="left"/>
    </xf>
    <xf numFmtId="9" fontId="3" fillId="0" borderId="9" xfId="0" applyNumberFormat="1" applyFont="1" applyBorder="1" applyAlignment="1">
      <alignment horizontal="left"/>
    </xf>
    <xf numFmtId="0" fontId="3" fillId="0" borderId="9"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4" fillId="4" borderId="4" xfId="0" applyFont="1" applyFill="1" applyBorder="1" applyAlignment="1">
      <alignment horizontal="centerContinuous"/>
    </xf>
    <xf numFmtId="0" fontId="14" fillId="4" borderId="5" xfId="0" applyFont="1" applyFill="1" applyBorder="1" applyAlignment="1">
      <alignment horizontal="centerContinuous"/>
    </xf>
    <xf numFmtId="15" fontId="3" fillId="0" borderId="0" xfId="0" applyNumberFormat="1" applyFont="1" applyAlignment="1">
      <alignment horizontal="center"/>
    </xf>
    <xf numFmtId="0" fontId="11" fillId="4" borderId="10" xfId="0" applyFont="1" applyFill="1" applyBorder="1" applyAlignment="1">
      <alignment horizontal="centerContinuous"/>
    </xf>
    <xf numFmtId="0" fontId="7" fillId="3" borderId="11" xfId="0" applyFont="1" applyFill="1" applyBorder="1" applyAlignment="1">
      <alignment horizontal="center"/>
    </xf>
    <xf numFmtId="0" fontId="7" fillId="3" borderId="12" xfId="0" applyFont="1" applyFill="1" applyBorder="1" applyAlignment="1">
      <alignment horizontal="center"/>
    </xf>
    <xf numFmtId="0" fontId="1" fillId="3" borderId="12" xfId="0" applyNumberFormat="1" applyFont="1" applyFill="1" applyBorder="1" applyAlignment="1">
      <alignment horizontal="center"/>
    </xf>
    <xf numFmtId="181" fontId="1" fillId="3" borderId="12" xfId="0" applyNumberFormat="1" applyFont="1" applyFill="1" applyBorder="1" applyAlignment="1">
      <alignment horizontal="center"/>
    </xf>
    <xf numFmtId="0" fontId="1" fillId="3" borderId="12" xfId="0" applyFont="1" applyFill="1" applyBorder="1" applyAlignment="1">
      <alignment horizontal="center"/>
    </xf>
    <xf numFmtId="9" fontId="1" fillId="3" borderId="12" xfId="0" applyNumberFormat="1" applyFont="1" applyFill="1" applyBorder="1" applyAlignment="1">
      <alignment horizontal="center"/>
    </xf>
    <xf numFmtId="0" fontId="1" fillId="3" borderId="13" xfId="0" applyFont="1" applyFill="1" applyBorder="1" applyAlignment="1">
      <alignment horizontal="center"/>
    </xf>
    <xf numFmtId="0" fontId="1" fillId="5" borderId="12" xfId="0" applyFont="1" applyFill="1" applyBorder="1" applyAlignment="1">
      <alignment horizontal="center"/>
    </xf>
    <xf numFmtId="0" fontId="1" fillId="5" borderId="12" xfId="0" quotePrefix="1" applyFont="1" applyFill="1" applyBorder="1" applyAlignment="1">
      <alignment horizontal="center"/>
    </xf>
    <xf numFmtId="0" fontId="1" fillId="5" borderId="13" xfId="0" applyFont="1" applyFill="1" applyBorder="1" applyAlignment="1">
      <alignment horizontal="center"/>
    </xf>
    <xf numFmtId="38" fontId="11" fillId="4" borderId="3" xfId="0" applyNumberFormat="1" applyFont="1" applyFill="1" applyBorder="1" applyAlignment="1">
      <alignment horizontal="centerContinuous"/>
    </xf>
    <xf numFmtId="38" fontId="14" fillId="4" borderId="4" xfId="0" applyNumberFormat="1" applyFont="1" applyFill="1" applyBorder="1" applyAlignment="1">
      <alignment horizontal="centerContinuous"/>
    </xf>
    <xf numFmtId="38" fontId="1" fillId="5" borderId="4" xfId="0" applyNumberFormat="1" applyFont="1" applyFill="1" applyBorder="1" applyAlignment="1">
      <alignment horizontal="center"/>
    </xf>
    <xf numFmtId="38" fontId="1" fillId="5" borderId="11" xfId="0" applyNumberFormat="1" applyFont="1" applyFill="1" applyBorder="1" applyAlignment="1">
      <alignment horizontal="center"/>
    </xf>
    <xf numFmtId="38" fontId="1" fillId="5" borderId="12" xfId="0" applyNumberFormat="1" applyFont="1" applyFill="1" applyBorder="1" applyAlignment="1">
      <alignment horizontal="center"/>
    </xf>
    <xf numFmtId="38" fontId="7" fillId="0" borderId="0" xfId="0" applyNumberFormat="1" applyFont="1" applyBorder="1" applyAlignment="1">
      <alignment horizontal="right"/>
    </xf>
    <xf numFmtId="38" fontId="8" fillId="0" borderId="0" xfId="1" applyNumberFormat="1" applyFont="1" applyBorder="1" applyAlignment="1">
      <alignment horizontal="right"/>
    </xf>
    <xf numFmtId="38" fontId="8" fillId="0" borderId="0" xfId="1" applyNumberFormat="1" applyFont="1" applyAlignment="1">
      <alignment horizontal="right"/>
    </xf>
    <xf numFmtId="0" fontId="3" fillId="0" borderId="0" xfId="0" applyNumberFormat="1" applyFont="1" applyFill="1" applyBorder="1" applyAlignment="1">
      <alignment horizontal="center"/>
    </xf>
    <xf numFmtId="0" fontId="3" fillId="0" borderId="0" xfId="0" applyFont="1" applyBorder="1" applyAlignment="1">
      <alignment horizontal="right"/>
    </xf>
    <xf numFmtId="8" fontId="3" fillId="0" borderId="0" xfId="0" applyNumberFormat="1" applyFont="1" applyBorder="1" applyAlignment="1">
      <alignment horizontal="right"/>
    </xf>
    <xf numFmtId="14" fontId="3" fillId="0" borderId="0" xfId="0" applyNumberFormat="1" applyFont="1" applyBorder="1" applyAlignment="1">
      <alignment horizontal="right"/>
    </xf>
    <xf numFmtId="38" fontId="1" fillId="5" borderId="13" xfId="0" applyNumberFormat="1" applyFont="1" applyFill="1" applyBorder="1" applyAlignment="1">
      <alignment horizontal="center"/>
    </xf>
    <xf numFmtId="38" fontId="3" fillId="5" borderId="12" xfId="0" applyNumberFormat="1" applyFont="1" applyFill="1" applyBorder="1" applyAlignment="1">
      <alignment horizontal="center"/>
    </xf>
    <xf numFmtId="38" fontId="11" fillId="4" borderId="10" xfId="0" applyNumberFormat="1" applyFont="1" applyFill="1" applyBorder="1" applyAlignment="1">
      <alignment horizontal="centerContinuous"/>
    </xf>
    <xf numFmtId="38" fontId="11" fillId="4" borderId="2" xfId="0" applyNumberFormat="1" applyFont="1" applyFill="1" applyBorder="1" applyAlignment="1">
      <alignment horizontal="centerContinuous"/>
    </xf>
    <xf numFmtId="6" fontId="8" fillId="0" borderId="0" xfId="1" applyNumberFormat="1" applyFont="1" applyBorder="1" applyAlignment="1">
      <alignment horizontal="right"/>
    </xf>
    <xf numFmtId="8" fontId="8" fillId="0" borderId="0" xfId="1" applyNumberFormat="1" applyFont="1" applyBorder="1" applyAlignment="1">
      <alignment horizontal="right"/>
    </xf>
    <xf numFmtId="10" fontId="8" fillId="0" borderId="0" xfId="1" applyNumberFormat="1" applyFont="1" applyBorder="1" applyAlignment="1">
      <alignment horizontal="right"/>
    </xf>
    <xf numFmtId="0" fontId="15" fillId="6" borderId="0" xfId="0" applyFont="1" applyFill="1"/>
    <xf numFmtId="0" fontId="3" fillId="6" borderId="0" xfId="0" applyFont="1" applyFill="1"/>
    <xf numFmtId="181" fontId="3" fillId="6" borderId="0" xfId="0" applyNumberFormat="1" applyFont="1" applyFill="1" applyAlignment="1">
      <alignment horizontal="center"/>
    </xf>
    <xf numFmtId="0" fontId="3" fillId="6" borderId="0" xfId="0" applyNumberFormat="1" applyFont="1" applyFill="1"/>
    <xf numFmtId="0" fontId="10" fillId="6" borderId="0" xfId="0" applyFont="1" applyFill="1"/>
    <xf numFmtId="0" fontId="16" fillId="6" borderId="0" xfId="0" applyFont="1" applyFill="1"/>
    <xf numFmtId="0" fontId="17" fillId="6" borderId="0" xfId="0" applyFont="1" applyFill="1"/>
    <xf numFmtId="0" fontId="7" fillId="6" borderId="0" xfId="0" applyFont="1" applyFill="1"/>
    <xf numFmtId="181" fontId="2" fillId="6" borderId="0" xfId="0" applyNumberFormat="1" applyFont="1" applyFill="1" applyBorder="1" applyAlignment="1">
      <alignment horizontal="left"/>
    </xf>
    <xf numFmtId="0" fontId="3" fillId="6" borderId="0" xfId="0" applyFont="1" applyFill="1" applyAlignment="1">
      <alignment horizontal="left"/>
    </xf>
    <xf numFmtId="0" fontId="1" fillId="6" borderId="0" xfId="0" applyFont="1" applyFill="1" applyBorder="1"/>
    <xf numFmtId="0" fontId="7" fillId="6" borderId="0" xfId="0" applyFont="1" applyFill="1" applyBorder="1" applyAlignment="1">
      <alignment horizontal="left"/>
    </xf>
    <xf numFmtId="0" fontId="2" fillId="6" borderId="0" xfId="0" applyFont="1" applyFill="1" applyBorder="1" applyAlignment="1">
      <alignment horizontal="left"/>
    </xf>
    <xf numFmtId="0" fontId="3" fillId="6" borderId="0" xfId="0" applyFont="1" applyFill="1" applyBorder="1"/>
    <xf numFmtId="0" fontId="3" fillId="6" borderId="0" xfId="0" applyNumberFormat="1" applyFont="1" applyFill="1" applyBorder="1"/>
    <xf numFmtId="0" fontId="1" fillId="6" borderId="0" xfId="0" applyFont="1" applyFill="1" applyBorder="1" applyAlignment="1">
      <alignment horizontal="left"/>
    </xf>
    <xf numFmtId="15" fontId="3" fillId="6" borderId="0" xfId="0" applyNumberFormat="1" applyFont="1" applyFill="1" applyBorder="1" applyAlignment="1">
      <alignment horizontal="left"/>
    </xf>
    <xf numFmtId="0" fontId="2" fillId="6" borderId="0" xfId="0" applyFont="1" applyFill="1" applyBorder="1"/>
    <xf numFmtId="0" fontId="2" fillId="6" borderId="0" xfId="0" applyNumberFormat="1" applyFont="1" applyFill="1" applyBorder="1"/>
    <xf numFmtId="0" fontId="20" fillId="6" borderId="0" xfId="0" applyFont="1" applyFill="1" applyAlignment="1">
      <alignment horizontal="left"/>
    </xf>
    <xf numFmtId="0" fontId="19" fillId="6" borderId="0" xfId="0" applyFont="1" applyFill="1" applyAlignment="1">
      <alignment horizontal="left"/>
    </xf>
    <xf numFmtId="0" fontId="3" fillId="6" borderId="0" xfId="0" applyFont="1" applyFill="1" applyAlignment="1">
      <alignment horizontal="center"/>
    </xf>
    <xf numFmtId="15" fontId="20" fillId="6" borderId="0" xfId="0" applyNumberFormat="1" applyFont="1" applyFill="1" applyAlignment="1">
      <alignment horizontal="right"/>
    </xf>
    <xf numFmtId="18" fontId="20" fillId="6" borderId="0" xfId="0" applyNumberFormat="1" applyFont="1" applyFill="1" applyAlignment="1">
      <alignment horizontal="right"/>
    </xf>
    <xf numFmtId="38" fontId="3" fillId="6" borderId="0" xfId="0" applyNumberFormat="1" applyFont="1" applyFill="1" applyAlignment="1">
      <alignment horizontal="right"/>
    </xf>
    <xf numFmtId="0" fontId="6" fillId="6" borderId="0" xfId="0" applyFont="1" applyFill="1" applyBorder="1"/>
    <xf numFmtId="0" fontId="9" fillId="6" borderId="0" xfId="0" applyFont="1" applyFill="1"/>
    <xf numFmtId="0" fontId="1" fillId="6" borderId="0" xfId="0" applyFont="1" applyFill="1" applyBorder="1" applyAlignment="1">
      <alignment horizontal="right"/>
    </xf>
    <xf numFmtId="14" fontId="2" fillId="6" borderId="0" xfId="0" applyNumberFormat="1" applyFont="1" applyFill="1" applyBorder="1" applyAlignment="1">
      <alignment horizontal="left"/>
    </xf>
    <xf numFmtId="211" fontId="2" fillId="6" borderId="0" xfId="0" applyNumberFormat="1" applyFont="1" applyFill="1" applyBorder="1" applyAlignment="1">
      <alignment horizontal="left"/>
    </xf>
    <xf numFmtId="8" fontId="3" fillId="6" borderId="0" xfId="0" applyNumberFormat="1" applyFont="1" applyFill="1" applyAlignment="1">
      <alignment horizontal="right"/>
    </xf>
    <xf numFmtId="0" fontId="0" fillId="6" borderId="0" xfId="0" applyFill="1"/>
    <xf numFmtId="0" fontId="3" fillId="6" borderId="0" xfId="0" applyFont="1" applyFill="1" applyBorder="1" applyAlignment="1">
      <alignment horizontal="center"/>
    </xf>
    <xf numFmtId="9" fontId="3" fillId="3" borderId="12" xfId="0" applyNumberFormat="1" applyFont="1" applyFill="1" applyBorder="1" applyAlignment="1">
      <alignment horizontal="center"/>
    </xf>
    <xf numFmtId="0" fontId="3" fillId="3" borderId="12" xfId="0" applyFont="1" applyFill="1" applyBorder="1" applyAlignment="1">
      <alignment horizontal="center"/>
    </xf>
    <xf numFmtId="0" fontId="1" fillId="7" borderId="10" xfId="0" applyFont="1" applyFill="1" applyBorder="1" applyAlignment="1">
      <alignment horizontal="centerContinuous"/>
    </xf>
    <xf numFmtId="0" fontId="1" fillId="7" borderId="6" xfId="0" applyFont="1" applyFill="1" applyBorder="1" applyAlignment="1">
      <alignment horizontal="centerContinuous"/>
    </xf>
    <xf numFmtId="0" fontId="7" fillId="7" borderId="6" xfId="0" applyFont="1" applyFill="1" applyBorder="1" applyAlignment="1">
      <alignment horizontal="centerContinuous"/>
    </xf>
    <xf numFmtId="0" fontId="7" fillId="7" borderId="7" xfId="0" applyFont="1" applyFill="1" applyBorder="1" applyAlignment="1">
      <alignment horizontal="centerContinuous"/>
    </xf>
    <xf numFmtId="9" fontId="7" fillId="3" borderId="12" xfId="0" applyNumberFormat="1" applyFont="1" applyFill="1" applyBorder="1" applyAlignment="1">
      <alignment horizontal="center"/>
    </xf>
    <xf numFmtId="0" fontId="11" fillId="4" borderId="3" xfId="0" applyFont="1" applyFill="1" applyBorder="1" applyAlignment="1">
      <alignment horizontal="centerContinuous"/>
    </xf>
    <xf numFmtId="0" fontId="13" fillId="4" borderId="4" xfId="0" applyFont="1" applyFill="1" applyBorder="1" applyAlignment="1">
      <alignment horizontal="centerContinuous"/>
    </xf>
    <xf numFmtId="181" fontId="12" fillId="4" borderId="4" xfId="0" applyNumberFormat="1" applyFont="1" applyFill="1" applyBorder="1" applyAlignment="1">
      <alignment horizontal="centerContinuous"/>
    </xf>
    <xf numFmtId="0" fontId="12" fillId="4" borderId="4" xfId="0" applyFont="1" applyFill="1" applyBorder="1" applyAlignment="1">
      <alignment horizontal="centerContinuous"/>
    </xf>
    <xf numFmtId="0" fontId="12" fillId="4" borderId="4" xfId="0" applyNumberFormat="1" applyFont="1" applyFill="1" applyBorder="1" applyAlignment="1">
      <alignment horizontal="centerContinuous"/>
    </xf>
    <xf numFmtId="0" fontId="12" fillId="4" borderId="5" xfId="0" applyFont="1" applyFill="1" applyBorder="1" applyAlignment="1">
      <alignment horizontal="centerContinuous"/>
    </xf>
    <xf numFmtId="38" fontId="11" fillId="4" borderId="4" xfId="0" applyNumberFormat="1" applyFont="1" applyFill="1" applyBorder="1" applyAlignment="1">
      <alignment horizontal="centerContinuous"/>
    </xf>
    <xf numFmtId="38" fontId="11" fillId="4" borderId="5" xfId="0" applyNumberFormat="1" applyFont="1" applyFill="1" applyBorder="1" applyAlignment="1">
      <alignment horizontal="centerContinuous"/>
    </xf>
    <xf numFmtId="0" fontId="7"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NumberFormat="1" applyFont="1" applyFill="1" applyBorder="1" applyAlignment="1">
      <alignment horizontal="center"/>
    </xf>
    <xf numFmtId="0" fontId="3" fillId="3" borderId="0" xfId="0" applyFont="1" applyFill="1" applyBorder="1" applyAlignment="1">
      <alignment horizontal="center"/>
    </xf>
    <xf numFmtId="0" fontId="7" fillId="4" borderId="10" xfId="0" applyFont="1" applyFill="1" applyBorder="1" applyAlignment="1">
      <alignment horizontal="center"/>
    </xf>
    <xf numFmtId="0" fontId="7" fillId="4" borderId="6" xfId="0" applyFont="1" applyFill="1" applyBorder="1" applyAlignment="1">
      <alignment horizontal="center"/>
    </xf>
    <xf numFmtId="38" fontId="1" fillId="5" borderId="0" xfId="0" applyNumberFormat="1" applyFont="1" applyFill="1" applyBorder="1" applyAlignment="1">
      <alignment horizontal="center"/>
    </xf>
    <xf numFmtId="0" fontId="7" fillId="7" borderId="10" xfId="0" applyFont="1" applyFill="1" applyBorder="1" applyAlignment="1">
      <alignment horizontal="centerContinuous"/>
    </xf>
    <xf numFmtId="0" fontId="12" fillId="7" borderId="6" xfId="0" applyFont="1" applyFill="1" applyBorder="1" applyAlignment="1">
      <alignment horizontal="centerContinuous"/>
    </xf>
    <xf numFmtId="0" fontId="12" fillId="7" borderId="7" xfId="0" applyFont="1" applyFill="1" applyBorder="1" applyAlignment="1">
      <alignment horizontal="centerContinuous"/>
    </xf>
    <xf numFmtId="38" fontId="1" fillId="5" borderId="14" xfId="0" applyNumberFormat="1" applyFont="1" applyFill="1" applyBorder="1" applyAlignment="1">
      <alignment horizontal="center"/>
    </xf>
    <xf numFmtId="38" fontId="7" fillId="5" borderId="12" xfId="0" applyNumberFormat="1" applyFont="1" applyFill="1" applyBorder="1" applyAlignment="1">
      <alignment horizontal="center"/>
    </xf>
    <xf numFmtId="38" fontId="7" fillId="5" borderId="13" xfId="0" applyNumberFormat="1" applyFont="1" applyFill="1" applyBorder="1" applyAlignment="1">
      <alignment horizontal="center"/>
    </xf>
    <xf numFmtId="8" fontId="3" fillId="0" borderId="0" xfId="0" applyNumberFormat="1" applyFont="1" applyFill="1" applyBorder="1" applyAlignment="1">
      <alignment horizontal="right"/>
    </xf>
    <xf numFmtId="10" fontId="3" fillId="0" borderId="0" xfId="0" applyNumberFormat="1" applyFont="1" applyBorder="1" applyAlignment="1">
      <alignment horizontal="right"/>
    </xf>
    <xf numFmtId="38" fontId="3" fillId="0" borderId="0" xfId="0" applyNumberFormat="1" applyFont="1" applyFill="1" applyBorder="1" applyAlignment="1">
      <alignment horizontal="right"/>
    </xf>
    <xf numFmtId="168" fontId="3" fillId="0" borderId="0" xfId="0" applyNumberFormat="1" applyFont="1" applyFill="1" applyBorder="1" applyAlignment="1">
      <alignment horizontal="right"/>
    </xf>
    <xf numFmtId="0" fontId="3" fillId="0" borderId="0" xfId="0" applyNumberFormat="1" applyFont="1" applyFill="1" applyBorder="1" applyAlignment="1">
      <alignment horizontal="right"/>
    </xf>
    <xf numFmtId="38" fontId="3" fillId="0" borderId="0" xfId="0" applyNumberFormat="1" applyFont="1"/>
    <xf numFmtId="172" fontId="3" fillId="0" borderId="0" xfId="0" applyNumberFormat="1" applyFont="1" applyFill="1" applyBorder="1" applyAlignment="1">
      <alignment horizontal="right"/>
    </xf>
    <xf numFmtId="171" fontId="8" fillId="0" borderId="0" xfId="1" applyNumberFormat="1" applyFont="1" applyBorder="1" applyAlignment="1">
      <alignment horizontal="right"/>
    </xf>
    <xf numFmtId="38" fontId="11" fillId="4" borderId="15" xfId="0" applyNumberFormat="1" applyFont="1" applyFill="1" applyBorder="1" applyAlignment="1">
      <alignment horizontal="left"/>
    </xf>
    <xf numFmtId="38" fontId="11" fillId="4" borderId="16" xfId="0" applyNumberFormat="1" applyFont="1" applyFill="1" applyBorder="1" applyAlignment="1">
      <alignment horizontal="left"/>
    </xf>
    <xf numFmtId="38" fontId="7" fillId="8" borderId="10" xfId="0" applyNumberFormat="1" applyFont="1" applyFill="1" applyBorder="1" applyAlignment="1">
      <alignment horizontal="centerContinuous"/>
    </xf>
    <xf numFmtId="38" fontId="7" fillId="8" borderId="6" xfId="0" applyNumberFormat="1" applyFont="1" applyFill="1" applyBorder="1" applyAlignment="1">
      <alignment horizontal="centerContinuous"/>
    </xf>
    <xf numFmtId="38" fontId="7" fillId="8" borderId="7" xfId="0" applyNumberFormat="1" applyFont="1" applyFill="1" applyBorder="1" applyAlignment="1">
      <alignment horizontal="centerContinuous"/>
    </xf>
    <xf numFmtId="38" fontId="1" fillId="5" borderId="0" xfId="0" applyNumberFormat="1" applyFont="1" applyFill="1" applyBorder="1" applyAlignment="1">
      <alignment horizontal="centerContinuous"/>
    </xf>
    <xf numFmtId="38" fontId="11" fillId="4" borderId="6" xfId="0" applyNumberFormat="1" applyFont="1" applyFill="1" applyBorder="1" applyAlignment="1">
      <alignment horizontal="centerContinuous"/>
    </xf>
    <xf numFmtId="38" fontId="1" fillId="5" borderId="17" xfId="0" applyNumberFormat="1" applyFont="1" applyFill="1" applyBorder="1" applyAlignment="1">
      <alignment horizontal="center"/>
    </xf>
    <xf numFmtId="38" fontId="11" fillId="4" borderId="15" xfId="0" applyNumberFormat="1" applyFont="1" applyFill="1" applyBorder="1" applyAlignment="1"/>
    <xf numFmtId="38" fontId="11" fillId="4" borderId="7" xfId="0" applyNumberFormat="1" applyFont="1" applyFill="1" applyBorder="1" applyAlignment="1">
      <alignment horizontal="left"/>
    </xf>
    <xf numFmtId="38" fontId="7" fillId="5" borderId="0" xfId="0" applyNumberFormat="1" applyFont="1" applyFill="1" applyBorder="1" applyAlignment="1">
      <alignment horizontal="center"/>
    </xf>
    <xf numFmtId="38" fontId="1" fillId="8" borderId="10" xfId="0" applyNumberFormat="1" applyFont="1" applyFill="1" applyBorder="1" applyAlignment="1">
      <alignment horizontal="centerContinuous"/>
    </xf>
    <xf numFmtId="38" fontId="1" fillId="8" borderId="7" xfId="0" applyNumberFormat="1" applyFont="1" applyFill="1" applyBorder="1" applyAlignment="1">
      <alignment horizontal="centerContinuous"/>
    </xf>
    <xf numFmtId="38" fontId="1" fillId="8" borderId="6" xfId="0" applyNumberFormat="1" applyFont="1" applyFill="1" applyBorder="1" applyAlignment="1">
      <alignment horizontal="centerContinuous"/>
    </xf>
    <xf numFmtId="6" fontId="3" fillId="6" borderId="0" xfId="0" applyNumberFormat="1" applyFont="1" applyFill="1"/>
    <xf numFmtId="0" fontId="3" fillId="2" borderId="1" xfId="0" applyNumberFormat="1" applyFont="1" applyFill="1" applyBorder="1" applyAlignment="1">
      <alignment horizontal="center"/>
    </xf>
    <xf numFmtId="0" fontId="3" fillId="0" borderId="0" xfId="0" applyFont="1" applyFill="1" applyBorder="1" applyAlignment="1">
      <alignment horizontal="center"/>
    </xf>
    <xf numFmtId="2" fontId="3" fillId="0" borderId="0" xfId="0" applyNumberFormat="1" applyFont="1" applyFill="1" applyBorder="1" applyAlignment="1">
      <alignment horizontal="right"/>
    </xf>
    <xf numFmtId="0" fontId="3" fillId="0" borderId="0" xfId="0" applyFont="1" applyFill="1" applyBorder="1"/>
    <xf numFmtId="0" fontId="3" fillId="0" borderId="0" xfId="0" applyFont="1" applyFill="1" applyBorder="1" applyAlignment="1">
      <alignment horizontal="right"/>
    </xf>
    <xf numFmtId="9" fontId="3" fillId="0" borderId="0" xfId="0" applyNumberFormat="1" applyFont="1" applyFill="1" applyBorder="1" applyAlignment="1">
      <alignment horizontal="right"/>
    </xf>
    <xf numFmtId="38" fontId="8" fillId="0" borderId="0" xfId="1" applyNumberFormat="1" applyFont="1" applyFill="1" applyBorder="1" applyAlignment="1">
      <alignment horizontal="right"/>
    </xf>
    <xf numFmtId="8" fontId="8" fillId="0" borderId="0" xfId="1" applyNumberFormat="1" applyFont="1" applyFill="1" applyBorder="1" applyAlignment="1">
      <alignment horizontal="right"/>
    </xf>
    <xf numFmtId="6" fontId="8" fillId="0" borderId="0" xfId="1" applyNumberFormat="1" applyFont="1" applyFill="1" applyBorder="1" applyAlignment="1">
      <alignment horizontal="right"/>
    </xf>
    <xf numFmtId="6" fontId="2" fillId="6" borderId="0" xfId="0" applyNumberFormat="1" applyFont="1" applyFill="1" applyBorder="1"/>
    <xf numFmtId="171" fontId="8" fillId="0" borderId="0" xfId="1" applyNumberFormat="1" applyFont="1" applyFill="1" applyBorder="1" applyAlignment="1">
      <alignment horizontal="right"/>
    </xf>
    <xf numFmtId="171" fontId="2" fillId="6" borderId="0" xfId="0" applyNumberFormat="1" applyFont="1" applyFill="1" applyBorder="1"/>
    <xf numFmtId="0" fontId="3" fillId="0" borderId="2" xfId="0" applyNumberFormat="1" applyFont="1" applyFill="1" applyBorder="1" applyAlignment="1">
      <alignment horizontal="center"/>
    </xf>
    <xf numFmtId="14" fontId="3" fillId="0" borderId="0" xfId="0" applyNumberFormat="1" applyFont="1" applyFill="1" applyBorder="1" applyAlignment="1">
      <alignment horizontal="right"/>
    </xf>
    <xf numFmtId="16" fontId="3" fillId="0" borderId="0" xfId="0" quotePrefix="1" applyNumberFormat="1" applyFont="1" applyFill="1" applyBorder="1" applyAlignment="1">
      <alignment horizontal="right"/>
    </xf>
    <xf numFmtId="10" fontId="3" fillId="0" borderId="0" xfId="0" applyNumberFormat="1" applyFont="1" applyFill="1" applyBorder="1" applyAlignment="1">
      <alignment horizontal="right"/>
    </xf>
    <xf numFmtId="16" fontId="3" fillId="0" borderId="0" xfId="0" applyNumberFormat="1" applyFont="1" applyFill="1" applyBorder="1" applyAlignment="1">
      <alignment horizontal="right"/>
    </xf>
    <xf numFmtId="0" fontId="0" fillId="0" borderId="0" xfId="0" applyFill="1"/>
    <xf numFmtId="0" fontId="3" fillId="0" borderId="0" xfId="0" applyFont="1" applyFill="1"/>
    <xf numFmtId="0" fontId="7" fillId="0" borderId="14" xfId="0" applyFont="1" applyBorder="1"/>
    <xf numFmtId="0" fontId="3" fillId="0" borderId="14" xfId="0" applyFont="1" applyBorder="1" applyAlignment="1">
      <alignment horizontal="center"/>
    </xf>
    <xf numFmtId="0" fontId="3" fillId="0" borderId="14" xfId="0" applyFont="1" applyFill="1" applyBorder="1" applyAlignment="1">
      <alignment horizontal="center"/>
    </xf>
    <xf numFmtId="0" fontId="3" fillId="0" borderId="14" xfId="0" applyFont="1" applyBorder="1"/>
    <xf numFmtId="38" fontId="8" fillId="0" borderId="17" xfId="1" applyNumberFormat="1" applyFont="1" applyBorder="1" applyAlignment="1">
      <alignment horizontal="right"/>
    </xf>
    <xf numFmtId="10" fontId="3" fillId="0" borderId="17" xfId="2" applyNumberFormat="1" applyFont="1" applyBorder="1"/>
    <xf numFmtId="10" fontId="8" fillId="0" borderId="17" xfId="2" applyNumberFormat="1" applyFont="1" applyBorder="1" applyAlignment="1">
      <alignment horizontal="right"/>
    </xf>
    <xf numFmtId="10" fontId="8" fillId="0" borderId="17" xfId="2" applyNumberFormat="1" applyFont="1" applyFill="1" applyBorder="1" applyAlignment="1">
      <alignment horizontal="right"/>
    </xf>
    <xf numFmtId="0" fontId="1" fillId="6" borderId="8" xfId="0" applyFont="1" applyFill="1" applyBorder="1" applyAlignment="1">
      <alignment horizontal="center"/>
    </xf>
    <xf numFmtId="0" fontId="1" fillId="0" borderId="8" xfId="0" applyFont="1" applyFill="1" applyBorder="1" applyAlignment="1">
      <alignment horizontal="center"/>
    </xf>
    <xf numFmtId="0" fontId="1" fillId="6" borderId="18" xfId="0" applyFont="1" applyFill="1" applyBorder="1" applyAlignment="1">
      <alignment horizontal="center"/>
    </xf>
    <xf numFmtId="9" fontId="3" fillId="0" borderId="8" xfId="0" applyNumberFormat="1" applyFont="1" applyBorder="1" applyAlignment="1">
      <alignment horizontal="right"/>
    </xf>
    <xf numFmtId="9" fontId="3" fillId="0" borderId="8" xfId="0" applyNumberFormat="1" applyFont="1" applyFill="1" applyBorder="1" applyAlignment="1">
      <alignment horizontal="right"/>
    </xf>
    <xf numFmtId="0" fontId="3" fillId="0" borderId="17" xfId="0" applyFont="1" applyBorder="1"/>
    <xf numFmtId="9" fontId="3" fillId="0" borderId="17" xfId="0" applyNumberFormat="1" applyFont="1" applyBorder="1" applyAlignment="1">
      <alignment horizontal="right"/>
    </xf>
    <xf numFmtId="38" fontId="7" fillId="0" borderId="14" xfId="0" applyNumberFormat="1" applyFont="1" applyBorder="1" applyAlignment="1">
      <alignment horizontal="right"/>
    </xf>
    <xf numFmtId="38" fontId="8" fillId="0" borderId="14" xfId="1" applyNumberFormat="1" applyFont="1" applyBorder="1" applyAlignment="1">
      <alignment horizontal="right"/>
    </xf>
    <xf numFmtId="10" fontId="8" fillId="0" borderId="17" xfId="1" applyNumberFormat="1" applyFont="1" applyBorder="1" applyAlignment="1">
      <alignment horizontal="right"/>
    </xf>
    <xf numFmtId="6" fontId="8" fillId="0" borderId="17" xfId="1" applyNumberFormat="1" applyFont="1" applyFill="1" applyBorder="1"/>
    <xf numFmtId="3" fontId="3" fillId="0" borderId="0" xfId="0" applyNumberFormat="1" applyFont="1"/>
    <xf numFmtId="8" fontId="3" fillId="6" borderId="0" xfId="0" applyNumberFormat="1" applyFont="1" applyFill="1" applyBorder="1"/>
    <xf numFmtId="0" fontId="14" fillId="0" borderId="0" xfId="0" applyFont="1" applyFill="1" applyBorder="1" applyAlignment="1">
      <alignment horizontal="centerContinuous"/>
    </xf>
    <xf numFmtId="38" fontId="1" fillId="5" borderId="3" xfId="0" applyNumberFormat="1" applyFont="1" applyFill="1" applyBorder="1" applyAlignment="1">
      <alignment horizontal="center"/>
    </xf>
    <xf numFmtId="38" fontId="1" fillId="5" borderId="5" xfId="0" applyNumberFormat="1" applyFont="1" applyFill="1" applyBorder="1" applyAlignment="1">
      <alignment horizontal="center"/>
    </xf>
    <xf numFmtId="0" fontId="0" fillId="0" borderId="14" xfId="0" applyBorder="1"/>
    <xf numFmtId="8" fontId="7" fillId="6" borderId="0" xfId="0" applyNumberFormat="1" applyFont="1" applyFill="1" applyBorder="1" applyAlignment="1">
      <alignment horizontal="center"/>
    </xf>
    <xf numFmtId="40" fontId="8" fillId="5" borderId="0" xfId="1" applyNumberFormat="1" applyFont="1" applyFill="1" applyBorder="1" applyAlignment="1">
      <alignment horizontal="center"/>
    </xf>
    <xf numFmtId="40" fontId="3" fillId="5" borderId="0" xfId="0" applyNumberFormat="1" applyFont="1" applyFill="1" applyBorder="1" applyAlignment="1">
      <alignment horizontal="center"/>
    </xf>
    <xf numFmtId="0" fontId="7" fillId="6" borderId="0" xfId="0" applyFont="1" applyFill="1" applyBorder="1"/>
    <xf numFmtId="8" fontId="3" fillId="0" borderId="0" xfId="0" applyNumberFormat="1" applyFont="1" applyBorder="1" applyAlignment="1">
      <alignment horizontal="center"/>
    </xf>
    <xf numFmtId="38" fontId="8" fillId="0" borderId="14" xfId="1" applyNumberFormat="1" applyFont="1" applyBorder="1" applyAlignment="1">
      <alignment horizontal="center"/>
    </xf>
    <xf numFmtId="8" fontId="8" fillId="0" borderId="0" xfId="1" applyNumberFormat="1" applyFont="1" applyFill="1" applyBorder="1" applyAlignment="1">
      <alignment horizontal="center"/>
    </xf>
    <xf numFmtId="8" fontId="8" fillId="0" borderId="17" xfId="1" applyNumberFormat="1" applyFont="1" applyFill="1" applyBorder="1" applyAlignment="1">
      <alignment horizontal="center"/>
    </xf>
    <xf numFmtId="0" fontId="7" fillId="6" borderId="0" xfId="0" applyFont="1" applyFill="1" applyBorder="1" applyAlignment="1">
      <alignment horizontal="center"/>
    </xf>
    <xf numFmtId="6" fontId="3" fillId="0" borderId="0" xfId="0" applyNumberFormat="1" applyFont="1"/>
    <xf numFmtId="6" fontId="3" fillId="6" borderId="0" xfId="0" applyNumberFormat="1" applyFont="1" applyFill="1" applyBorder="1"/>
    <xf numFmtId="6" fontId="8" fillId="0" borderId="19" xfId="1" applyNumberFormat="1" applyFont="1" applyFill="1" applyBorder="1"/>
    <xf numFmtId="6" fontId="8" fillId="0" borderId="15" xfId="1" applyNumberFormat="1" applyFont="1" applyFill="1" applyBorder="1"/>
    <xf numFmtId="215" fontId="20" fillId="6" borderId="15" xfId="0" applyNumberFormat="1" applyFont="1" applyFill="1" applyBorder="1" applyAlignment="1">
      <alignment horizontal="left"/>
    </xf>
    <xf numFmtId="0" fontId="0" fillId="0" borderId="15" xfId="0" applyBorder="1" applyAlignment="1">
      <alignment horizontal="left"/>
    </xf>
    <xf numFmtId="38" fontId="11" fillId="4" borderId="10" xfId="0" applyNumberFormat="1" applyFont="1" applyFill="1" applyBorder="1" applyAlignment="1">
      <alignment horizontal="center"/>
    </xf>
    <xf numFmtId="38" fontId="11" fillId="4" borderId="6" xfId="0" applyNumberFormat="1" applyFont="1" applyFill="1" applyBorder="1" applyAlignment="1">
      <alignment horizontal="center"/>
    </xf>
    <xf numFmtId="38" fontId="11" fillId="4" borderId="7" xfId="0" applyNumberFormat="1"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xdr:colOff>
          <xdr:row>40</xdr:row>
          <xdr:rowOff>0</xdr:rowOff>
        </xdr:from>
        <xdr:to>
          <xdr:col>1</xdr:col>
          <xdr:colOff>426720</xdr:colOff>
          <xdr:row>41</xdr:row>
          <xdr:rowOff>0</xdr:rowOff>
        </xdr:to>
        <xdr:sp macro="" textlink="">
          <xdr:nvSpPr>
            <xdr:cNvPr id="1079" name="Button 55" hidden="1">
              <a:extLst>
                <a:ext uri="{63B3BB69-23CF-44E3-9099-C40C66FF867C}">
                  <a14:compatExt spid="_x0000_s107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7620</xdr:colOff>
          <xdr:row>40</xdr:row>
          <xdr:rowOff>0</xdr:rowOff>
        </xdr:from>
        <xdr:to>
          <xdr:col>4</xdr:col>
          <xdr:colOff>381000</xdr:colOff>
          <xdr:row>41</xdr:row>
          <xdr:rowOff>0</xdr:rowOff>
        </xdr:to>
        <xdr:sp macro="" textlink="">
          <xdr:nvSpPr>
            <xdr:cNvPr id="1080" name="Button 56" hidden="1">
              <a:extLst>
                <a:ext uri="{63B3BB69-23CF-44E3-9099-C40C66FF867C}">
                  <a14:compatExt spid="_x0000_s108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586740</xdr:colOff>
          <xdr:row>40</xdr:row>
          <xdr:rowOff>0</xdr:rowOff>
        </xdr:from>
        <xdr:to>
          <xdr:col>6</xdr:col>
          <xdr:colOff>480060</xdr:colOff>
          <xdr:row>41</xdr:row>
          <xdr:rowOff>0</xdr:rowOff>
        </xdr:to>
        <xdr:sp macro="" textlink="">
          <xdr:nvSpPr>
            <xdr:cNvPr id="1081" name="Button 57" hidden="1">
              <a:extLst>
                <a:ext uri="{63B3BB69-23CF-44E3-9099-C40C66FF867C}">
                  <a14:compatExt spid="_x0000_s108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PRINT</a:t>
              </a:r>
            </a:p>
          </xdr:txBody>
        </xdr:sp>
        <xdr:clientData fPrintsWithSheet="0"/>
      </xdr:twoCellAnchor>
    </mc:Choice>
    <mc:Fallback/>
  </mc:AlternateContent>
  <xdr:twoCellAnchor>
    <xdr:from>
      <xdr:col>0</xdr:col>
      <xdr:colOff>68580</xdr:colOff>
      <xdr:row>37</xdr:row>
      <xdr:rowOff>0</xdr:rowOff>
    </xdr:from>
    <xdr:to>
      <xdr:col>0</xdr:col>
      <xdr:colOff>518160</xdr:colOff>
      <xdr:row>39</xdr:row>
      <xdr:rowOff>53340</xdr:rowOff>
    </xdr:to>
    <xdr:pic>
      <xdr:nvPicPr>
        <xdr:cNvPr id="1082" name="Picture 58" descr="H:\Structuring\Cascade\enrlogw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708660"/>
          <a:ext cx="449580" cy="441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34</xdr:row>
          <xdr:rowOff>7620</xdr:rowOff>
        </xdr:from>
        <xdr:to>
          <xdr:col>3</xdr:col>
          <xdr:colOff>548640</xdr:colOff>
          <xdr:row>34</xdr:row>
          <xdr:rowOff>312420</xdr:rowOff>
        </xdr:to>
        <xdr:sp macro="" textlink="">
          <xdr:nvSpPr>
            <xdr:cNvPr id="1096" name="Button 72" hidden="1">
              <a:extLst>
                <a:ext uri="{63B3BB69-23CF-44E3-9099-C40C66FF867C}">
                  <a14:compatExt spid="_x0000_s109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556260</xdr:colOff>
          <xdr:row>34</xdr:row>
          <xdr:rowOff>7620</xdr:rowOff>
        </xdr:from>
        <xdr:to>
          <xdr:col>6</xdr:col>
          <xdr:colOff>510540</xdr:colOff>
          <xdr:row>34</xdr:row>
          <xdr:rowOff>312420</xdr:rowOff>
        </xdr:to>
        <xdr:sp macro="" textlink="">
          <xdr:nvSpPr>
            <xdr:cNvPr id="1097" name="Button 73" hidden="1">
              <a:extLst>
                <a:ext uri="{63B3BB69-23CF-44E3-9099-C40C66FF867C}">
                  <a14:compatExt spid="_x0000_s1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xdr:colOff>
          <xdr:row>40</xdr:row>
          <xdr:rowOff>0</xdr:rowOff>
        </xdr:from>
        <xdr:to>
          <xdr:col>1</xdr:col>
          <xdr:colOff>426720</xdr:colOff>
          <xdr:row>41</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40</xdr:row>
          <xdr:rowOff>0</xdr:rowOff>
        </xdr:from>
        <xdr:to>
          <xdr:col>5</xdr:col>
          <xdr:colOff>381000</xdr:colOff>
          <xdr:row>41</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579120</xdr:colOff>
          <xdr:row>40</xdr:row>
          <xdr:rowOff>0</xdr:rowOff>
        </xdr:from>
        <xdr:to>
          <xdr:col>8</xdr:col>
          <xdr:colOff>381000</xdr:colOff>
          <xdr:row>41</xdr:row>
          <xdr:rowOff>0</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PRINT</a:t>
              </a:r>
            </a:p>
          </xdr:txBody>
        </xdr:sp>
        <xdr:clientData fPrintsWithSheet="0"/>
      </xdr:twoCellAnchor>
    </mc:Choice>
    <mc:Fallback/>
  </mc:AlternateContent>
  <xdr:twoCellAnchor>
    <xdr:from>
      <xdr:col>0</xdr:col>
      <xdr:colOff>68580</xdr:colOff>
      <xdr:row>37</xdr:row>
      <xdr:rowOff>0</xdr:rowOff>
    </xdr:from>
    <xdr:to>
      <xdr:col>0</xdr:col>
      <xdr:colOff>518160</xdr:colOff>
      <xdr:row>39</xdr:row>
      <xdr:rowOff>53340</xdr:rowOff>
    </xdr:to>
    <xdr:pic>
      <xdr:nvPicPr>
        <xdr:cNvPr id="4100" name="Picture 4" descr="H:\Structuring\Cascade\enrlogw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678180"/>
          <a:ext cx="449580" cy="441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34</xdr:row>
          <xdr:rowOff>7620</xdr:rowOff>
        </xdr:from>
        <xdr:to>
          <xdr:col>3</xdr:col>
          <xdr:colOff>548640</xdr:colOff>
          <xdr:row>34</xdr:row>
          <xdr:rowOff>312420</xdr:rowOff>
        </xdr:to>
        <xdr:sp macro="" textlink="">
          <xdr:nvSpPr>
            <xdr:cNvPr id="4126" name="Button 30" hidden="1">
              <a:extLst>
                <a:ext uri="{63B3BB69-23CF-44E3-9099-C40C66FF867C}">
                  <a14:compatExt spid="_x0000_s412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556260</xdr:colOff>
          <xdr:row>34</xdr:row>
          <xdr:rowOff>7620</xdr:rowOff>
        </xdr:from>
        <xdr:to>
          <xdr:col>8</xdr:col>
          <xdr:colOff>419100</xdr:colOff>
          <xdr:row>34</xdr:row>
          <xdr:rowOff>312420</xdr:rowOff>
        </xdr:to>
        <xdr:sp macro="" textlink="">
          <xdr:nvSpPr>
            <xdr:cNvPr id="4127" name="Button 31" hidden="1">
              <a:extLst>
                <a:ext uri="{63B3BB69-23CF-44E3-9099-C40C66FF867C}">
                  <a14:compatExt spid="_x0000_s412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xdr:colOff>
          <xdr:row>40</xdr:row>
          <xdr:rowOff>0</xdr:rowOff>
        </xdr:from>
        <xdr:to>
          <xdr:col>1</xdr:col>
          <xdr:colOff>426720</xdr:colOff>
          <xdr:row>41</xdr:row>
          <xdr:rowOff>0</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FF"/>
                  </a:solidFill>
                  <a:latin typeface="Arial"/>
                  <a:cs typeface="Arial"/>
                </a:rPr>
                <a:t>Iterate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40</xdr:row>
          <xdr:rowOff>0</xdr:rowOff>
        </xdr:from>
        <xdr:to>
          <xdr:col>5</xdr:col>
          <xdr:colOff>381000</xdr:colOff>
          <xdr:row>41</xdr:row>
          <xdr:rowOff>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339933"/>
                  </a:solidFill>
                  <a:latin typeface="Arial"/>
                  <a:cs typeface="Arial"/>
                </a:rPr>
                <a:t>Iterate SOME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579120</xdr:colOff>
          <xdr:row>40</xdr:row>
          <xdr:rowOff>0</xdr:rowOff>
        </xdr:from>
        <xdr:to>
          <xdr:col>8</xdr:col>
          <xdr:colOff>381000</xdr:colOff>
          <xdr:row>41</xdr:row>
          <xdr:rowOff>0</xdr:rowOff>
        </xdr:to>
        <xdr:sp macro="" textlink="">
          <xdr:nvSpPr>
            <xdr:cNvPr id="5123" name="Button 3"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PRINT</a:t>
              </a:r>
              <a:r>
                <a:rPr lang="en-US" sz="1000" b="0" i="0" u="none" strike="noStrike" baseline="0">
                  <a:solidFill>
                    <a:srgbClr val="FF0000"/>
                  </a:solidFill>
                  <a:latin typeface="Arial"/>
                  <a:cs typeface="Arial"/>
                </a:rPr>
                <a:t> Inputs</a:t>
              </a:r>
            </a:p>
          </xdr:txBody>
        </xdr:sp>
        <xdr:clientData fPrintsWithSheet="0"/>
      </xdr:twoCellAnchor>
    </mc:Choice>
    <mc:Fallback/>
  </mc:AlternateContent>
  <xdr:twoCellAnchor>
    <xdr:from>
      <xdr:col>0</xdr:col>
      <xdr:colOff>68580</xdr:colOff>
      <xdr:row>37</xdr:row>
      <xdr:rowOff>0</xdr:rowOff>
    </xdr:from>
    <xdr:to>
      <xdr:col>0</xdr:col>
      <xdr:colOff>518160</xdr:colOff>
      <xdr:row>39</xdr:row>
      <xdr:rowOff>53340</xdr:rowOff>
    </xdr:to>
    <xdr:pic>
      <xdr:nvPicPr>
        <xdr:cNvPr id="5124" name="Picture 4" descr="H:\Structuring\Cascade\enrlogw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678180"/>
          <a:ext cx="449580" cy="441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8</xdr:col>
          <xdr:colOff>396240</xdr:colOff>
          <xdr:row>40</xdr:row>
          <xdr:rowOff>0</xdr:rowOff>
        </xdr:from>
        <xdr:to>
          <xdr:col>10</xdr:col>
          <xdr:colOff>358140</xdr:colOff>
          <xdr:row>41</xdr:row>
          <xdr:rowOff>0</xdr:rowOff>
        </xdr:to>
        <xdr:sp macro="" textlink="">
          <xdr:nvSpPr>
            <xdr:cNvPr id="5137" name="Button 17" hidden="1">
              <a:extLst>
                <a:ext uri="{63B3BB69-23CF-44E3-9099-C40C66FF867C}">
                  <a14:compatExt spid="_x0000_s513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0000"/>
                  </a:solidFill>
                  <a:latin typeface="Arial"/>
                  <a:cs typeface="Arial"/>
                </a:rPr>
                <a:t>PRINT</a:t>
              </a:r>
              <a:r>
                <a:rPr lang="en-US" sz="1000" b="0" i="0" u="none" strike="noStrike" baseline="0">
                  <a:solidFill>
                    <a:srgbClr val="FF0000"/>
                  </a:solidFill>
                  <a:latin typeface="Arial"/>
                  <a:cs typeface="Arial"/>
                </a:rPr>
                <a:t>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34</xdr:row>
          <xdr:rowOff>7620</xdr:rowOff>
        </xdr:from>
        <xdr:to>
          <xdr:col>3</xdr:col>
          <xdr:colOff>548640</xdr:colOff>
          <xdr:row>34</xdr:row>
          <xdr:rowOff>312420</xdr:rowOff>
        </xdr:to>
        <xdr:sp macro="" textlink="">
          <xdr:nvSpPr>
            <xdr:cNvPr id="5154" name="Button 34" hidden="1">
              <a:extLst>
                <a:ext uri="{63B3BB69-23CF-44E3-9099-C40C66FF867C}">
                  <a14:compatExt spid="_x0000_s515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Add A Deal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556260</xdr:colOff>
          <xdr:row>34</xdr:row>
          <xdr:rowOff>7620</xdr:rowOff>
        </xdr:from>
        <xdr:to>
          <xdr:col>8</xdr:col>
          <xdr:colOff>419100</xdr:colOff>
          <xdr:row>34</xdr:row>
          <xdr:rowOff>312420</xdr:rowOff>
        </xdr:to>
        <xdr:sp macro="" textlink="">
          <xdr:nvSpPr>
            <xdr:cNvPr id="5155" name="Button 35" hidden="1">
              <a:extLst>
                <a:ext uri="{63B3BB69-23CF-44E3-9099-C40C66FF867C}">
                  <a14:compatExt spid="_x0000_s515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800080"/>
                  </a:solidFill>
                  <a:latin typeface="Arial"/>
                  <a:cs typeface="Arial"/>
                </a:rPr>
                <a:t>Raw Curve Adder</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3.xml"/><Relationship Id="rId5" Type="http://schemas.openxmlformats.org/officeDocument/2006/relationships/ctrlProp" Target="../ctrlProps/ctrlProp12.xml"/><Relationship Id="rId10" Type="http://schemas.openxmlformats.org/officeDocument/2006/relationships/comments" Target="../comments3.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H903"/>
  <sheetViews>
    <sheetView tabSelected="1" topLeftCell="A35" zoomScale="75" workbookViewId="0">
      <selection activeCell="N38" sqref="N38"/>
    </sheetView>
  </sheetViews>
  <sheetFormatPr defaultColWidth="9.109375" defaultRowHeight="13.2" outlineLevelRow="1" x14ac:dyDescent="0.25"/>
  <cols>
    <col min="1" max="2" width="8.6640625" style="1" customWidth="1"/>
    <col min="3" max="3" width="9.33203125" style="1" hidden="1" customWidth="1"/>
    <col min="4" max="4" width="9.6640625" style="11" customWidth="1"/>
    <col min="5" max="5" width="9.5546875" style="11" customWidth="1"/>
    <col min="6" max="6" width="6.88671875" style="1" customWidth="1"/>
    <col min="7" max="7" width="15.109375" style="1" bestFit="1" customWidth="1"/>
    <col min="8" max="8" width="7.5546875" style="1" hidden="1" customWidth="1"/>
    <col min="9" max="9" width="12.6640625" style="1" customWidth="1"/>
    <col min="10" max="10" width="7.5546875" style="1" hidden="1" customWidth="1"/>
    <col min="11" max="11" width="15.44140625" style="1" customWidth="1"/>
    <col min="12" max="12" width="9.5546875" style="1" hidden="1" customWidth="1"/>
    <col min="13" max="15" width="8.6640625" style="1" customWidth="1"/>
    <col min="16" max="16" width="8.88671875" style="20" hidden="1" customWidth="1"/>
    <col min="17" max="17" width="8.88671875" style="1" hidden="1" customWidth="1"/>
    <col min="18" max="18" width="12.44140625" style="1" customWidth="1"/>
    <col min="19" max="19" width="2.6640625" style="1" customWidth="1"/>
    <col min="20" max="21" width="14.109375" style="1" customWidth="1"/>
    <col min="22" max="23" width="10.5546875" style="1" customWidth="1"/>
    <col min="24" max="25" width="14.109375" style="1" customWidth="1"/>
    <col min="26" max="26" width="8.88671875" customWidth="1"/>
    <col min="27" max="27" width="11.6640625" customWidth="1"/>
    <col min="28" max="28" width="11.6640625" style="1" customWidth="1"/>
    <col min="29" max="29" width="20.88671875" style="1" bestFit="1" customWidth="1"/>
    <col min="30" max="30" width="13.88671875" style="1" bestFit="1" customWidth="1"/>
    <col min="31" max="32" width="11.6640625" style="1" customWidth="1"/>
    <col min="33" max="33" width="14.109375" style="1" customWidth="1"/>
    <col min="34" max="16384" width="9.109375" style="1"/>
  </cols>
  <sheetData>
    <row r="1" spans="2:18" hidden="1" outlineLevel="1" x14ac:dyDescent="0.25"/>
    <row r="2" spans="2:18" hidden="1" outlineLevel="1" x14ac:dyDescent="0.25">
      <c r="B2" s="9" t="s">
        <v>45</v>
      </c>
      <c r="G2" s="9" t="s">
        <v>87</v>
      </c>
      <c r="I2" s="9" t="s">
        <v>49</v>
      </c>
      <c r="K2" s="9" t="s">
        <v>18</v>
      </c>
      <c r="O2" s="38" t="s">
        <v>27</v>
      </c>
      <c r="P2" s="21"/>
      <c r="R2" s="38" t="s">
        <v>30</v>
      </c>
    </row>
    <row r="3" spans="2:18" hidden="1" outlineLevel="1" x14ac:dyDescent="0.25">
      <c r="B3" s="37" t="s">
        <v>12</v>
      </c>
      <c r="G3" s="36" t="s">
        <v>88</v>
      </c>
      <c r="I3" s="36" t="s">
        <v>112</v>
      </c>
      <c r="K3" s="36" t="s">
        <v>38</v>
      </c>
      <c r="O3" s="39" t="s">
        <v>28</v>
      </c>
      <c r="P3" s="21"/>
      <c r="R3" s="41" t="s">
        <v>31</v>
      </c>
    </row>
    <row r="4" spans="2:18" hidden="1" outlineLevel="1" x14ac:dyDescent="0.25">
      <c r="G4" s="36" t="s">
        <v>89</v>
      </c>
      <c r="I4" s="36" t="s">
        <v>113</v>
      </c>
      <c r="K4" s="36" t="s">
        <v>39</v>
      </c>
      <c r="O4" s="39" t="s">
        <v>29</v>
      </c>
      <c r="P4" s="21"/>
    </row>
    <row r="5" spans="2:18" ht="14.25" hidden="1" customHeight="1" outlineLevel="1" x14ac:dyDescent="0.25">
      <c r="G5" s="36" t="s">
        <v>90</v>
      </c>
      <c r="I5" s="36" t="s">
        <v>114</v>
      </c>
      <c r="K5" s="36" t="s">
        <v>40</v>
      </c>
      <c r="O5" s="40">
        <v>1</v>
      </c>
      <c r="P5" s="21"/>
    </row>
    <row r="6" spans="2:18" hidden="1" outlineLevel="1" x14ac:dyDescent="0.25">
      <c r="G6" s="36" t="s">
        <v>91</v>
      </c>
      <c r="I6" s="36" t="s">
        <v>115</v>
      </c>
      <c r="K6" s="36" t="s">
        <v>41</v>
      </c>
    </row>
    <row r="7" spans="2:18" hidden="1" outlineLevel="1" x14ac:dyDescent="0.25">
      <c r="G7" s="36" t="s">
        <v>92</v>
      </c>
      <c r="I7" s="36" t="s">
        <v>116</v>
      </c>
      <c r="K7" s="36" t="s">
        <v>42</v>
      </c>
    </row>
    <row r="8" spans="2:18" hidden="1" outlineLevel="1" x14ac:dyDescent="0.25">
      <c r="G8" s="36" t="s">
        <v>93</v>
      </c>
      <c r="I8" s="36" t="s">
        <v>117</v>
      </c>
      <c r="K8" s="36" t="s">
        <v>43</v>
      </c>
    </row>
    <row r="9" spans="2:18" hidden="1" outlineLevel="1" x14ac:dyDescent="0.25">
      <c r="G9" s="36" t="s">
        <v>94</v>
      </c>
      <c r="I9" s="36" t="s">
        <v>118</v>
      </c>
      <c r="K9" s="37" t="s">
        <v>44</v>
      </c>
    </row>
    <row r="10" spans="2:18" hidden="1" outlineLevel="1" x14ac:dyDescent="0.25">
      <c r="G10" s="36" t="s">
        <v>184</v>
      </c>
      <c r="I10" s="36" t="s">
        <v>119</v>
      </c>
      <c r="K10" s="3"/>
    </row>
    <row r="11" spans="2:18" hidden="1" outlineLevel="1" x14ac:dyDescent="0.25">
      <c r="G11" s="36" t="s">
        <v>183</v>
      </c>
      <c r="I11" s="36" t="s">
        <v>120</v>
      </c>
      <c r="K11" s="3"/>
    </row>
    <row r="12" spans="2:18" hidden="1" outlineLevel="1" x14ac:dyDescent="0.25">
      <c r="G12" s="36" t="s">
        <v>185</v>
      </c>
      <c r="I12" s="36" t="s">
        <v>121</v>
      </c>
      <c r="K12" s="3"/>
    </row>
    <row r="13" spans="2:18" hidden="1" outlineLevel="1" x14ac:dyDescent="0.25">
      <c r="G13" s="36" t="s">
        <v>186</v>
      </c>
      <c r="I13" s="36" t="s">
        <v>122</v>
      </c>
      <c r="K13" s="3"/>
    </row>
    <row r="14" spans="2:18" hidden="1" outlineLevel="1" x14ac:dyDescent="0.25">
      <c r="G14" s="36" t="s">
        <v>180</v>
      </c>
      <c r="I14" s="36" t="s">
        <v>123</v>
      </c>
      <c r="K14" s="3"/>
    </row>
    <row r="15" spans="2:18" hidden="1" outlineLevel="1" x14ac:dyDescent="0.25">
      <c r="G15" s="36" t="s">
        <v>95</v>
      </c>
      <c r="I15" s="36" t="s">
        <v>124</v>
      </c>
      <c r="K15" s="3"/>
    </row>
    <row r="16" spans="2:18" hidden="1" outlineLevel="1" x14ac:dyDescent="0.25">
      <c r="G16" s="36" t="s">
        <v>96</v>
      </c>
      <c r="I16" s="36" t="s">
        <v>125</v>
      </c>
      <c r="K16" s="3"/>
    </row>
    <row r="17" spans="7:11" hidden="1" outlineLevel="1" x14ac:dyDescent="0.25">
      <c r="G17" s="36" t="s">
        <v>97</v>
      </c>
      <c r="I17" s="36" t="s">
        <v>126</v>
      </c>
      <c r="K17" s="3"/>
    </row>
    <row r="18" spans="7:11" hidden="1" outlineLevel="1" x14ac:dyDescent="0.25">
      <c r="G18" s="36" t="s">
        <v>98</v>
      </c>
      <c r="I18" s="36" t="s">
        <v>127</v>
      </c>
      <c r="K18" s="3"/>
    </row>
    <row r="19" spans="7:11" hidden="1" outlineLevel="1" x14ac:dyDescent="0.25">
      <c r="G19" s="36" t="s">
        <v>99</v>
      </c>
      <c r="I19" s="36" t="s">
        <v>128</v>
      </c>
      <c r="K19" s="3"/>
    </row>
    <row r="20" spans="7:11" hidden="1" outlineLevel="1" x14ac:dyDescent="0.25">
      <c r="G20" s="36" t="s">
        <v>100</v>
      </c>
      <c r="I20" s="36" t="s">
        <v>129</v>
      </c>
      <c r="K20" s="3"/>
    </row>
    <row r="21" spans="7:11" hidden="1" outlineLevel="1" x14ac:dyDescent="0.25">
      <c r="G21" s="36" t="s">
        <v>187</v>
      </c>
      <c r="I21" s="36"/>
      <c r="K21" s="3"/>
    </row>
    <row r="22" spans="7:11" hidden="1" outlineLevel="1" x14ac:dyDescent="0.25">
      <c r="G22" s="36" t="s">
        <v>101</v>
      </c>
      <c r="I22" s="37" t="s">
        <v>130</v>
      </c>
      <c r="K22" s="3"/>
    </row>
    <row r="23" spans="7:11" hidden="1" outlineLevel="1" x14ac:dyDescent="0.25">
      <c r="G23" s="36" t="s">
        <v>181</v>
      </c>
      <c r="K23" s="3"/>
    </row>
    <row r="24" spans="7:11" hidden="1" outlineLevel="1" x14ac:dyDescent="0.25">
      <c r="G24" s="36" t="s">
        <v>102</v>
      </c>
      <c r="K24" s="3"/>
    </row>
    <row r="25" spans="7:11" hidden="1" outlineLevel="1" x14ac:dyDescent="0.25">
      <c r="G25" s="36" t="s">
        <v>103</v>
      </c>
      <c r="K25" s="3"/>
    </row>
    <row r="26" spans="7:11" hidden="1" outlineLevel="1" x14ac:dyDescent="0.25">
      <c r="G26" s="36" t="s">
        <v>104</v>
      </c>
      <c r="K26" s="3"/>
    </row>
    <row r="27" spans="7:11" hidden="1" outlineLevel="1" x14ac:dyDescent="0.25">
      <c r="G27" s="36" t="s">
        <v>105</v>
      </c>
      <c r="K27" s="3"/>
    </row>
    <row r="28" spans="7:11" hidden="1" outlineLevel="1" x14ac:dyDescent="0.25">
      <c r="G28" s="36" t="s">
        <v>106</v>
      </c>
      <c r="K28" s="3"/>
    </row>
    <row r="29" spans="7:11" hidden="1" outlineLevel="1" x14ac:dyDescent="0.25">
      <c r="G29" s="36" t="s">
        <v>107</v>
      </c>
    </row>
    <row r="30" spans="7:11" hidden="1" outlineLevel="1" x14ac:dyDescent="0.25">
      <c r="G30" s="36" t="s">
        <v>108</v>
      </c>
    </row>
    <row r="31" spans="7:11" hidden="1" outlineLevel="1" x14ac:dyDescent="0.25">
      <c r="G31" s="36" t="s">
        <v>109</v>
      </c>
    </row>
    <row r="32" spans="7:11" hidden="1" outlineLevel="1" x14ac:dyDescent="0.25">
      <c r="G32" s="36" t="s">
        <v>110</v>
      </c>
    </row>
    <row r="33" spans="1:60" hidden="1" outlineLevel="1" x14ac:dyDescent="0.25">
      <c r="G33" s="36" t="s">
        <v>111</v>
      </c>
    </row>
    <row r="34" spans="1:60" hidden="1" outlineLevel="1" x14ac:dyDescent="0.25">
      <c r="G34" s="37" t="s">
        <v>188</v>
      </c>
    </row>
    <row r="35" spans="1:60" ht="27" customHeight="1" collapsed="1" x14ac:dyDescent="0.3">
      <c r="A35" s="77"/>
      <c r="B35" s="78"/>
      <c r="C35" s="78"/>
      <c r="D35" s="79"/>
      <c r="E35" s="79"/>
      <c r="F35" s="78"/>
      <c r="G35" s="78"/>
      <c r="H35" s="78"/>
      <c r="I35" s="78"/>
      <c r="J35" s="78"/>
      <c r="K35" s="78"/>
      <c r="L35" s="78"/>
      <c r="M35" s="78"/>
      <c r="N35" s="78"/>
      <c r="O35" s="78"/>
      <c r="P35" s="80"/>
      <c r="Q35" s="78"/>
      <c r="R35" s="78"/>
      <c r="S35" s="78"/>
      <c r="T35" s="78"/>
      <c r="U35" s="78"/>
      <c r="V35" s="78"/>
      <c r="W35" s="78"/>
      <c r="X35" s="78"/>
      <c r="Y35" s="78"/>
      <c r="Z35" s="108"/>
      <c r="AA35" s="10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row>
    <row r="36" spans="1:60" x14ac:dyDescent="0.25">
      <c r="A36" s="81" t="s">
        <v>48</v>
      </c>
      <c r="B36" s="78"/>
      <c r="C36" s="78"/>
      <c r="D36" s="79"/>
      <c r="E36" s="79"/>
      <c r="F36" s="78"/>
      <c r="G36" s="78"/>
      <c r="H36" s="78"/>
      <c r="I36" s="78"/>
      <c r="J36" s="78"/>
      <c r="K36" s="78"/>
      <c r="L36" s="78"/>
      <c r="M36" s="78"/>
      <c r="N36" s="78"/>
      <c r="O36" s="78"/>
      <c r="P36" s="80"/>
      <c r="Q36" s="78"/>
      <c r="R36" s="78"/>
      <c r="S36" s="78"/>
      <c r="T36" s="78"/>
      <c r="U36" s="78"/>
      <c r="V36" s="102"/>
      <c r="W36" s="86"/>
      <c r="X36" s="78"/>
      <c r="Y36" s="78"/>
      <c r="Z36" s="108"/>
      <c r="AA36" s="10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row>
    <row r="37" spans="1:60" ht="15.6" x14ac:dyDescent="0.3">
      <c r="A37" s="82" t="s">
        <v>204</v>
      </c>
      <c r="B37" s="78"/>
      <c r="C37" s="78"/>
      <c r="D37" s="79"/>
      <c r="E37" s="79"/>
      <c r="F37" s="78"/>
      <c r="G37" s="78"/>
      <c r="H37" s="78"/>
      <c r="I37" s="78"/>
      <c r="J37" s="78"/>
      <c r="K37" s="78"/>
      <c r="L37" s="78"/>
      <c r="M37" s="78"/>
      <c r="N37" s="78"/>
      <c r="O37" s="78"/>
      <c r="P37" s="80"/>
      <c r="Q37" s="78"/>
      <c r="R37" s="78"/>
      <c r="S37" s="78"/>
      <c r="T37" s="78"/>
      <c r="U37" s="78"/>
      <c r="V37" s="78"/>
      <c r="W37" s="78"/>
      <c r="X37" s="78"/>
      <c r="Y37" s="78"/>
      <c r="Z37" s="108"/>
      <c r="AA37" s="10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row>
    <row r="38" spans="1:60" ht="15.6" x14ac:dyDescent="0.3">
      <c r="A38" s="78"/>
      <c r="B38" s="82" t="s">
        <v>50</v>
      </c>
      <c r="C38" s="78"/>
      <c r="D38" s="79"/>
      <c r="E38" s="79"/>
      <c r="F38" s="78"/>
      <c r="G38" s="78"/>
      <c r="H38" s="78"/>
      <c r="I38" s="78"/>
      <c r="J38" s="78"/>
      <c r="K38" s="78"/>
      <c r="L38" s="78"/>
      <c r="M38" s="78"/>
      <c r="N38" s="78"/>
      <c r="O38" s="78"/>
      <c r="P38" s="80"/>
      <c r="Q38" s="78"/>
      <c r="R38" s="78"/>
      <c r="S38" s="78"/>
      <c r="T38" s="78"/>
      <c r="U38" s="78"/>
      <c r="V38" s="78"/>
      <c r="W38" s="78"/>
      <c r="X38" s="78"/>
      <c r="Y38" s="78"/>
      <c r="Z38" s="108"/>
      <c r="AA38" s="10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row>
    <row r="39" spans="1:60" ht="15" x14ac:dyDescent="0.25">
      <c r="A39" s="78"/>
      <c r="B39" s="83" t="s">
        <v>80</v>
      </c>
      <c r="C39" s="78"/>
      <c r="D39" s="79"/>
      <c r="E39" s="79"/>
      <c r="F39" s="78"/>
      <c r="G39" s="78"/>
      <c r="H39" s="78"/>
      <c r="I39" s="78"/>
      <c r="J39" s="78"/>
      <c r="K39" s="78"/>
      <c r="L39" s="78"/>
      <c r="M39" s="78"/>
      <c r="N39" s="78"/>
      <c r="O39" s="78"/>
      <c r="P39" s="80"/>
      <c r="Q39" s="78"/>
      <c r="R39" s="78"/>
      <c r="S39" s="78"/>
      <c r="T39" s="78"/>
      <c r="U39" s="78"/>
      <c r="V39" s="78"/>
      <c r="W39" s="78"/>
      <c r="X39" s="78"/>
      <c r="Y39" s="78"/>
      <c r="Z39" s="108"/>
      <c r="AA39" s="10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row>
    <row r="40" spans="1:60" ht="12.75" customHeight="1" x14ac:dyDescent="0.25">
      <c r="A40" s="78"/>
      <c r="B40" s="78"/>
      <c r="C40" s="78"/>
      <c r="D40" s="79"/>
      <c r="E40" s="79"/>
      <c r="F40" s="78"/>
      <c r="G40" s="78"/>
      <c r="H40" s="78"/>
      <c r="I40" s="78"/>
      <c r="J40" s="78"/>
      <c r="K40" s="78"/>
      <c r="L40" s="78"/>
      <c r="M40" s="78"/>
      <c r="N40" s="78"/>
      <c r="O40" s="78"/>
      <c r="P40" s="80"/>
      <c r="Q40" s="78"/>
      <c r="R40" s="78"/>
      <c r="S40" s="78"/>
      <c r="T40" s="78"/>
      <c r="U40" s="78"/>
      <c r="V40" s="78"/>
      <c r="W40" s="78"/>
      <c r="X40" s="78"/>
      <c r="Y40" s="78"/>
      <c r="Z40" s="108"/>
      <c r="AA40" s="10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row>
    <row r="41" spans="1:60" ht="24" customHeight="1" x14ac:dyDescent="0.25">
      <c r="A41" s="78"/>
      <c r="B41" s="78"/>
      <c r="C41" s="78"/>
      <c r="D41" s="79"/>
      <c r="E41" s="79"/>
      <c r="F41" s="78"/>
      <c r="G41" s="78"/>
      <c r="H41" s="78"/>
      <c r="I41" s="78"/>
      <c r="J41" s="78"/>
      <c r="K41" s="78"/>
      <c r="L41" s="78"/>
      <c r="M41" s="78"/>
      <c r="N41" s="78"/>
      <c r="O41" s="78"/>
      <c r="P41" s="80"/>
      <c r="Q41" s="78"/>
      <c r="R41" s="78"/>
      <c r="S41" s="78"/>
      <c r="T41" s="78"/>
      <c r="U41" s="78"/>
      <c r="V41" s="78"/>
      <c r="W41" s="78"/>
      <c r="X41" s="78"/>
      <c r="Y41" s="78"/>
      <c r="Z41" s="108"/>
      <c r="AA41" s="10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row>
    <row r="42" spans="1:60" ht="12.75" customHeight="1" x14ac:dyDescent="0.25">
      <c r="A42" s="78"/>
      <c r="B42" s="78"/>
      <c r="C42" s="78"/>
      <c r="D42" s="79"/>
      <c r="E42" s="79"/>
      <c r="F42" s="78"/>
      <c r="G42" s="78"/>
      <c r="H42" s="78"/>
      <c r="I42" s="78"/>
      <c r="J42" s="78"/>
      <c r="K42" s="78"/>
      <c r="L42" s="78"/>
      <c r="M42" s="78"/>
      <c r="N42" s="78"/>
      <c r="O42" s="78"/>
      <c r="P42" s="80"/>
      <c r="Q42" s="78"/>
      <c r="R42" s="78"/>
      <c r="S42" s="78"/>
      <c r="T42" s="78"/>
      <c r="U42" s="78"/>
      <c r="V42" s="78"/>
      <c r="W42" s="78"/>
      <c r="X42" s="78"/>
      <c r="Y42" s="78"/>
      <c r="Z42" s="108"/>
      <c r="AA42" s="108"/>
      <c r="AB42" s="78"/>
      <c r="AC42" s="78"/>
      <c r="AD42" s="200"/>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row>
    <row r="43" spans="1:60" ht="12.75" customHeight="1" x14ac:dyDescent="0.25">
      <c r="A43" s="84" t="s">
        <v>0</v>
      </c>
      <c r="B43" s="84"/>
      <c r="C43" s="84"/>
      <c r="D43" s="85" t="s">
        <v>202</v>
      </c>
      <c r="E43" s="78"/>
      <c r="F43" s="86"/>
      <c r="G43" s="86"/>
      <c r="H43" s="86"/>
      <c r="I43" s="86"/>
      <c r="J43" s="86"/>
      <c r="K43" s="78"/>
      <c r="L43" s="78"/>
      <c r="M43" s="78"/>
      <c r="N43" s="78"/>
      <c r="O43" s="78"/>
      <c r="P43" s="80"/>
      <c r="Q43" s="78"/>
      <c r="R43" s="78"/>
      <c r="S43" s="78"/>
      <c r="T43" s="87"/>
      <c r="U43" s="94"/>
      <c r="V43" s="78"/>
      <c r="W43" s="78"/>
      <c r="X43" s="78"/>
      <c r="Y43" s="103"/>
      <c r="Z43" s="108"/>
      <c r="AA43" s="108"/>
      <c r="AB43" s="78"/>
      <c r="AC43" s="78"/>
      <c r="AD43" s="200"/>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row>
    <row r="44" spans="1:60" ht="12.75" customHeight="1" x14ac:dyDescent="0.25">
      <c r="A44" s="84" t="s">
        <v>3</v>
      </c>
      <c r="B44" s="84"/>
      <c r="C44" s="84"/>
      <c r="D44" s="85" t="s">
        <v>203</v>
      </c>
      <c r="E44" s="79"/>
      <c r="F44" s="86"/>
      <c r="G44" s="86"/>
      <c r="H44" s="86"/>
      <c r="I44" s="86"/>
      <c r="J44" s="86"/>
      <c r="K44" s="78"/>
      <c r="L44" s="78"/>
      <c r="M44" s="78"/>
      <c r="N44" s="78"/>
      <c r="O44" s="78"/>
      <c r="P44" s="80"/>
      <c r="Q44" s="78"/>
      <c r="R44" s="78"/>
      <c r="S44" s="78"/>
      <c r="T44" s="87"/>
      <c r="U44" s="90"/>
      <c r="V44" s="94"/>
      <c r="W44" s="78"/>
      <c r="X44" s="78"/>
      <c r="Y44" s="103"/>
      <c r="Z44" s="108"/>
      <c r="AA44" s="10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row>
    <row r="45" spans="1:60" ht="12.75" customHeight="1" x14ac:dyDescent="0.25">
      <c r="A45" s="88" t="s">
        <v>2</v>
      </c>
      <c r="B45" s="88"/>
      <c r="C45" s="88"/>
      <c r="D45" s="89" t="s">
        <v>190</v>
      </c>
      <c r="E45" s="78"/>
      <c r="F45" s="86"/>
      <c r="G45" s="86"/>
      <c r="H45" s="86"/>
      <c r="I45" s="86"/>
      <c r="J45" s="86"/>
      <c r="K45" s="78"/>
      <c r="L45" s="78"/>
      <c r="M45" s="78"/>
      <c r="N45" s="78"/>
      <c r="O45" s="78"/>
      <c r="P45" s="80"/>
      <c r="Q45" s="78"/>
      <c r="R45" s="78"/>
      <c r="S45" s="78"/>
      <c r="T45" s="78"/>
      <c r="U45" s="78"/>
      <c r="V45" s="78"/>
      <c r="W45" s="78"/>
      <c r="X45" s="78"/>
      <c r="Y45" s="103"/>
      <c r="Z45" s="108"/>
      <c r="AA45" s="10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row>
    <row r="46" spans="1:60" ht="15" customHeight="1" x14ac:dyDescent="0.25">
      <c r="A46" s="78"/>
      <c r="B46" s="78"/>
      <c r="C46" s="78"/>
      <c r="D46" s="79"/>
      <c r="E46" s="85"/>
      <c r="F46" s="89"/>
      <c r="G46" s="89"/>
      <c r="H46" s="89"/>
      <c r="I46" s="89"/>
      <c r="J46" s="89"/>
      <c r="K46" s="78"/>
      <c r="L46" s="78"/>
      <c r="M46" s="78"/>
      <c r="N46" s="90"/>
      <c r="O46" s="90"/>
      <c r="P46" s="91"/>
      <c r="Q46" s="90"/>
      <c r="R46" s="90"/>
      <c r="S46" s="90"/>
      <c r="T46" s="78"/>
      <c r="U46" s="78"/>
      <c r="V46" s="78"/>
      <c r="W46" s="78"/>
      <c r="X46" s="78"/>
      <c r="Y46" s="103"/>
      <c r="Z46" s="108"/>
      <c r="AA46" s="108"/>
      <c r="AB46" s="78"/>
      <c r="AC46" s="78" t="s">
        <v>199</v>
      </c>
      <c r="AD46" s="160">
        <f>AE159</f>
        <v>-4045807.6810276331</v>
      </c>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row>
    <row r="47" spans="1:60" ht="12.75" customHeight="1" x14ac:dyDescent="0.25">
      <c r="A47" s="92" t="s">
        <v>4</v>
      </c>
      <c r="B47" s="78"/>
      <c r="C47" s="78"/>
      <c r="D47" s="93">
        <v>36825</v>
      </c>
      <c r="E47" s="85"/>
      <c r="F47" s="89"/>
      <c r="G47" s="89"/>
      <c r="H47" s="89"/>
      <c r="I47" s="89"/>
      <c r="J47" s="89"/>
      <c r="K47" s="78"/>
      <c r="L47" s="78"/>
      <c r="M47" s="78"/>
      <c r="N47" s="94"/>
      <c r="O47" s="94"/>
      <c r="P47" s="95"/>
      <c r="Q47" s="94"/>
      <c r="R47" s="94"/>
      <c r="S47" s="94"/>
      <c r="T47" s="78"/>
      <c r="U47" s="78"/>
      <c r="V47" s="94"/>
      <c r="W47" s="94"/>
      <c r="X47" s="78"/>
      <c r="Y47" s="94"/>
      <c r="Z47" s="108"/>
      <c r="AA47" s="108"/>
      <c r="AB47" s="90"/>
      <c r="AC47" s="90" t="s">
        <v>200</v>
      </c>
      <c r="AD47" s="215">
        <f>AF159</f>
        <v>567921.21050871769</v>
      </c>
      <c r="AE47" s="90"/>
      <c r="AF47" s="90"/>
      <c r="AG47" s="90"/>
      <c r="AH47" s="90"/>
      <c r="AI47" s="90"/>
      <c r="AJ47" s="90"/>
      <c r="AK47" s="90"/>
      <c r="AL47" s="90"/>
      <c r="AM47" s="90"/>
      <c r="AN47" s="90"/>
      <c r="AO47" s="90"/>
      <c r="AP47" s="90"/>
      <c r="AQ47" s="90"/>
      <c r="AR47" s="90"/>
      <c r="AS47" s="90"/>
      <c r="AT47" s="90"/>
      <c r="AU47" s="90"/>
      <c r="AV47" s="90"/>
      <c r="AW47" s="90"/>
      <c r="AX47" s="90"/>
      <c r="AY47" s="78"/>
      <c r="AZ47" s="78"/>
      <c r="BA47" s="78"/>
      <c r="BB47" s="78"/>
      <c r="BC47" s="78"/>
      <c r="BD47" s="78"/>
      <c r="BE47" s="78"/>
      <c r="BF47" s="78"/>
      <c r="BG47" s="78"/>
      <c r="BH47" s="78"/>
    </row>
    <row r="48" spans="1:60" ht="12.75" customHeight="1" x14ac:dyDescent="0.25">
      <c r="A48" s="88" t="s">
        <v>21</v>
      </c>
      <c r="B48" s="78"/>
      <c r="C48" s="78"/>
      <c r="D48" s="93">
        <v>36824</v>
      </c>
      <c r="E48" s="85"/>
      <c r="F48" s="89"/>
      <c r="G48" s="89"/>
      <c r="H48" s="89"/>
      <c r="I48" s="89"/>
      <c r="J48" s="89"/>
      <c r="K48" s="87"/>
      <c r="L48" s="87"/>
      <c r="M48" s="94"/>
      <c r="N48" s="94" t="s">
        <v>17</v>
      </c>
      <c r="O48" s="94"/>
      <c r="P48" s="95"/>
      <c r="Q48" s="94"/>
      <c r="R48" s="94"/>
      <c r="S48" s="94"/>
      <c r="T48" s="94"/>
      <c r="U48" s="104"/>
      <c r="V48" s="105"/>
      <c r="W48" s="105"/>
      <c r="X48" s="78"/>
      <c r="Y48" s="105"/>
      <c r="Z48" s="108"/>
      <c r="AA48" s="84" t="s">
        <v>198</v>
      </c>
      <c r="AB48" s="213">
        <v>2</v>
      </c>
      <c r="AC48" s="208" t="s">
        <v>201</v>
      </c>
      <c r="AD48" s="200">
        <f>SUM(AD55:AD158)</f>
        <v>-3477886.4705189173</v>
      </c>
      <c r="AE48" s="90"/>
      <c r="AF48" s="90"/>
      <c r="AG48" s="90"/>
      <c r="AH48" s="90"/>
      <c r="AI48" s="90"/>
      <c r="AJ48" s="90"/>
      <c r="AK48" s="90"/>
      <c r="AL48" s="90"/>
      <c r="AM48" s="90"/>
      <c r="AN48" s="90"/>
      <c r="AO48" s="90"/>
      <c r="AP48" s="90"/>
      <c r="AQ48" s="90"/>
      <c r="AR48" s="90"/>
      <c r="AS48" s="90"/>
      <c r="AT48" s="90"/>
      <c r="AU48" s="90"/>
      <c r="AV48" s="90"/>
      <c r="AW48" s="90"/>
      <c r="AX48" s="90"/>
      <c r="AY48" s="78"/>
      <c r="AZ48" s="78"/>
      <c r="BA48" s="78"/>
      <c r="BB48" s="78"/>
      <c r="BC48" s="78"/>
      <c r="BD48" s="78"/>
      <c r="BE48" s="78"/>
      <c r="BF48" s="78"/>
      <c r="BG48" s="78"/>
      <c r="BH48" s="78"/>
    </row>
    <row r="49" spans="1:60" ht="24" customHeight="1" x14ac:dyDescent="0.25">
      <c r="A49" s="96" t="str">
        <f ca="1">CELL("filename",A36)</f>
        <v>O:\Portland\WestDesk\Middlemarket\customer\CanFibre\[SwapPosition_10_24_00.xls]SWAP</v>
      </c>
      <c r="B49" s="78"/>
      <c r="C49" s="78"/>
      <c r="D49" s="79"/>
      <c r="E49" s="79"/>
      <c r="F49" s="78"/>
      <c r="G49" s="78"/>
      <c r="H49" s="78"/>
      <c r="I49" s="89"/>
      <c r="J49" s="89"/>
      <c r="K49" s="89"/>
      <c r="L49" s="78"/>
      <c r="M49" s="78"/>
      <c r="N49" s="78"/>
      <c r="O49" s="78"/>
      <c r="P49" s="80"/>
      <c r="Q49" s="78"/>
      <c r="R49" s="78"/>
      <c r="S49" s="78"/>
      <c r="T49" s="78"/>
      <c r="U49" s="78"/>
      <c r="V49" s="105"/>
      <c r="W49" s="105"/>
      <c r="X49" s="106"/>
      <c r="Y49" s="105"/>
      <c r="Z49" s="108"/>
      <c r="AA49" s="84" t="s">
        <v>195</v>
      </c>
      <c r="AB49" s="205">
        <v>5</v>
      </c>
      <c r="AC49" s="208" t="s">
        <v>194</v>
      </c>
      <c r="AD49" s="205">
        <v>40</v>
      </c>
      <c r="AE49" s="90"/>
      <c r="AF49" s="90"/>
      <c r="AG49" s="90"/>
      <c r="AH49" s="90"/>
      <c r="AI49" s="90"/>
      <c r="AJ49" s="90"/>
      <c r="AK49" s="90"/>
      <c r="AL49" s="90"/>
      <c r="AM49" s="90"/>
      <c r="AN49" s="90"/>
      <c r="AO49" s="90"/>
      <c r="AP49" s="90"/>
      <c r="AQ49" s="90"/>
      <c r="AR49" s="90"/>
      <c r="AS49" s="90"/>
      <c r="AT49" s="90"/>
      <c r="AU49" s="90"/>
      <c r="AV49" s="90"/>
      <c r="AW49" s="90"/>
      <c r="AX49" s="90"/>
      <c r="AY49" s="78"/>
      <c r="AZ49" s="78"/>
      <c r="BA49" s="78"/>
      <c r="BB49" s="78"/>
      <c r="BC49" s="78"/>
      <c r="BD49" s="78"/>
      <c r="BE49" s="78"/>
      <c r="BF49" s="78"/>
      <c r="BG49" s="78"/>
      <c r="BH49" s="78"/>
    </row>
    <row r="50" spans="1:60" ht="11.1" customHeight="1" x14ac:dyDescent="0.25">
      <c r="A50" s="218">
        <f ca="1">NOW()</f>
        <v>36825.543747569442</v>
      </c>
      <c r="B50" s="219"/>
      <c r="C50" s="97"/>
      <c r="D50" s="79"/>
      <c r="E50" s="98"/>
      <c r="F50" s="98"/>
      <c r="G50" s="98"/>
      <c r="H50" s="98"/>
      <c r="I50" s="89"/>
      <c r="J50" s="89"/>
      <c r="K50" s="89"/>
      <c r="L50" s="98"/>
      <c r="M50" s="99"/>
      <c r="N50" s="100"/>
      <c r="O50" s="98"/>
      <c r="P50" s="98"/>
      <c r="Q50" s="98"/>
      <c r="R50" s="98"/>
      <c r="S50" s="98"/>
      <c r="T50" s="101"/>
      <c r="U50" s="101">
        <f>SUM(U55:U554)</f>
        <v>517945.02098543901</v>
      </c>
      <c r="V50" s="107">
        <f>SUM(X55:X554)/U50</f>
        <v>41.809250979727821</v>
      </c>
      <c r="W50" s="107">
        <f>SUM(Y55:Y554)/U50</f>
        <v>45.794754376391332</v>
      </c>
      <c r="X50" s="78"/>
      <c r="Y50" s="78"/>
      <c r="Z50" s="108"/>
      <c r="AA50" s="108"/>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78"/>
      <c r="AZ50" s="78"/>
      <c r="BA50" s="78"/>
      <c r="BB50" s="78"/>
      <c r="BC50" s="78"/>
      <c r="BD50" s="78"/>
      <c r="BE50" s="78"/>
      <c r="BF50" s="78"/>
      <c r="BG50" s="78"/>
      <c r="BH50" s="78"/>
    </row>
    <row r="51" spans="1:60" x14ac:dyDescent="0.25">
      <c r="A51" s="47" t="s">
        <v>46</v>
      </c>
      <c r="B51" s="31"/>
      <c r="C51" s="31"/>
      <c r="D51" s="32"/>
      <c r="E51" s="32"/>
      <c r="F51" s="33"/>
      <c r="G51" s="33"/>
      <c r="H51" s="33"/>
      <c r="I51" s="33"/>
      <c r="J51" s="33"/>
      <c r="K51" s="33"/>
      <c r="L51" s="33"/>
      <c r="M51" s="33"/>
      <c r="N51" s="33"/>
      <c r="O51" s="33"/>
      <c r="P51" s="34"/>
      <c r="Q51" s="30"/>
      <c r="R51" s="33"/>
      <c r="S51" s="188"/>
      <c r="T51" s="123" t="s">
        <v>47</v>
      </c>
      <c r="U51" s="59"/>
      <c r="V51" s="44"/>
      <c r="W51" s="44"/>
      <c r="X51" s="44"/>
      <c r="Y51" s="45"/>
      <c r="Z51" s="108"/>
      <c r="AA51" s="220" t="s">
        <v>191</v>
      </c>
      <c r="AB51" s="221"/>
      <c r="AC51" s="221"/>
      <c r="AD51" s="222"/>
      <c r="AE51" s="201"/>
      <c r="AF51" s="201"/>
      <c r="AG51" s="90"/>
      <c r="AH51" s="90"/>
      <c r="AI51" s="90"/>
      <c r="AJ51" s="90"/>
      <c r="AK51" s="90"/>
      <c r="AL51" s="90"/>
      <c r="AM51" s="90"/>
      <c r="AN51" s="90"/>
      <c r="AO51" s="90"/>
      <c r="AP51" s="90"/>
      <c r="AQ51" s="90"/>
      <c r="AR51" s="90"/>
      <c r="AS51" s="78"/>
      <c r="AT51" s="78"/>
      <c r="AU51" s="78"/>
      <c r="AV51" s="78"/>
      <c r="AW51" s="78"/>
      <c r="AX51" s="78"/>
      <c r="AY51" s="78"/>
      <c r="AZ51" s="78"/>
      <c r="BA51" s="78"/>
      <c r="BB51" s="78"/>
      <c r="BC51" s="78"/>
      <c r="BD51" s="78"/>
      <c r="BE51" s="78"/>
      <c r="BF51" s="78"/>
      <c r="BG51" s="78"/>
      <c r="BH51" s="78"/>
    </row>
    <row r="52" spans="1:60" s="12" customFormat="1" x14ac:dyDescent="0.25">
      <c r="A52" s="24" t="s">
        <v>52</v>
      </c>
      <c r="B52" s="25" t="s">
        <v>53</v>
      </c>
      <c r="C52" s="28" t="s">
        <v>22</v>
      </c>
      <c r="D52" s="26" t="s">
        <v>7</v>
      </c>
      <c r="E52" s="26" t="s">
        <v>6</v>
      </c>
      <c r="F52" s="27" t="s">
        <v>8</v>
      </c>
      <c r="G52" s="27"/>
      <c r="H52" s="27" t="s">
        <v>74</v>
      </c>
      <c r="I52" s="27" t="s">
        <v>72</v>
      </c>
      <c r="J52" s="27" t="s">
        <v>75</v>
      </c>
      <c r="K52" s="25" t="s">
        <v>19</v>
      </c>
      <c r="L52" s="25" t="s">
        <v>19</v>
      </c>
      <c r="M52" s="25"/>
      <c r="N52" s="27" t="s">
        <v>33</v>
      </c>
      <c r="O52" s="27" t="s">
        <v>23</v>
      </c>
      <c r="P52" s="28" t="s">
        <v>23</v>
      </c>
      <c r="Q52" s="27" t="s">
        <v>35</v>
      </c>
      <c r="R52" s="27" t="s">
        <v>25</v>
      </c>
      <c r="S52" s="188"/>
      <c r="T52" s="60" t="s">
        <v>36</v>
      </c>
      <c r="U52" s="60" t="s">
        <v>16</v>
      </c>
      <c r="V52" s="42" t="s">
        <v>11</v>
      </c>
      <c r="W52" s="42" t="s">
        <v>5</v>
      </c>
      <c r="X52" s="42" t="s">
        <v>9</v>
      </c>
      <c r="Y52" s="43" t="s">
        <v>10</v>
      </c>
      <c r="Z52" s="98"/>
      <c r="AA52" s="202" t="s">
        <v>16</v>
      </c>
      <c r="AB52" s="60" t="s">
        <v>192</v>
      </c>
      <c r="AC52" s="60" t="s">
        <v>194</v>
      </c>
      <c r="AD52" s="203" t="s">
        <v>196</v>
      </c>
      <c r="AE52" s="109"/>
      <c r="AF52" s="109"/>
      <c r="AG52" s="109"/>
      <c r="AH52" s="109"/>
      <c r="AI52" s="109"/>
      <c r="AJ52" s="109"/>
      <c r="AK52" s="109"/>
      <c r="AL52" s="109"/>
      <c r="AM52" s="109"/>
      <c r="AN52" s="109"/>
      <c r="AO52" s="109"/>
      <c r="AP52" s="109"/>
      <c r="AQ52" s="109"/>
      <c r="AR52" s="109"/>
      <c r="AS52" s="98"/>
      <c r="AT52" s="98"/>
      <c r="AU52" s="98"/>
      <c r="AV52" s="98"/>
      <c r="AW52" s="98"/>
      <c r="AX52" s="98"/>
      <c r="AY52" s="98"/>
      <c r="AZ52" s="98"/>
      <c r="BA52" s="98"/>
      <c r="BB52" s="98"/>
      <c r="BC52" s="98"/>
      <c r="BD52" s="98"/>
      <c r="BE52" s="98"/>
      <c r="BF52" s="98"/>
      <c r="BG52" s="98"/>
      <c r="BH52" s="98"/>
    </row>
    <row r="53" spans="1:60" s="12" customFormat="1" ht="13.8" thickBot="1" x14ac:dyDescent="0.3">
      <c r="A53" s="48" t="s">
        <v>55</v>
      </c>
      <c r="B53" s="49" t="s">
        <v>54</v>
      </c>
      <c r="C53" s="50" t="s">
        <v>32</v>
      </c>
      <c r="D53" s="51" t="s">
        <v>13</v>
      </c>
      <c r="E53" s="51" t="s">
        <v>13</v>
      </c>
      <c r="F53" s="52" t="s">
        <v>76</v>
      </c>
      <c r="G53" s="52" t="s">
        <v>1</v>
      </c>
      <c r="H53" s="52" t="s">
        <v>32</v>
      </c>
      <c r="I53" s="52" t="s">
        <v>73</v>
      </c>
      <c r="J53" s="52" t="s">
        <v>32</v>
      </c>
      <c r="K53" s="49" t="s">
        <v>20</v>
      </c>
      <c r="L53" s="49" t="s">
        <v>32</v>
      </c>
      <c r="M53" s="53" t="s">
        <v>51</v>
      </c>
      <c r="N53" s="52" t="s">
        <v>34</v>
      </c>
      <c r="O53" s="52" t="s">
        <v>24</v>
      </c>
      <c r="P53" s="50" t="s">
        <v>32</v>
      </c>
      <c r="Q53" s="52" t="s">
        <v>32</v>
      </c>
      <c r="R53" s="52" t="s">
        <v>26</v>
      </c>
      <c r="S53" s="190"/>
      <c r="T53" s="62" t="s">
        <v>37</v>
      </c>
      <c r="U53" s="62" t="s">
        <v>37</v>
      </c>
      <c r="V53" s="55" t="s">
        <v>15</v>
      </c>
      <c r="W53" s="55" t="s">
        <v>15</v>
      </c>
      <c r="X53" s="56" t="s">
        <v>14</v>
      </c>
      <c r="Y53" s="57" t="s">
        <v>5</v>
      </c>
      <c r="Z53" s="98"/>
      <c r="AA53" s="61" t="s">
        <v>37</v>
      </c>
      <c r="AB53" s="62" t="s">
        <v>193</v>
      </c>
      <c r="AC53" s="62"/>
      <c r="AD53" s="70" t="s">
        <v>197</v>
      </c>
      <c r="AE53" s="109"/>
      <c r="AF53" s="109"/>
      <c r="AG53" s="109"/>
      <c r="AH53" s="109"/>
      <c r="AI53" s="109"/>
      <c r="AJ53" s="109"/>
      <c r="AK53" s="109"/>
      <c r="AL53" s="109"/>
      <c r="AM53" s="109"/>
      <c r="AN53" s="109"/>
      <c r="AO53" s="109"/>
      <c r="AP53" s="109"/>
      <c r="AQ53" s="109"/>
      <c r="AR53" s="109"/>
      <c r="AS53" s="98"/>
      <c r="AT53" s="98"/>
      <c r="AU53" s="98"/>
      <c r="AV53" s="98"/>
      <c r="AW53" s="98"/>
      <c r="AX53" s="98"/>
      <c r="AY53" s="98"/>
      <c r="AZ53" s="98"/>
      <c r="BA53" s="98"/>
      <c r="BB53" s="98"/>
      <c r="BC53" s="98"/>
      <c r="BD53" s="98"/>
      <c r="BE53" s="98"/>
      <c r="BF53" s="98"/>
      <c r="BG53" s="98"/>
      <c r="BH53" s="98"/>
    </row>
    <row r="54" spans="1:60" ht="6.75" customHeight="1" x14ac:dyDescent="0.25">
      <c r="A54" s="180"/>
      <c r="B54" s="2"/>
      <c r="C54" s="22"/>
      <c r="D54" s="10"/>
      <c r="E54" s="13"/>
      <c r="F54" s="3"/>
      <c r="G54" s="3"/>
      <c r="H54" s="3"/>
      <c r="I54" s="3"/>
      <c r="J54" s="3"/>
      <c r="K54" s="3"/>
      <c r="L54" s="3"/>
      <c r="M54" s="3"/>
      <c r="N54" s="3"/>
      <c r="O54" s="3"/>
      <c r="P54" s="22"/>
      <c r="Q54" s="3"/>
      <c r="R54" s="3"/>
      <c r="S54" s="36"/>
      <c r="T54" s="63"/>
      <c r="U54" s="64"/>
      <c r="V54" s="15"/>
      <c r="W54" s="15"/>
      <c r="X54" s="14"/>
      <c r="Y54" s="198"/>
      <c r="AA54" s="204"/>
      <c r="AB54" s="3"/>
      <c r="AC54" s="3"/>
      <c r="AD54" s="193"/>
      <c r="AE54" s="3"/>
      <c r="AF54" s="3"/>
      <c r="AG54" s="3"/>
      <c r="AH54" s="3"/>
      <c r="AI54" s="3"/>
      <c r="AJ54" s="3"/>
      <c r="AK54" s="3"/>
      <c r="AL54" s="3"/>
      <c r="AM54" s="3"/>
      <c r="AN54" s="3"/>
      <c r="AO54" s="3"/>
      <c r="AP54" s="3"/>
      <c r="AQ54" s="3"/>
      <c r="AR54" s="3"/>
    </row>
    <row r="55" spans="1:60" x14ac:dyDescent="0.25">
      <c r="A55" s="181">
        <f>A54+1</f>
        <v>1</v>
      </c>
      <c r="B55" s="19" t="s">
        <v>12</v>
      </c>
      <c r="C55" s="23">
        <f>MATCH(B55,$B$2:$B$3,0)</f>
        <v>2</v>
      </c>
      <c r="D55" s="69">
        <v>36831</v>
      </c>
      <c r="E55" s="69">
        <v>36860</v>
      </c>
      <c r="F55" s="18">
        <f>(E55-D55)/365.25</f>
        <v>7.939767282683094E-2</v>
      </c>
      <c r="G55" s="18" t="s">
        <v>111</v>
      </c>
      <c r="H55" s="23">
        <f>MATCH(G55,$G$2:$G$34,0)</f>
        <v>32</v>
      </c>
      <c r="I55" s="18" t="s">
        <v>49</v>
      </c>
      <c r="J55" s="23">
        <f>MATCH(I55,$I$2:$I$22,0)</f>
        <v>1</v>
      </c>
      <c r="K55" s="16" t="s">
        <v>18</v>
      </c>
      <c r="L55" s="23">
        <f>MATCH(K55,$K$2:$K$9,0)</f>
        <v>1</v>
      </c>
      <c r="M55" s="67">
        <v>9</v>
      </c>
      <c r="N55" s="17">
        <v>1</v>
      </c>
      <c r="O55" s="17" t="s">
        <v>28</v>
      </c>
      <c r="P55" s="23">
        <f>MATCH(O55,$O$2:$O$5,0)</f>
        <v>2</v>
      </c>
      <c r="Q55" s="23">
        <f>MATCH(R55,$R$2:$R$3,0)</f>
        <v>1</v>
      </c>
      <c r="R55" s="17" t="s">
        <v>30</v>
      </c>
      <c r="S55" s="191"/>
      <c r="T55" s="64">
        <v>6480</v>
      </c>
      <c r="U55" s="64">
        <v>6414.216191540786</v>
      </c>
      <c r="V55" s="15">
        <v>61.611106216907494</v>
      </c>
      <c r="W55" s="15">
        <v>63.111106036437889</v>
      </c>
      <c r="X55" s="14">
        <v>395186.95507522725</v>
      </c>
      <c r="Y55" s="198">
        <v>404808.27820496733</v>
      </c>
      <c r="AA55" s="210">
        <f>PVmwh</f>
        <v>6414.216191540786</v>
      </c>
      <c r="AB55" s="206">
        <v>43.13</v>
      </c>
      <c r="AC55" s="211">
        <f>$AD$49</f>
        <v>40</v>
      </c>
      <c r="AD55" s="212">
        <f>(AC55-AB55)*AA55</f>
        <v>-20076.496679522676</v>
      </c>
      <c r="AE55" s="14">
        <f t="shared" ref="AE55:AE86" si="0">IF(AD55&lt;0,AD55,0)</f>
        <v>-20076.496679522676</v>
      </c>
      <c r="AF55" s="14">
        <f t="shared" ref="AF55:AF118" si="1">IF(AD55&gt;0,AD55,0)</f>
        <v>0</v>
      </c>
      <c r="AG55" s="3"/>
      <c r="AH55" s="3"/>
      <c r="AI55" s="3"/>
      <c r="AJ55" s="3"/>
      <c r="AK55" s="3"/>
      <c r="AL55" s="3"/>
      <c r="AM55" s="3"/>
      <c r="AN55" s="3"/>
      <c r="AO55" s="3"/>
      <c r="AP55" s="3"/>
      <c r="AQ55" s="3"/>
      <c r="AR55" s="3"/>
    </row>
    <row r="56" spans="1:60" x14ac:dyDescent="0.25">
      <c r="A56" s="181">
        <f>A55+1</f>
        <v>2</v>
      </c>
      <c r="B56" s="19" t="s">
        <v>12</v>
      </c>
      <c r="C56" s="23">
        <f>MATCH(B56,$B$2:$B$3,0)</f>
        <v>2</v>
      </c>
      <c r="D56" s="69">
        <v>36861</v>
      </c>
      <c r="E56" s="69">
        <f t="shared" ref="E56:E87" si="2">EOMONTH(D56,0)</f>
        <v>36891</v>
      </c>
      <c r="F56" s="18">
        <f>(E56-D56)/365.25</f>
        <v>8.2135523613963035E-2</v>
      </c>
      <c r="G56" s="18" t="s">
        <v>111</v>
      </c>
      <c r="H56" s="23">
        <f>MATCH(G56,$G$2:$G$34,0)</f>
        <v>32</v>
      </c>
      <c r="I56" s="18" t="s">
        <v>49</v>
      </c>
      <c r="J56" s="23">
        <f>MATCH(I56,$I$2:$I$22,0)</f>
        <v>1</v>
      </c>
      <c r="K56" s="16" t="s">
        <v>18</v>
      </c>
      <c r="L56" s="23">
        <f>MATCH(K56,$K$2:$K$9,0)</f>
        <v>1</v>
      </c>
      <c r="M56" s="67">
        <v>9</v>
      </c>
      <c r="N56" s="17">
        <v>1</v>
      </c>
      <c r="O56" s="17" t="s">
        <v>28</v>
      </c>
      <c r="P56" s="23">
        <f>MATCH(O56,$O$2:$O$5,0)</f>
        <v>2</v>
      </c>
      <c r="Q56" s="23">
        <f>MATCH(R56,$R$2:$R$3,0)</f>
        <v>1</v>
      </c>
      <c r="R56" s="17" t="s">
        <v>30</v>
      </c>
      <c r="S56" s="191"/>
      <c r="T56" s="64">
        <v>6696</v>
      </c>
      <c r="U56" s="65">
        <v>6590.147124299292</v>
      </c>
      <c r="V56" s="4">
        <v>61.13440403694748</v>
      </c>
      <c r="W56" s="4">
        <v>62.634403907804085</v>
      </c>
      <c r="X56" s="6">
        <v>402884.71695984044</v>
      </c>
      <c r="Y56" s="198">
        <v>412769.93679521541</v>
      </c>
      <c r="AA56" s="210">
        <f>U56</f>
        <v>6590.147124299292</v>
      </c>
      <c r="AB56" s="206">
        <v>39.520000000000003</v>
      </c>
      <c r="AC56" s="211">
        <f t="shared" ref="AC56:AC119" si="3">$AD$49</f>
        <v>40</v>
      </c>
      <c r="AD56" s="212">
        <f t="shared" ref="AD56:AD119" si="4">(AC56-AB56)*AA56</f>
        <v>3163.2706196636395</v>
      </c>
      <c r="AE56" s="14">
        <f t="shared" si="0"/>
        <v>0</v>
      </c>
      <c r="AF56" s="14">
        <f t="shared" si="1"/>
        <v>3163.2706196636395</v>
      </c>
    </row>
    <row r="57" spans="1:60" x14ac:dyDescent="0.25">
      <c r="A57" s="181">
        <f>A56+1</f>
        <v>3</v>
      </c>
      <c r="B57" s="19" t="s">
        <v>12</v>
      </c>
      <c r="C57" s="23">
        <f>MATCH(B57,$B$2:$B$3,0)</f>
        <v>2</v>
      </c>
      <c r="D57" s="69">
        <f>E56+1</f>
        <v>36892</v>
      </c>
      <c r="E57" s="69">
        <f t="shared" si="2"/>
        <v>36922</v>
      </c>
      <c r="F57" s="18">
        <f>(E57-D57)/365.25</f>
        <v>8.2135523613963035E-2</v>
      </c>
      <c r="G57" s="18" t="s">
        <v>111</v>
      </c>
      <c r="H57" s="23">
        <f>MATCH(G57,$G$2:$G$34,0)</f>
        <v>32</v>
      </c>
      <c r="I57" s="18" t="s">
        <v>49</v>
      </c>
      <c r="J57" s="23">
        <f>MATCH(I57,$I$2:$I$22,0)</f>
        <v>1</v>
      </c>
      <c r="K57" s="16" t="s">
        <v>18</v>
      </c>
      <c r="L57" s="23">
        <f>MATCH(K57,$K$2:$K$9,0)</f>
        <v>1</v>
      </c>
      <c r="M57" s="67">
        <v>9</v>
      </c>
      <c r="N57" s="17">
        <v>1</v>
      </c>
      <c r="O57" s="17" t="s">
        <v>28</v>
      </c>
      <c r="P57" s="23">
        <f>MATCH(O57,$O$2:$O$5,0)</f>
        <v>2</v>
      </c>
      <c r="Q57" s="23">
        <f>MATCH(R57,$R$2:$R$3,0)</f>
        <v>1</v>
      </c>
      <c r="R57" s="17" t="s">
        <v>30</v>
      </c>
      <c r="S57" s="191"/>
      <c r="T57" s="64">
        <v>6696</v>
      </c>
      <c r="U57" s="65">
        <v>6552.5355383531551</v>
      </c>
      <c r="V57" s="4">
        <v>56.3602140888732</v>
      </c>
      <c r="W57" s="4">
        <v>59.526880692089755</v>
      </c>
      <c r="X57" s="6">
        <v>369302.30576653383</v>
      </c>
      <c r="Y57" s="198">
        <v>390052.00122222636</v>
      </c>
      <c r="AA57" s="210">
        <f t="shared" ref="AA57:AA120" si="5">U57</f>
        <v>6552.5355383531551</v>
      </c>
      <c r="AB57" s="206">
        <v>42.1</v>
      </c>
      <c r="AC57" s="211">
        <f t="shared" si="3"/>
        <v>40</v>
      </c>
      <c r="AD57" s="212">
        <f t="shared" si="4"/>
        <v>-13760.324630541634</v>
      </c>
      <c r="AE57" s="14">
        <f t="shared" si="0"/>
        <v>-13760.324630541634</v>
      </c>
      <c r="AF57" s="14">
        <f t="shared" si="1"/>
        <v>0</v>
      </c>
    </row>
    <row r="58" spans="1:60" x14ac:dyDescent="0.25">
      <c r="A58" s="181">
        <f>A57+1</f>
        <v>4</v>
      </c>
      <c r="B58" s="19" t="s">
        <v>12</v>
      </c>
      <c r="C58" s="23">
        <f t="shared" ref="C58:C121" si="6">MATCH(B58,$B$2:$B$3,0)</f>
        <v>2</v>
      </c>
      <c r="D58" s="69">
        <f t="shared" ref="D58:D121" si="7">E57+1</f>
        <v>36923</v>
      </c>
      <c r="E58" s="69">
        <f t="shared" si="2"/>
        <v>36950</v>
      </c>
      <c r="F58" s="18">
        <f>(E58-D58)/365.25</f>
        <v>7.3921971252566734E-2</v>
      </c>
      <c r="G58" s="18" t="s">
        <v>111</v>
      </c>
      <c r="H58" s="23">
        <f t="shared" ref="H58:H121" si="8">MATCH(G58,$G$2:$G$34,0)</f>
        <v>32</v>
      </c>
      <c r="I58" s="18" t="s">
        <v>49</v>
      </c>
      <c r="J58" s="23">
        <f t="shared" ref="J58:J121" si="9">MATCH(I58,$I$2:$I$22,0)</f>
        <v>1</v>
      </c>
      <c r="K58" s="16" t="s">
        <v>18</v>
      </c>
      <c r="L58" s="23">
        <f t="shared" ref="L58:L121" si="10">MATCH(K58,$K$2:$K$9,0)</f>
        <v>1</v>
      </c>
      <c r="M58" s="67">
        <v>9</v>
      </c>
      <c r="N58" s="17">
        <v>1</v>
      </c>
      <c r="O58" s="17" t="s">
        <v>28</v>
      </c>
      <c r="P58" s="23">
        <f t="shared" ref="P58:P121" si="11">MATCH(O58,$O$2:$O$5,0)</f>
        <v>2</v>
      </c>
      <c r="Q58" s="23">
        <f t="shared" ref="Q58:Q121" si="12">MATCH(R58,$R$2:$R$3,0)</f>
        <v>1</v>
      </c>
      <c r="R58" s="17" t="s">
        <v>30</v>
      </c>
      <c r="S58" s="191"/>
      <c r="T58" s="64">
        <v>6048</v>
      </c>
      <c r="U58" s="65">
        <v>5886.1898945727735</v>
      </c>
      <c r="V58" s="4">
        <v>52.642855454058875</v>
      </c>
      <c r="W58" s="4">
        <v>55.809522021384467</v>
      </c>
      <c r="X58" s="6">
        <v>309865.84379513655</v>
      </c>
      <c r="Y58" s="198">
        <v>328505.44454320992</v>
      </c>
      <c r="AA58" s="210">
        <f t="shared" si="5"/>
        <v>5886.1898945727735</v>
      </c>
      <c r="AB58" s="206">
        <v>42.5</v>
      </c>
      <c r="AC58" s="211">
        <f t="shared" si="3"/>
        <v>40</v>
      </c>
      <c r="AD58" s="212">
        <f t="shared" si="4"/>
        <v>-14715.474736431934</v>
      </c>
      <c r="AE58" s="14">
        <f t="shared" si="0"/>
        <v>-14715.474736431934</v>
      </c>
      <c r="AF58" s="14">
        <f t="shared" si="1"/>
        <v>0</v>
      </c>
      <c r="AG58" s="199"/>
    </row>
    <row r="59" spans="1:60" x14ac:dyDescent="0.25">
      <c r="A59" s="181">
        <f>A58+1</f>
        <v>5</v>
      </c>
      <c r="B59" s="19" t="s">
        <v>12</v>
      </c>
      <c r="C59" s="23">
        <f t="shared" si="6"/>
        <v>2</v>
      </c>
      <c r="D59" s="69">
        <f t="shared" si="7"/>
        <v>36951</v>
      </c>
      <c r="E59" s="69">
        <f t="shared" si="2"/>
        <v>36981</v>
      </c>
      <c r="F59" s="18">
        <f>(E59-D59)/365.25</f>
        <v>8.2135523613963035E-2</v>
      </c>
      <c r="G59" s="18" t="s">
        <v>111</v>
      </c>
      <c r="H59" s="23">
        <f t="shared" si="8"/>
        <v>32</v>
      </c>
      <c r="I59" s="18" t="s">
        <v>49</v>
      </c>
      <c r="J59" s="23">
        <f t="shared" si="9"/>
        <v>1</v>
      </c>
      <c r="K59" s="16" t="s">
        <v>18</v>
      </c>
      <c r="L59" s="23">
        <f t="shared" si="10"/>
        <v>1</v>
      </c>
      <c r="M59" s="67">
        <v>9</v>
      </c>
      <c r="N59" s="17">
        <v>1</v>
      </c>
      <c r="O59" s="17" t="s">
        <v>28</v>
      </c>
      <c r="P59" s="23">
        <f t="shared" si="11"/>
        <v>2</v>
      </c>
      <c r="Q59" s="23">
        <f t="shared" si="12"/>
        <v>1</v>
      </c>
      <c r="R59" s="17" t="s">
        <v>30</v>
      </c>
      <c r="S59" s="191"/>
      <c r="T59" s="64">
        <v>6696</v>
      </c>
      <c r="U59" s="65">
        <v>6481.093971197155</v>
      </c>
      <c r="V59" s="4">
        <v>52.790320902742373</v>
      </c>
      <c r="W59" s="4">
        <v>55.956987470708867</v>
      </c>
      <c r="X59" s="6">
        <v>342139.03054032673</v>
      </c>
      <c r="Y59" s="198">
        <v>362662.49414276599</v>
      </c>
      <c r="AA59" s="210">
        <f t="shared" si="5"/>
        <v>6481.093971197155</v>
      </c>
      <c r="AB59" s="206">
        <v>42.1</v>
      </c>
      <c r="AC59" s="211">
        <f t="shared" si="3"/>
        <v>40</v>
      </c>
      <c r="AD59" s="212">
        <f t="shared" si="4"/>
        <v>-13610.297339514034</v>
      </c>
      <c r="AE59" s="14">
        <f t="shared" si="0"/>
        <v>-13610.297339514034</v>
      </c>
      <c r="AF59" s="14">
        <f t="shared" si="1"/>
        <v>0</v>
      </c>
      <c r="AG59" s="199"/>
    </row>
    <row r="60" spans="1:60" x14ac:dyDescent="0.25">
      <c r="A60" s="181">
        <f t="shared" ref="A60:A103" si="13">A59+1</f>
        <v>6</v>
      </c>
      <c r="B60" s="19" t="s">
        <v>12</v>
      </c>
      <c r="C60" s="23">
        <f t="shared" si="6"/>
        <v>2</v>
      </c>
      <c r="D60" s="69">
        <f t="shared" si="7"/>
        <v>36982</v>
      </c>
      <c r="E60" s="69">
        <f t="shared" si="2"/>
        <v>37011</v>
      </c>
      <c r="F60" s="18">
        <f t="shared" ref="F60:F103" si="14">(E60-D60)/365.25</f>
        <v>7.939767282683094E-2</v>
      </c>
      <c r="G60" s="18" t="s">
        <v>111</v>
      </c>
      <c r="H60" s="23">
        <f t="shared" si="8"/>
        <v>32</v>
      </c>
      <c r="I60" s="18" t="s">
        <v>49</v>
      </c>
      <c r="J60" s="23">
        <f t="shared" si="9"/>
        <v>1</v>
      </c>
      <c r="K60" s="16" t="s">
        <v>18</v>
      </c>
      <c r="L60" s="23">
        <f t="shared" si="10"/>
        <v>1</v>
      </c>
      <c r="M60" s="67">
        <v>9</v>
      </c>
      <c r="N60" s="17">
        <v>1</v>
      </c>
      <c r="O60" s="17" t="s">
        <v>28</v>
      </c>
      <c r="P60" s="23">
        <f t="shared" si="11"/>
        <v>2</v>
      </c>
      <c r="Q60" s="23">
        <f t="shared" si="12"/>
        <v>1</v>
      </c>
      <c r="R60" s="17" t="s">
        <v>30</v>
      </c>
      <c r="S60" s="191"/>
      <c r="T60" s="64">
        <v>6480</v>
      </c>
      <c r="U60" s="65">
        <v>6239.1227398780347</v>
      </c>
      <c r="V60" s="4">
        <v>48.416670387486619</v>
      </c>
      <c r="W60" s="4">
        <v>51.583337295220957</v>
      </c>
      <c r="X60" s="6">
        <v>302077.54920374724</v>
      </c>
      <c r="Y60" s="198">
        <v>321834.7727174118</v>
      </c>
      <c r="AA60" s="210">
        <f t="shared" si="5"/>
        <v>6239.1227398780347</v>
      </c>
      <c r="AB60" s="206">
        <v>42.1</v>
      </c>
      <c r="AC60" s="211">
        <f t="shared" si="3"/>
        <v>40</v>
      </c>
      <c r="AD60" s="212">
        <f t="shared" si="4"/>
        <v>-13102.157753743882</v>
      </c>
      <c r="AE60" s="14">
        <f t="shared" si="0"/>
        <v>-13102.157753743882</v>
      </c>
      <c r="AF60" s="14">
        <f t="shared" si="1"/>
        <v>0</v>
      </c>
      <c r="AG60" s="199"/>
    </row>
    <row r="61" spans="1:60" x14ac:dyDescent="0.25">
      <c r="A61" s="181">
        <f t="shared" si="13"/>
        <v>7</v>
      </c>
      <c r="B61" s="19" t="s">
        <v>12</v>
      </c>
      <c r="C61" s="23">
        <f t="shared" si="6"/>
        <v>2</v>
      </c>
      <c r="D61" s="69">
        <f t="shared" si="7"/>
        <v>37012</v>
      </c>
      <c r="E61" s="69">
        <f t="shared" si="2"/>
        <v>37042</v>
      </c>
      <c r="F61" s="18">
        <f t="shared" si="14"/>
        <v>8.2135523613963035E-2</v>
      </c>
      <c r="G61" s="18" t="s">
        <v>111</v>
      </c>
      <c r="H61" s="23">
        <f t="shared" si="8"/>
        <v>32</v>
      </c>
      <c r="I61" s="18" t="s">
        <v>49</v>
      </c>
      <c r="J61" s="23">
        <f t="shared" si="9"/>
        <v>1</v>
      </c>
      <c r="K61" s="16" t="s">
        <v>18</v>
      </c>
      <c r="L61" s="23">
        <f t="shared" si="10"/>
        <v>1</v>
      </c>
      <c r="M61" s="67">
        <v>9</v>
      </c>
      <c r="N61" s="17">
        <v>1</v>
      </c>
      <c r="O61" s="17" t="s">
        <v>28</v>
      </c>
      <c r="P61" s="23">
        <f t="shared" si="11"/>
        <v>2</v>
      </c>
      <c r="Q61" s="23">
        <f t="shared" si="12"/>
        <v>1</v>
      </c>
      <c r="R61" s="17" t="s">
        <v>30</v>
      </c>
      <c r="S61" s="191"/>
      <c r="T61" s="64">
        <v>6696</v>
      </c>
      <c r="U61" s="65">
        <v>6411.8143758364331</v>
      </c>
      <c r="V61" s="4">
        <v>48.483868064739369</v>
      </c>
      <c r="W61" s="4">
        <v>51.650534532723889</v>
      </c>
      <c r="X61" s="6">
        <v>310869.56225365284</v>
      </c>
      <c r="Y61" s="198">
        <v>331173.63983655517</v>
      </c>
      <c r="AA61" s="210">
        <f t="shared" si="5"/>
        <v>6411.8143758364331</v>
      </c>
      <c r="AB61" s="207">
        <v>42.8</v>
      </c>
      <c r="AC61" s="211">
        <f t="shared" si="3"/>
        <v>40</v>
      </c>
      <c r="AD61" s="212">
        <f t="shared" si="4"/>
        <v>-17953.080252341995</v>
      </c>
      <c r="AE61" s="14">
        <f t="shared" si="0"/>
        <v>-17953.080252341995</v>
      </c>
      <c r="AF61" s="14">
        <f t="shared" si="1"/>
        <v>0</v>
      </c>
      <c r="AG61" s="199"/>
    </row>
    <row r="62" spans="1:60" x14ac:dyDescent="0.25">
      <c r="A62" s="181">
        <f t="shared" si="13"/>
        <v>8</v>
      </c>
      <c r="B62" s="19" t="s">
        <v>12</v>
      </c>
      <c r="C62" s="23">
        <f t="shared" si="6"/>
        <v>2</v>
      </c>
      <c r="D62" s="69">
        <f t="shared" si="7"/>
        <v>37043</v>
      </c>
      <c r="E62" s="69">
        <f t="shared" si="2"/>
        <v>37072</v>
      </c>
      <c r="F62" s="18">
        <f t="shared" si="14"/>
        <v>7.939767282683094E-2</v>
      </c>
      <c r="G62" s="18" t="s">
        <v>111</v>
      </c>
      <c r="H62" s="23">
        <f t="shared" si="8"/>
        <v>32</v>
      </c>
      <c r="I62" s="18" t="s">
        <v>49</v>
      </c>
      <c r="J62" s="23">
        <f t="shared" si="9"/>
        <v>1</v>
      </c>
      <c r="K62" s="16" t="s">
        <v>18</v>
      </c>
      <c r="L62" s="23">
        <f t="shared" si="10"/>
        <v>1</v>
      </c>
      <c r="M62" s="67">
        <v>9</v>
      </c>
      <c r="N62" s="17">
        <v>1</v>
      </c>
      <c r="O62" s="17" t="s">
        <v>28</v>
      </c>
      <c r="P62" s="23">
        <f t="shared" si="11"/>
        <v>2</v>
      </c>
      <c r="Q62" s="23">
        <f t="shared" si="12"/>
        <v>1</v>
      </c>
      <c r="R62" s="17" t="s">
        <v>30</v>
      </c>
      <c r="S62" s="191"/>
      <c r="T62" s="64">
        <v>6480</v>
      </c>
      <c r="U62" s="65">
        <v>6172.4892593366512</v>
      </c>
      <c r="V62" s="4">
        <v>64.000003804100885</v>
      </c>
      <c r="W62" s="4">
        <v>67.166670575406812</v>
      </c>
      <c r="X62" s="6">
        <v>395039.33607831754</v>
      </c>
      <c r="Y62" s="198">
        <v>414585.55271210166</v>
      </c>
      <c r="AA62" s="210">
        <f t="shared" si="5"/>
        <v>6172.4892593366512</v>
      </c>
      <c r="AB62" s="207">
        <v>42.1</v>
      </c>
      <c r="AC62" s="211">
        <f t="shared" si="3"/>
        <v>40</v>
      </c>
      <c r="AD62" s="212">
        <f t="shared" si="4"/>
        <v>-12962.227444606977</v>
      </c>
      <c r="AE62" s="14">
        <f t="shared" si="0"/>
        <v>-12962.227444606977</v>
      </c>
      <c r="AF62" s="14">
        <f t="shared" si="1"/>
        <v>0</v>
      </c>
      <c r="AG62" s="199"/>
    </row>
    <row r="63" spans="1:60" x14ac:dyDescent="0.25">
      <c r="A63" s="181">
        <f t="shared" si="13"/>
        <v>9</v>
      </c>
      <c r="B63" s="19" t="s">
        <v>12</v>
      </c>
      <c r="C63" s="23">
        <f t="shared" si="6"/>
        <v>2</v>
      </c>
      <c r="D63" s="69">
        <f t="shared" si="7"/>
        <v>37073</v>
      </c>
      <c r="E63" s="69">
        <f t="shared" si="2"/>
        <v>37103</v>
      </c>
      <c r="F63" s="18">
        <f t="shared" si="14"/>
        <v>8.2135523613963035E-2</v>
      </c>
      <c r="G63" s="18" t="s">
        <v>111</v>
      </c>
      <c r="H63" s="23">
        <f t="shared" si="8"/>
        <v>32</v>
      </c>
      <c r="I63" s="18" t="s">
        <v>49</v>
      </c>
      <c r="J63" s="23">
        <f t="shared" si="9"/>
        <v>1</v>
      </c>
      <c r="K63" s="16" t="s">
        <v>18</v>
      </c>
      <c r="L63" s="23">
        <f t="shared" si="10"/>
        <v>1</v>
      </c>
      <c r="M63" s="67">
        <v>9</v>
      </c>
      <c r="N63" s="17">
        <v>1</v>
      </c>
      <c r="O63" s="17" t="s">
        <v>28</v>
      </c>
      <c r="P63" s="23">
        <f t="shared" si="11"/>
        <v>2</v>
      </c>
      <c r="Q63" s="23">
        <f t="shared" si="12"/>
        <v>1</v>
      </c>
      <c r="R63" s="17" t="s">
        <v>30</v>
      </c>
      <c r="S63" s="191"/>
      <c r="T63" s="64">
        <v>6696</v>
      </c>
      <c r="U63" s="65">
        <v>6343.8129068882135</v>
      </c>
      <c r="V63" s="4">
        <v>87.838709095472922</v>
      </c>
      <c r="W63" s="4">
        <v>91.00537575765324</v>
      </c>
      <c r="X63" s="6">
        <v>557232.33648426028</v>
      </c>
      <c r="Y63" s="198">
        <v>577321.07732761232</v>
      </c>
      <c r="AA63" s="210">
        <f t="shared" si="5"/>
        <v>6343.8129068882135</v>
      </c>
      <c r="AB63" s="207">
        <v>57.1</v>
      </c>
      <c r="AC63" s="211">
        <f t="shared" si="3"/>
        <v>40</v>
      </c>
      <c r="AD63" s="212">
        <f t="shared" si="4"/>
        <v>-108479.20070778846</v>
      </c>
      <c r="AE63" s="14">
        <f t="shared" si="0"/>
        <v>-108479.20070778846</v>
      </c>
      <c r="AF63" s="14">
        <f t="shared" si="1"/>
        <v>0</v>
      </c>
      <c r="AG63" s="199"/>
    </row>
    <row r="64" spans="1:60" x14ac:dyDescent="0.25">
      <c r="A64" s="181">
        <f t="shared" si="13"/>
        <v>10</v>
      </c>
      <c r="B64" s="19" t="s">
        <v>12</v>
      </c>
      <c r="C64" s="23">
        <f t="shared" si="6"/>
        <v>2</v>
      </c>
      <c r="D64" s="69">
        <f t="shared" si="7"/>
        <v>37104</v>
      </c>
      <c r="E64" s="69">
        <f t="shared" si="2"/>
        <v>37134</v>
      </c>
      <c r="F64" s="18">
        <f t="shared" si="14"/>
        <v>8.2135523613963035E-2</v>
      </c>
      <c r="G64" s="18" t="s">
        <v>111</v>
      </c>
      <c r="H64" s="23">
        <f t="shared" si="8"/>
        <v>32</v>
      </c>
      <c r="I64" s="18" t="s">
        <v>49</v>
      </c>
      <c r="J64" s="23">
        <f t="shared" si="9"/>
        <v>1</v>
      </c>
      <c r="K64" s="16" t="s">
        <v>18</v>
      </c>
      <c r="L64" s="23">
        <f t="shared" si="10"/>
        <v>1</v>
      </c>
      <c r="M64" s="67">
        <v>9</v>
      </c>
      <c r="N64" s="17">
        <v>1</v>
      </c>
      <c r="O64" s="17" t="s">
        <v>28</v>
      </c>
      <c r="P64" s="23">
        <f t="shared" si="11"/>
        <v>2</v>
      </c>
      <c r="Q64" s="23">
        <f t="shared" si="12"/>
        <v>1</v>
      </c>
      <c r="R64" s="17" t="s">
        <v>30</v>
      </c>
      <c r="S64" s="191"/>
      <c r="T64" s="64">
        <v>6696</v>
      </c>
      <c r="U64" s="65">
        <v>6309.6153316649688</v>
      </c>
      <c r="V64" s="4">
        <v>94.290327523344317</v>
      </c>
      <c r="W64" s="4">
        <v>97.456994324602107</v>
      </c>
      <c r="X64" s="6">
        <v>594935.69616900466</v>
      </c>
      <c r="Y64" s="198">
        <v>614916.14556849527</v>
      </c>
      <c r="AA64" s="210">
        <f t="shared" si="5"/>
        <v>6309.6153316649688</v>
      </c>
      <c r="AB64" s="207">
        <v>58.1</v>
      </c>
      <c r="AC64" s="211">
        <f t="shared" si="3"/>
        <v>40</v>
      </c>
      <c r="AD64" s="212">
        <f t="shared" si="4"/>
        <v>-114204.03750313594</v>
      </c>
      <c r="AE64" s="14">
        <f t="shared" si="0"/>
        <v>-114204.03750313594</v>
      </c>
      <c r="AF64" s="14">
        <f t="shared" si="1"/>
        <v>0</v>
      </c>
      <c r="AG64" s="199"/>
    </row>
    <row r="65" spans="1:33" x14ac:dyDescent="0.25">
      <c r="A65" s="181">
        <f t="shared" si="13"/>
        <v>11</v>
      </c>
      <c r="B65" s="19" t="s">
        <v>12</v>
      </c>
      <c r="C65" s="23">
        <f t="shared" si="6"/>
        <v>2</v>
      </c>
      <c r="D65" s="69">
        <f t="shared" si="7"/>
        <v>37135</v>
      </c>
      <c r="E65" s="69">
        <f t="shared" si="2"/>
        <v>37164</v>
      </c>
      <c r="F65" s="18">
        <f t="shared" si="14"/>
        <v>7.939767282683094E-2</v>
      </c>
      <c r="G65" s="18" t="s">
        <v>111</v>
      </c>
      <c r="H65" s="23">
        <f t="shared" si="8"/>
        <v>32</v>
      </c>
      <c r="I65" s="18" t="s">
        <v>49</v>
      </c>
      <c r="J65" s="23">
        <f t="shared" si="9"/>
        <v>1</v>
      </c>
      <c r="K65" s="16" t="s">
        <v>18</v>
      </c>
      <c r="L65" s="23">
        <f t="shared" si="10"/>
        <v>1</v>
      </c>
      <c r="M65" s="67">
        <v>9</v>
      </c>
      <c r="N65" s="17">
        <v>1</v>
      </c>
      <c r="O65" s="17" t="s">
        <v>28</v>
      </c>
      <c r="P65" s="23">
        <f t="shared" si="11"/>
        <v>2</v>
      </c>
      <c r="Q65" s="23">
        <f t="shared" si="12"/>
        <v>1</v>
      </c>
      <c r="R65" s="17" t="s">
        <v>30</v>
      </c>
      <c r="S65" s="191"/>
      <c r="T65" s="64">
        <v>6480</v>
      </c>
      <c r="U65" s="65">
        <v>6074.4780620515139</v>
      </c>
      <c r="V65" s="4">
        <v>83.466664700706801</v>
      </c>
      <c r="W65" s="4">
        <v>86.633331268032393</v>
      </c>
      <c r="X65" s="6">
        <v>507016.42363705294</v>
      </c>
      <c r="Y65" s="198">
        <v>526252.27023010422</v>
      </c>
      <c r="AA65" s="210">
        <f t="shared" si="5"/>
        <v>6074.4780620515139</v>
      </c>
      <c r="AB65" s="207">
        <v>58.1</v>
      </c>
      <c r="AC65" s="211">
        <f t="shared" si="3"/>
        <v>40</v>
      </c>
      <c r="AD65" s="212">
        <f t="shared" si="4"/>
        <v>-109948.0529231324</v>
      </c>
      <c r="AE65" s="14">
        <f t="shared" si="0"/>
        <v>-109948.0529231324</v>
      </c>
      <c r="AF65" s="14">
        <f t="shared" si="1"/>
        <v>0</v>
      </c>
      <c r="AG65" s="199"/>
    </row>
    <row r="66" spans="1:33" x14ac:dyDescent="0.25">
      <c r="A66" s="181">
        <f t="shared" si="13"/>
        <v>12</v>
      </c>
      <c r="B66" s="19" t="s">
        <v>12</v>
      </c>
      <c r="C66" s="23">
        <f t="shared" si="6"/>
        <v>2</v>
      </c>
      <c r="D66" s="69">
        <f t="shared" si="7"/>
        <v>37165</v>
      </c>
      <c r="E66" s="69">
        <f t="shared" si="2"/>
        <v>37195</v>
      </c>
      <c r="F66" s="18">
        <f t="shared" si="14"/>
        <v>8.2135523613963035E-2</v>
      </c>
      <c r="G66" s="18" t="s">
        <v>111</v>
      </c>
      <c r="H66" s="23">
        <f t="shared" si="8"/>
        <v>32</v>
      </c>
      <c r="I66" s="18" t="s">
        <v>49</v>
      </c>
      <c r="J66" s="23">
        <f t="shared" si="9"/>
        <v>1</v>
      </c>
      <c r="K66" s="16" t="s">
        <v>18</v>
      </c>
      <c r="L66" s="23">
        <f t="shared" si="10"/>
        <v>1</v>
      </c>
      <c r="M66" s="67">
        <v>9</v>
      </c>
      <c r="N66" s="17">
        <v>1</v>
      </c>
      <c r="O66" s="17" t="s">
        <v>28</v>
      </c>
      <c r="P66" s="23">
        <f t="shared" si="11"/>
        <v>2</v>
      </c>
      <c r="Q66" s="23">
        <f t="shared" si="12"/>
        <v>1</v>
      </c>
      <c r="R66" s="17" t="s">
        <v>30</v>
      </c>
      <c r="S66" s="191"/>
      <c r="T66" s="64">
        <v>6696</v>
      </c>
      <c r="U66" s="65">
        <v>6243.3747636079397</v>
      </c>
      <c r="V66" s="4">
        <v>59.580652263856699</v>
      </c>
      <c r="W66" s="4">
        <v>62.747319308019456</v>
      </c>
      <c r="X66" s="6">
        <v>371984.3407434632</v>
      </c>
      <c r="Y66" s="198">
        <v>391755.0298517379</v>
      </c>
      <c r="AA66" s="210">
        <f t="shared" si="5"/>
        <v>6243.3747636079397</v>
      </c>
      <c r="AB66" s="207">
        <v>57.6</v>
      </c>
      <c r="AC66" s="211">
        <f t="shared" si="3"/>
        <v>40</v>
      </c>
      <c r="AD66" s="212">
        <f t="shared" si="4"/>
        <v>-109883.39583949975</v>
      </c>
      <c r="AE66" s="14">
        <f t="shared" si="0"/>
        <v>-109883.39583949975</v>
      </c>
      <c r="AF66" s="14">
        <f t="shared" si="1"/>
        <v>0</v>
      </c>
      <c r="AG66" s="199"/>
    </row>
    <row r="67" spans="1:33" x14ac:dyDescent="0.25">
      <c r="A67" s="181">
        <f t="shared" si="13"/>
        <v>13</v>
      </c>
      <c r="B67" s="19" t="s">
        <v>12</v>
      </c>
      <c r="C67" s="23">
        <f t="shared" si="6"/>
        <v>2</v>
      </c>
      <c r="D67" s="69">
        <f t="shared" si="7"/>
        <v>37196</v>
      </c>
      <c r="E67" s="69">
        <f t="shared" si="2"/>
        <v>37225</v>
      </c>
      <c r="F67" s="18">
        <f t="shared" si="14"/>
        <v>7.939767282683094E-2</v>
      </c>
      <c r="G67" s="18" t="s">
        <v>111</v>
      </c>
      <c r="H67" s="23">
        <f t="shared" si="8"/>
        <v>32</v>
      </c>
      <c r="I67" s="18" t="s">
        <v>49</v>
      </c>
      <c r="J67" s="23">
        <f t="shared" si="9"/>
        <v>1</v>
      </c>
      <c r="K67" s="16" t="s">
        <v>18</v>
      </c>
      <c r="L67" s="23">
        <f t="shared" si="10"/>
        <v>1</v>
      </c>
      <c r="M67" s="67">
        <v>9</v>
      </c>
      <c r="N67" s="17">
        <v>1</v>
      </c>
      <c r="O67" s="17" t="s">
        <v>28</v>
      </c>
      <c r="P67" s="23">
        <f t="shared" si="11"/>
        <v>2</v>
      </c>
      <c r="Q67" s="23">
        <f t="shared" si="12"/>
        <v>1</v>
      </c>
      <c r="R67" s="17" t="s">
        <v>30</v>
      </c>
      <c r="S67" s="191"/>
      <c r="T67" s="64">
        <v>6480</v>
      </c>
      <c r="U67" s="65">
        <v>6010.6839370840053</v>
      </c>
      <c r="V67" s="4">
        <v>47.666662462552388</v>
      </c>
      <c r="W67" s="4">
        <v>50.833328870269987</v>
      </c>
      <c r="X67" s="6">
        <v>286509.24239806877</v>
      </c>
      <c r="Y67" s="198">
        <v>305543.07330904045</v>
      </c>
      <c r="AA67" s="210">
        <f t="shared" si="5"/>
        <v>6010.6839370840053</v>
      </c>
      <c r="AB67" s="207">
        <v>45.4</v>
      </c>
      <c r="AC67" s="211">
        <f t="shared" si="3"/>
        <v>40</v>
      </c>
      <c r="AD67" s="212">
        <f t="shared" si="4"/>
        <v>-32457.693260253622</v>
      </c>
      <c r="AE67" s="14">
        <f t="shared" si="0"/>
        <v>-32457.693260253622</v>
      </c>
      <c r="AF67" s="14">
        <f t="shared" si="1"/>
        <v>0</v>
      </c>
      <c r="AG67" s="199"/>
    </row>
    <row r="68" spans="1:33" x14ac:dyDescent="0.25">
      <c r="A68" s="181">
        <f t="shared" si="13"/>
        <v>14</v>
      </c>
      <c r="B68" s="19" t="s">
        <v>12</v>
      </c>
      <c r="C68" s="23">
        <f t="shared" si="6"/>
        <v>2</v>
      </c>
      <c r="D68" s="69">
        <f t="shared" si="7"/>
        <v>37226</v>
      </c>
      <c r="E68" s="69">
        <f t="shared" si="2"/>
        <v>37256</v>
      </c>
      <c r="F68" s="18">
        <f t="shared" si="14"/>
        <v>8.2135523613963035E-2</v>
      </c>
      <c r="G68" s="18" t="s">
        <v>111</v>
      </c>
      <c r="H68" s="23">
        <f t="shared" si="8"/>
        <v>32</v>
      </c>
      <c r="I68" s="18" t="s">
        <v>49</v>
      </c>
      <c r="J68" s="23">
        <f t="shared" si="9"/>
        <v>1</v>
      </c>
      <c r="K68" s="16" t="s">
        <v>18</v>
      </c>
      <c r="L68" s="23">
        <f t="shared" si="10"/>
        <v>1</v>
      </c>
      <c r="M68" s="67">
        <v>9</v>
      </c>
      <c r="N68" s="17">
        <v>1</v>
      </c>
      <c r="O68" s="17" t="s">
        <v>28</v>
      </c>
      <c r="P68" s="23">
        <f t="shared" si="11"/>
        <v>2</v>
      </c>
      <c r="Q68" s="23">
        <f t="shared" si="12"/>
        <v>1</v>
      </c>
      <c r="R68" s="17" t="s">
        <v>30</v>
      </c>
      <c r="S68" s="191"/>
      <c r="T68" s="64">
        <v>6696</v>
      </c>
      <c r="U68" s="65">
        <v>6177.8905327788952</v>
      </c>
      <c r="V68" s="4">
        <v>45.838706103704311</v>
      </c>
      <c r="W68" s="4">
        <v>49.005372531952389</v>
      </c>
      <c r="X68" s="6">
        <v>283186.50847290904</v>
      </c>
      <c r="Y68" s="198">
        <v>302749.8270204516</v>
      </c>
      <c r="AA68" s="210">
        <f t="shared" si="5"/>
        <v>6177.8905327788952</v>
      </c>
      <c r="AB68" s="207">
        <v>41.6</v>
      </c>
      <c r="AC68" s="211">
        <f t="shared" si="3"/>
        <v>40</v>
      </c>
      <c r="AD68" s="212">
        <f t="shared" si="4"/>
        <v>-9884.6248524462408</v>
      </c>
      <c r="AE68" s="14">
        <f t="shared" si="0"/>
        <v>-9884.6248524462408</v>
      </c>
      <c r="AF68" s="14">
        <f t="shared" si="1"/>
        <v>0</v>
      </c>
      <c r="AG68" s="199"/>
    </row>
    <row r="69" spans="1:33" x14ac:dyDescent="0.25">
      <c r="A69" s="181">
        <f t="shared" si="13"/>
        <v>15</v>
      </c>
      <c r="B69" s="19" t="s">
        <v>12</v>
      </c>
      <c r="C69" s="23">
        <f t="shared" si="6"/>
        <v>2</v>
      </c>
      <c r="D69" s="69">
        <f t="shared" si="7"/>
        <v>37257</v>
      </c>
      <c r="E69" s="69">
        <f t="shared" si="2"/>
        <v>37287</v>
      </c>
      <c r="F69" s="18">
        <f t="shared" si="14"/>
        <v>8.2135523613963035E-2</v>
      </c>
      <c r="G69" s="18" t="s">
        <v>111</v>
      </c>
      <c r="H69" s="23">
        <f t="shared" si="8"/>
        <v>32</v>
      </c>
      <c r="I69" s="18" t="s">
        <v>49</v>
      </c>
      <c r="J69" s="23">
        <f t="shared" si="9"/>
        <v>1</v>
      </c>
      <c r="K69" s="16" t="s">
        <v>18</v>
      </c>
      <c r="L69" s="23">
        <f t="shared" si="10"/>
        <v>1</v>
      </c>
      <c r="M69" s="67">
        <v>9</v>
      </c>
      <c r="N69" s="17">
        <v>1</v>
      </c>
      <c r="O69" s="17" t="s">
        <v>28</v>
      </c>
      <c r="P69" s="23">
        <f t="shared" si="11"/>
        <v>2</v>
      </c>
      <c r="Q69" s="23">
        <f t="shared" si="12"/>
        <v>1</v>
      </c>
      <c r="R69" s="17" t="s">
        <v>30</v>
      </c>
      <c r="S69" s="191"/>
      <c r="T69" s="64">
        <v>6696</v>
      </c>
      <c r="U69" s="65">
        <v>6144.7580165439786</v>
      </c>
      <c r="V69" s="4">
        <v>39.736557993517124</v>
      </c>
      <c r="W69" s="4">
        <v>43.736557920453372</v>
      </c>
      <c r="X69" s="6">
        <v>244171.53328052905</v>
      </c>
      <c r="Y69" s="198">
        <v>268750.56489774591</v>
      </c>
      <c r="AA69" s="210">
        <f t="shared" si="5"/>
        <v>6144.7580165439786</v>
      </c>
      <c r="AB69" s="207">
        <v>42.1</v>
      </c>
      <c r="AC69" s="211">
        <f t="shared" si="3"/>
        <v>40</v>
      </c>
      <c r="AD69" s="212">
        <f t="shared" si="4"/>
        <v>-12903.991834742365</v>
      </c>
      <c r="AE69" s="14">
        <f t="shared" si="0"/>
        <v>-12903.991834742365</v>
      </c>
      <c r="AF69" s="14">
        <f t="shared" si="1"/>
        <v>0</v>
      </c>
      <c r="AG69" s="199"/>
    </row>
    <row r="70" spans="1:33" x14ac:dyDescent="0.25">
      <c r="A70" s="181">
        <f t="shared" si="13"/>
        <v>16</v>
      </c>
      <c r="B70" s="19" t="s">
        <v>12</v>
      </c>
      <c r="C70" s="23">
        <f t="shared" si="6"/>
        <v>2</v>
      </c>
      <c r="D70" s="69">
        <f t="shared" si="7"/>
        <v>37288</v>
      </c>
      <c r="E70" s="69">
        <f t="shared" si="2"/>
        <v>37315</v>
      </c>
      <c r="F70" s="18">
        <f t="shared" si="14"/>
        <v>7.3921971252566734E-2</v>
      </c>
      <c r="G70" s="18" t="s">
        <v>111</v>
      </c>
      <c r="H70" s="23">
        <f t="shared" si="8"/>
        <v>32</v>
      </c>
      <c r="I70" s="18" t="s">
        <v>49</v>
      </c>
      <c r="J70" s="23">
        <f t="shared" si="9"/>
        <v>1</v>
      </c>
      <c r="K70" s="16" t="s">
        <v>18</v>
      </c>
      <c r="L70" s="23">
        <f t="shared" si="10"/>
        <v>1</v>
      </c>
      <c r="M70" s="67">
        <v>9</v>
      </c>
      <c r="N70" s="17">
        <v>1</v>
      </c>
      <c r="O70" s="17" t="s">
        <v>28</v>
      </c>
      <c r="P70" s="23">
        <f t="shared" si="11"/>
        <v>2</v>
      </c>
      <c r="Q70" s="23">
        <f t="shared" si="12"/>
        <v>1</v>
      </c>
      <c r="R70" s="17" t="s">
        <v>30</v>
      </c>
      <c r="S70" s="191"/>
      <c r="T70" s="64">
        <v>6048</v>
      </c>
      <c r="U70" s="65">
        <v>5522.9146938224631</v>
      </c>
      <c r="V70" s="4">
        <v>37.785713207154046</v>
      </c>
      <c r="W70" s="4">
        <v>41.785713079429812</v>
      </c>
      <c r="X70" s="6">
        <v>208687.27068835258</v>
      </c>
      <c r="Y70" s="198">
        <v>230778.92875823239</v>
      </c>
      <c r="AA70" s="210">
        <f t="shared" si="5"/>
        <v>5522.9146938224631</v>
      </c>
      <c r="AB70" s="207">
        <v>42.5</v>
      </c>
      <c r="AC70" s="211">
        <f t="shared" si="3"/>
        <v>40</v>
      </c>
      <c r="AD70" s="212">
        <f t="shared" si="4"/>
        <v>-13807.286734556157</v>
      </c>
      <c r="AE70" s="14">
        <f t="shared" si="0"/>
        <v>-13807.286734556157</v>
      </c>
      <c r="AF70" s="14">
        <f t="shared" si="1"/>
        <v>0</v>
      </c>
      <c r="AG70" s="199"/>
    </row>
    <row r="71" spans="1:33" x14ac:dyDescent="0.25">
      <c r="A71" s="181">
        <f t="shared" si="13"/>
        <v>17</v>
      </c>
      <c r="B71" s="19" t="s">
        <v>12</v>
      </c>
      <c r="C71" s="23">
        <f t="shared" si="6"/>
        <v>2</v>
      </c>
      <c r="D71" s="69">
        <f t="shared" si="7"/>
        <v>37316</v>
      </c>
      <c r="E71" s="69">
        <f t="shared" si="2"/>
        <v>37346</v>
      </c>
      <c r="F71" s="18">
        <f t="shared" si="14"/>
        <v>8.2135523613963035E-2</v>
      </c>
      <c r="G71" s="18" t="s">
        <v>111</v>
      </c>
      <c r="H71" s="23">
        <f t="shared" si="8"/>
        <v>32</v>
      </c>
      <c r="I71" s="18" t="s">
        <v>49</v>
      </c>
      <c r="J71" s="23">
        <f t="shared" si="9"/>
        <v>1</v>
      </c>
      <c r="K71" s="16" t="s">
        <v>18</v>
      </c>
      <c r="L71" s="23">
        <f t="shared" si="10"/>
        <v>1</v>
      </c>
      <c r="M71" s="67">
        <v>9</v>
      </c>
      <c r="N71" s="17">
        <v>1</v>
      </c>
      <c r="O71" s="17" t="s">
        <v>28</v>
      </c>
      <c r="P71" s="23">
        <f t="shared" si="11"/>
        <v>2</v>
      </c>
      <c r="Q71" s="23">
        <f t="shared" si="12"/>
        <v>1</v>
      </c>
      <c r="R71" s="17" t="s">
        <v>30</v>
      </c>
      <c r="S71" s="191"/>
      <c r="T71" s="64">
        <v>6696</v>
      </c>
      <c r="U71" s="65">
        <v>6081.4624762621052</v>
      </c>
      <c r="V71" s="4">
        <v>37.779573543738294</v>
      </c>
      <c r="W71" s="4">
        <v>41.77957390521162</v>
      </c>
      <c r="X71" s="6">
        <v>229755.05887542901</v>
      </c>
      <c r="Y71" s="198">
        <v>254080.91097876389</v>
      </c>
      <c r="AA71" s="210">
        <f t="shared" si="5"/>
        <v>6081.4624762621052</v>
      </c>
      <c r="AB71" s="207">
        <v>42.1</v>
      </c>
      <c r="AC71" s="211">
        <f t="shared" si="3"/>
        <v>40</v>
      </c>
      <c r="AD71" s="212">
        <f t="shared" si="4"/>
        <v>-12771.071200150429</v>
      </c>
      <c r="AE71" s="14">
        <f t="shared" si="0"/>
        <v>-12771.071200150429</v>
      </c>
      <c r="AF71" s="14">
        <f t="shared" si="1"/>
        <v>0</v>
      </c>
      <c r="AG71" s="199"/>
    </row>
    <row r="72" spans="1:33" x14ac:dyDescent="0.25">
      <c r="A72" s="181">
        <f t="shared" si="13"/>
        <v>18</v>
      </c>
      <c r="B72" s="19" t="s">
        <v>12</v>
      </c>
      <c r="C72" s="23">
        <f t="shared" si="6"/>
        <v>2</v>
      </c>
      <c r="D72" s="69">
        <f t="shared" si="7"/>
        <v>37347</v>
      </c>
      <c r="E72" s="69">
        <f t="shared" si="2"/>
        <v>37376</v>
      </c>
      <c r="F72" s="18">
        <f t="shared" si="14"/>
        <v>7.939767282683094E-2</v>
      </c>
      <c r="G72" s="18" t="s">
        <v>111</v>
      </c>
      <c r="H72" s="23">
        <f t="shared" si="8"/>
        <v>32</v>
      </c>
      <c r="I72" s="18" t="s">
        <v>49</v>
      </c>
      <c r="J72" s="23">
        <f t="shared" si="9"/>
        <v>1</v>
      </c>
      <c r="K72" s="16" t="s">
        <v>18</v>
      </c>
      <c r="L72" s="23">
        <f t="shared" si="10"/>
        <v>1</v>
      </c>
      <c r="M72" s="67">
        <v>9</v>
      </c>
      <c r="N72" s="17">
        <v>1</v>
      </c>
      <c r="O72" s="17" t="s">
        <v>28</v>
      </c>
      <c r="P72" s="23">
        <f t="shared" si="11"/>
        <v>2</v>
      </c>
      <c r="Q72" s="23">
        <f t="shared" si="12"/>
        <v>1</v>
      </c>
      <c r="R72" s="17" t="s">
        <v>30</v>
      </c>
      <c r="S72" s="191"/>
      <c r="T72" s="64">
        <v>6480</v>
      </c>
      <c r="U72" s="65">
        <v>5854.5414688706232</v>
      </c>
      <c r="V72" s="4">
        <v>36.795555555555552</v>
      </c>
      <c r="W72" s="4">
        <v>40.795555555555545</v>
      </c>
      <c r="X72" s="6">
        <v>215421.10587013283</v>
      </c>
      <c r="Y72" s="198">
        <v>238839.27174561526</v>
      </c>
      <c r="AA72" s="210">
        <f t="shared" si="5"/>
        <v>5854.5414688706232</v>
      </c>
      <c r="AB72" s="209">
        <f>CHOOSE($AB$48,V72,W72)+$AB$49</f>
        <v>45.795555555555545</v>
      </c>
      <c r="AC72" s="211">
        <f t="shared" si="3"/>
        <v>40</v>
      </c>
      <c r="AD72" s="212">
        <f t="shared" si="4"/>
        <v>-33930.320335143464</v>
      </c>
      <c r="AE72" s="14">
        <f t="shared" si="0"/>
        <v>-33930.320335143464</v>
      </c>
      <c r="AF72" s="14">
        <f t="shared" si="1"/>
        <v>0</v>
      </c>
    </row>
    <row r="73" spans="1:33" x14ac:dyDescent="0.25">
      <c r="A73" s="181">
        <f t="shared" si="13"/>
        <v>19</v>
      </c>
      <c r="B73" s="19" t="s">
        <v>12</v>
      </c>
      <c r="C73" s="23">
        <f t="shared" si="6"/>
        <v>2</v>
      </c>
      <c r="D73" s="69">
        <f t="shared" si="7"/>
        <v>37377</v>
      </c>
      <c r="E73" s="69">
        <f t="shared" si="2"/>
        <v>37407</v>
      </c>
      <c r="F73" s="18">
        <f t="shared" si="14"/>
        <v>8.2135523613963035E-2</v>
      </c>
      <c r="G73" s="18" t="s">
        <v>111</v>
      </c>
      <c r="H73" s="23">
        <f t="shared" si="8"/>
        <v>32</v>
      </c>
      <c r="I73" s="18" t="s">
        <v>49</v>
      </c>
      <c r="J73" s="23">
        <f t="shared" si="9"/>
        <v>1</v>
      </c>
      <c r="K73" s="16" t="s">
        <v>18</v>
      </c>
      <c r="L73" s="23">
        <f t="shared" si="10"/>
        <v>1</v>
      </c>
      <c r="M73" s="67">
        <v>9</v>
      </c>
      <c r="N73" s="17">
        <v>1</v>
      </c>
      <c r="O73" s="17" t="s">
        <v>28</v>
      </c>
      <c r="P73" s="23">
        <f t="shared" si="11"/>
        <v>2</v>
      </c>
      <c r="Q73" s="23">
        <f t="shared" si="12"/>
        <v>1</v>
      </c>
      <c r="R73" s="17" t="s">
        <v>30</v>
      </c>
      <c r="S73" s="191"/>
      <c r="T73" s="64">
        <v>6696</v>
      </c>
      <c r="U73" s="65">
        <v>6017.1837031505802</v>
      </c>
      <c r="V73" s="4">
        <v>37.144083450173824</v>
      </c>
      <c r="W73" s="4">
        <v>41.144083211755245</v>
      </c>
      <c r="X73" s="6">
        <v>223502.7736048511</v>
      </c>
      <c r="Y73" s="198">
        <v>247571.50698284505</v>
      </c>
      <c r="AA73" s="210">
        <f t="shared" si="5"/>
        <v>6017.1837031505802</v>
      </c>
      <c r="AB73" s="209">
        <f t="shared" ref="AB73:AB136" si="15">CHOOSE($AB$48,V73,W73)+$AB$49</f>
        <v>46.144083211755245</v>
      </c>
      <c r="AC73" s="211">
        <f t="shared" si="3"/>
        <v>40</v>
      </c>
      <c r="AD73" s="212">
        <f t="shared" si="4"/>
        <v>-36970.077372574735</v>
      </c>
      <c r="AE73" s="14">
        <f t="shared" si="0"/>
        <v>-36970.077372574735</v>
      </c>
      <c r="AF73" s="14">
        <f t="shared" si="1"/>
        <v>0</v>
      </c>
    </row>
    <row r="74" spans="1:33" x14ac:dyDescent="0.25">
      <c r="A74" s="181">
        <f t="shared" si="13"/>
        <v>20</v>
      </c>
      <c r="B74" s="19" t="s">
        <v>12</v>
      </c>
      <c r="C74" s="23">
        <f t="shared" si="6"/>
        <v>2</v>
      </c>
      <c r="D74" s="69">
        <f t="shared" si="7"/>
        <v>37408</v>
      </c>
      <c r="E74" s="69">
        <f t="shared" si="2"/>
        <v>37437</v>
      </c>
      <c r="F74" s="18">
        <f t="shared" si="14"/>
        <v>7.939767282683094E-2</v>
      </c>
      <c r="G74" s="18" t="s">
        <v>111</v>
      </c>
      <c r="H74" s="23">
        <f t="shared" si="8"/>
        <v>32</v>
      </c>
      <c r="I74" s="18" t="s">
        <v>49</v>
      </c>
      <c r="J74" s="23">
        <f t="shared" si="9"/>
        <v>1</v>
      </c>
      <c r="K74" s="16" t="s">
        <v>18</v>
      </c>
      <c r="L74" s="23">
        <f t="shared" si="10"/>
        <v>1</v>
      </c>
      <c r="M74" s="67">
        <v>9</v>
      </c>
      <c r="N74" s="17">
        <v>1</v>
      </c>
      <c r="O74" s="17" t="s">
        <v>28</v>
      </c>
      <c r="P74" s="23">
        <f t="shared" si="11"/>
        <v>2</v>
      </c>
      <c r="Q74" s="23">
        <f t="shared" si="12"/>
        <v>1</v>
      </c>
      <c r="R74" s="17" t="s">
        <v>30</v>
      </c>
      <c r="S74" s="191"/>
      <c r="T74" s="64">
        <v>6480</v>
      </c>
      <c r="U74" s="65">
        <v>5792.9054026823997</v>
      </c>
      <c r="V74" s="4">
        <v>50.722226183282004</v>
      </c>
      <c r="W74" s="4">
        <v>54.722226421700583</v>
      </c>
      <c r="X74" s="6">
        <v>293829.05809321301</v>
      </c>
      <c r="Y74" s="198">
        <v>317000.68108507886</v>
      </c>
      <c r="AA74" s="210">
        <f t="shared" si="5"/>
        <v>5792.9054026823997</v>
      </c>
      <c r="AB74" s="209">
        <f t="shared" si="15"/>
        <v>59.722226421700583</v>
      </c>
      <c r="AC74" s="211">
        <f t="shared" si="3"/>
        <v>40</v>
      </c>
      <c r="AD74" s="212">
        <f t="shared" si="4"/>
        <v>-114248.99199119488</v>
      </c>
      <c r="AE74" s="14">
        <f t="shared" si="0"/>
        <v>-114248.99199119488</v>
      </c>
      <c r="AF74" s="14">
        <f t="shared" si="1"/>
        <v>0</v>
      </c>
    </row>
    <row r="75" spans="1:33" x14ac:dyDescent="0.25">
      <c r="A75" s="181">
        <f t="shared" si="13"/>
        <v>21</v>
      </c>
      <c r="B75" s="19" t="s">
        <v>12</v>
      </c>
      <c r="C75" s="23">
        <f t="shared" si="6"/>
        <v>2</v>
      </c>
      <c r="D75" s="69">
        <f t="shared" si="7"/>
        <v>37438</v>
      </c>
      <c r="E75" s="69">
        <f t="shared" si="2"/>
        <v>37468</v>
      </c>
      <c r="F75" s="18">
        <f t="shared" si="14"/>
        <v>8.2135523613963035E-2</v>
      </c>
      <c r="G75" s="18" t="s">
        <v>111</v>
      </c>
      <c r="H75" s="23">
        <f t="shared" si="8"/>
        <v>32</v>
      </c>
      <c r="I75" s="18" t="s">
        <v>49</v>
      </c>
      <c r="J75" s="23">
        <f t="shared" si="9"/>
        <v>1</v>
      </c>
      <c r="K75" s="16" t="s">
        <v>18</v>
      </c>
      <c r="L75" s="23">
        <f t="shared" si="10"/>
        <v>1</v>
      </c>
      <c r="M75" s="67">
        <v>9</v>
      </c>
      <c r="N75" s="17">
        <v>1</v>
      </c>
      <c r="O75" s="17" t="s">
        <v>28</v>
      </c>
      <c r="P75" s="23">
        <f t="shared" si="11"/>
        <v>2</v>
      </c>
      <c r="Q75" s="23">
        <f t="shared" si="12"/>
        <v>1</v>
      </c>
      <c r="R75" s="17" t="s">
        <v>30</v>
      </c>
      <c r="S75" s="191"/>
      <c r="T75" s="64">
        <v>6696</v>
      </c>
      <c r="U75" s="65">
        <v>5953.8420617482088</v>
      </c>
      <c r="V75" s="4">
        <v>75.204308206355705</v>
      </c>
      <c r="W75" s="4">
        <v>79.204308563983574</v>
      </c>
      <c r="X75" s="6">
        <v>447754.5734236766</v>
      </c>
      <c r="Y75" s="198">
        <v>471569.94379992929</v>
      </c>
      <c r="AA75" s="210">
        <f t="shared" si="5"/>
        <v>5953.8420617482088</v>
      </c>
      <c r="AB75" s="209">
        <f t="shared" si="15"/>
        <v>84.204308563983574</v>
      </c>
      <c r="AC75" s="211">
        <f t="shared" si="3"/>
        <v>40</v>
      </c>
      <c r="AD75" s="212">
        <f t="shared" si="4"/>
        <v>-263185.47163874196</v>
      </c>
      <c r="AE75" s="14">
        <f t="shared" si="0"/>
        <v>-263185.47163874196</v>
      </c>
      <c r="AF75" s="14">
        <f t="shared" si="1"/>
        <v>0</v>
      </c>
    </row>
    <row r="76" spans="1:33" x14ac:dyDescent="0.25">
      <c r="A76" s="181">
        <f t="shared" si="13"/>
        <v>22</v>
      </c>
      <c r="B76" s="19" t="s">
        <v>12</v>
      </c>
      <c r="C76" s="23">
        <f t="shared" si="6"/>
        <v>2</v>
      </c>
      <c r="D76" s="69">
        <f t="shared" si="7"/>
        <v>37469</v>
      </c>
      <c r="E76" s="69">
        <f t="shared" si="2"/>
        <v>37499</v>
      </c>
      <c r="F76" s="18">
        <f t="shared" si="14"/>
        <v>8.2135523613963035E-2</v>
      </c>
      <c r="G76" s="18" t="s">
        <v>111</v>
      </c>
      <c r="H76" s="23">
        <f t="shared" si="8"/>
        <v>32</v>
      </c>
      <c r="I76" s="18" t="s">
        <v>49</v>
      </c>
      <c r="J76" s="23">
        <f t="shared" si="9"/>
        <v>1</v>
      </c>
      <c r="K76" s="16" t="s">
        <v>18</v>
      </c>
      <c r="L76" s="23">
        <f t="shared" si="10"/>
        <v>1</v>
      </c>
      <c r="M76" s="67">
        <v>9</v>
      </c>
      <c r="N76" s="17">
        <v>1</v>
      </c>
      <c r="O76" s="17" t="s">
        <v>28</v>
      </c>
      <c r="P76" s="23">
        <f t="shared" si="11"/>
        <v>2</v>
      </c>
      <c r="Q76" s="23">
        <f t="shared" si="12"/>
        <v>1</v>
      </c>
      <c r="R76" s="17" t="s">
        <v>30</v>
      </c>
      <c r="S76" s="191"/>
      <c r="T76" s="64">
        <v>6696</v>
      </c>
      <c r="U76" s="65">
        <v>5921.7070954094233</v>
      </c>
      <c r="V76" s="4">
        <v>79.504298775913881</v>
      </c>
      <c r="W76" s="4">
        <v>83.504298660550049</v>
      </c>
      <c r="X76" s="6">
        <v>470801.17017687997</v>
      </c>
      <c r="Y76" s="198">
        <v>494487.99787536683</v>
      </c>
      <c r="AA76" s="210">
        <f t="shared" si="5"/>
        <v>5921.7070954094233</v>
      </c>
      <c r="AB76" s="209">
        <f t="shared" si="15"/>
        <v>88.504298660550049</v>
      </c>
      <c r="AC76" s="211">
        <f t="shared" si="3"/>
        <v>40</v>
      </c>
      <c r="AD76" s="212">
        <f t="shared" si="4"/>
        <v>-287228.24953603704</v>
      </c>
      <c r="AE76" s="14">
        <f t="shared" si="0"/>
        <v>-287228.24953603704</v>
      </c>
      <c r="AF76" s="14">
        <f t="shared" si="1"/>
        <v>0</v>
      </c>
    </row>
    <row r="77" spans="1:33" x14ac:dyDescent="0.25">
      <c r="A77" s="181">
        <f t="shared" si="13"/>
        <v>23</v>
      </c>
      <c r="B77" s="19" t="s">
        <v>12</v>
      </c>
      <c r="C77" s="23">
        <f t="shared" si="6"/>
        <v>2</v>
      </c>
      <c r="D77" s="69">
        <f t="shared" si="7"/>
        <v>37500</v>
      </c>
      <c r="E77" s="69">
        <f t="shared" si="2"/>
        <v>37529</v>
      </c>
      <c r="F77" s="18">
        <f t="shared" si="14"/>
        <v>7.939767282683094E-2</v>
      </c>
      <c r="G77" s="18" t="s">
        <v>111</v>
      </c>
      <c r="H77" s="23">
        <f t="shared" si="8"/>
        <v>32</v>
      </c>
      <c r="I77" s="18" t="s">
        <v>49</v>
      </c>
      <c r="J77" s="23">
        <f t="shared" si="9"/>
        <v>1</v>
      </c>
      <c r="K77" s="16" t="s">
        <v>18</v>
      </c>
      <c r="L77" s="23">
        <f t="shared" si="10"/>
        <v>1</v>
      </c>
      <c r="M77" s="67">
        <v>9</v>
      </c>
      <c r="N77" s="17">
        <v>1</v>
      </c>
      <c r="O77" s="17" t="s">
        <v>28</v>
      </c>
      <c r="P77" s="23">
        <f t="shared" si="11"/>
        <v>2</v>
      </c>
      <c r="Q77" s="23">
        <f t="shared" si="12"/>
        <v>1</v>
      </c>
      <c r="R77" s="17" t="s">
        <v>30</v>
      </c>
      <c r="S77" s="191"/>
      <c r="T77" s="64">
        <v>6480</v>
      </c>
      <c r="U77" s="65">
        <v>5700.7979442525493</v>
      </c>
      <c r="V77" s="4">
        <v>71.114895046520985</v>
      </c>
      <c r="W77" s="4">
        <v>75.114895046520985</v>
      </c>
      <c r="X77" s="6">
        <v>405411.64748694265</v>
      </c>
      <c r="Y77" s="198">
        <v>428214.8392639528</v>
      </c>
      <c r="AA77" s="210">
        <f t="shared" si="5"/>
        <v>5700.7979442525493</v>
      </c>
      <c r="AB77" s="209">
        <f t="shared" si="15"/>
        <v>80.114895046520985</v>
      </c>
      <c r="AC77" s="211">
        <f t="shared" si="3"/>
        <v>40</v>
      </c>
      <c r="AD77" s="212">
        <f t="shared" si="4"/>
        <v>-228686.91121511359</v>
      </c>
      <c r="AE77" s="14">
        <f t="shared" si="0"/>
        <v>-228686.91121511359</v>
      </c>
      <c r="AF77" s="14">
        <f t="shared" si="1"/>
        <v>0</v>
      </c>
    </row>
    <row r="78" spans="1:33" x14ac:dyDescent="0.25">
      <c r="A78" s="181">
        <f t="shared" si="13"/>
        <v>24</v>
      </c>
      <c r="B78" s="19" t="s">
        <v>12</v>
      </c>
      <c r="C78" s="23">
        <f t="shared" si="6"/>
        <v>2</v>
      </c>
      <c r="D78" s="69">
        <f t="shared" si="7"/>
        <v>37530</v>
      </c>
      <c r="E78" s="69">
        <f t="shared" si="2"/>
        <v>37560</v>
      </c>
      <c r="F78" s="18">
        <f t="shared" si="14"/>
        <v>8.2135523613963035E-2</v>
      </c>
      <c r="G78" s="18" t="s">
        <v>111</v>
      </c>
      <c r="H78" s="23">
        <f t="shared" si="8"/>
        <v>32</v>
      </c>
      <c r="I78" s="18" t="s">
        <v>49</v>
      </c>
      <c r="J78" s="23">
        <f t="shared" si="9"/>
        <v>1</v>
      </c>
      <c r="K78" s="16" t="s">
        <v>18</v>
      </c>
      <c r="L78" s="23">
        <f t="shared" si="10"/>
        <v>1</v>
      </c>
      <c r="M78" s="67">
        <v>9</v>
      </c>
      <c r="N78" s="17">
        <v>1</v>
      </c>
      <c r="O78" s="17" t="s">
        <v>28</v>
      </c>
      <c r="P78" s="23">
        <f t="shared" si="11"/>
        <v>2</v>
      </c>
      <c r="Q78" s="23">
        <f t="shared" si="12"/>
        <v>1</v>
      </c>
      <c r="R78" s="17" t="s">
        <v>30</v>
      </c>
      <c r="S78" s="191"/>
      <c r="T78" s="64">
        <v>6696</v>
      </c>
      <c r="U78" s="65">
        <v>5859.0164617230312</v>
      </c>
      <c r="V78" s="4">
        <v>44.652080299380607</v>
      </c>
      <c r="W78" s="4">
        <v>48.652080776217765</v>
      </c>
      <c r="X78" s="6">
        <v>261617.27352424964</v>
      </c>
      <c r="Y78" s="198">
        <v>285053.34216493851</v>
      </c>
      <c r="AA78" s="210">
        <f t="shared" si="5"/>
        <v>5859.0164617230312</v>
      </c>
      <c r="AB78" s="209">
        <f t="shared" si="15"/>
        <v>53.652080776217765</v>
      </c>
      <c r="AC78" s="211">
        <f t="shared" si="3"/>
        <v>40</v>
      </c>
      <c r="AD78" s="212">
        <f t="shared" si="4"/>
        <v>-79987.766004632431</v>
      </c>
      <c r="AE78" s="14">
        <f t="shared" si="0"/>
        <v>-79987.766004632431</v>
      </c>
      <c r="AF78" s="14">
        <f t="shared" si="1"/>
        <v>0</v>
      </c>
    </row>
    <row r="79" spans="1:33" x14ac:dyDescent="0.25">
      <c r="A79" s="181">
        <f t="shared" si="13"/>
        <v>25</v>
      </c>
      <c r="B79" s="19" t="s">
        <v>12</v>
      </c>
      <c r="C79" s="23">
        <f t="shared" si="6"/>
        <v>2</v>
      </c>
      <c r="D79" s="69">
        <f t="shared" si="7"/>
        <v>37561</v>
      </c>
      <c r="E79" s="69">
        <f t="shared" si="2"/>
        <v>37590</v>
      </c>
      <c r="F79" s="18">
        <f t="shared" si="14"/>
        <v>7.939767282683094E-2</v>
      </c>
      <c r="G79" s="18" t="s">
        <v>111</v>
      </c>
      <c r="H79" s="23">
        <f t="shared" si="8"/>
        <v>32</v>
      </c>
      <c r="I79" s="18" t="s">
        <v>49</v>
      </c>
      <c r="J79" s="23">
        <f t="shared" si="9"/>
        <v>1</v>
      </c>
      <c r="K79" s="16" t="s">
        <v>18</v>
      </c>
      <c r="L79" s="23">
        <f t="shared" si="10"/>
        <v>1</v>
      </c>
      <c r="M79" s="67">
        <v>9</v>
      </c>
      <c r="N79" s="17">
        <v>1</v>
      </c>
      <c r="O79" s="17" t="s">
        <v>28</v>
      </c>
      <c r="P79" s="23">
        <f t="shared" si="11"/>
        <v>2</v>
      </c>
      <c r="Q79" s="23">
        <f t="shared" si="12"/>
        <v>1</v>
      </c>
      <c r="R79" s="17" t="s">
        <v>30</v>
      </c>
      <c r="S79" s="191"/>
      <c r="T79" s="64">
        <v>6480</v>
      </c>
      <c r="U79" s="65">
        <v>5640.3322521619939</v>
      </c>
      <c r="V79" s="4">
        <v>37.347820177132391</v>
      </c>
      <c r="W79" s="4">
        <v>41.347820355946318</v>
      </c>
      <c r="X79" s="6">
        <v>210654.11469302629</v>
      </c>
      <c r="Y79" s="198">
        <v>233215.44471024422</v>
      </c>
      <c r="AA79" s="210">
        <f t="shared" si="5"/>
        <v>5640.3322521619939</v>
      </c>
      <c r="AB79" s="209">
        <f t="shared" si="15"/>
        <v>46.347820355946318</v>
      </c>
      <c r="AC79" s="211">
        <f t="shared" si="3"/>
        <v>40</v>
      </c>
      <c r="AD79" s="212">
        <f t="shared" si="4"/>
        <v>-35803.815884574447</v>
      </c>
      <c r="AE79" s="14">
        <f t="shared" si="0"/>
        <v>-35803.815884574447</v>
      </c>
      <c r="AF79" s="14">
        <f t="shared" si="1"/>
        <v>0</v>
      </c>
    </row>
    <row r="80" spans="1:33" x14ac:dyDescent="0.25">
      <c r="A80" s="181">
        <f t="shared" si="13"/>
        <v>26</v>
      </c>
      <c r="B80" s="19" t="s">
        <v>12</v>
      </c>
      <c r="C80" s="23">
        <f t="shared" si="6"/>
        <v>2</v>
      </c>
      <c r="D80" s="69">
        <f t="shared" si="7"/>
        <v>37591</v>
      </c>
      <c r="E80" s="69">
        <f t="shared" si="2"/>
        <v>37621</v>
      </c>
      <c r="F80" s="18">
        <f t="shared" si="14"/>
        <v>8.2135523613963035E-2</v>
      </c>
      <c r="G80" s="18" t="s">
        <v>111</v>
      </c>
      <c r="H80" s="23">
        <f t="shared" si="8"/>
        <v>32</v>
      </c>
      <c r="I80" s="18" t="s">
        <v>49</v>
      </c>
      <c r="J80" s="23">
        <f t="shared" si="9"/>
        <v>1</v>
      </c>
      <c r="K80" s="16" t="s">
        <v>18</v>
      </c>
      <c r="L80" s="23">
        <f t="shared" si="10"/>
        <v>1</v>
      </c>
      <c r="M80" s="67">
        <v>9</v>
      </c>
      <c r="N80" s="17">
        <v>1</v>
      </c>
      <c r="O80" s="17" t="s">
        <v>28</v>
      </c>
      <c r="P80" s="23">
        <f t="shared" si="11"/>
        <v>2</v>
      </c>
      <c r="Q80" s="23">
        <f t="shared" si="12"/>
        <v>1</v>
      </c>
      <c r="R80" s="17" t="s">
        <v>30</v>
      </c>
      <c r="S80" s="191"/>
      <c r="T80" s="64">
        <v>6696</v>
      </c>
      <c r="U80" s="65">
        <v>5796.8199156622177</v>
      </c>
      <c r="V80" s="4">
        <v>37.075730694700091</v>
      </c>
      <c r="W80" s="4">
        <v>41.07573066009094</v>
      </c>
      <c r="X80" s="6">
        <v>214921.33407876649</v>
      </c>
      <c r="Y80" s="198">
        <v>238108.61354079234</v>
      </c>
      <c r="AA80" s="210">
        <f t="shared" si="5"/>
        <v>5796.8199156622177</v>
      </c>
      <c r="AB80" s="209">
        <f t="shared" si="15"/>
        <v>46.07573066009094</v>
      </c>
      <c r="AC80" s="211">
        <f t="shared" si="3"/>
        <v>40</v>
      </c>
      <c r="AD80" s="212">
        <f t="shared" si="4"/>
        <v>-35219.916492614713</v>
      </c>
      <c r="AE80" s="14">
        <f t="shared" si="0"/>
        <v>-35219.916492614713</v>
      </c>
      <c r="AF80" s="14">
        <f t="shared" si="1"/>
        <v>0</v>
      </c>
    </row>
    <row r="81" spans="1:32" x14ac:dyDescent="0.25">
      <c r="A81" s="181">
        <f t="shared" si="13"/>
        <v>27</v>
      </c>
      <c r="B81" s="19" t="s">
        <v>12</v>
      </c>
      <c r="C81" s="23">
        <f t="shared" si="6"/>
        <v>2</v>
      </c>
      <c r="D81" s="69">
        <f t="shared" si="7"/>
        <v>37622</v>
      </c>
      <c r="E81" s="69">
        <f t="shared" si="2"/>
        <v>37652</v>
      </c>
      <c r="F81" s="18">
        <f t="shared" si="14"/>
        <v>8.2135523613963035E-2</v>
      </c>
      <c r="G81" s="18" t="s">
        <v>111</v>
      </c>
      <c r="H81" s="23">
        <f t="shared" si="8"/>
        <v>32</v>
      </c>
      <c r="I81" s="18" t="s">
        <v>49</v>
      </c>
      <c r="J81" s="23">
        <f t="shared" si="9"/>
        <v>1</v>
      </c>
      <c r="K81" s="16" t="s">
        <v>18</v>
      </c>
      <c r="L81" s="23">
        <f t="shared" si="10"/>
        <v>1</v>
      </c>
      <c r="M81" s="67">
        <v>9</v>
      </c>
      <c r="N81" s="17">
        <v>1</v>
      </c>
      <c r="O81" s="17" t="s">
        <v>28</v>
      </c>
      <c r="P81" s="23">
        <f t="shared" si="11"/>
        <v>2</v>
      </c>
      <c r="Q81" s="23">
        <f t="shared" si="12"/>
        <v>1</v>
      </c>
      <c r="R81" s="17" t="s">
        <v>30</v>
      </c>
      <c r="S81" s="191"/>
      <c r="T81" s="64">
        <v>6696</v>
      </c>
      <c r="U81" s="65">
        <v>5765.3108582773984</v>
      </c>
      <c r="V81" s="4">
        <v>32.39771383098298</v>
      </c>
      <c r="W81" s="4">
        <v>36.39771375791922</v>
      </c>
      <c r="X81" s="6">
        <v>186782.89133313001</v>
      </c>
      <c r="Y81" s="198">
        <v>209844.13434500434</v>
      </c>
      <c r="AA81" s="210">
        <f t="shared" si="5"/>
        <v>5765.3108582773984</v>
      </c>
      <c r="AB81" s="209">
        <f t="shared" si="15"/>
        <v>41.39771375791922</v>
      </c>
      <c r="AC81" s="211">
        <f t="shared" si="3"/>
        <v>40</v>
      </c>
      <c r="AD81" s="212">
        <f t="shared" si="4"/>
        <v>-8058.2543052953879</v>
      </c>
      <c r="AE81" s="14">
        <f t="shared" si="0"/>
        <v>-8058.2543052953879</v>
      </c>
      <c r="AF81" s="14">
        <f t="shared" si="1"/>
        <v>0</v>
      </c>
    </row>
    <row r="82" spans="1:32" x14ac:dyDescent="0.25">
      <c r="A82" s="181">
        <f t="shared" si="13"/>
        <v>28</v>
      </c>
      <c r="B82" s="19" t="s">
        <v>12</v>
      </c>
      <c r="C82" s="23">
        <f t="shared" si="6"/>
        <v>2</v>
      </c>
      <c r="D82" s="69">
        <f t="shared" si="7"/>
        <v>37653</v>
      </c>
      <c r="E82" s="69">
        <f t="shared" si="2"/>
        <v>37680</v>
      </c>
      <c r="F82" s="18">
        <f t="shared" si="14"/>
        <v>7.3921971252566734E-2</v>
      </c>
      <c r="G82" s="18" t="s">
        <v>111</v>
      </c>
      <c r="H82" s="23">
        <f t="shared" si="8"/>
        <v>32</v>
      </c>
      <c r="I82" s="18" t="s">
        <v>49</v>
      </c>
      <c r="J82" s="23">
        <f t="shared" si="9"/>
        <v>1</v>
      </c>
      <c r="K82" s="16" t="s">
        <v>18</v>
      </c>
      <c r="L82" s="23">
        <f t="shared" si="10"/>
        <v>1</v>
      </c>
      <c r="M82" s="67">
        <v>9</v>
      </c>
      <c r="N82" s="17">
        <v>1</v>
      </c>
      <c r="O82" s="17" t="s">
        <v>28</v>
      </c>
      <c r="P82" s="23">
        <f t="shared" si="11"/>
        <v>2</v>
      </c>
      <c r="Q82" s="23">
        <f t="shared" si="12"/>
        <v>1</v>
      </c>
      <c r="R82" s="17" t="s">
        <v>30</v>
      </c>
      <c r="S82" s="191"/>
      <c r="T82" s="64">
        <v>6048</v>
      </c>
      <c r="U82" s="65">
        <v>5181.6107133556843</v>
      </c>
      <c r="V82" s="4">
        <v>30.618343600912198</v>
      </c>
      <c r="W82" s="4">
        <v>34.618343473187956</v>
      </c>
      <c r="X82" s="6">
        <v>158652.3372276921</v>
      </c>
      <c r="Y82" s="198">
        <v>179378.77941929756</v>
      </c>
      <c r="AA82" s="210">
        <f t="shared" si="5"/>
        <v>5181.6107133556843</v>
      </c>
      <c r="AB82" s="209">
        <f t="shared" si="15"/>
        <v>39.618343473187956</v>
      </c>
      <c r="AC82" s="211">
        <f t="shared" si="3"/>
        <v>40</v>
      </c>
      <c r="AD82" s="212">
        <f t="shared" si="4"/>
        <v>1977.5955481514093</v>
      </c>
      <c r="AE82" s="14">
        <f t="shared" si="0"/>
        <v>0</v>
      </c>
      <c r="AF82" s="14">
        <f t="shared" si="1"/>
        <v>1977.5955481514093</v>
      </c>
    </row>
    <row r="83" spans="1:32" x14ac:dyDescent="0.25">
      <c r="A83" s="181">
        <f t="shared" si="13"/>
        <v>29</v>
      </c>
      <c r="B83" s="19" t="s">
        <v>12</v>
      </c>
      <c r="C83" s="23">
        <f t="shared" si="6"/>
        <v>2</v>
      </c>
      <c r="D83" s="69">
        <f t="shared" si="7"/>
        <v>37681</v>
      </c>
      <c r="E83" s="69">
        <f t="shared" si="2"/>
        <v>37711</v>
      </c>
      <c r="F83" s="18">
        <f t="shared" si="14"/>
        <v>8.2135523613963035E-2</v>
      </c>
      <c r="G83" s="18" t="s">
        <v>111</v>
      </c>
      <c r="H83" s="23">
        <f t="shared" si="8"/>
        <v>32</v>
      </c>
      <c r="I83" s="18" t="s">
        <v>49</v>
      </c>
      <c r="J83" s="23">
        <f t="shared" si="9"/>
        <v>1</v>
      </c>
      <c r="K83" s="16" t="s">
        <v>18</v>
      </c>
      <c r="L83" s="23">
        <f t="shared" si="10"/>
        <v>1</v>
      </c>
      <c r="M83" s="67">
        <v>9</v>
      </c>
      <c r="N83" s="17">
        <v>1</v>
      </c>
      <c r="O83" s="17" t="s">
        <v>28</v>
      </c>
      <c r="P83" s="23">
        <f t="shared" si="11"/>
        <v>2</v>
      </c>
      <c r="Q83" s="23">
        <f t="shared" si="12"/>
        <v>1</v>
      </c>
      <c r="R83" s="17" t="s">
        <v>30</v>
      </c>
      <c r="S83" s="191"/>
      <c r="T83" s="64">
        <v>6696</v>
      </c>
      <c r="U83" s="65">
        <v>5705.3787102756942</v>
      </c>
      <c r="V83" s="4">
        <v>30.282004921119562</v>
      </c>
      <c r="W83" s="4">
        <v>34.282005282592891</v>
      </c>
      <c r="X83" s="6">
        <v>172770.30618141935</v>
      </c>
      <c r="Y83" s="198">
        <v>195591.82308486436</v>
      </c>
      <c r="AA83" s="210">
        <f t="shared" si="5"/>
        <v>5705.3787102756942</v>
      </c>
      <c r="AB83" s="209">
        <f t="shared" si="15"/>
        <v>39.282005282592891</v>
      </c>
      <c r="AC83" s="211">
        <f t="shared" si="3"/>
        <v>40</v>
      </c>
      <c r="AD83" s="212">
        <f t="shared" si="4"/>
        <v>4096.4317747849318</v>
      </c>
      <c r="AE83" s="14">
        <f t="shared" si="0"/>
        <v>0</v>
      </c>
      <c r="AF83" s="14">
        <f t="shared" si="1"/>
        <v>4096.4317747849318</v>
      </c>
    </row>
    <row r="84" spans="1:32" x14ac:dyDescent="0.25">
      <c r="A84" s="181">
        <f t="shared" si="13"/>
        <v>30</v>
      </c>
      <c r="B84" s="19" t="s">
        <v>12</v>
      </c>
      <c r="C84" s="23">
        <f t="shared" si="6"/>
        <v>2</v>
      </c>
      <c r="D84" s="69">
        <f t="shared" si="7"/>
        <v>37712</v>
      </c>
      <c r="E84" s="69">
        <f t="shared" si="2"/>
        <v>37741</v>
      </c>
      <c r="F84" s="18">
        <f t="shared" si="14"/>
        <v>7.939767282683094E-2</v>
      </c>
      <c r="G84" s="18" t="s">
        <v>111</v>
      </c>
      <c r="H84" s="23">
        <f t="shared" si="8"/>
        <v>32</v>
      </c>
      <c r="I84" s="18" t="s">
        <v>49</v>
      </c>
      <c r="J84" s="23">
        <f t="shared" si="9"/>
        <v>1</v>
      </c>
      <c r="K84" s="16" t="s">
        <v>18</v>
      </c>
      <c r="L84" s="23">
        <f t="shared" si="10"/>
        <v>1</v>
      </c>
      <c r="M84" s="67">
        <v>9</v>
      </c>
      <c r="N84" s="17">
        <v>1</v>
      </c>
      <c r="O84" s="17" t="s">
        <v>28</v>
      </c>
      <c r="P84" s="23">
        <f t="shared" si="11"/>
        <v>2</v>
      </c>
      <c r="Q84" s="23">
        <f t="shared" si="12"/>
        <v>1</v>
      </c>
      <c r="R84" s="17" t="s">
        <v>30</v>
      </c>
      <c r="S84" s="191"/>
      <c r="T84" s="64">
        <v>6480</v>
      </c>
      <c r="U84" s="65">
        <v>5492.1774113681258</v>
      </c>
      <c r="V84" s="4">
        <v>29.594162254599841</v>
      </c>
      <c r="W84" s="4">
        <v>33.594162254599837</v>
      </c>
      <c r="X84" s="6">
        <v>162536.38944307645</v>
      </c>
      <c r="Y84" s="198">
        <v>184505.09908854894</v>
      </c>
      <c r="AA84" s="210">
        <f t="shared" si="5"/>
        <v>5492.1774113681258</v>
      </c>
      <c r="AB84" s="209">
        <f t="shared" si="15"/>
        <v>38.594162254599837</v>
      </c>
      <c r="AC84" s="211">
        <f t="shared" si="3"/>
        <v>40</v>
      </c>
      <c r="AD84" s="212">
        <f t="shared" si="4"/>
        <v>7721.1103093354695</v>
      </c>
      <c r="AE84" s="14">
        <f t="shared" si="0"/>
        <v>0</v>
      </c>
      <c r="AF84" s="14">
        <f t="shared" si="1"/>
        <v>7721.1103093354695</v>
      </c>
    </row>
    <row r="85" spans="1:32" x14ac:dyDescent="0.25">
      <c r="A85" s="181">
        <f t="shared" si="13"/>
        <v>31</v>
      </c>
      <c r="B85" s="19" t="s">
        <v>12</v>
      </c>
      <c r="C85" s="23">
        <f t="shared" si="6"/>
        <v>2</v>
      </c>
      <c r="D85" s="69">
        <f t="shared" si="7"/>
        <v>37742</v>
      </c>
      <c r="E85" s="69">
        <f t="shared" si="2"/>
        <v>37772</v>
      </c>
      <c r="F85" s="18">
        <f t="shared" si="14"/>
        <v>8.2135523613963035E-2</v>
      </c>
      <c r="G85" s="18" t="s">
        <v>111</v>
      </c>
      <c r="H85" s="23">
        <f t="shared" si="8"/>
        <v>32</v>
      </c>
      <c r="I85" s="18" t="s">
        <v>49</v>
      </c>
      <c r="J85" s="23">
        <f t="shared" si="9"/>
        <v>1</v>
      </c>
      <c r="K85" s="16" t="s">
        <v>18</v>
      </c>
      <c r="L85" s="23">
        <f t="shared" si="10"/>
        <v>1</v>
      </c>
      <c r="M85" s="67">
        <v>9</v>
      </c>
      <c r="N85" s="17">
        <v>1</v>
      </c>
      <c r="O85" s="17" t="s">
        <v>28</v>
      </c>
      <c r="P85" s="23">
        <f t="shared" si="11"/>
        <v>2</v>
      </c>
      <c r="Q85" s="23">
        <f t="shared" si="12"/>
        <v>1</v>
      </c>
      <c r="R85" s="17" t="s">
        <v>30</v>
      </c>
      <c r="S85" s="191"/>
      <c r="T85" s="64">
        <v>6696</v>
      </c>
      <c r="U85" s="65">
        <v>5644.4467866490695</v>
      </c>
      <c r="V85" s="4">
        <v>29.849495125754352</v>
      </c>
      <c r="W85" s="4">
        <v>33.849494887335773</v>
      </c>
      <c r="X85" s="6">
        <v>168483.88684566121</v>
      </c>
      <c r="Y85" s="198">
        <v>191061.6726465165</v>
      </c>
      <c r="AA85" s="210">
        <f t="shared" si="5"/>
        <v>5644.4467866490695</v>
      </c>
      <c r="AB85" s="209">
        <f t="shared" si="15"/>
        <v>38.849494887335773</v>
      </c>
      <c r="AC85" s="211">
        <f t="shared" si="3"/>
        <v>40</v>
      </c>
      <c r="AD85" s="212">
        <f t="shared" si="4"/>
        <v>6493.9648862009226</v>
      </c>
      <c r="AE85" s="14">
        <f t="shared" si="0"/>
        <v>0</v>
      </c>
      <c r="AF85" s="14">
        <f t="shared" si="1"/>
        <v>6493.9648862009226</v>
      </c>
    </row>
    <row r="86" spans="1:32" x14ac:dyDescent="0.25">
      <c r="A86" s="181">
        <f t="shared" si="13"/>
        <v>32</v>
      </c>
      <c r="B86" s="19" t="s">
        <v>12</v>
      </c>
      <c r="C86" s="23">
        <f t="shared" si="6"/>
        <v>2</v>
      </c>
      <c r="D86" s="69">
        <f t="shared" si="7"/>
        <v>37773</v>
      </c>
      <c r="E86" s="69">
        <f t="shared" si="2"/>
        <v>37802</v>
      </c>
      <c r="F86" s="18">
        <f t="shared" si="14"/>
        <v>7.939767282683094E-2</v>
      </c>
      <c r="G86" s="18" t="s">
        <v>111</v>
      </c>
      <c r="H86" s="23">
        <f t="shared" si="8"/>
        <v>32</v>
      </c>
      <c r="I86" s="18" t="s">
        <v>49</v>
      </c>
      <c r="J86" s="23">
        <f t="shared" si="9"/>
        <v>1</v>
      </c>
      <c r="K86" s="16" t="s">
        <v>18</v>
      </c>
      <c r="L86" s="23">
        <f t="shared" si="10"/>
        <v>1</v>
      </c>
      <c r="M86" s="67">
        <v>9</v>
      </c>
      <c r="N86" s="17">
        <v>1</v>
      </c>
      <c r="O86" s="17" t="s">
        <v>28</v>
      </c>
      <c r="P86" s="23">
        <f t="shared" si="11"/>
        <v>2</v>
      </c>
      <c r="Q86" s="23">
        <f t="shared" si="12"/>
        <v>1</v>
      </c>
      <c r="R86" s="17" t="s">
        <v>30</v>
      </c>
      <c r="S86" s="191"/>
      <c r="T86" s="64">
        <v>6480</v>
      </c>
      <c r="U86" s="65">
        <v>5433.6946363276456</v>
      </c>
      <c r="V86" s="4">
        <v>40.874888646345234</v>
      </c>
      <c r="W86" s="4">
        <v>44.874888908605669</v>
      </c>
      <c r="X86" s="6">
        <v>222101.66319813588</v>
      </c>
      <c r="Y86" s="198">
        <v>243836.44316848958</v>
      </c>
      <c r="AA86" s="210">
        <f t="shared" si="5"/>
        <v>5433.6946363276456</v>
      </c>
      <c r="AB86" s="209">
        <f t="shared" si="15"/>
        <v>49.874888908605669</v>
      </c>
      <c r="AC86" s="211">
        <f t="shared" si="3"/>
        <v>40</v>
      </c>
      <c r="AD86" s="212">
        <f t="shared" si="4"/>
        <v>-53657.130897021983</v>
      </c>
      <c r="AE86" s="14">
        <f t="shared" si="0"/>
        <v>-53657.130897021983</v>
      </c>
      <c r="AF86" s="14">
        <f t="shared" si="1"/>
        <v>0</v>
      </c>
    </row>
    <row r="87" spans="1:32" x14ac:dyDescent="0.25">
      <c r="A87" s="181">
        <f t="shared" si="13"/>
        <v>33</v>
      </c>
      <c r="B87" s="19" t="s">
        <v>12</v>
      </c>
      <c r="C87" s="23">
        <f t="shared" si="6"/>
        <v>2</v>
      </c>
      <c r="D87" s="69">
        <f t="shared" si="7"/>
        <v>37803</v>
      </c>
      <c r="E87" s="69">
        <f t="shared" si="2"/>
        <v>37833</v>
      </c>
      <c r="F87" s="18">
        <f t="shared" si="14"/>
        <v>8.2135523613963035E-2</v>
      </c>
      <c r="G87" s="18" t="s">
        <v>111</v>
      </c>
      <c r="H87" s="23">
        <f t="shared" si="8"/>
        <v>32</v>
      </c>
      <c r="I87" s="18" t="s">
        <v>49</v>
      </c>
      <c r="J87" s="23">
        <f t="shared" si="9"/>
        <v>1</v>
      </c>
      <c r="K87" s="16" t="s">
        <v>18</v>
      </c>
      <c r="L87" s="23">
        <f t="shared" si="10"/>
        <v>1</v>
      </c>
      <c r="M87" s="67">
        <v>9</v>
      </c>
      <c r="N87" s="17">
        <v>1</v>
      </c>
      <c r="O87" s="17" t="s">
        <v>28</v>
      </c>
      <c r="P87" s="23">
        <f t="shared" si="11"/>
        <v>2</v>
      </c>
      <c r="Q87" s="23">
        <f t="shared" si="12"/>
        <v>1</v>
      </c>
      <c r="R87" s="17" t="s">
        <v>30</v>
      </c>
      <c r="S87" s="191"/>
      <c r="T87" s="64">
        <v>6696</v>
      </c>
      <c r="U87" s="65">
        <v>5584.319197129561</v>
      </c>
      <c r="V87" s="4">
        <v>60.951541763176465</v>
      </c>
      <c r="W87" s="4">
        <v>64.951542120804334</v>
      </c>
      <c r="X87" s="6">
        <v>340372.86476275051</v>
      </c>
      <c r="Y87" s="198">
        <v>362710.14354837692</v>
      </c>
      <c r="AA87" s="210">
        <f t="shared" si="5"/>
        <v>5584.319197129561</v>
      </c>
      <c r="AB87" s="209">
        <f t="shared" si="15"/>
        <v>69.951542120804334</v>
      </c>
      <c r="AC87" s="211">
        <f t="shared" si="3"/>
        <v>40</v>
      </c>
      <c r="AD87" s="212">
        <f t="shared" si="4"/>
        <v>-167258.97164884227</v>
      </c>
      <c r="AE87" s="14">
        <f t="shared" ref="AE87:AE118" si="16">IF(AD87&lt;0,AD87,0)</f>
        <v>-167258.97164884227</v>
      </c>
      <c r="AF87" s="14">
        <f t="shared" si="1"/>
        <v>0</v>
      </c>
    </row>
    <row r="88" spans="1:32" x14ac:dyDescent="0.25">
      <c r="A88" s="181">
        <f t="shared" si="13"/>
        <v>34</v>
      </c>
      <c r="B88" s="19" t="s">
        <v>12</v>
      </c>
      <c r="C88" s="23">
        <f t="shared" si="6"/>
        <v>2</v>
      </c>
      <c r="D88" s="69">
        <f t="shared" si="7"/>
        <v>37834</v>
      </c>
      <c r="E88" s="69">
        <f t="shared" ref="E88:E119" si="17">EOMONTH(D88,0)</f>
        <v>37864</v>
      </c>
      <c r="F88" s="18">
        <f t="shared" si="14"/>
        <v>8.2135523613963035E-2</v>
      </c>
      <c r="G88" s="18" t="s">
        <v>111</v>
      </c>
      <c r="H88" s="23">
        <f t="shared" si="8"/>
        <v>32</v>
      </c>
      <c r="I88" s="18" t="s">
        <v>49</v>
      </c>
      <c r="J88" s="23">
        <f t="shared" si="9"/>
        <v>1</v>
      </c>
      <c r="K88" s="16" t="s">
        <v>18</v>
      </c>
      <c r="L88" s="23">
        <f t="shared" si="10"/>
        <v>1</v>
      </c>
      <c r="M88" s="67">
        <v>9</v>
      </c>
      <c r="N88" s="17">
        <v>1</v>
      </c>
      <c r="O88" s="17" t="s">
        <v>28</v>
      </c>
      <c r="P88" s="23">
        <f t="shared" si="11"/>
        <v>2</v>
      </c>
      <c r="Q88" s="23">
        <f t="shared" si="12"/>
        <v>1</v>
      </c>
      <c r="R88" s="17" t="s">
        <v>30</v>
      </c>
      <c r="S88" s="191"/>
      <c r="T88" s="64">
        <v>6696</v>
      </c>
      <c r="U88" s="65">
        <v>5553.9329924237109</v>
      </c>
      <c r="V88" s="4">
        <v>65.234869299435786</v>
      </c>
      <c r="W88" s="4">
        <v>69.234869293667586</v>
      </c>
      <c r="X88" s="6">
        <v>362310.09285858506</v>
      </c>
      <c r="Y88" s="198">
        <v>384525.82479624369</v>
      </c>
      <c r="AA88" s="210">
        <f t="shared" si="5"/>
        <v>5553.9329924237109</v>
      </c>
      <c r="AB88" s="209">
        <f t="shared" si="15"/>
        <v>74.234869293667586</v>
      </c>
      <c r="AC88" s="211">
        <f t="shared" si="3"/>
        <v>40</v>
      </c>
      <c r="AD88" s="212">
        <f t="shared" si="4"/>
        <v>-190138.17006141384</v>
      </c>
      <c r="AE88" s="14">
        <f t="shared" si="16"/>
        <v>-190138.17006141384</v>
      </c>
      <c r="AF88" s="14">
        <f t="shared" si="1"/>
        <v>0</v>
      </c>
    </row>
    <row r="89" spans="1:32" x14ac:dyDescent="0.25">
      <c r="A89" s="181">
        <f t="shared" si="13"/>
        <v>35</v>
      </c>
      <c r="B89" s="19" t="s">
        <v>12</v>
      </c>
      <c r="C89" s="23">
        <f t="shared" si="6"/>
        <v>2</v>
      </c>
      <c r="D89" s="69">
        <f t="shared" si="7"/>
        <v>37865</v>
      </c>
      <c r="E89" s="69">
        <f t="shared" si="17"/>
        <v>37894</v>
      </c>
      <c r="F89" s="18">
        <f t="shared" si="14"/>
        <v>7.939767282683094E-2</v>
      </c>
      <c r="G89" s="18" t="s">
        <v>111</v>
      </c>
      <c r="H89" s="23">
        <f t="shared" si="8"/>
        <v>32</v>
      </c>
      <c r="I89" s="18" t="s">
        <v>49</v>
      </c>
      <c r="J89" s="23">
        <f t="shared" si="9"/>
        <v>1</v>
      </c>
      <c r="K89" s="16" t="s">
        <v>18</v>
      </c>
      <c r="L89" s="23">
        <f t="shared" si="10"/>
        <v>1</v>
      </c>
      <c r="M89" s="67">
        <v>9</v>
      </c>
      <c r="N89" s="17">
        <v>1</v>
      </c>
      <c r="O89" s="17" t="s">
        <v>28</v>
      </c>
      <c r="P89" s="23">
        <f t="shared" si="11"/>
        <v>2</v>
      </c>
      <c r="Q89" s="23">
        <f t="shared" si="12"/>
        <v>1</v>
      </c>
      <c r="R89" s="17" t="s">
        <v>30</v>
      </c>
      <c r="S89" s="191"/>
      <c r="T89" s="64">
        <v>6480</v>
      </c>
      <c r="U89" s="65">
        <v>5346.47505402352</v>
      </c>
      <c r="V89" s="4">
        <v>56.974806812818898</v>
      </c>
      <c r="W89" s="4">
        <v>60.97480672341193</v>
      </c>
      <c r="X89" s="6">
        <v>304614.38333254552</v>
      </c>
      <c r="Y89" s="198">
        <v>326000.28307062748</v>
      </c>
      <c r="AA89" s="210">
        <f t="shared" si="5"/>
        <v>5346.47505402352</v>
      </c>
      <c r="AB89" s="209">
        <f t="shared" si="15"/>
        <v>65.97480672341193</v>
      </c>
      <c r="AC89" s="211">
        <f t="shared" si="3"/>
        <v>40</v>
      </c>
      <c r="AD89" s="212">
        <f t="shared" si="4"/>
        <v>-138873.6561798043</v>
      </c>
      <c r="AE89" s="14">
        <f t="shared" si="16"/>
        <v>-138873.6561798043</v>
      </c>
      <c r="AF89" s="14">
        <f t="shared" si="1"/>
        <v>0</v>
      </c>
    </row>
    <row r="90" spans="1:32" x14ac:dyDescent="0.25">
      <c r="A90" s="181">
        <f t="shared" si="13"/>
        <v>36</v>
      </c>
      <c r="B90" s="19" t="s">
        <v>12</v>
      </c>
      <c r="C90" s="23">
        <f t="shared" si="6"/>
        <v>2</v>
      </c>
      <c r="D90" s="69">
        <f t="shared" si="7"/>
        <v>37895</v>
      </c>
      <c r="E90" s="69">
        <f t="shared" si="17"/>
        <v>37925</v>
      </c>
      <c r="F90" s="18">
        <f t="shared" si="14"/>
        <v>8.2135523613963035E-2</v>
      </c>
      <c r="G90" s="18" t="s">
        <v>111</v>
      </c>
      <c r="H90" s="23">
        <f t="shared" si="8"/>
        <v>32</v>
      </c>
      <c r="I90" s="18" t="s">
        <v>49</v>
      </c>
      <c r="J90" s="23">
        <f t="shared" si="9"/>
        <v>1</v>
      </c>
      <c r="K90" s="16" t="s">
        <v>18</v>
      </c>
      <c r="L90" s="23">
        <f t="shared" si="10"/>
        <v>1</v>
      </c>
      <c r="M90" s="67">
        <v>9</v>
      </c>
      <c r="N90" s="17">
        <v>1</v>
      </c>
      <c r="O90" s="17" t="s">
        <v>28</v>
      </c>
      <c r="P90" s="23">
        <f t="shared" si="11"/>
        <v>2</v>
      </c>
      <c r="Q90" s="23">
        <f t="shared" si="12"/>
        <v>1</v>
      </c>
      <c r="R90" s="17" t="s">
        <v>30</v>
      </c>
      <c r="S90" s="191"/>
      <c r="T90" s="64">
        <v>6696</v>
      </c>
      <c r="U90" s="65">
        <v>5494.6027610602714</v>
      </c>
      <c r="V90" s="4">
        <v>41.023258316195601</v>
      </c>
      <c r="W90" s="4">
        <v>45.02325879303276</v>
      </c>
      <c r="X90" s="6">
        <v>225406.5084118571</v>
      </c>
      <c r="Y90" s="198">
        <v>247384.92207612895</v>
      </c>
      <c r="AA90" s="210">
        <f t="shared" si="5"/>
        <v>5494.6027610602714</v>
      </c>
      <c r="AB90" s="209">
        <f t="shared" si="15"/>
        <v>50.02325879303276</v>
      </c>
      <c r="AC90" s="211">
        <f t="shared" si="3"/>
        <v>40</v>
      </c>
      <c r="AD90" s="212">
        <f t="shared" si="4"/>
        <v>-55073.825439019442</v>
      </c>
      <c r="AE90" s="14">
        <f t="shared" si="16"/>
        <v>-55073.825439019442</v>
      </c>
      <c r="AF90" s="14">
        <f t="shared" si="1"/>
        <v>0</v>
      </c>
    </row>
    <row r="91" spans="1:32" x14ac:dyDescent="0.25">
      <c r="A91" s="181">
        <f t="shared" si="13"/>
        <v>37</v>
      </c>
      <c r="B91" s="19" t="s">
        <v>12</v>
      </c>
      <c r="C91" s="23">
        <f t="shared" si="6"/>
        <v>2</v>
      </c>
      <c r="D91" s="69">
        <f t="shared" si="7"/>
        <v>37926</v>
      </c>
      <c r="E91" s="69">
        <f t="shared" si="17"/>
        <v>37955</v>
      </c>
      <c r="F91" s="18">
        <f t="shared" si="14"/>
        <v>7.939767282683094E-2</v>
      </c>
      <c r="G91" s="18" t="s">
        <v>111</v>
      </c>
      <c r="H91" s="23">
        <f t="shared" si="8"/>
        <v>32</v>
      </c>
      <c r="I91" s="18" t="s">
        <v>49</v>
      </c>
      <c r="J91" s="23">
        <f t="shared" si="9"/>
        <v>1</v>
      </c>
      <c r="K91" s="16" t="s">
        <v>18</v>
      </c>
      <c r="L91" s="23">
        <f t="shared" si="10"/>
        <v>1</v>
      </c>
      <c r="M91" s="67">
        <v>9</v>
      </c>
      <c r="N91" s="17">
        <v>1</v>
      </c>
      <c r="O91" s="17" t="s">
        <v>28</v>
      </c>
      <c r="P91" s="23">
        <f t="shared" si="11"/>
        <v>2</v>
      </c>
      <c r="Q91" s="23">
        <f t="shared" si="12"/>
        <v>1</v>
      </c>
      <c r="R91" s="17" t="s">
        <v>30</v>
      </c>
      <c r="S91" s="191"/>
      <c r="T91" s="64">
        <v>6480</v>
      </c>
      <c r="U91" s="65">
        <v>5289.2949602512663</v>
      </c>
      <c r="V91" s="4">
        <v>29.941721045887164</v>
      </c>
      <c r="W91" s="4">
        <v>33.941721093570877</v>
      </c>
      <c r="X91" s="6">
        <v>158370.59422926026</v>
      </c>
      <c r="Y91" s="198">
        <v>179527.77432247854</v>
      </c>
      <c r="AA91" s="210">
        <f t="shared" si="5"/>
        <v>5289.2949602512663</v>
      </c>
      <c r="AB91" s="209">
        <f t="shared" si="15"/>
        <v>38.941721093570877</v>
      </c>
      <c r="AC91" s="211">
        <f t="shared" si="3"/>
        <v>40</v>
      </c>
      <c r="AD91" s="212">
        <f t="shared" si="4"/>
        <v>5597.5492863157833</v>
      </c>
      <c r="AE91" s="14">
        <f t="shared" si="16"/>
        <v>0</v>
      </c>
      <c r="AF91" s="14">
        <f t="shared" si="1"/>
        <v>5597.5492863157833</v>
      </c>
    </row>
    <row r="92" spans="1:32" x14ac:dyDescent="0.25">
      <c r="A92" s="181">
        <f t="shared" si="13"/>
        <v>38</v>
      </c>
      <c r="B92" s="19" t="s">
        <v>12</v>
      </c>
      <c r="C92" s="23">
        <f t="shared" si="6"/>
        <v>2</v>
      </c>
      <c r="D92" s="69">
        <f t="shared" si="7"/>
        <v>37956</v>
      </c>
      <c r="E92" s="69">
        <f t="shared" si="17"/>
        <v>37986</v>
      </c>
      <c r="F92" s="18">
        <f t="shared" si="14"/>
        <v>8.2135523613963035E-2</v>
      </c>
      <c r="G92" s="18" t="s">
        <v>111</v>
      </c>
      <c r="H92" s="23">
        <f t="shared" si="8"/>
        <v>32</v>
      </c>
      <c r="I92" s="18" t="s">
        <v>49</v>
      </c>
      <c r="J92" s="23">
        <f t="shared" si="9"/>
        <v>1</v>
      </c>
      <c r="K92" s="16" t="s">
        <v>18</v>
      </c>
      <c r="L92" s="23">
        <f t="shared" si="10"/>
        <v>1</v>
      </c>
      <c r="M92" s="67">
        <v>9</v>
      </c>
      <c r="N92" s="17">
        <v>1</v>
      </c>
      <c r="O92" s="17" t="s">
        <v>28</v>
      </c>
      <c r="P92" s="23">
        <f t="shared" si="11"/>
        <v>2</v>
      </c>
      <c r="Q92" s="23">
        <f t="shared" si="12"/>
        <v>1</v>
      </c>
      <c r="R92" s="17" t="s">
        <v>30</v>
      </c>
      <c r="S92" s="191"/>
      <c r="T92" s="64">
        <v>6696</v>
      </c>
      <c r="U92" s="65">
        <v>5435.8009570965814</v>
      </c>
      <c r="V92" s="4">
        <v>29.50660416936411</v>
      </c>
      <c r="W92" s="4">
        <v>33.506604042463891</v>
      </c>
      <c r="X92" s="6">
        <v>160392.0271844994</v>
      </c>
      <c r="Y92" s="198">
        <v>182135.2303230814</v>
      </c>
      <c r="AA92" s="210">
        <f t="shared" si="5"/>
        <v>5435.8009570965814</v>
      </c>
      <c r="AB92" s="209">
        <f t="shared" si="15"/>
        <v>38.506604042463891</v>
      </c>
      <c r="AC92" s="211">
        <f t="shared" si="3"/>
        <v>40</v>
      </c>
      <c r="AD92" s="212">
        <f t="shared" si="4"/>
        <v>8117.8031752989455</v>
      </c>
      <c r="AE92" s="14">
        <f t="shared" si="16"/>
        <v>0</v>
      </c>
      <c r="AF92" s="14">
        <f t="shared" si="1"/>
        <v>8117.8031752989455</v>
      </c>
    </row>
    <row r="93" spans="1:32" x14ac:dyDescent="0.25">
      <c r="A93" s="181">
        <f t="shared" si="13"/>
        <v>39</v>
      </c>
      <c r="B93" s="19" t="s">
        <v>12</v>
      </c>
      <c r="C93" s="23">
        <f t="shared" si="6"/>
        <v>2</v>
      </c>
      <c r="D93" s="69">
        <f t="shared" si="7"/>
        <v>37987</v>
      </c>
      <c r="E93" s="69">
        <f t="shared" si="17"/>
        <v>38017</v>
      </c>
      <c r="F93" s="18">
        <f t="shared" si="14"/>
        <v>8.2135523613963035E-2</v>
      </c>
      <c r="G93" s="18" t="s">
        <v>111</v>
      </c>
      <c r="H93" s="23">
        <f t="shared" si="8"/>
        <v>32</v>
      </c>
      <c r="I93" s="18" t="s">
        <v>49</v>
      </c>
      <c r="J93" s="23">
        <f t="shared" si="9"/>
        <v>1</v>
      </c>
      <c r="K93" s="16" t="s">
        <v>18</v>
      </c>
      <c r="L93" s="23">
        <f t="shared" si="10"/>
        <v>1</v>
      </c>
      <c r="M93" s="67">
        <v>9</v>
      </c>
      <c r="N93" s="17">
        <v>1</v>
      </c>
      <c r="O93" s="17" t="s">
        <v>28</v>
      </c>
      <c r="P93" s="23">
        <f t="shared" si="11"/>
        <v>2</v>
      </c>
      <c r="Q93" s="23">
        <f t="shared" si="12"/>
        <v>1</v>
      </c>
      <c r="R93" s="17" t="s">
        <v>30</v>
      </c>
      <c r="S93" s="191"/>
      <c r="T93" s="64">
        <v>6696</v>
      </c>
      <c r="U93" s="65">
        <v>5405.9820415125005</v>
      </c>
      <c r="V93" s="4">
        <v>30.349042932995452</v>
      </c>
      <c r="W93" s="4">
        <v>34.349042752258775</v>
      </c>
      <c r="X93" s="6">
        <v>164066.38107286528</v>
      </c>
      <c r="Y93" s="198">
        <v>185690.30826185606</v>
      </c>
      <c r="AA93" s="210">
        <f t="shared" si="5"/>
        <v>5405.9820415125005</v>
      </c>
      <c r="AB93" s="209">
        <f t="shared" si="15"/>
        <v>39.349042752258775</v>
      </c>
      <c r="AC93" s="211">
        <f t="shared" si="3"/>
        <v>40</v>
      </c>
      <c r="AD93" s="212">
        <f t="shared" si="4"/>
        <v>3519.0631910814654</v>
      </c>
      <c r="AE93" s="14">
        <f t="shared" si="16"/>
        <v>0</v>
      </c>
      <c r="AF93" s="14">
        <f t="shared" si="1"/>
        <v>3519.0631910814654</v>
      </c>
    </row>
    <row r="94" spans="1:32" x14ac:dyDescent="0.25">
      <c r="A94" s="181">
        <f t="shared" si="13"/>
        <v>40</v>
      </c>
      <c r="B94" s="19" t="s">
        <v>12</v>
      </c>
      <c r="C94" s="23">
        <f t="shared" si="6"/>
        <v>2</v>
      </c>
      <c r="D94" s="69">
        <f t="shared" si="7"/>
        <v>38018</v>
      </c>
      <c r="E94" s="69">
        <f t="shared" si="17"/>
        <v>38046</v>
      </c>
      <c r="F94" s="18">
        <f t="shared" si="14"/>
        <v>7.665982203969883E-2</v>
      </c>
      <c r="G94" s="18" t="s">
        <v>111</v>
      </c>
      <c r="H94" s="23">
        <f t="shared" si="8"/>
        <v>32</v>
      </c>
      <c r="I94" s="18" t="s">
        <v>49</v>
      </c>
      <c r="J94" s="23">
        <f t="shared" si="9"/>
        <v>1</v>
      </c>
      <c r="K94" s="16" t="s">
        <v>18</v>
      </c>
      <c r="L94" s="23">
        <f t="shared" si="10"/>
        <v>1</v>
      </c>
      <c r="M94" s="67">
        <v>9</v>
      </c>
      <c r="N94" s="17">
        <v>1</v>
      </c>
      <c r="O94" s="17" t="s">
        <v>28</v>
      </c>
      <c r="P94" s="23">
        <f t="shared" si="11"/>
        <v>2</v>
      </c>
      <c r="Q94" s="23">
        <f t="shared" si="12"/>
        <v>1</v>
      </c>
      <c r="R94" s="17" t="s">
        <v>30</v>
      </c>
      <c r="S94" s="191"/>
      <c r="T94" s="64">
        <v>6264</v>
      </c>
      <c r="U94" s="65">
        <v>5031.0530800013184</v>
      </c>
      <c r="V94" s="4">
        <v>28.441405600741994</v>
      </c>
      <c r="W94" s="4">
        <v>32.441405327382761</v>
      </c>
      <c r="X94" s="6">
        <v>143090.22124717975</v>
      </c>
      <c r="Y94" s="198">
        <v>163214.43219190021</v>
      </c>
      <c r="AA94" s="210">
        <f t="shared" si="5"/>
        <v>5031.0530800013184</v>
      </c>
      <c r="AB94" s="209">
        <f t="shared" si="15"/>
        <v>37.441405327382761</v>
      </c>
      <c r="AC94" s="211">
        <f t="shared" si="3"/>
        <v>40</v>
      </c>
      <c r="AD94" s="212">
        <f t="shared" si="4"/>
        <v>12872.425608145928</v>
      </c>
      <c r="AE94" s="14">
        <f t="shared" si="16"/>
        <v>0</v>
      </c>
      <c r="AF94" s="14">
        <f t="shared" si="1"/>
        <v>12872.425608145928</v>
      </c>
    </row>
    <row r="95" spans="1:32" x14ac:dyDescent="0.25">
      <c r="A95" s="181">
        <f t="shared" si="13"/>
        <v>41</v>
      </c>
      <c r="B95" s="19" t="s">
        <v>12</v>
      </c>
      <c r="C95" s="23">
        <f t="shared" si="6"/>
        <v>2</v>
      </c>
      <c r="D95" s="69">
        <f t="shared" si="7"/>
        <v>38047</v>
      </c>
      <c r="E95" s="69">
        <f t="shared" si="17"/>
        <v>38077</v>
      </c>
      <c r="F95" s="18">
        <f t="shared" si="14"/>
        <v>8.2135523613963035E-2</v>
      </c>
      <c r="G95" s="18" t="s">
        <v>111</v>
      </c>
      <c r="H95" s="23">
        <f t="shared" si="8"/>
        <v>32</v>
      </c>
      <c r="I95" s="18" t="s">
        <v>49</v>
      </c>
      <c r="J95" s="23">
        <f t="shared" si="9"/>
        <v>1</v>
      </c>
      <c r="K95" s="16" t="s">
        <v>18</v>
      </c>
      <c r="L95" s="23">
        <f t="shared" si="10"/>
        <v>1</v>
      </c>
      <c r="M95" s="67">
        <v>9</v>
      </c>
      <c r="N95" s="17">
        <v>1</v>
      </c>
      <c r="O95" s="17" t="s">
        <v>28</v>
      </c>
      <c r="P95" s="23">
        <f t="shared" si="11"/>
        <v>2</v>
      </c>
      <c r="Q95" s="23">
        <f t="shared" si="12"/>
        <v>1</v>
      </c>
      <c r="R95" s="17" t="s">
        <v>30</v>
      </c>
      <c r="S95" s="191"/>
      <c r="T95" s="64">
        <v>6696</v>
      </c>
      <c r="U95" s="65">
        <v>5348.3255810489854</v>
      </c>
      <c r="V95" s="4">
        <v>28.743988632512753</v>
      </c>
      <c r="W95" s="4">
        <v>32.743988632512746</v>
      </c>
      <c r="X95" s="6">
        <v>153732.2097046492</v>
      </c>
      <c r="Y95" s="198">
        <v>175125.51202884511</v>
      </c>
      <c r="AA95" s="210">
        <f t="shared" si="5"/>
        <v>5348.3255810489854</v>
      </c>
      <c r="AB95" s="209">
        <f t="shared" si="15"/>
        <v>37.743988632512746</v>
      </c>
      <c r="AC95" s="211">
        <f t="shared" si="3"/>
        <v>40</v>
      </c>
      <c r="AD95" s="212">
        <f t="shared" si="4"/>
        <v>12065.883307869384</v>
      </c>
      <c r="AE95" s="14">
        <f t="shared" si="16"/>
        <v>0</v>
      </c>
      <c r="AF95" s="14">
        <f t="shared" si="1"/>
        <v>12065.883307869384</v>
      </c>
    </row>
    <row r="96" spans="1:32" x14ac:dyDescent="0.25">
      <c r="A96" s="181">
        <f t="shared" si="13"/>
        <v>42</v>
      </c>
      <c r="B96" s="19" t="s">
        <v>12</v>
      </c>
      <c r="C96" s="23">
        <f t="shared" si="6"/>
        <v>2</v>
      </c>
      <c r="D96" s="69">
        <f t="shared" si="7"/>
        <v>38078</v>
      </c>
      <c r="E96" s="69">
        <f t="shared" si="17"/>
        <v>38107</v>
      </c>
      <c r="F96" s="18">
        <f t="shared" si="14"/>
        <v>7.939767282683094E-2</v>
      </c>
      <c r="G96" s="18" t="s">
        <v>111</v>
      </c>
      <c r="H96" s="23">
        <f t="shared" si="8"/>
        <v>32</v>
      </c>
      <c r="I96" s="18" t="s">
        <v>49</v>
      </c>
      <c r="J96" s="23">
        <f t="shared" si="9"/>
        <v>1</v>
      </c>
      <c r="K96" s="16" t="s">
        <v>18</v>
      </c>
      <c r="L96" s="23">
        <f t="shared" si="10"/>
        <v>1</v>
      </c>
      <c r="M96" s="67">
        <v>9</v>
      </c>
      <c r="N96" s="17">
        <v>1</v>
      </c>
      <c r="O96" s="17" t="s">
        <v>28</v>
      </c>
      <c r="P96" s="23">
        <f t="shared" si="11"/>
        <v>2</v>
      </c>
      <c r="Q96" s="23">
        <f t="shared" si="12"/>
        <v>1</v>
      </c>
      <c r="R96" s="17" t="s">
        <v>30</v>
      </c>
      <c r="S96" s="191"/>
      <c r="T96" s="64">
        <v>6480</v>
      </c>
      <c r="U96" s="65">
        <v>5148.2228585332305</v>
      </c>
      <c r="V96" s="4">
        <v>27.476606699044282</v>
      </c>
      <c r="W96" s="4">
        <v>31.476606699044279</v>
      </c>
      <c r="X96" s="6">
        <v>141455.69468294707</v>
      </c>
      <c r="Y96" s="198">
        <v>162048.58611707998</v>
      </c>
      <c r="AA96" s="210">
        <f t="shared" si="5"/>
        <v>5148.2228585332305</v>
      </c>
      <c r="AB96" s="209">
        <f t="shared" si="15"/>
        <v>36.476606699044282</v>
      </c>
      <c r="AC96" s="211">
        <f t="shared" si="3"/>
        <v>40</v>
      </c>
      <c r="AD96" s="212">
        <f t="shared" si="4"/>
        <v>18139.213931583079</v>
      </c>
      <c r="AE96" s="14">
        <f t="shared" si="16"/>
        <v>0</v>
      </c>
      <c r="AF96" s="14">
        <f t="shared" si="1"/>
        <v>18139.213931583079</v>
      </c>
    </row>
    <row r="97" spans="1:32" x14ac:dyDescent="0.25">
      <c r="A97" s="181">
        <f t="shared" si="13"/>
        <v>43</v>
      </c>
      <c r="B97" s="19" t="s">
        <v>12</v>
      </c>
      <c r="C97" s="23">
        <f t="shared" si="6"/>
        <v>2</v>
      </c>
      <c r="D97" s="69">
        <f t="shared" si="7"/>
        <v>38108</v>
      </c>
      <c r="E97" s="69">
        <f t="shared" si="17"/>
        <v>38138</v>
      </c>
      <c r="F97" s="18">
        <f t="shared" si="14"/>
        <v>8.2135523613963035E-2</v>
      </c>
      <c r="G97" s="18" t="s">
        <v>111</v>
      </c>
      <c r="H97" s="23">
        <f t="shared" si="8"/>
        <v>32</v>
      </c>
      <c r="I97" s="18" t="s">
        <v>49</v>
      </c>
      <c r="J97" s="23">
        <f t="shared" si="9"/>
        <v>1</v>
      </c>
      <c r="K97" s="16" t="s">
        <v>18</v>
      </c>
      <c r="L97" s="23">
        <f t="shared" si="10"/>
        <v>1</v>
      </c>
      <c r="M97" s="67">
        <v>9</v>
      </c>
      <c r="N97" s="17">
        <v>1</v>
      </c>
      <c r="O97" s="17" t="s">
        <v>28</v>
      </c>
      <c r="P97" s="23">
        <f t="shared" si="11"/>
        <v>2</v>
      </c>
      <c r="Q97" s="23">
        <f t="shared" si="12"/>
        <v>1</v>
      </c>
      <c r="R97" s="17" t="s">
        <v>30</v>
      </c>
      <c r="S97" s="191"/>
      <c r="T97" s="64">
        <v>6696</v>
      </c>
      <c r="U97" s="65">
        <v>5290.6965047954473</v>
      </c>
      <c r="V97" s="4">
        <v>27.574928204635309</v>
      </c>
      <c r="W97" s="4">
        <v>31.574928154644319</v>
      </c>
      <c r="X97" s="6">
        <v>145890.57627224943</v>
      </c>
      <c r="Y97" s="198">
        <v>167053.36202694406</v>
      </c>
      <c r="AA97" s="210">
        <f t="shared" si="5"/>
        <v>5290.6965047954473</v>
      </c>
      <c r="AB97" s="209">
        <f t="shared" si="15"/>
        <v>36.574928154644319</v>
      </c>
      <c r="AC97" s="211">
        <f t="shared" si="3"/>
        <v>40</v>
      </c>
      <c r="AD97" s="212">
        <f t="shared" si="4"/>
        <v>18121.015640896596</v>
      </c>
      <c r="AE97" s="14">
        <f t="shared" si="16"/>
        <v>0</v>
      </c>
      <c r="AF97" s="14">
        <f t="shared" si="1"/>
        <v>18121.015640896596</v>
      </c>
    </row>
    <row r="98" spans="1:32" x14ac:dyDescent="0.25">
      <c r="A98" s="181">
        <f t="shared" si="13"/>
        <v>44</v>
      </c>
      <c r="B98" s="19" t="s">
        <v>12</v>
      </c>
      <c r="C98" s="23">
        <f t="shared" si="6"/>
        <v>2</v>
      </c>
      <c r="D98" s="69">
        <f t="shared" si="7"/>
        <v>38139</v>
      </c>
      <c r="E98" s="69">
        <f t="shared" si="17"/>
        <v>38168</v>
      </c>
      <c r="F98" s="18">
        <f t="shared" si="14"/>
        <v>7.939767282683094E-2</v>
      </c>
      <c r="G98" s="18" t="s">
        <v>111</v>
      </c>
      <c r="H98" s="23">
        <f t="shared" si="8"/>
        <v>32</v>
      </c>
      <c r="I98" s="18" t="s">
        <v>49</v>
      </c>
      <c r="J98" s="23">
        <f t="shared" si="9"/>
        <v>1</v>
      </c>
      <c r="K98" s="16" t="s">
        <v>18</v>
      </c>
      <c r="L98" s="23">
        <f t="shared" si="10"/>
        <v>1</v>
      </c>
      <c r="M98" s="67">
        <v>9</v>
      </c>
      <c r="N98" s="17">
        <v>1</v>
      </c>
      <c r="O98" s="17" t="s">
        <v>28</v>
      </c>
      <c r="P98" s="23">
        <f t="shared" si="11"/>
        <v>2</v>
      </c>
      <c r="Q98" s="23">
        <f t="shared" si="12"/>
        <v>1</v>
      </c>
      <c r="R98" s="17" t="s">
        <v>30</v>
      </c>
      <c r="S98" s="191"/>
      <c r="T98" s="64">
        <v>6480</v>
      </c>
      <c r="U98" s="65">
        <v>5092.8812644884183</v>
      </c>
      <c r="V98" s="4">
        <v>38.897720456767715</v>
      </c>
      <c r="W98" s="4">
        <v>42.897720742870007</v>
      </c>
      <c r="X98" s="6">
        <v>198101.47174558017</v>
      </c>
      <c r="Y98" s="198">
        <v>218472.99826061886</v>
      </c>
      <c r="AA98" s="210">
        <f t="shared" si="5"/>
        <v>5092.8812644884183</v>
      </c>
      <c r="AB98" s="209">
        <f t="shared" si="15"/>
        <v>47.897720742870007</v>
      </c>
      <c r="AC98" s="211">
        <f t="shared" si="3"/>
        <v>40</v>
      </c>
      <c r="AD98" s="212">
        <f t="shared" si="4"/>
        <v>-40222.154003524214</v>
      </c>
      <c r="AE98" s="14">
        <f t="shared" si="16"/>
        <v>-40222.154003524214</v>
      </c>
      <c r="AF98" s="14">
        <f t="shared" si="1"/>
        <v>0</v>
      </c>
    </row>
    <row r="99" spans="1:32" x14ac:dyDescent="0.25">
      <c r="A99" s="181">
        <f t="shared" si="13"/>
        <v>45</v>
      </c>
      <c r="B99" s="19" t="s">
        <v>12</v>
      </c>
      <c r="C99" s="23">
        <f t="shared" si="6"/>
        <v>2</v>
      </c>
      <c r="D99" s="69">
        <f t="shared" si="7"/>
        <v>38169</v>
      </c>
      <c r="E99" s="69">
        <f t="shared" si="17"/>
        <v>38199</v>
      </c>
      <c r="F99" s="18">
        <f t="shared" si="14"/>
        <v>8.2135523613963035E-2</v>
      </c>
      <c r="G99" s="18" t="s">
        <v>111</v>
      </c>
      <c r="H99" s="23">
        <f t="shared" si="8"/>
        <v>32</v>
      </c>
      <c r="I99" s="18" t="s">
        <v>49</v>
      </c>
      <c r="J99" s="23">
        <f t="shared" si="9"/>
        <v>1</v>
      </c>
      <c r="K99" s="16" t="s">
        <v>18</v>
      </c>
      <c r="L99" s="23">
        <f t="shared" si="10"/>
        <v>1</v>
      </c>
      <c r="M99" s="67">
        <v>9</v>
      </c>
      <c r="N99" s="17">
        <v>1</v>
      </c>
      <c r="O99" s="17" t="s">
        <v>28</v>
      </c>
      <c r="P99" s="23">
        <f t="shared" si="11"/>
        <v>2</v>
      </c>
      <c r="Q99" s="23">
        <f t="shared" si="12"/>
        <v>1</v>
      </c>
      <c r="R99" s="17" t="s">
        <v>30</v>
      </c>
      <c r="S99" s="191"/>
      <c r="T99" s="64">
        <v>6696</v>
      </c>
      <c r="U99" s="65">
        <v>5233.7777123675105</v>
      </c>
      <c r="V99" s="4">
        <v>54.840137391449943</v>
      </c>
      <c r="W99" s="4">
        <v>58.840137327999841</v>
      </c>
      <c r="X99" s="6">
        <v>287021.08882254286</v>
      </c>
      <c r="Y99" s="198">
        <v>307956.19933992915</v>
      </c>
      <c r="AA99" s="210">
        <f t="shared" si="5"/>
        <v>5233.7777123675105</v>
      </c>
      <c r="AB99" s="209">
        <f t="shared" si="15"/>
        <v>63.840137327999841</v>
      </c>
      <c r="AC99" s="211">
        <f t="shared" si="3"/>
        <v>40</v>
      </c>
      <c r="AD99" s="212">
        <f t="shared" si="4"/>
        <v>-124773.9794070663</v>
      </c>
      <c r="AE99" s="14">
        <f t="shared" si="16"/>
        <v>-124773.9794070663</v>
      </c>
      <c r="AF99" s="14">
        <f t="shared" si="1"/>
        <v>0</v>
      </c>
    </row>
    <row r="100" spans="1:32" x14ac:dyDescent="0.25">
      <c r="A100" s="181">
        <f t="shared" si="13"/>
        <v>46</v>
      </c>
      <c r="B100" s="19" t="s">
        <v>12</v>
      </c>
      <c r="C100" s="23">
        <f t="shared" si="6"/>
        <v>2</v>
      </c>
      <c r="D100" s="69">
        <f t="shared" si="7"/>
        <v>38200</v>
      </c>
      <c r="E100" s="69">
        <f t="shared" si="17"/>
        <v>38230</v>
      </c>
      <c r="F100" s="18">
        <f t="shared" si="14"/>
        <v>8.2135523613963035E-2</v>
      </c>
      <c r="G100" s="18" t="s">
        <v>111</v>
      </c>
      <c r="H100" s="23">
        <f t="shared" si="8"/>
        <v>32</v>
      </c>
      <c r="I100" s="18" t="s">
        <v>49</v>
      </c>
      <c r="J100" s="23">
        <f t="shared" si="9"/>
        <v>1</v>
      </c>
      <c r="K100" s="16" t="s">
        <v>18</v>
      </c>
      <c r="L100" s="23">
        <f t="shared" si="10"/>
        <v>1</v>
      </c>
      <c r="M100" s="67">
        <v>9</v>
      </c>
      <c r="N100" s="17">
        <v>1</v>
      </c>
      <c r="O100" s="17" t="s">
        <v>28</v>
      </c>
      <c r="P100" s="23">
        <f t="shared" si="11"/>
        <v>2</v>
      </c>
      <c r="Q100" s="23">
        <f t="shared" si="12"/>
        <v>1</v>
      </c>
      <c r="R100" s="17" t="s">
        <v>30</v>
      </c>
      <c r="S100" s="36"/>
      <c r="T100" s="64">
        <v>6696</v>
      </c>
      <c r="U100" s="65">
        <v>5205.0179628181759</v>
      </c>
      <c r="V100" s="4">
        <v>59.463682826017624</v>
      </c>
      <c r="W100" s="4">
        <v>63.463682591444517</v>
      </c>
      <c r="X100" s="6">
        <v>309509.53724474442</v>
      </c>
      <c r="Y100" s="198">
        <v>330329.60787505988</v>
      </c>
      <c r="AA100" s="210">
        <f t="shared" si="5"/>
        <v>5205.0179628181759</v>
      </c>
      <c r="AB100" s="209">
        <f t="shared" si="15"/>
        <v>68.463682591444524</v>
      </c>
      <c r="AC100" s="211">
        <f t="shared" si="3"/>
        <v>40</v>
      </c>
      <c r="AD100" s="212">
        <f t="shared" si="4"/>
        <v>-148153.97917642375</v>
      </c>
      <c r="AE100" s="14">
        <f t="shared" si="16"/>
        <v>-148153.97917642375</v>
      </c>
      <c r="AF100" s="14">
        <f t="shared" si="1"/>
        <v>0</v>
      </c>
    </row>
    <row r="101" spans="1:32" x14ac:dyDescent="0.25">
      <c r="A101" s="181">
        <f t="shared" si="13"/>
        <v>47</v>
      </c>
      <c r="B101" s="19" t="s">
        <v>12</v>
      </c>
      <c r="C101" s="23">
        <f t="shared" si="6"/>
        <v>2</v>
      </c>
      <c r="D101" s="69">
        <f t="shared" si="7"/>
        <v>38231</v>
      </c>
      <c r="E101" s="69">
        <f t="shared" si="17"/>
        <v>38260</v>
      </c>
      <c r="F101" s="18">
        <f t="shared" si="14"/>
        <v>7.939767282683094E-2</v>
      </c>
      <c r="G101" s="18" t="s">
        <v>111</v>
      </c>
      <c r="H101" s="23">
        <f t="shared" si="8"/>
        <v>32</v>
      </c>
      <c r="I101" s="18" t="s">
        <v>49</v>
      </c>
      <c r="J101" s="23">
        <f t="shared" si="9"/>
        <v>1</v>
      </c>
      <c r="K101" s="16" t="s">
        <v>18</v>
      </c>
      <c r="L101" s="23">
        <f t="shared" si="10"/>
        <v>1</v>
      </c>
      <c r="M101" s="67">
        <v>9</v>
      </c>
      <c r="N101" s="17">
        <v>1</v>
      </c>
      <c r="O101" s="17" t="s">
        <v>28</v>
      </c>
      <c r="P101" s="23">
        <f t="shared" si="11"/>
        <v>2</v>
      </c>
      <c r="Q101" s="23">
        <f t="shared" si="12"/>
        <v>1</v>
      </c>
      <c r="R101" s="17" t="s">
        <v>30</v>
      </c>
      <c r="S101" s="36"/>
      <c r="T101" s="64">
        <v>6480</v>
      </c>
      <c r="U101" s="65">
        <v>5010.3124894922239</v>
      </c>
      <c r="V101" s="4">
        <v>51.044251383923211</v>
      </c>
      <c r="W101" s="4">
        <v>55.044251294516243</v>
      </c>
      <c r="X101" s="6">
        <v>255747.65022565119</v>
      </c>
      <c r="Y101" s="198">
        <v>275788.89973566326</v>
      </c>
      <c r="AA101" s="210">
        <f t="shared" si="5"/>
        <v>5010.3124894922239</v>
      </c>
      <c r="AB101" s="209">
        <f t="shared" si="15"/>
        <v>60.044251294516243</v>
      </c>
      <c r="AC101" s="211">
        <f t="shared" si="3"/>
        <v>40</v>
      </c>
      <c r="AD101" s="212">
        <f t="shared" si="4"/>
        <v>-100427.96260343542</v>
      </c>
      <c r="AE101" s="14">
        <f t="shared" si="16"/>
        <v>-100427.96260343542</v>
      </c>
      <c r="AF101" s="14">
        <f t="shared" si="1"/>
        <v>0</v>
      </c>
    </row>
    <row r="102" spans="1:32" x14ac:dyDescent="0.25">
      <c r="A102" s="181">
        <f t="shared" si="13"/>
        <v>48</v>
      </c>
      <c r="B102" s="19" t="s">
        <v>12</v>
      </c>
      <c r="C102" s="23">
        <f t="shared" si="6"/>
        <v>2</v>
      </c>
      <c r="D102" s="69">
        <f t="shared" si="7"/>
        <v>38261</v>
      </c>
      <c r="E102" s="69">
        <f t="shared" si="17"/>
        <v>38291</v>
      </c>
      <c r="F102" s="18">
        <f t="shared" si="14"/>
        <v>8.2135523613963035E-2</v>
      </c>
      <c r="G102" s="18" t="s">
        <v>111</v>
      </c>
      <c r="H102" s="23">
        <f t="shared" si="8"/>
        <v>32</v>
      </c>
      <c r="I102" s="18" t="s">
        <v>49</v>
      </c>
      <c r="J102" s="23">
        <f t="shared" si="9"/>
        <v>1</v>
      </c>
      <c r="K102" s="16" t="s">
        <v>18</v>
      </c>
      <c r="L102" s="23">
        <f t="shared" si="10"/>
        <v>1</v>
      </c>
      <c r="M102" s="67">
        <v>9</v>
      </c>
      <c r="N102" s="17">
        <v>1</v>
      </c>
      <c r="O102" s="17" t="s">
        <v>28</v>
      </c>
      <c r="P102" s="23">
        <f t="shared" si="11"/>
        <v>2</v>
      </c>
      <c r="Q102" s="23">
        <f t="shared" si="12"/>
        <v>1</v>
      </c>
      <c r="R102" s="17" t="s">
        <v>30</v>
      </c>
      <c r="S102" s="36"/>
      <c r="T102" s="64">
        <v>6696</v>
      </c>
      <c r="U102" s="65">
        <v>5148.8308006713623</v>
      </c>
      <c r="V102" s="4">
        <v>38.939602562967018</v>
      </c>
      <c r="W102" s="4">
        <v>42.939602386075812</v>
      </c>
      <c r="X102" s="6">
        <v>200493.4250421061</v>
      </c>
      <c r="Y102" s="198">
        <v>221088.74733400866</v>
      </c>
      <c r="AA102" s="210">
        <f t="shared" si="5"/>
        <v>5148.8308006713623</v>
      </c>
      <c r="AB102" s="209">
        <f t="shared" si="15"/>
        <v>47.939602386075812</v>
      </c>
      <c r="AC102" s="211">
        <f t="shared" si="3"/>
        <v>40</v>
      </c>
      <c r="AD102" s="212">
        <f t="shared" si="4"/>
        <v>-40879.669310510981</v>
      </c>
      <c r="AE102" s="14">
        <f t="shared" si="16"/>
        <v>-40879.669310510981</v>
      </c>
      <c r="AF102" s="14">
        <f t="shared" si="1"/>
        <v>0</v>
      </c>
    </row>
    <row r="103" spans="1:32" x14ac:dyDescent="0.25">
      <c r="A103" s="181">
        <f t="shared" si="13"/>
        <v>49</v>
      </c>
      <c r="B103" s="19" t="s">
        <v>12</v>
      </c>
      <c r="C103" s="23">
        <f t="shared" si="6"/>
        <v>2</v>
      </c>
      <c r="D103" s="69">
        <f t="shared" si="7"/>
        <v>38292</v>
      </c>
      <c r="E103" s="69">
        <f t="shared" si="17"/>
        <v>38321</v>
      </c>
      <c r="F103" s="18">
        <f t="shared" si="14"/>
        <v>7.939767282683094E-2</v>
      </c>
      <c r="G103" s="18" t="s">
        <v>111</v>
      </c>
      <c r="H103" s="23">
        <f t="shared" si="8"/>
        <v>32</v>
      </c>
      <c r="I103" s="18" t="s">
        <v>49</v>
      </c>
      <c r="J103" s="23">
        <f t="shared" si="9"/>
        <v>1</v>
      </c>
      <c r="K103" s="16" t="s">
        <v>18</v>
      </c>
      <c r="L103" s="23">
        <f t="shared" si="10"/>
        <v>1</v>
      </c>
      <c r="M103" s="67">
        <v>9</v>
      </c>
      <c r="N103" s="17">
        <v>1</v>
      </c>
      <c r="O103" s="17" t="s">
        <v>28</v>
      </c>
      <c r="P103" s="23">
        <f t="shared" si="11"/>
        <v>2</v>
      </c>
      <c r="Q103" s="23">
        <f t="shared" si="12"/>
        <v>1</v>
      </c>
      <c r="R103" s="17" t="s">
        <v>30</v>
      </c>
      <c r="S103" s="36"/>
      <c r="T103" s="64">
        <v>6480</v>
      </c>
      <c r="U103" s="65">
        <v>4956.1470424996614</v>
      </c>
      <c r="V103" s="4">
        <v>28.097044765162643</v>
      </c>
      <c r="W103" s="4">
        <v>32.097044449258021</v>
      </c>
      <c r="X103" s="6">
        <v>139253.08531584142</v>
      </c>
      <c r="Y103" s="198">
        <v>159077.67192017031</v>
      </c>
      <c r="AA103" s="210">
        <f t="shared" si="5"/>
        <v>4956.1470424996614</v>
      </c>
      <c r="AB103" s="209">
        <f t="shared" si="15"/>
        <v>37.097044449258021</v>
      </c>
      <c r="AC103" s="211">
        <f t="shared" si="3"/>
        <v>40</v>
      </c>
      <c r="AD103" s="212">
        <f t="shared" si="4"/>
        <v>14387.474567317833</v>
      </c>
      <c r="AE103" s="14">
        <f t="shared" si="16"/>
        <v>0</v>
      </c>
      <c r="AF103" s="14">
        <f t="shared" si="1"/>
        <v>14387.474567317833</v>
      </c>
    </row>
    <row r="104" spans="1:32" x14ac:dyDescent="0.25">
      <c r="A104" s="181">
        <f t="shared" ref="A104:A158" si="18">A103+1</f>
        <v>50</v>
      </c>
      <c r="B104" s="19" t="s">
        <v>12</v>
      </c>
      <c r="C104" s="23">
        <f t="shared" si="6"/>
        <v>2</v>
      </c>
      <c r="D104" s="69">
        <f t="shared" si="7"/>
        <v>38322</v>
      </c>
      <c r="E104" s="69">
        <f t="shared" si="17"/>
        <v>38352</v>
      </c>
      <c r="F104" s="18">
        <f t="shared" ref="F104:F158" si="19">(E104-D104)/365.25</f>
        <v>8.2135523613963035E-2</v>
      </c>
      <c r="G104" s="18" t="s">
        <v>111</v>
      </c>
      <c r="H104" s="23">
        <f t="shared" si="8"/>
        <v>32</v>
      </c>
      <c r="I104" s="18" t="s">
        <v>49</v>
      </c>
      <c r="J104" s="23">
        <f t="shared" si="9"/>
        <v>1</v>
      </c>
      <c r="K104" s="16" t="s">
        <v>18</v>
      </c>
      <c r="L104" s="23">
        <f t="shared" si="10"/>
        <v>1</v>
      </c>
      <c r="M104" s="67">
        <v>9</v>
      </c>
      <c r="N104" s="17">
        <v>1</v>
      </c>
      <c r="O104" s="17" t="s">
        <v>28</v>
      </c>
      <c r="P104" s="23">
        <f t="shared" si="11"/>
        <v>2</v>
      </c>
      <c r="Q104" s="23">
        <f t="shared" si="12"/>
        <v>1</v>
      </c>
      <c r="R104" s="17" t="s">
        <v>30</v>
      </c>
      <c r="S104" s="36"/>
      <c r="T104" s="64">
        <v>6696</v>
      </c>
      <c r="U104" s="65">
        <v>5093.1177055175376</v>
      </c>
      <c r="V104" s="4">
        <v>27.500381018413346</v>
      </c>
      <c r="W104" s="4">
        <v>31.500381137622639</v>
      </c>
      <c r="X104" s="6">
        <v>140062.67747335942</v>
      </c>
      <c r="Y104" s="198">
        <v>160435.14890257653</v>
      </c>
      <c r="AA104" s="210">
        <f t="shared" si="5"/>
        <v>5093.1177055175376</v>
      </c>
      <c r="AB104" s="209">
        <f t="shared" si="15"/>
        <v>36.500381137622639</v>
      </c>
      <c r="AC104" s="211">
        <f t="shared" si="3"/>
        <v>40</v>
      </c>
      <c r="AD104" s="212">
        <f t="shared" si="4"/>
        <v>17823.970790537278</v>
      </c>
      <c r="AE104" s="14">
        <f t="shared" si="16"/>
        <v>0</v>
      </c>
      <c r="AF104" s="14">
        <f t="shared" si="1"/>
        <v>17823.970790537278</v>
      </c>
    </row>
    <row r="105" spans="1:32" x14ac:dyDescent="0.25">
      <c r="A105" s="181">
        <f t="shared" si="18"/>
        <v>51</v>
      </c>
      <c r="B105" s="19" t="s">
        <v>12</v>
      </c>
      <c r="C105" s="23">
        <f t="shared" si="6"/>
        <v>2</v>
      </c>
      <c r="D105" s="69">
        <f t="shared" si="7"/>
        <v>38353</v>
      </c>
      <c r="E105" s="69">
        <f t="shared" si="17"/>
        <v>38383</v>
      </c>
      <c r="F105" s="18">
        <f t="shared" si="19"/>
        <v>8.2135523613963035E-2</v>
      </c>
      <c r="G105" s="18" t="s">
        <v>111</v>
      </c>
      <c r="H105" s="23">
        <f t="shared" si="8"/>
        <v>32</v>
      </c>
      <c r="I105" s="18" t="s">
        <v>49</v>
      </c>
      <c r="J105" s="23">
        <f t="shared" si="9"/>
        <v>1</v>
      </c>
      <c r="K105" s="16" t="s">
        <v>18</v>
      </c>
      <c r="L105" s="23">
        <f t="shared" si="10"/>
        <v>1</v>
      </c>
      <c r="M105" s="67">
        <v>9</v>
      </c>
      <c r="N105" s="17">
        <v>1</v>
      </c>
      <c r="O105" s="17" t="s">
        <v>28</v>
      </c>
      <c r="P105" s="23">
        <f t="shared" si="11"/>
        <v>2</v>
      </c>
      <c r="Q105" s="23">
        <f t="shared" si="12"/>
        <v>1</v>
      </c>
      <c r="R105" s="17" t="s">
        <v>30</v>
      </c>
      <c r="S105" s="36"/>
      <c r="T105" s="64">
        <v>6696</v>
      </c>
      <c r="U105" s="65">
        <v>5064.4131298213861</v>
      </c>
      <c r="V105" s="4">
        <v>29.398510754317698</v>
      </c>
      <c r="W105" s="4">
        <v>33.398510562044656</v>
      </c>
      <c r="X105" s="6">
        <v>148886.20386136178</v>
      </c>
      <c r="Y105" s="198">
        <v>169143.8554068972</v>
      </c>
      <c r="AA105" s="210">
        <f t="shared" si="5"/>
        <v>5064.4131298213861</v>
      </c>
      <c r="AB105" s="209">
        <f t="shared" si="15"/>
        <v>38.398510562044656</v>
      </c>
      <c r="AC105" s="211">
        <f t="shared" si="3"/>
        <v>40</v>
      </c>
      <c r="AD105" s="212">
        <f t="shared" si="4"/>
        <v>8110.6041368513161</v>
      </c>
      <c r="AE105" s="14">
        <f t="shared" si="16"/>
        <v>0</v>
      </c>
      <c r="AF105" s="14">
        <f t="shared" si="1"/>
        <v>8110.6041368513161</v>
      </c>
    </row>
    <row r="106" spans="1:32" x14ac:dyDescent="0.25">
      <c r="A106" s="181">
        <f t="shared" si="18"/>
        <v>52</v>
      </c>
      <c r="B106" s="19" t="s">
        <v>12</v>
      </c>
      <c r="C106" s="23">
        <f t="shared" si="6"/>
        <v>2</v>
      </c>
      <c r="D106" s="69">
        <f t="shared" si="7"/>
        <v>38384</v>
      </c>
      <c r="E106" s="69">
        <f t="shared" si="17"/>
        <v>38411</v>
      </c>
      <c r="F106" s="18">
        <f t="shared" si="19"/>
        <v>7.3921971252566734E-2</v>
      </c>
      <c r="G106" s="18" t="s">
        <v>111</v>
      </c>
      <c r="H106" s="23">
        <f t="shared" si="8"/>
        <v>32</v>
      </c>
      <c r="I106" s="18" t="s">
        <v>49</v>
      </c>
      <c r="J106" s="23">
        <f t="shared" si="9"/>
        <v>1</v>
      </c>
      <c r="K106" s="16" t="s">
        <v>18</v>
      </c>
      <c r="L106" s="23">
        <f t="shared" si="10"/>
        <v>1</v>
      </c>
      <c r="M106" s="67">
        <v>9</v>
      </c>
      <c r="N106" s="17">
        <v>1</v>
      </c>
      <c r="O106" s="17" t="s">
        <v>28</v>
      </c>
      <c r="P106" s="23">
        <f t="shared" si="11"/>
        <v>2</v>
      </c>
      <c r="Q106" s="23">
        <f t="shared" si="12"/>
        <v>1</v>
      </c>
      <c r="R106" s="17" t="s">
        <v>30</v>
      </c>
      <c r="S106" s="36"/>
      <c r="T106" s="64">
        <v>6048</v>
      </c>
      <c r="U106" s="65">
        <v>4550.4554934776488</v>
      </c>
      <c r="V106" s="4">
        <v>27.867701018125775</v>
      </c>
      <c r="W106" s="4">
        <v>31.867700890401533</v>
      </c>
      <c r="X106" s="6">
        <v>126810.7331885231</v>
      </c>
      <c r="Y106" s="198">
        <v>145012.55458123022</v>
      </c>
      <c r="AA106" s="210">
        <f t="shared" si="5"/>
        <v>4550.4554934776488</v>
      </c>
      <c r="AB106" s="209">
        <f t="shared" si="15"/>
        <v>36.867700890401537</v>
      </c>
      <c r="AC106" s="211">
        <f t="shared" si="3"/>
        <v>40</v>
      </c>
      <c r="AD106" s="212">
        <f t="shared" si="4"/>
        <v>14253.387690487476</v>
      </c>
      <c r="AE106" s="14">
        <f t="shared" si="16"/>
        <v>0</v>
      </c>
      <c r="AF106" s="14">
        <f t="shared" si="1"/>
        <v>14253.387690487476</v>
      </c>
    </row>
    <row r="107" spans="1:32" x14ac:dyDescent="0.25">
      <c r="A107" s="181">
        <f t="shared" si="18"/>
        <v>53</v>
      </c>
      <c r="B107" s="19" t="s">
        <v>12</v>
      </c>
      <c r="C107" s="23">
        <f t="shared" si="6"/>
        <v>2</v>
      </c>
      <c r="D107" s="69">
        <f t="shared" si="7"/>
        <v>38412</v>
      </c>
      <c r="E107" s="69">
        <f t="shared" si="17"/>
        <v>38442</v>
      </c>
      <c r="F107" s="18">
        <f t="shared" si="19"/>
        <v>8.2135523613963035E-2</v>
      </c>
      <c r="G107" s="18" t="s">
        <v>111</v>
      </c>
      <c r="H107" s="23">
        <f t="shared" si="8"/>
        <v>32</v>
      </c>
      <c r="I107" s="18" t="s">
        <v>49</v>
      </c>
      <c r="J107" s="23">
        <f t="shared" si="9"/>
        <v>1</v>
      </c>
      <c r="K107" s="16" t="s">
        <v>18</v>
      </c>
      <c r="L107" s="23">
        <f t="shared" si="10"/>
        <v>1</v>
      </c>
      <c r="M107" s="67">
        <v>9</v>
      </c>
      <c r="N107" s="17">
        <v>1</v>
      </c>
      <c r="O107" s="17" t="s">
        <v>28</v>
      </c>
      <c r="P107" s="23">
        <f t="shared" si="11"/>
        <v>2</v>
      </c>
      <c r="Q107" s="23">
        <f t="shared" si="12"/>
        <v>1</v>
      </c>
      <c r="R107" s="17" t="s">
        <v>30</v>
      </c>
      <c r="S107" s="36"/>
      <c r="T107" s="64">
        <v>6696</v>
      </c>
      <c r="U107" s="65">
        <v>5009.1577210777423</v>
      </c>
      <c r="V107" s="4">
        <v>27.938074844254551</v>
      </c>
      <c r="W107" s="4">
        <v>31.938074844254547</v>
      </c>
      <c r="X107" s="6">
        <v>139946.22331814552</v>
      </c>
      <c r="Y107" s="198">
        <v>159982.85420245648</v>
      </c>
      <c r="AA107" s="210">
        <f t="shared" si="5"/>
        <v>5009.1577210777423</v>
      </c>
      <c r="AB107" s="209">
        <f t="shared" si="15"/>
        <v>36.938074844254544</v>
      </c>
      <c r="AC107" s="211">
        <f t="shared" si="3"/>
        <v>40</v>
      </c>
      <c r="AD107" s="212">
        <f t="shared" si="4"/>
        <v>15337.666035264519</v>
      </c>
      <c r="AE107" s="14">
        <f t="shared" si="16"/>
        <v>0</v>
      </c>
      <c r="AF107" s="14">
        <f t="shared" si="1"/>
        <v>15337.666035264519</v>
      </c>
    </row>
    <row r="108" spans="1:32" x14ac:dyDescent="0.25">
      <c r="A108" s="181">
        <f t="shared" si="18"/>
        <v>54</v>
      </c>
      <c r="B108" s="19" t="s">
        <v>12</v>
      </c>
      <c r="C108" s="23">
        <f t="shared" si="6"/>
        <v>2</v>
      </c>
      <c r="D108" s="69">
        <f t="shared" si="7"/>
        <v>38443</v>
      </c>
      <c r="E108" s="69">
        <f t="shared" si="17"/>
        <v>38472</v>
      </c>
      <c r="F108" s="18">
        <f t="shared" si="19"/>
        <v>7.939767282683094E-2</v>
      </c>
      <c r="G108" s="18" t="s">
        <v>111</v>
      </c>
      <c r="H108" s="23">
        <f t="shared" si="8"/>
        <v>32</v>
      </c>
      <c r="I108" s="18" t="s">
        <v>49</v>
      </c>
      <c r="J108" s="23">
        <f t="shared" si="9"/>
        <v>1</v>
      </c>
      <c r="K108" s="16" t="s">
        <v>18</v>
      </c>
      <c r="L108" s="23">
        <f t="shared" si="10"/>
        <v>1</v>
      </c>
      <c r="M108" s="67">
        <v>9</v>
      </c>
      <c r="N108" s="17">
        <v>1</v>
      </c>
      <c r="O108" s="17" t="s">
        <v>28</v>
      </c>
      <c r="P108" s="23">
        <f t="shared" si="11"/>
        <v>2</v>
      </c>
      <c r="Q108" s="23">
        <f t="shared" si="12"/>
        <v>1</v>
      </c>
      <c r="R108" s="17" t="s">
        <v>30</v>
      </c>
      <c r="S108" s="36"/>
      <c r="T108" s="64">
        <v>6480</v>
      </c>
      <c r="U108" s="65">
        <v>4820.4907079620216</v>
      </c>
      <c r="V108" s="4">
        <v>26.59300917462463</v>
      </c>
      <c r="W108" s="4">
        <v>30.593009603778075</v>
      </c>
      <c r="X108" s="6">
        <v>128191.35362302682</v>
      </c>
      <c r="Y108" s="198">
        <v>147473.31852360509</v>
      </c>
      <c r="AA108" s="210">
        <f t="shared" si="5"/>
        <v>4820.4907079620216</v>
      </c>
      <c r="AB108" s="209">
        <f t="shared" si="15"/>
        <v>35.593009603778071</v>
      </c>
      <c r="AC108" s="211">
        <f t="shared" si="3"/>
        <v>40</v>
      </c>
      <c r="AD108" s="212">
        <f t="shared" si="4"/>
        <v>21243.856255065675</v>
      </c>
      <c r="AE108" s="14">
        <f t="shared" si="16"/>
        <v>0</v>
      </c>
      <c r="AF108" s="14">
        <f t="shared" si="1"/>
        <v>21243.856255065675</v>
      </c>
    </row>
    <row r="109" spans="1:32" x14ac:dyDescent="0.25">
      <c r="A109" s="181">
        <f t="shared" si="18"/>
        <v>55</v>
      </c>
      <c r="B109" s="19" t="s">
        <v>12</v>
      </c>
      <c r="C109" s="23">
        <f t="shared" si="6"/>
        <v>2</v>
      </c>
      <c r="D109" s="69">
        <f t="shared" si="7"/>
        <v>38473</v>
      </c>
      <c r="E109" s="69">
        <f t="shared" si="17"/>
        <v>38503</v>
      </c>
      <c r="F109" s="18">
        <f t="shared" si="19"/>
        <v>8.2135523613963035E-2</v>
      </c>
      <c r="G109" s="18" t="s">
        <v>111</v>
      </c>
      <c r="H109" s="23">
        <f t="shared" si="8"/>
        <v>32</v>
      </c>
      <c r="I109" s="18" t="s">
        <v>49</v>
      </c>
      <c r="J109" s="23">
        <f t="shared" si="9"/>
        <v>1</v>
      </c>
      <c r="K109" s="16" t="s">
        <v>18</v>
      </c>
      <c r="L109" s="23">
        <f t="shared" si="10"/>
        <v>1</v>
      </c>
      <c r="M109" s="67">
        <v>9</v>
      </c>
      <c r="N109" s="17">
        <v>1</v>
      </c>
      <c r="O109" s="17" t="s">
        <v>28</v>
      </c>
      <c r="P109" s="23">
        <f t="shared" si="11"/>
        <v>2</v>
      </c>
      <c r="Q109" s="23">
        <f t="shared" si="12"/>
        <v>1</v>
      </c>
      <c r="R109" s="17" t="s">
        <v>30</v>
      </c>
      <c r="S109" s="36"/>
      <c r="T109" s="64">
        <v>6696</v>
      </c>
      <c r="U109" s="65">
        <v>4952.462380084392</v>
      </c>
      <c r="V109" s="4">
        <v>26.730949786074319</v>
      </c>
      <c r="W109" s="4">
        <v>30.730949736083325</v>
      </c>
      <c r="X109" s="6">
        <v>132384.023199458</v>
      </c>
      <c r="Y109" s="198">
        <v>152193.87247221704</v>
      </c>
      <c r="AA109" s="210">
        <f t="shared" si="5"/>
        <v>4952.462380084392</v>
      </c>
      <c r="AB109" s="209">
        <f t="shared" si="15"/>
        <v>35.730949736083325</v>
      </c>
      <c r="AC109" s="211">
        <f t="shared" si="3"/>
        <v>40</v>
      </c>
      <c r="AD109" s="212">
        <f t="shared" si="4"/>
        <v>21142.310830736678</v>
      </c>
      <c r="AE109" s="14">
        <f t="shared" si="16"/>
        <v>0</v>
      </c>
      <c r="AF109" s="14">
        <f t="shared" si="1"/>
        <v>21142.310830736678</v>
      </c>
    </row>
    <row r="110" spans="1:32" x14ac:dyDescent="0.25">
      <c r="A110" s="181">
        <f t="shared" si="18"/>
        <v>56</v>
      </c>
      <c r="B110" s="19" t="s">
        <v>12</v>
      </c>
      <c r="C110" s="23">
        <f t="shared" si="6"/>
        <v>2</v>
      </c>
      <c r="D110" s="69">
        <f t="shared" si="7"/>
        <v>38504</v>
      </c>
      <c r="E110" s="69">
        <f t="shared" si="17"/>
        <v>38533</v>
      </c>
      <c r="F110" s="18">
        <f t="shared" si="19"/>
        <v>7.939767282683094E-2</v>
      </c>
      <c r="G110" s="18" t="s">
        <v>111</v>
      </c>
      <c r="H110" s="23">
        <f t="shared" si="8"/>
        <v>32</v>
      </c>
      <c r="I110" s="18" t="s">
        <v>49</v>
      </c>
      <c r="J110" s="23">
        <f t="shared" si="9"/>
        <v>1</v>
      </c>
      <c r="K110" s="16" t="s">
        <v>18</v>
      </c>
      <c r="L110" s="23">
        <f t="shared" si="10"/>
        <v>1</v>
      </c>
      <c r="M110" s="67">
        <v>9</v>
      </c>
      <c r="N110" s="17">
        <v>1</v>
      </c>
      <c r="O110" s="17" t="s">
        <v>28</v>
      </c>
      <c r="P110" s="23">
        <f t="shared" si="11"/>
        <v>2</v>
      </c>
      <c r="Q110" s="23">
        <f t="shared" si="12"/>
        <v>1</v>
      </c>
      <c r="R110" s="17" t="s">
        <v>30</v>
      </c>
      <c r="S110" s="36"/>
      <c r="T110" s="64">
        <v>6480</v>
      </c>
      <c r="U110" s="65">
        <v>4765.8326170989285</v>
      </c>
      <c r="V110" s="4">
        <v>38.03352530019351</v>
      </c>
      <c r="W110" s="4">
        <v>42.033525586295795</v>
      </c>
      <c r="X110" s="6">
        <v>181261.41541891955</v>
      </c>
      <c r="Y110" s="198">
        <v>200324.74725083087</v>
      </c>
      <c r="AA110" s="210">
        <f t="shared" si="5"/>
        <v>4765.8326170989285</v>
      </c>
      <c r="AB110" s="209">
        <f t="shared" si="15"/>
        <v>47.033525586295795</v>
      </c>
      <c r="AC110" s="211">
        <f t="shared" si="3"/>
        <v>40</v>
      </c>
      <c r="AD110" s="212">
        <f t="shared" si="4"/>
        <v>-33520.605652368366</v>
      </c>
      <c r="AE110" s="14">
        <f t="shared" si="16"/>
        <v>-33520.605652368366</v>
      </c>
      <c r="AF110" s="14">
        <f t="shared" si="1"/>
        <v>0</v>
      </c>
    </row>
    <row r="111" spans="1:32" x14ac:dyDescent="0.25">
      <c r="A111" s="181">
        <f t="shared" si="18"/>
        <v>57</v>
      </c>
      <c r="B111" s="19" t="s">
        <v>12</v>
      </c>
      <c r="C111" s="23">
        <f t="shared" si="6"/>
        <v>2</v>
      </c>
      <c r="D111" s="69">
        <f t="shared" si="7"/>
        <v>38534</v>
      </c>
      <c r="E111" s="69">
        <f t="shared" si="17"/>
        <v>38564</v>
      </c>
      <c r="F111" s="18">
        <f t="shared" si="19"/>
        <v>8.2135523613963035E-2</v>
      </c>
      <c r="G111" s="18" t="s">
        <v>111</v>
      </c>
      <c r="H111" s="23">
        <f t="shared" si="8"/>
        <v>32</v>
      </c>
      <c r="I111" s="18" t="s">
        <v>49</v>
      </c>
      <c r="J111" s="23">
        <f t="shared" si="9"/>
        <v>1</v>
      </c>
      <c r="K111" s="16" t="s">
        <v>18</v>
      </c>
      <c r="L111" s="23">
        <f t="shared" si="10"/>
        <v>1</v>
      </c>
      <c r="M111" s="67">
        <v>9</v>
      </c>
      <c r="N111" s="17">
        <v>1</v>
      </c>
      <c r="O111" s="17" t="s">
        <v>28</v>
      </c>
      <c r="P111" s="23">
        <f t="shared" si="11"/>
        <v>2</v>
      </c>
      <c r="Q111" s="23">
        <f t="shared" si="12"/>
        <v>1</v>
      </c>
      <c r="R111" s="17" t="s">
        <v>30</v>
      </c>
      <c r="S111" s="36"/>
      <c r="T111" s="64">
        <v>6696</v>
      </c>
      <c r="U111" s="65">
        <v>4896.20707220029</v>
      </c>
      <c r="V111" s="4">
        <v>50.541207205847272</v>
      </c>
      <c r="W111" s="4">
        <v>54.54120727506556</v>
      </c>
      <c r="X111" s="6">
        <v>247460.21615880966</v>
      </c>
      <c r="Y111" s="198">
        <v>267045.04478651792</v>
      </c>
      <c r="AA111" s="210">
        <f t="shared" si="5"/>
        <v>4896.20707220029</v>
      </c>
      <c r="AB111" s="209">
        <f t="shared" si="15"/>
        <v>59.54120727506556</v>
      </c>
      <c r="AC111" s="211">
        <f t="shared" si="3"/>
        <v>40</v>
      </c>
      <c r="AD111" s="212">
        <f t="shared" si="4"/>
        <v>-95677.797259507744</v>
      </c>
      <c r="AE111" s="14">
        <f t="shared" si="16"/>
        <v>-95677.797259507744</v>
      </c>
      <c r="AF111" s="14">
        <f t="shared" si="1"/>
        <v>0</v>
      </c>
    </row>
    <row r="112" spans="1:32" x14ac:dyDescent="0.25">
      <c r="A112" s="181">
        <f t="shared" si="18"/>
        <v>58</v>
      </c>
      <c r="B112" s="19" t="s">
        <v>12</v>
      </c>
      <c r="C112" s="23">
        <f t="shared" si="6"/>
        <v>2</v>
      </c>
      <c r="D112" s="69">
        <f t="shared" si="7"/>
        <v>38565</v>
      </c>
      <c r="E112" s="69">
        <f t="shared" si="17"/>
        <v>38595</v>
      </c>
      <c r="F112" s="18">
        <f t="shared" si="19"/>
        <v>8.2135523613963035E-2</v>
      </c>
      <c r="G112" s="18" t="s">
        <v>111</v>
      </c>
      <c r="H112" s="23">
        <f t="shared" si="8"/>
        <v>32</v>
      </c>
      <c r="I112" s="18" t="s">
        <v>49</v>
      </c>
      <c r="J112" s="23">
        <f t="shared" si="9"/>
        <v>1</v>
      </c>
      <c r="K112" s="16" t="s">
        <v>18</v>
      </c>
      <c r="L112" s="23">
        <f t="shared" si="10"/>
        <v>1</v>
      </c>
      <c r="M112" s="67">
        <v>9</v>
      </c>
      <c r="N112" s="17">
        <v>1</v>
      </c>
      <c r="O112" s="17" t="s">
        <v>28</v>
      </c>
      <c r="P112" s="23">
        <f t="shared" si="11"/>
        <v>2</v>
      </c>
      <c r="Q112" s="23">
        <f t="shared" si="12"/>
        <v>1</v>
      </c>
      <c r="R112" s="17" t="s">
        <v>30</v>
      </c>
      <c r="S112" s="36"/>
      <c r="T112" s="64">
        <v>6696</v>
      </c>
      <c r="U112" s="65">
        <v>4867.7868258868821</v>
      </c>
      <c r="V112" s="4">
        <v>56.128381940513748</v>
      </c>
      <c r="W112" s="4">
        <v>60.128382113559489</v>
      </c>
      <c r="X112" s="6">
        <v>273220.99816838</v>
      </c>
      <c r="Y112" s="198">
        <v>292692.14631427731</v>
      </c>
      <c r="AA112" s="210">
        <f t="shared" si="5"/>
        <v>4867.7868258868821</v>
      </c>
      <c r="AB112" s="209">
        <f t="shared" si="15"/>
        <v>65.128382113559496</v>
      </c>
      <c r="AC112" s="211">
        <f t="shared" si="3"/>
        <v>40</v>
      </c>
      <c r="AD112" s="212">
        <f t="shared" si="4"/>
        <v>-122319.60740823648</v>
      </c>
      <c r="AE112" s="14">
        <f t="shared" si="16"/>
        <v>-122319.60740823648</v>
      </c>
      <c r="AF112" s="14">
        <f t="shared" si="1"/>
        <v>0</v>
      </c>
    </row>
    <row r="113" spans="1:32" x14ac:dyDescent="0.25">
      <c r="A113" s="181">
        <f t="shared" si="18"/>
        <v>59</v>
      </c>
      <c r="B113" s="19" t="s">
        <v>12</v>
      </c>
      <c r="C113" s="23">
        <f t="shared" si="6"/>
        <v>2</v>
      </c>
      <c r="D113" s="69">
        <f t="shared" si="7"/>
        <v>38596</v>
      </c>
      <c r="E113" s="69">
        <f t="shared" si="17"/>
        <v>38625</v>
      </c>
      <c r="F113" s="18">
        <f t="shared" si="19"/>
        <v>7.939767282683094E-2</v>
      </c>
      <c r="G113" s="18" t="s">
        <v>111</v>
      </c>
      <c r="H113" s="23">
        <f t="shared" si="8"/>
        <v>32</v>
      </c>
      <c r="I113" s="18" t="s">
        <v>49</v>
      </c>
      <c r="J113" s="23">
        <f t="shared" si="9"/>
        <v>1</v>
      </c>
      <c r="K113" s="16" t="s">
        <v>18</v>
      </c>
      <c r="L113" s="23">
        <f t="shared" si="10"/>
        <v>1</v>
      </c>
      <c r="M113" s="67">
        <v>9</v>
      </c>
      <c r="N113" s="17">
        <v>1</v>
      </c>
      <c r="O113" s="17" t="s">
        <v>28</v>
      </c>
      <c r="P113" s="23">
        <f t="shared" si="11"/>
        <v>2</v>
      </c>
      <c r="Q113" s="23">
        <f t="shared" si="12"/>
        <v>1</v>
      </c>
      <c r="R113" s="17" t="s">
        <v>30</v>
      </c>
      <c r="S113" s="36"/>
      <c r="T113" s="64">
        <v>6480</v>
      </c>
      <c r="U113" s="65">
        <v>4684.2025232319702</v>
      </c>
      <c r="V113" s="4">
        <v>47.220902112348902</v>
      </c>
      <c r="W113" s="4">
        <v>51.220902022941935</v>
      </c>
      <c r="X113" s="6">
        <v>221192.2688239546</v>
      </c>
      <c r="Y113" s="198">
        <v>239929.07849808215</v>
      </c>
      <c r="AA113" s="210">
        <f t="shared" si="5"/>
        <v>4684.2025232319702</v>
      </c>
      <c r="AB113" s="209">
        <f t="shared" si="15"/>
        <v>56.220902022941935</v>
      </c>
      <c r="AC113" s="211">
        <f t="shared" si="3"/>
        <v>40</v>
      </c>
      <c r="AD113" s="212">
        <f t="shared" si="4"/>
        <v>-75981.990184963186</v>
      </c>
      <c r="AE113" s="14">
        <f t="shared" si="16"/>
        <v>-75981.990184963186</v>
      </c>
      <c r="AF113" s="14">
        <f t="shared" si="1"/>
        <v>0</v>
      </c>
    </row>
    <row r="114" spans="1:32" x14ac:dyDescent="0.25">
      <c r="A114" s="181">
        <f t="shared" si="18"/>
        <v>60</v>
      </c>
      <c r="B114" s="19" t="s">
        <v>12</v>
      </c>
      <c r="C114" s="23">
        <f t="shared" si="6"/>
        <v>2</v>
      </c>
      <c r="D114" s="69">
        <f t="shared" si="7"/>
        <v>38626</v>
      </c>
      <c r="E114" s="69">
        <f t="shared" si="17"/>
        <v>38656</v>
      </c>
      <c r="F114" s="18">
        <f t="shared" si="19"/>
        <v>8.2135523613963035E-2</v>
      </c>
      <c r="G114" s="18" t="s">
        <v>111</v>
      </c>
      <c r="H114" s="23">
        <f t="shared" si="8"/>
        <v>32</v>
      </c>
      <c r="I114" s="18" t="s">
        <v>49</v>
      </c>
      <c r="J114" s="23">
        <f t="shared" si="9"/>
        <v>1</v>
      </c>
      <c r="K114" s="16" t="s">
        <v>18</v>
      </c>
      <c r="L114" s="23">
        <f t="shared" si="10"/>
        <v>1</v>
      </c>
      <c r="M114" s="67">
        <v>9</v>
      </c>
      <c r="N114" s="17">
        <v>1</v>
      </c>
      <c r="O114" s="17" t="s">
        <v>28</v>
      </c>
      <c r="P114" s="23">
        <f t="shared" si="11"/>
        <v>2</v>
      </c>
      <c r="Q114" s="23">
        <f t="shared" si="12"/>
        <v>1</v>
      </c>
      <c r="R114" s="17" t="s">
        <v>30</v>
      </c>
      <c r="S114" s="36"/>
      <c r="T114" s="64">
        <v>6696</v>
      </c>
      <c r="U114" s="65">
        <v>4812.1944539993337</v>
      </c>
      <c r="V114" s="4">
        <v>38.250158752131227</v>
      </c>
      <c r="W114" s="4">
        <v>42.250158575240029</v>
      </c>
      <c r="X114" s="6">
        <v>184067.20181159998</v>
      </c>
      <c r="Y114" s="198">
        <v>203315.97877636246</v>
      </c>
      <c r="AA114" s="210">
        <f t="shared" si="5"/>
        <v>4812.1944539993337</v>
      </c>
      <c r="AB114" s="209">
        <f t="shared" si="15"/>
        <v>47.250158575240029</v>
      </c>
      <c r="AC114" s="211">
        <f t="shared" si="3"/>
        <v>40</v>
      </c>
      <c r="AD114" s="212">
        <f t="shared" si="4"/>
        <v>-34889.172886385779</v>
      </c>
      <c r="AE114" s="14">
        <f t="shared" si="16"/>
        <v>-34889.172886385779</v>
      </c>
      <c r="AF114" s="14">
        <f t="shared" si="1"/>
        <v>0</v>
      </c>
    </row>
    <row r="115" spans="1:32" x14ac:dyDescent="0.25">
      <c r="A115" s="181">
        <f t="shared" si="18"/>
        <v>61</v>
      </c>
      <c r="B115" s="19" t="s">
        <v>12</v>
      </c>
      <c r="C115" s="23">
        <f t="shared" si="6"/>
        <v>2</v>
      </c>
      <c r="D115" s="69">
        <f t="shared" si="7"/>
        <v>38657</v>
      </c>
      <c r="E115" s="69">
        <f t="shared" si="17"/>
        <v>38686</v>
      </c>
      <c r="F115" s="18">
        <f t="shared" si="19"/>
        <v>7.939767282683094E-2</v>
      </c>
      <c r="G115" s="18" t="s">
        <v>111</v>
      </c>
      <c r="H115" s="23">
        <f t="shared" si="8"/>
        <v>32</v>
      </c>
      <c r="I115" s="18" t="s">
        <v>49</v>
      </c>
      <c r="J115" s="23">
        <f t="shared" si="9"/>
        <v>1</v>
      </c>
      <c r="K115" s="16" t="s">
        <v>18</v>
      </c>
      <c r="L115" s="23">
        <f t="shared" si="10"/>
        <v>1</v>
      </c>
      <c r="M115" s="67">
        <v>9</v>
      </c>
      <c r="N115" s="17">
        <v>1</v>
      </c>
      <c r="O115" s="17" t="s">
        <v>28</v>
      </c>
      <c r="P115" s="23">
        <f t="shared" si="11"/>
        <v>2</v>
      </c>
      <c r="Q115" s="23">
        <f t="shared" si="12"/>
        <v>1</v>
      </c>
      <c r="R115" s="17" t="s">
        <v>30</v>
      </c>
      <c r="S115" s="36"/>
      <c r="T115" s="64">
        <v>6480</v>
      </c>
      <c r="U115" s="65">
        <v>4630.7664841824317</v>
      </c>
      <c r="V115" s="4">
        <v>27.408104419806804</v>
      </c>
      <c r="W115" s="4">
        <v>31.408104103902186</v>
      </c>
      <c r="X115" s="6">
        <v>126920.53134221373</v>
      </c>
      <c r="Y115" s="198">
        <v>145443.59581606294</v>
      </c>
      <c r="AA115" s="210">
        <f t="shared" si="5"/>
        <v>4630.7664841824317</v>
      </c>
      <c r="AB115" s="209">
        <f t="shared" si="15"/>
        <v>36.40810410390219</v>
      </c>
      <c r="AC115" s="211">
        <f t="shared" si="3"/>
        <v>40</v>
      </c>
      <c r="AD115" s="212">
        <f t="shared" si="4"/>
        <v>16633.231130322161</v>
      </c>
      <c r="AE115" s="14">
        <f t="shared" si="16"/>
        <v>0</v>
      </c>
      <c r="AF115" s="14">
        <f t="shared" si="1"/>
        <v>16633.231130322161</v>
      </c>
    </row>
    <row r="116" spans="1:32" x14ac:dyDescent="0.25">
      <c r="A116" s="181">
        <f t="shared" si="18"/>
        <v>62</v>
      </c>
      <c r="B116" s="19" t="s">
        <v>12</v>
      </c>
      <c r="C116" s="23">
        <f t="shared" si="6"/>
        <v>2</v>
      </c>
      <c r="D116" s="69">
        <f t="shared" si="7"/>
        <v>38687</v>
      </c>
      <c r="E116" s="69">
        <f t="shared" si="17"/>
        <v>38717</v>
      </c>
      <c r="F116" s="18">
        <f t="shared" si="19"/>
        <v>8.2135523613963035E-2</v>
      </c>
      <c r="G116" s="18" t="s">
        <v>111</v>
      </c>
      <c r="H116" s="23">
        <f t="shared" si="8"/>
        <v>32</v>
      </c>
      <c r="I116" s="18" t="s">
        <v>49</v>
      </c>
      <c r="J116" s="23">
        <f t="shared" si="9"/>
        <v>1</v>
      </c>
      <c r="K116" s="16" t="s">
        <v>18</v>
      </c>
      <c r="L116" s="23">
        <f t="shared" si="10"/>
        <v>1</v>
      </c>
      <c r="M116" s="67">
        <v>9</v>
      </c>
      <c r="N116" s="17">
        <v>1</v>
      </c>
      <c r="O116" s="17" t="s">
        <v>28</v>
      </c>
      <c r="P116" s="23">
        <f t="shared" si="11"/>
        <v>2</v>
      </c>
      <c r="Q116" s="23">
        <f t="shared" si="12"/>
        <v>1</v>
      </c>
      <c r="R116" s="17" t="s">
        <v>30</v>
      </c>
      <c r="S116" s="36"/>
      <c r="T116" s="64">
        <v>6696</v>
      </c>
      <c r="U116" s="65">
        <v>4758.0126230783844</v>
      </c>
      <c r="V116" s="4">
        <v>26.624461476093284</v>
      </c>
      <c r="W116" s="4">
        <v>30.624461447252326</v>
      </c>
      <c r="X116" s="6">
        <v>126679.523785916</v>
      </c>
      <c r="Y116" s="198">
        <v>145711.57414100389</v>
      </c>
      <c r="AA116" s="210">
        <f t="shared" si="5"/>
        <v>4758.0126230783844</v>
      </c>
      <c r="AB116" s="209">
        <f t="shared" si="15"/>
        <v>35.62446144725233</v>
      </c>
      <c r="AC116" s="211">
        <f t="shared" si="3"/>
        <v>40</v>
      </c>
      <c r="AD116" s="212">
        <f t="shared" si="4"/>
        <v>20818.867666739541</v>
      </c>
      <c r="AE116" s="14">
        <f t="shared" si="16"/>
        <v>0</v>
      </c>
      <c r="AF116" s="14">
        <f t="shared" si="1"/>
        <v>20818.867666739541</v>
      </c>
    </row>
    <row r="117" spans="1:32" x14ac:dyDescent="0.25">
      <c r="A117" s="181">
        <f t="shared" si="18"/>
        <v>63</v>
      </c>
      <c r="B117" s="19" t="s">
        <v>12</v>
      </c>
      <c r="C117" s="23">
        <f t="shared" si="6"/>
        <v>2</v>
      </c>
      <c r="D117" s="69">
        <f t="shared" si="7"/>
        <v>38718</v>
      </c>
      <c r="E117" s="69">
        <f t="shared" si="17"/>
        <v>38748</v>
      </c>
      <c r="F117" s="18">
        <f t="shared" si="19"/>
        <v>8.2135523613963035E-2</v>
      </c>
      <c r="G117" s="18" t="s">
        <v>111</v>
      </c>
      <c r="H117" s="23">
        <f t="shared" si="8"/>
        <v>32</v>
      </c>
      <c r="I117" s="18" t="s">
        <v>49</v>
      </c>
      <c r="J117" s="23">
        <f t="shared" si="9"/>
        <v>1</v>
      </c>
      <c r="K117" s="16" t="s">
        <v>18</v>
      </c>
      <c r="L117" s="23">
        <f t="shared" si="10"/>
        <v>1</v>
      </c>
      <c r="M117" s="67">
        <v>9</v>
      </c>
      <c r="N117" s="17">
        <v>1</v>
      </c>
      <c r="O117" s="17" t="s">
        <v>28</v>
      </c>
      <c r="P117" s="23">
        <f t="shared" si="11"/>
        <v>2</v>
      </c>
      <c r="Q117" s="23">
        <f t="shared" si="12"/>
        <v>1</v>
      </c>
      <c r="R117" s="17" t="s">
        <v>30</v>
      </c>
      <c r="S117" s="36"/>
      <c r="T117" s="64">
        <v>6696</v>
      </c>
      <c r="U117" s="65">
        <v>4731.0072094478419</v>
      </c>
      <c r="V117" s="4">
        <v>29.138771723147428</v>
      </c>
      <c r="W117" s="4">
        <v>33.138771530874379</v>
      </c>
      <c r="X117" s="6">
        <v>137855.73909666541</v>
      </c>
      <c r="Y117" s="198">
        <v>156779.76702481159</v>
      </c>
      <c r="AA117" s="210">
        <f t="shared" si="5"/>
        <v>4731.0072094478419</v>
      </c>
      <c r="AB117" s="209">
        <f t="shared" si="15"/>
        <v>38.138771530874379</v>
      </c>
      <c r="AC117" s="211">
        <f t="shared" si="3"/>
        <v>40</v>
      </c>
      <c r="AD117" s="212">
        <f t="shared" si="4"/>
        <v>8805.4853058628814</v>
      </c>
      <c r="AE117" s="14">
        <f t="shared" si="16"/>
        <v>0</v>
      </c>
      <c r="AF117" s="14">
        <f t="shared" si="1"/>
        <v>8805.4853058628814</v>
      </c>
    </row>
    <row r="118" spans="1:32" x14ac:dyDescent="0.25">
      <c r="A118" s="181">
        <f t="shared" si="18"/>
        <v>64</v>
      </c>
      <c r="B118" s="19" t="s">
        <v>12</v>
      </c>
      <c r="C118" s="23">
        <f t="shared" si="6"/>
        <v>2</v>
      </c>
      <c r="D118" s="69">
        <f t="shared" si="7"/>
        <v>38749</v>
      </c>
      <c r="E118" s="69">
        <f t="shared" si="17"/>
        <v>38776</v>
      </c>
      <c r="F118" s="18">
        <f t="shared" si="19"/>
        <v>7.3921971252566734E-2</v>
      </c>
      <c r="G118" s="18" t="s">
        <v>111</v>
      </c>
      <c r="H118" s="23">
        <f t="shared" si="8"/>
        <v>32</v>
      </c>
      <c r="I118" s="18" t="s">
        <v>49</v>
      </c>
      <c r="J118" s="23">
        <f t="shared" si="9"/>
        <v>1</v>
      </c>
      <c r="K118" s="16" t="s">
        <v>18</v>
      </c>
      <c r="L118" s="23">
        <f t="shared" si="10"/>
        <v>1</v>
      </c>
      <c r="M118" s="67">
        <v>9</v>
      </c>
      <c r="N118" s="17">
        <v>1</v>
      </c>
      <c r="O118" s="17" t="s">
        <v>28</v>
      </c>
      <c r="P118" s="23">
        <f t="shared" si="11"/>
        <v>2</v>
      </c>
      <c r="Q118" s="23">
        <f t="shared" si="12"/>
        <v>1</v>
      </c>
      <c r="R118" s="17" t="s">
        <v>30</v>
      </c>
      <c r="S118" s="36"/>
      <c r="T118" s="64">
        <v>6048</v>
      </c>
      <c r="U118" s="65">
        <v>4251.172583006557</v>
      </c>
      <c r="V118" s="4">
        <v>27.606278593611385</v>
      </c>
      <c r="W118" s="4">
        <v>31.606278465887144</v>
      </c>
      <c r="X118" s="6">
        <v>117359.05467600154</v>
      </c>
      <c r="Y118" s="198">
        <v>134363.74446504997</v>
      </c>
      <c r="AA118" s="210">
        <f t="shared" si="5"/>
        <v>4251.172583006557</v>
      </c>
      <c r="AB118" s="209">
        <f t="shared" si="15"/>
        <v>36.606278465887144</v>
      </c>
      <c r="AC118" s="211">
        <f t="shared" si="3"/>
        <v>40</v>
      </c>
      <c r="AD118" s="212">
        <f t="shared" si="4"/>
        <v>14427.295940179527</v>
      </c>
      <c r="AE118" s="14">
        <f t="shared" si="16"/>
        <v>0</v>
      </c>
      <c r="AF118" s="14">
        <f t="shared" si="1"/>
        <v>14427.295940179527</v>
      </c>
    </row>
    <row r="119" spans="1:32" x14ac:dyDescent="0.25">
      <c r="A119" s="181">
        <f t="shared" si="18"/>
        <v>65</v>
      </c>
      <c r="B119" s="19" t="s">
        <v>12</v>
      </c>
      <c r="C119" s="23">
        <f t="shared" si="6"/>
        <v>2</v>
      </c>
      <c r="D119" s="69">
        <f t="shared" si="7"/>
        <v>38777</v>
      </c>
      <c r="E119" s="69">
        <f t="shared" si="17"/>
        <v>38807</v>
      </c>
      <c r="F119" s="18">
        <f t="shared" si="19"/>
        <v>8.2135523613963035E-2</v>
      </c>
      <c r="G119" s="18" t="s">
        <v>111</v>
      </c>
      <c r="H119" s="23">
        <f t="shared" si="8"/>
        <v>32</v>
      </c>
      <c r="I119" s="18" t="s">
        <v>49</v>
      </c>
      <c r="J119" s="23">
        <f t="shared" si="9"/>
        <v>1</v>
      </c>
      <c r="K119" s="16" t="s">
        <v>18</v>
      </c>
      <c r="L119" s="23">
        <f t="shared" si="10"/>
        <v>1</v>
      </c>
      <c r="M119" s="67">
        <v>9</v>
      </c>
      <c r="N119" s="17">
        <v>1</v>
      </c>
      <c r="O119" s="17" t="s">
        <v>28</v>
      </c>
      <c r="P119" s="23">
        <f t="shared" si="11"/>
        <v>2</v>
      </c>
      <c r="Q119" s="23">
        <f t="shared" si="12"/>
        <v>1</v>
      </c>
      <c r="R119" s="17" t="s">
        <v>30</v>
      </c>
      <c r="S119" s="36"/>
      <c r="T119" s="64">
        <v>6696</v>
      </c>
      <c r="U119" s="65">
        <v>4679.9686450739109</v>
      </c>
      <c r="V119" s="4">
        <v>27.676193313379319</v>
      </c>
      <c r="W119" s="4">
        <v>31.676193313379315</v>
      </c>
      <c r="X119" s="6">
        <v>129523.71692161945</v>
      </c>
      <c r="Y119" s="198">
        <v>148243.59150191507</v>
      </c>
      <c r="AA119" s="210">
        <f t="shared" si="5"/>
        <v>4679.9686450739109</v>
      </c>
      <c r="AB119" s="209">
        <f t="shared" si="15"/>
        <v>36.676193313379315</v>
      </c>
      <c r="AC119" s="211">
        <f t="shared" si="3"/>
        <v>40</v>
      </c>
      <c r="AD119" s="212">
        <f t="shared" si="4"/>
        <v>15555.311075671812</v>
      </c>
      <c r="AE119" s="14">
        <f t="shared" ref="AE119:AE150" si="20">IF(AD119&lt;0,AD119,0)</f>
        <v>0</v>
      </c>
      <c r="AF119" s="14">
        <f t="shared" ref="AF119:AF157" si="21">IF(AD119&gt;0,AD119,0)</f>
        <v>15555.311075671812</v>
      </c>
    </row>
    <row r="120" spans="1:32" x14ac:dyDescent="0.25">
      <c r="A120" s="181">
        <f t="shared" si="18"/>
        <v>66</v>
      </c>
      <c r="B120" s="19" t="s">
        <v>12</v>
      </c>
      <c r="C120" s="23">
        <f t="shared" si="6"/>
        <v>2</v>
      </c>
      <c r="D120" s="69">
        <f t="shared" si="7"/>
        <v>38808</v>
      </c>
      <c r="E120" s="69">
        <f t="shared" ref="E120:E151" si="22">EOMONTH(D120,0)</f>
        <v>38837</v>
      </c>
      <c r="F120" s="18">
        <f t="shared" si="19"/>
        <v>7.939767282683094E-2</v>
      </c>
      <c r="G120" s="18" t="s">
        <v>111</v>
      </c>
      <c r="H120" s="23">
        <f t="shared" si="8"/>
        <v>32</v>
      </c>
      <c r="I120" s="18" t="s">
        <v>49</v>
      </c>
      <c r="J120" s="23">
        <f t="shared" si="9"/>
        <v>1</v>
      </c>
      <c r="K120" s="16" t="s">
        <v>18</v>
      </c>
      <c r="L120" s="23">
        <f t="shared" si="10"/>
        <v>1</v>
      </c>
      <c r="M120" s="67">
        <v>9</v>
      </c>
      <c r="N120" s="17">
        <v>1</v>
      </c>
      <c r="O120" s="17" t="s">
        <v>28</v>
      </c>
      <c r="P120" s="23">
        <f t="shared" si="11"/>
        <v>2</v>
      </c>
      <c r="Q120" s="23">
        <f t="shared" si="12"/>
        <v>1</v>
      </c>
      <c r="R120" s="17" t="s">
        <v>30</v>
      </c>
      <c r="S120" s="36"/>
      <c r="T120" s="64">
        <v>6480</v>
      </c>
      <c r="U120" s="65">
        <v>4504.0374913502947</v>
      </c>
      <c r="V120" s="4">
        <v>26.108533543576154</v>
      </c>
      <c r="W120" s="4">
        <v>30.108533901204019</v>
      </c>
      <c r="X120" s="6">
        <v>117593.81392444376</v>
      </c>
      <c r="Y120" s="198">
        <v>135609.96550061426</v>
      </c>
      <c r="AA120" s="210">
        <f t="shared" si="5"/>
        <v>4504.0374913502947</v>
      </c>
      <c r="AB120" s="209">
        <f t="shared" si="15"/>
        <v>35.108533901204019</v>
      </c>
      <c r="AC120" s="211">
        <f t="shared" ref="AC120:AC158" si="23">$AD$49</f>
        <v>40</v>
      </c>
      <c r="AD120" s="212">
        <f t="shared" ref="AD120:AD158" si="24">(AC120-AB120)*AA120</f>
        <v>22031.346696646062</v>
      </c>
      <c r="AE120" s="14">
        <f t="shared" si="20"/>
        <v>0</v>
      </c>
      <c r="AF120" s="14">
        <f t="shared" si="21"/>
        <v>22031.346696646062</v>
      </c>
    </row>
    <row r="121" spans="1:32" x14ac:dyDescent="0.25">
      <c r="A121" s="181">
        <f t="shared" si="18"/>
        <v>67</v>
      </c>
      <c r="B121" s="19" t="s">
        <v>12</v>
      </c>
      <c r="C121" s="23">
        <f t="shared" si="6"/>
        <v>2</v>
      </c>
      <c r="D121" s="69">
        <f t="shared" si="7"/>
        <v>38838</v>
      </c>
      <c r="E121" s="69">
        <f t="shared" si="22"/>
        <v>38868</v>
      </c>
      <c r="F121" s="18">
        <f t="shared" si="19"/>
        <v>8.2135523613963035E-2</v>
      </c>
      <c r="G121" s="18" t="s">
        <v>111</v>
      </c>
      <c r="H121" s="23">
        <f t="shared" si="8"/>
        <v>32</v>
      </c>
      <c r="I121" s="18" t="s">
        <v>49</v>
      </c>
      <c r="J121" s="23">
        <f t="shared" si="9"/>
        <v>1</v>
      </c>
      <c r="K121" s="16" t="s">
        <v>18</v>
      </c>
      <c r="L121" s="23">
        <f t="shared" si="10"/>
        <v>1</v>
      </c>
      <c r="M121" s="67">
        <v>9</v>
      </c>
      <c r="N121" s="17">
        <v>1</v>
      </c>
      <c r="O121" s="17" t="s">
        <v>28</v>
      </c>
      <c r="P121" s="23">
        <f t="shared" si="11"/>
        <v>2</v>
      </c>
      <c r="Q121" s="23">
        <f t="shared" si="12"/>
        <v>1</v>
      </c>
      <c r="R121" s="17" t="s">
        <v>30</v>
      </c>
      <c r="S121" s="36"/>
      <c r="T121" s="64">
        <v>6696</v>
      </c>
      <c r="U121" s="65">
        <v>4627.6917031191979</v>
      </c>
      <c r="V121" s="4">
        <v>26.582311646237262</v>
      </c>
      <c r="W121" s="4">
        <v>30.582311407818683</v>
      </c>
      <c r="X121" s="6">
        <v>123014.743055021</v>
      </c>
      <c r="Y121" s="198">
        <v>141525.50876417011</v>
      </c>
      <c r="AA121" s="210">
        <f t="shared" ref="AA121:AA158" si="25">U121</f>
        <v>4627.6917031191979</v>
      </c>
      <c r="AB121" s="209">
        <f t="shared" si="15"/>
        <v>35.582311407818679</v>
      </c>
      <c r="AC121" s="211">
        <f t="shared" si="23"/>
        <v>40</v>
      </c>
      <c r="AD121" s="212">
        <f t="shared" si="24"/>
        <v>20443.700845001829</v>
      </c>
      <c r="AE121" s="14">
        <f t="shared" si="20"/>
        <v>0</v>
      </c>
      <c r="AF121" s="14">
        <f t="shared" si="21"/>
        <v>20443.700845001829</v>
      </c>
    </row>
    <row r="122" spans="1:32" x14ac:dyDescent="0.25">
      <c r="A122" s="181">
        <f t="shared" si="18"/>
        <v>68</v>
      </c>
      <c r="B122" s="19" t="s">
        <v>12</v>
      </c>
      <c r="C122" s="23">
        <f t="shared" ref="C122:C159" si="26">MATCH(B122,$B$2:$B$3,0)</f>
        <v>2</v>
      </c>
      <c r="D122" s="69">
        <f t="shared" ref="D122:D158" si="27">E121+1</f>
        <v>38869</v>
      </c>
      <c r="E122" s="69">
        <f t="shared" si="22"/>
        <v>38898</v>
      </c>
      <c r="F122" s="18">
        <f t="shared" si="19"/>
        <v>7.939767282683094E-2</v>
      </c>
      <c r="G122" s="18" t="s">
        <v>111</v>
      </c>
      <c r="H122" s="23">
        <f t="shared" ref="H122:H159" si="28">MATCH(G122,$G$2:$G$34,0)</f>
        <v>32</v>
      </c>
      <c r="I122" s="18" t="s">
        <v>49</v>
      </c>
      <c r="J122" s="23">
        <f t="shared" ref="J122:J159" si="29">MATCH(I122,$I$2:$I$22,0)</f>
        <v>1</v>
      </c>
      <c r="K122" s="16" t="s">
        <v>18</v>
      </c>
      <c r="L122" s="23">
        <f t="shared" ref="L122:L159" si="30">MATCH(K122,$K$2:$K$9,0)</f>
        <v>1</v>
      </c>
      <c r="M122" s="67">
        <v>9</v>
      </c>
      <c r="N122" s="17">
        <v>1</v>
      </c>
      <c r="O122" s="17" t="s">
        <v>28</v>
      </c>
      <c r="P122" s="23">
        <f t="shared" ref="P122:P159" si="31">MATCH(O122,$O$2:$O$5,0)</f>
        <v>2</v>
      </c>
      <c r="Q122" s="23">
        <f t="shared" ref="Q122:Q158" si="32">MATCH(R122,$R$2:$R$3,0)</f>
        <v>1</v>
      </c>
      <c r="R122" s="17" t="s">
        <v>30</v>
      </c>
      <c r="S122" s="36"/>
      <c r="T122" s="64">
        <v>6480</v>
      </c>
      <c r="U122" s="65">
        <v>4453.6831507848947</v>
      </c>
      <c r="V122" s="4">
        <v>37.719329120342842</v>
      </c>
      <c r="W122" s="4">
        <v>41.719329406445134</v>
      </c>
      <c r="X122" s="6">
        <v>167989.94056218094</v>
      </c>
      <c r="Y122" s="198">
        <v>185804.67443952948</v>
      </c>
      <c r="AA122" s="210">
        <f t="shared" si="25"/>
        <v>4453.6831507848947</v>
      </c>
      <c r="AB122" s="209">
        <f t="shared" si="15"/>
        <v>46.719329406445134</v>
      </c>
      <c r="AC122" s="211">
        <f t="shared" si="23"/>
        <v>40</v>
      </c>
      <c r="AD122" s="212">
        <f t="shared" si="24"/>
        <v>-29925.76416205816</v>
      </c>
      <c r="AE122" s="14">
        <f t="shared" si="20"/>
        <v>-29925.76416205816</v>
      </c>
      <c r="AF122" s="14">
        <f t="shared" si="21"/>
        <v>0</v>
      </c>
    </row>
    <row r="123" spans="1:32" x14ac:dyDescent="0.25">
      <c r="A123" s="181">
        <f t="shared" si="18"/>
        <v>69</v>
      </c>
      <c r="B123" s="19" t="s">
        <v>12</v>
      </c>
      <c r="C123" s="23">
        <f t="shared" si="26"/>
        <v>2</v>
      </c>
      <c r="D123" s="69">
        <f t="shared" si="27"/>
        <v>38899</v>
      </c>
      <c r="E123" s="69">
        <f t="shared" si="22"/>
        <v>38929</v>
      </c>
      <c r="F123" s="18">
        <f t="shared" si="19"/>
        <v>8.2135523613963035E-2</v>
      </c>
      <c r="G123" s="18" t="s">
        <v>111</v>
      </c>
      <c r="H123" s="23">
        <f t="shared" si="28"/>
        <v>32</v>
      </c>
      <c r="I123" s="18" t="s">
        <v>49</v>
      </c>
      <c r="J123" s="23">
        <f t="shared" si="29"/>
        <v>1</v>
      </c>
      <c r="K123" s="16" t="s">
        <v>18</v>
      </c>
      <c r="L123" s="23">
        <f t="shared" si="30"/>
        <v>1</v>
      </c>
      <c r="M123" s="67">
        <v>9</v>
      </c>
      <c r="N123" s="17">
        <v>1</v>
      </c>
      <c r="O123" s="17" t="s">
        <v>28</v>
      </c>
      <c r="P123" s="23">
        <f t="shared" si="31"/>
        <v>2</v>
      </c>
      <c r="Q123" s="23">
        <f t="shared" si="32"/>
        <v>1</v>
      </c>
      <c r="R123" s="17" t="s">
        <v>30</v>
      </c>
      <c r="S123" s="36"/>
      <c r="T123" s="64">
        <v>6696</v>
      </c>
      <c r="U123" s="65">
        <v>4575.9111479363755</v>
      </c>
      <c r="V123" s="4">
        <v>48.381126124534305</v>
      </c>
      <c r="W123" s="4">
        <v>52.3811261937526</v>
      </c>
      <c r="X123" s="6">
        <v>221387.73438297232</v>
      </c>
      <c r="Y123" s="198">
        <v>239691.37929145462</v>
      </c>
      <c r="AA123" s="210">
        <f t="shared" si="25"/>
        <v>4575.9111479363755</v>
      </c>
      <c r="AB123" s="209">
        <f t="shared" si="15"/>
        <v>57.3811261937526</v>
      </c>
      <c r="AC123" s="211">
        <f t="shared" si="23"/>
        <v>40</v>
      </c>
      <c r="AD123" s="212">
        <f t="shared" si="24"/>
        <v>-79534.489113681469</v>
      </c>
      <c r="AE123" s="14">
        <f t="shared" si="20"/>
        <v>-79534.489113681469</v>
      </c>
      <c r="AF123" s="14">
        <f t="shared" si="21"/>
        <v>0</v>
      </c>
    </row>
    <row r="124" spans="1:32" x14ac:dyDescent="0.25">
      <c r="A124" s="181">
        <f t="shared" si="18"/>
        <v>70</v>
      </c>
      <c r="B124" s="19" t="s">
        <v>12</v>
      </c>
      <c r="C124" s="23">
        <f t="shared" si="26"/>
        <v>2</v>
      </c>
      <c r="D124" s="69">
        <f t="shared" si="27"/>
        <v>38930</v>
      </c>
      <c r="E124" s="69">
        <f t="shared" si="22"/>
        <v>38960</v>
      </c>
      <c r="F124" s="18">
        <f t="shared" si="19"/>
        <v>8.2135523613963035E-2</v>
      </c>
      <c r="G124" s="18" t="s">
        <v>111</v>
      </c>
      <c r="H124" s="23">
        <f t="shared" si="28"/>
        <v>32</v>
      </c>
      <c r="I124" s="18" t="s">
        <v>49</v>
      </c>
      <c r="J124" s="23">
        <f t="shared" si="29"/>
        <v>1</v>
      </c>
      <c r="K124" s="16" t="s">
        <v>18</v>
      </c>
      <c r="L124" s="23">
        <f t="shared" si="30"/>
        <v>1</v>
      </c>
      <c r="M124" s="67">
        <v>9</v>
      </c>
      <c r="N124" s="17">
        <v>1</v>
      </c>
      <c r="O124" s="17" t="s">
        <v>28</v>
      </c>
      <c r="P124" s="23">
        <f t="shared" si="31"/>
        <v>2</v>
      </c>
      <c r="Q124" s="23">
        <f t="shared" si="32"/>
        <v>1</v>
      </c>
      <c r="R124" s="17" t="s">
        <v>30</v>
      </c>
      <c r="S124" s="36"/>
      <c r="T124" s="64">
        <v>6696</v>
      </c>
      <c r="U124" s="65">
        <v>4549.7855225540907</v>
      </c>
      <c r="V124" s="4">
        <v>53.93394910889419</v>
      </c>
      <c r="W124" s="4">
        <v>57.933949281939924</v>
      </c>
      <c r="X124" s="6">
        <v>245387.90082981589</v>
      </c>
      <c r="Y124" s="198">
        <v>263587.04370735324</v>
      </c>
      <c r="AA124" s="210">
        <f t="shared" si="25"/>
        <v>4549.7855225540907</v>
      </c>
      <c r="AB124" s="209">
        <f t="shared" si="15"/>
        <v>62.933949281939924</v>
      </c>
      <c r="AC124" s="211">
        <f t="shared" si="23"/>
        <v>40</v>
      </c>
      <c r="AD124" s="212">
        <f t="shared" si="24"/>
        <v>-104344.55041796005</v>
      </c>
      <c r="AE124" s="14">
        <f t="shared" si="20"/>
        <v>-104344.55041796005</v>
      </c>
      <c r="AF124" s="14">
        <f t="shared" si="21"/>
        <v>0</v>
      </c>
    </row>
    <row r="125" spans="1:32" x14ac:dyDescent="0.25">
      <c r="A125" s="181">
        <f t="shared" si="18"/>
        <v>71</v>
      </c>
      <c r="B125" s="19" t="s">
        <v>12</v>
      </c>
      <c r="C125" s="23">
        <f t="shared" si="26"/>
        <v>2</v>
      </c>
      <c r="D125" s="69">
        <f t="shared" si="27"/>
        <v>38961</v>
      </c>
      <c r="E125" s="69">
        <f t="shared" si="22"/>
        <v>38990</v>
      </c>
      <c r="F125" s="18">
        <f t="shared" si="19"/>
        <v>7.939767282683094E-2</v>
      </c>
      <c r="G125" s="18" t="s">
        <v>111</v>
      </c>
      <c r="H125" s="23">
        <f t="shared" si="28"/>
        <v>32</v>
      </c>
      <c r="I125" s="18" t="s">
        <v>49</v>
      </c>
      <c r="J125" s="23">
        <f t="shared" si="29"/>
        <v>1</v>
      </c>
      <c r="K125" s="16" t="s">
        <v>18</v>
      </c>
      <c r="L125" s="23">
        <f t="shared" si="30"/>
        <v>1</v>
      </c>
      <c r="M125" s="67">
        <v>9</v>
      </c>
      <c r="N125" s="17">
        <v>1</v>
      </c>
      <c r="O125" s="17" t="s">
        <v>28</v>
      </c>
      <c r="P125" s="23">
        <f t="shared" si="31"/>
        <v>2</v>
      </c>
      <c r="Q125" s="23">
        <f t="shared" si="32"/>
        <v>1</v>
      </c>
      <c r="R125" s="17" t="s">
        <v>30</v>
      </c>
      <c r="S125" s="36"/>
      <c r="T125" s="64">
        <v>6480</v>
      </c>
      <c r="U125" s="65">
        <v>4378.6431832798353</v>
      </c>
      <c r="V125" s="4">
        <v>44.338452959832615</v>
      </c>
      <c r="W125" s="4">
        <v>48.338452751216359</v>
      </c>
      <c r="X125" s="6">
        <v>194142.26480974472</v>
      </c>
      <c r="Y125" s="198">
        <v>211656.83662940792</v>
      </c>
      <c r="AA125" s="210">
        <f t="shared" si="25"/>
        <v>4378.6431832798353</v>
      </c>
      <c r="AB125" s="209">
        <f t="shared" si="15"/>
        <v>53.338452751216359</v>
      </c>
      <c r="AC125" s="211">
        <f t="shared" si="23"/>
        <v>40</v>
      </c>
      <c r="AD125" s="212">
        <f t="shared" si="24"/>
        <v>-58404.325214613673</v>
      </c>
      <c r="AE125" s="14">
        <f t="shared" si="20"/>
        <v>-58404.325214613673</v>
      </c>
      <c r="AF125" s="14">
        <f t="shared" si="21"/>
        <v>0</v>
      </c>
    </row>
    <row r="126" spans="1:32" x14ac:dyDescent="0.25">
      <c r="A126" s="181">
        <f t="shared" si="18"/>
        <v>72</v>
      </c>
      <c r="B126" s="19" t="s">
        <v>12</v>
      </c>
      <c r="C126" s="23">
        <f t="shared" si="26"/>
        <v>2</v>
      </c>
      <c r="D126" s="69">
        <f t="shared" si="27"/>
        <v>38991</v>
      </c>
      <c r="E126" s="69">
        <f t="shared" si="22"/>
        <v>39021</v>
      </c>
      <c r="F126" s="18">
        <f t="shared" si="19"/>
        <v>8.2135523613963035E-2</v>
      </c>
      <c r="G126" s="18" t="s">
        <v>111</v>
      </c>
      <c r="H126" s="23">
        <f t="shared" si="28"/>
        <v>32</v>
      </c>
      <c r="I126" s="18" t="s">
        <v>49</v>
      </c>
      <c r="J126" s="23">
        <f t="shared" si="29"/>
        <v>1</v>
      </c>
      <c r="K126" s="16" t="s">
        <v>18</v>
      </c>
      <c r="L126" s="23">
        <f t="shared" si="30"/>
        <v>1</v>
      </c>
      <c r="M126" s="67">
        <v>9</v>
      </c>
      <c r="N126" s="17">
        <v>1</v>
      </c>
      <c r="O126" s="17" t="s">
        <v>28</v>
      </c>
      <c r="P126" s="23">
        <f t="shared" si="31"/>
        <v>2</v>
      </c>
      <c r="Q126" s="23">
        <f t="shared" si="32"/>
        <v>1</v>
      </c>
      <c r="R126" s="17" t="s">
        <v>30</v>
      </c>
      <c r="S126" s="36"/>
      <c r="T126" s="64">
        <v>6696</v>
      </c>
      <c r="U126" s="65">
        <v>4498.7468490296997</v>
      </c>
      <c r="V126" s="4">
        <v>37.874369532152905</v>
      </c>
      <c r="W126" s="4">
        <v>41.874369303347976</v>
      </c>
      <c r="X126" s="6">
        <v>170387.20059175935</v>
      </c>
      <c r="Y126" s="198">
        <v>188382.18695854268</v>
      </c>
      <c r="AA126" s="210">
        <f t="shared" si="25"/>
        <v>4498.7468490296997</v>
      </c>
      <c r="AB126" s="209">
        <f t="shared" si="15"/>
        <v>46.874369303347976</v>
      </c>
      <c r="AC126" s="211">
        <f t="shared" si="23"/>
        <v>40</v>
      </c>
      <c r="AD126" s="212">
        <f t="shared" si="24"/>
        <v>-30926.047242503199</v>
      </c>
      <c r="AE126" s="14">
        <f t="shared" si="20"/>
        <v>-30926.047242503199</v>
      </c>
      <c r="AF126" s="14">
        <f t="shared" si="21"/>
        <v>0</v>
      </c>
    </row>
    <row r="127" spans="1:32" x14ac:dyDescent="0.25">
      <c r="A127" s="181">
        <f t="shared" si="18"/>
        <v>73</v>
      </c>
      <c r="B127" s="19" t="s">
        <v>12</v>
      </c>
      <c r="C127" s="23">
        <f t="shared" si="26"/>
        <v>2</v>
      </c>
      <c r="D127" s="69">
        <f t="shared" si="27"/>
        <v>39022</v>
      </c>
      <c r="E127" s="69">
        <f t="shared" si="22"/>
        <v>39051</v>
      </c>
      <c r="F127" s="18">
        <f t="shared" si="19"/>
        <v>7.939767282683094E-2</v>
      </c>
      <c r="G127" s="18" t="s">
        <v>111</v>
      </c>
      <c r="H127" s="23">
        <f t="shared" si="28"/>
        <v>32</v>
      </c>
      <c r="I127" s="18" t="s">
        <v>49</v>
      </c>
      <c r="J127" s="23">
        <f t="shared" si="29"/>
        <v>1</v>
      </c>
      <c r="K127" s="16" t="s">
        <v>18</v>
      </c>
      <c r="L127" s="23">
        <f t="shared" si="30"/>
        <v>1</v>
      </c>
      <c r="M127" s="67">
        <v>9</v>
      </c>
      <c r="N127" s="17">
        <v>1</v>
      </c>
      <c r="O127" s="17" t="s">
        <v>28</v>
      </c>
      <c r="P127" s="23">
        <f t="shared" si="31"/>
        <v>2</v>
      </c>
      <c r="Q127" s="23">
        <f t="shared" si="32"/>
        <v>1</v>
      </c>
      <c r="R127" s="17" t="s">
        <v>30</v>
      </c>
      <c r="S127" s="36"/>
      <c r="T127" s="64">
        <v>6480</v>
      </c>
      <c r="U127" s="65">
        <v>4329.4829332888003</v>
      </c>
      <c r="V127" s="4">
        <v>27.177279605807936</v>
      </c>
      <c r="W127" s="4">
        <v>31.177279289903318</v>
      </c>
      <c r="X127" s="6">
        <v>117663.56822656323</v>
      </c>
      <c r="Y127" s="198">
        <v>134981.49859201477</v>
      </c>
      <c r="AA127" s="210">
        <f t="shared" si="25"/>
        <v>4329.4829332888003</v>
      </c>
      <c r="AB127" s="209">
        <f t="shared" si="15"/>
        <v>36.177279289903318</v>
      </c>
      <c r="AC127" s="211">
        <f t="shared" si="23"/>
        <v>40</v>
      </c>
      <c r="AD127" s="212">
        <f t="shared" si="24"/>
        <v>16550.404073093228</v>
      </c>
      <c r="AE127" s="14">
        <f t="shared" si="20"/>
        <v>0</v>
      </c>
      <c r="AF127" s="14">
        <f t="shared" si="21"/>
        <v>16550.404073093228</v>
      </c>
    </row>
    <row r="128" spans="1:32" x14ac:dyDescent="0.25">
      <c r="A128" s="181">
        <f t="shared" si="18"/>
        <v>74</v>
      </c>
      <c r="B128" s="19" t="s">
        <v>12</v>
      </c>
      <c r="C128" s="23">
        <f t="shared" si="26"/>
        <v>2</v>
      </c>
      <c r="D128" s="69">
        <f t="shared" si="27"/>
        <v>39052</v>
      </c>
      <c r="E128" s="69">
        <f t="shared" si="22"/>
        <v>39082</v>
      </c>
      <c r="F128" s="18">
        <f t="shared" si="19"/>
        <v>8.2135523613963035E-2</v>
      </c>
      <c r="G128" s="18" t="s">
        <v>111</v>
      </c>
      <c r="H128" s="23">
        <f t="shared" si="28"/>
        <v>32</v>
      </c>
      <c r="I128" s="18" t="s">
        <v>49</v>
      </c>
      <c r="J128" s="23">
        <f t="shared" si="29"/>
        <v>1</v>
      </c>
      <c r="K128" s="16" t="s">
        <v>18</v>
      </c>
      <c r="L128" s="23">
        <f t="shared" si="30"/>
        <v>1</v>
      </c>
      <c r="M128" s="67">
        <v>9</v>
      </c>
      <c r="N128" s="17">
        <v>1</v>
      </c>
      <c r="O128" s="17" t="s">
        <v>28</v>
      </c>
      <c r="P128" s="23">
        <f t="shared" si="31"/>
        <v>2</v>
      </c>
      <c r="Q128" s="23">
        <f t="shared" si="32"/>
        <v>1</v>
      </c>
      <c r="R128" s="17" t="s">
        <v>30</v>
      </c>
      <c r="S128" s="36"/>
      <c r="T128" s="64">
        <v>6696</v>
      </c>
      <c r="U128" s="65">
        <v>4448.1956057292609</v>
      </c>
      <c r="V128" s="4">
        <v>26.167357241627233</v>
      </c>
      <c r="W128" s="4">
        <v>30.167356943604005</v>
      </c>
      <c r="X128" s="6">
        <v>116397.52349575401</v>
      </c>
      <c r="Y128" s="198">
        <v>134190.30459300545</v>
      </c>
      <c r="AA128" s="210">
        <f t="shared" si="25"/>
        <v>4448.1956057292609</v>
      </c>
      <c r="AB128" s="209">
        <f t="shared" si="15"/>
        <v>35.167356943604005</v>
      </c>
      <c r="AC128" s="211">
        <f t="shared" si="23"/>
        <v>40</v>
      </c>
      <c r="AD128" s="212">
        <f t="shared" si="24"/>
        <v>21496.541607518688</v>
      </c>
      <c r="AE128" s="14">
        <f t="shared" si="20"/>
        <v>0</v>
      </c>
      <c r="AF128" s="14">
        <f t="shared" si="21"/>
        <v>21496.541607518688</v>
      </c>
    </row>
    <row r="129" spans="1:32" x14ac:dyDescent="0.25">
      <c r="A129" s="181">
        <f t="shared" si="18"/>
        <v>75</v>
      </c>
      <c r="B129" s="19" t="s">
        <v>12</v>
      </c>
      <c r="C129" s="23">
        <f t="shared" si="26"/>
        <v>2</v>
      </c>
      <c r="D129" s="69">
        <f t="shared" si="27"/>
        <v>39083</v>
      </c>
      <c r="E129" s="69">
        <f t="shared" si="22"/>
        <v>39113</v>
      </c>
      <c r="F129" s="18">
        <f t="shared" si="19"/>
        <v>8.2135523613963035E-2</v>
      </c>
      <c r="G129" s="18" t="s">
        <v>111</v>
      </c>
      <c r="H129" s="23">
        <f t="shared" si="28"/>
        <v>32</v>
      </c>
      <c r="I129" s="18" t="s">
        <v>49</v>
      </c>
      <c r="J129" s="23">
        <f t="shared" si="29"/>
        <v>1</v>
      </c>
      <c r="K129" s="16" t="s">
        <v>18</v>
      </c>
      <c r="L129" s="23">
        <f t="shared" si="30"/>
        <v>1</v>
      </c>
      <c r="M129" s="67">
        <v>9</v>
      </c>
      <c r="N129" s="17">
        <v>1</v>
      </c>
      <c r="O129" s="17" t="s">
        <v>28</v>
      </c>
      <c r="P129" s="23">
        <f t="shared" si="31"/>
        <v>2</v>
      </c>
      <c r="Q129" s="23">
        <f t="shared" si="32"/>
        <v>1</v>
      </c>
      <c r="R129" s="17" t="s">
        <v>30</v>
      </c>
      <c r="S129" s="36"/>
      <c r="T129" s="64">
        <v>6696</v>
      </c>
      <c r="U129" s="65">
        <v>4422.6912897747852</v>
      </c>
      <c r="V129" s="4">
        <v>29.395439648190141</v>
      </c>
      <c r="W129" s="4">
        <v>34.062106207183909</v>
      </c>
      <c r="X129" s="6">
        <v>130006.95489115092</v>
      </c>
      <c r="Y129" s="198">
        <v>150646.18043389593</v>
      </c>
      <c r="AA129" s="210">
        <f t="shared" si="25"/>
        <v>4422.6912897747852</v>
      </c>
      <c r="AB129" s="209">
        <f t="shared" si="15"/>
        <v>39.062106207183909</v>
      </c>
      <c r="AC129" s="211">
        <f t="shared" si="23"/>
        <v>40</v>
      </c>
      <c r="AD129" s="212">
        <f t="shared" si="24"/>
        <v>4148.0147082215617</v>
      </c>
      <c r="AE129" s="14">
        <f t="shared" si="20"/>
        <v>0</v>
      </c>
      <c r="AF129" s="14">
        <f t="shared" si="21"/>
        <v>4148.0147082215617</v>
      </c>
    </row>
    <row r="130" spans="1:32" x14ac:dyDescent="0.25">
      <c r="A130" s="181">
        <f t="shared" si="18"/>
        <v>76</v>
      </c>
      <c r="B130" s="19" t="s">
        <v>12</v>
      </c>
      <c r="C130" s="23">
        <f t="shared" si="26"/>
        <v>2</v>
      </c>
      <c r="D130" s="69">
        <f t="shared" si="27"/>
        <v>39114</v>
      </c>
      <c r="E130" s="69">
        <f t="shared" si="22"/>
        <v>39141</v>
      </c>
      <c r="F130" s="18">
        <f t="shared" si="19"/>
        <v>7.3921971252566734E-2</v>
      </c>
      <c r="G130" s="18" t="s">
        <v>111</v>
      </c>
      <c r="H130" s="23">
        <f t="shared" si="28"/>
        <v>32</v>
      </c>
      <c r="I130" s="18" t="s">
        <v>49</v>
      </c>
      <c r="J130" s="23">
        <f t="shared" si="29"/>
        <v>1</v>
      </c>
      <c r="K130" s="16" t="s">
        <v>18</v>
      </c>
      <c r="L130" s="23">
        <f t="shared" si="30"/>
        <v>1</v>
      </c>
      <c r="M130" s="67">
        <v>9</v>
      </c>
      <c r="N130" s="17">
        <v>1</v>
      </c>
      <c r="O130" s="17" t="s">
        <v>28</v>
      </c>
      <c r="P130" s="23">
        <f t="shared" si="31"/>
        <v>2</v>
      </c>
      <c r="Q130" s="23">
        <f t="shared" si="32"/>
        <v>1</v>
      </c>
      <c r="R130" s="17" t="s">
        <v>30</v>
      </c>
      <c r="S130" s="36"/>
      <c r="T130" s="64">
        <v>6048</v>
      </c>
      <c r="U130" s="65">
        <v>3973.9070584055235</v>
      </c>
      <c r="V130" s="4">
        <v>27.606278593611385</v>
      </c>
      <c r="W130" s="4">
        <v>32.27294511836223</v>
      </c>
      <c r="X130" s="6">
        <v>109704.78535946159</v>
      </c>
      <c r="Y130" s="198">
        <v>128249.68440139375</v>
      </c>
      <c r="AA130" s="210">
        <f t="shared" si="25"/>
        <v>3973.9070584055235</v>
      </c>
      <c r="AB130" s="209">
        <f t="shared" si="15"/>
        <v>37.27294511836223</v>
      </c>
      <c r="AC130" s="211">
        <f t="shared" si="23"/>
        <v>40</v>
      </c>
      <c r="AD130" s="212">
        <f t="shared" si="24"/>
        <v>10837.062642799572</v>
      </c>
      <c r="AE130" s="14">
        <f t="shared" si="20"/>
        <v>0</v>
      </c>
      <c r="AF130" s="14">
        <f t="shared" si="21"/>
        <v>10837.062642799572</v>
      </c>
    </row>
    <row r="131" spans="1:32" x14ac:dyDescent="0.25">
      <c r="A131" s="181">
        <f t="shared" si="18"/>
        <v>77</v>
      </c>
      <c r="B131" s="19" t="s">
        <v>12</v>
      </c>
      <c r="C131" s="23">
        <f t="shared" si="26"/>
        <v>2</v>
      </c>
      <c r="D131" s="69">
        <f t="shared" si="27"/>
        <v>39142</v>
      </c>
      <c r="E131" s="69">
        <f t="shared" si="22"/>
        <v>39172</v>
      </c>
      <c r="F131" s="18">
        <f t="shared" si="19"/>
        <v>8.2135523613963035E-2</v>
      </c>
      <c r="G131" s="18" t="s">
        <v>111</v>
      </c>
      <c r="H131" s="23">
        <f t="shared" si="28"/>
        <v>32</v>
      </c>
      <c r="I131" s="18" t="s">
        <v>49</v>
      </c>
      <c r="J131" s="23">
        <f t="shared" si="29"/>
        <v>1</v>
      </c>
      <c r="K131" s="16" t="s">
        <v>18</v>
      </c>
      <c r="L131" s="23">
        <f t="shared" si="30"/>
        <v>1</v>
      </c>
      <c r="M131" s="67">
        <v>9</v>
      </c>
      <c r="N131" s="17">
        <v>1</v>
      </c>
      <c r="O131" s="17" t="s">
        <v>28</v>
      </c>
      <c r="P131" s="23">
        <f t="shared" si="31"/>
        <v>2</v>
      </c>
      <c r="Q131" s="23">
        <f t="shared" si="32"/>
        <v>1</v>
      </c>
      <c r="R131" s="17" t="s">
        <v>30</v>
      </c>
      <c r="S131" s="36"/>
      <c r="T131" s="64">
        <v>6696</v>
      </c>
      <c r="U131" s="65">
        <v>4374.4944044010363</v>
      </c>
      <c r="V131" s="4">
        <v>27.542307582323765</v>
      </c>
      <c r="W131" s="4">
        <v>32.208974107990194</v>
      </c>
      <c r="X131" s="6">
        <v>120483.67040316755</v>
      </c>
      <c r="Y131" s="198">
        <v>140897.97700690097</v>
      </c>
      <c r="AA131" s="210">
        <f t="shared" si="25"/>
        <v>4374.4944044010363</v>
      </c>
      <c r="AB131" s="209">
        <f t="shared" si="15"/>
        <v>37.208974107990194</v>
      </c>
      <c r="AC131" s="211">
        <f t="shared" si="23"/>
        <v>40</v>
      </c>
      <c r="AD131" s="212">
        <f t="shared" si="24"/>
        <v>12209.327147135307</v>
      </c>
      <c r="AE131" s="14">
        <f t="shared" si="20"/>
        <v>0</v>
      </c>
      <c r="AF131" s="14">
        <f t="shared" si="21"/>
        <v>12209.327147135307</v>
      </c>
    </row>
    <row r="132" spans="1:32" x14ac:dyDescent="0.25">
      <c r="A132" s="181">
        <f t="shared" si="18"/>
        <v>78</v>
      </c>
      <c r="B132" s="19" t="s">
        <v>12</v>
      </c>
      <c r="C132" s="23">
        <f t="shared" si="26"/>
        <v>2</v>
      </c>
      <c r="D132" s="69">
        <f t="shared" si="27"/>
        <v>39173</v>
      </c>
      <c r="E132" s="69">
        <f t="shared" si="22"/>
        <v>39202</v>
      </c>
      <c r="F132" s="18">
        <f t="shared" si="19"/>
        <v>7.939767282683094E-2</v>
      </c>
      <c r="G132" s="18" t="s">
        <v>111</v>
      </c>
      <c r="H132" s="23">
        <f t="shared" si="28"/>
        <v>32</v>
      </c>
      <c r="I132" s="18" t="s">
        <v>49</v>
      </c>
      <c r="J132" s="23">
        <f t="shared" si="29"/>
        <v>1</v>
      </c>
      <c r="K132" s="16" t="s">
        <v>18</v>
      </c>
      <c r="L132" s="23">
        <f t="shared" si="30"/>
        <v>1</v>
      </c>
      <c r="M132" s="67">
        <v>9</v>
      </c>
      <c r="N132" s="17">
        <v>1</v>
      </c>
      <c r="O132" s="17" t="s">
        <v>28</v>
      </c>
      <c r="P132" s="23">
        <f t="shared" si="31"/>
        <v>2</v>
      </c>
      <c r="Q132" s="23">
        <f t="shared" si="32"/>
        <v>1</v>
      </c>
      <c r="R132" s="17" t="s">
        <v>30</v>
      </c>
      <c r="S132" s="36"/>
      <c r="T132" s="64">
        <v>6480</v>
      </c>
      <c r="U132" s="65">
        <v>4209.8057559038816</v>
      </c>
      <c r="V132" s="4">
        <v>26.127938650321592</v>
      </c>
      <c r="W132" s="4">
        <v>30.79460566137065</v>
      </c>
      <c r="X132" s="6">
        <v>109993.54652002733</v>
      </c>
      <c r="Y132" s="198">
        <v>129639.30816402842</v>
      </c>
      <c r="AA132" s="210">
        <f t="shared" si="25"/>
        <v>4209.8057559038816</v>
      </c>
      <c r="AB132" s="209">
        <f t="shared" si="15"/>
        <v>35.794605661370653</v>
      </c>
      <c r="AC132" s="211">
        <f t="shared" si="23"/>
        <v>40</v>
      </c>
      <c r="AD132" s="212">
        <f t="shared" si="24"/>
        <v>17703.893292607423</v>
      </c>
      <c r="AE132" s="14">
        <f t="shared" si="20"/>
        <v>0</v>
      </c>
      <c r="AF132" s="14">
        <f t="shared" si="21"/>
        <v>17703.893292607423</v>
      </c>
    </row>
    <row r="133" spans="1:32" x14ac:dyDescent="0.25">
      <c r="A133" s="181">
        <f t="shared" si="18"/>
        <v>79</v>
      </c>
      <c r="B133" s="19" t="s">
        <v>12</v>
      </c>
      <c r="C133" s="23">
        <f t="shared" si="26"/>
        <v>2</v>
      </c>
      <c r="D133" s="69">
        <f t="shared" si="27"/>
        <v>39203</v>
      </c>
      <c r="E133" s="69">
        <f t="shared" si="22"/>
        <v>39233</v>
      </c>
      <c r="F133" s="18">
        <f t="shared" si="19"/>
        <v>8.2135523613963035E-2</v>
      </c>
      <c r="G133" s="18" t="s">
        <v>111</v>
      </c>
      <c r="H133" s="23">
        <f t="shared" si="28"/>
        <v>32</v>
      </c>
      <c r="I133" s="18" t="s">
        <v>49</v>
      </c>
      <c r="J133" s="23">
        <f t="shared" si="29"/>
        <v>1</v>
      </c>
      <c r="K133" s="16" t="s">
        <v>18</v>
      </c>
      <c r="L133" s="23">
        <f t="shared" si="30"/>
        <v>1</v>
      </c>
      <c r="M133" s="67">
        <v>9</v>
      </c>
      <c r="N133" s="17">
        <v>1</v>
      </c>
      <c r="O133" s="17" t="s">
        <v>28</v>
      </c>
      <c r="P133" s="23">
        <f t="shared" si="31"/>
        <v>2</v>
      </c>
      <c r="Q133" s="23">
        <f t="shared" si="32"/>
        <v>1</v>
      </c>
      <c r="R133" s="17" t="s">
        <v>30</v>
      </c>
      <c r="S133" s="36"/>
      <c r="T133" s="64">
        <v>6696</v>
      </c>
      <c r="U133" s="65">
        <v>4325.1345064325469</v>
      </c>
      <c r="V133" s="4">
        <v>26.582311646237262</v>
      </c>
      <c r="W133" s="4">
        <v>31.248977995012492</v>
      </c>
      <c r="X133" s="6">
        <v>114972.07336188454</v>
      </c>
      <c r="Y133" s="198">
        <v>135156.03301697987</v>
      </c>
      <c r="AA133" s="210">
        <f t="shared" si="25"/>
        <v>4325.1345064325469</v>
      </c>
      <c r="AB133" s="209">
        <f t="shared" si="15"/>
        <v>36.248977995012496</v>
      </c>
      <c r="AC133" s="211">
        <f t="shared" si="23"/>
        <v>40</v>
      </c>
      <c r="AD133" s="212">
        <f t="shared" si="24"/>
        <v>16223.674708159253</v>
      </c>
      <c r="AE133" s="14">
        <f t="shared" si="20"/>
        <v>0</v>
      </c>
      <c r="AF133" s="14">
        <f t="shared" si="21"/>
        <v>16223.674708159253</v>
      </c>
    </row>
    <row r="134" spans="1:32" x14ac:dyDescent="0.25">
      <c r="A134" s="181">
        <f t="shared" si="18"/>
        <v>80</v>
      </c>
      <c r="B134" s="19" t="s">
        <v>12</v>
      </c>
      <c r="C134" s="23">
        <f t="shared" si="26"/>
        <v>2</v>
      </c>
      <c r="D134" s="69">
        <f t="shared" si="27"/>
        <v>39234</v>
      </c>
      <c r="E134" s="69">
        <f t="shared" si="22"/>
        <v>39263</v>
      </c>
      <c r="F134" s="18">
        <f t="shared" si="19"/>
        <v>7.939767282683094E-2</v>
      </c>
      <c r="G134" s="18" t="s">
        <v>111</v>
      </c>
      <c r="H134" s="23">
        <f t="shared" si="28"/>
        <v>32</v>
      </c>
      <c r="I134" s="18" t="s">
        <v>49</v>
      </c>
      <c r="J134" s="23">
        <f t="shared" si="29"/>
        <v>1</v>
      </c>
      <c r="K134" s="16" t="s">
        <v>18</v>
      </c>
      <c r="L134" s="23">
        <f t="shared" si="30"/>
        <v>1</v>
      </c>
      <c r="M134" s="67">
        <v>9</v>
      </c>
      <c r="N134" s="17">
        <v>1</v>
      </c>
      <c r="O134" s="17" t="s">
        <v>28</v>
      </c>
      <c r="P134" s="23">
        <f t="shared" si="31"/>
        <v>2</v>
      </c>
      <c r="Q134" s="23">
        <f t="shared" si="32"/>
        <v>1</v>
      </c>
      <c r="R134" s="17" t="s">
        <v>30</v>
      </c>
      <c r="S134" s="36"/>
      <c r="T134" s="64">
        <v>6480</v>
      </c>
      <c r="U134" s="65">
        <v>4162.2643186294399</v>
      </c>
      <c r="V134" s="4">
        <v>37.891034155215749</v>
      </c>
      <c r="W134" s="4">
        <v>42.557700954337186</v>
      </c>
      <c r="X134" s="6">
        <v>157712.49946022392</v>
      </c>
      <c r="Y134" s="198">
        <v>177136.40016513973</v>
      </c>
      <c r="AA134" s="210">
        <f t="shared" si="25"/>
        <v>4162.2643186294399</v>
      </c>
      <c r="AB134" s="209">
        <f t="shared" si="15"/>
        <v>47.557700954337186</v>
      </c>
      <c r="AC134" s="211">
        <f t="shared" si="23"/>
        <v>40</v>
      </c>
      <c r="AD134" s="212">
        <f t="shared" si="24"/>
        <v>-31457.149013109334</v>
      </c>
      <c r="AE134" s="14">
        <f t="shared" si="20"/>
        <v>-31457.149013109334</v>
      </c>
      <c r="AF134" s="14">
        <f t="shared" si="21"/>
        <v>0</v>
      </c>
    </row>
    <row r="135" spans="1:32" x14ac:dyDescent="0.25">
      <c r="A135" s="181">
        <f t="shared" si="18"/>
        <v>81</v>
      </c>
      <c r="B135" s="19" t="s">
        <v>12</v>
      </c>
      <c r="C135" s="23">
        <f t="shared" si="26"/>
        <v>2</v>
      </c>
      <c r="D135" s="69">
        <f t="shared" si="27"/>
        <v>39264</v>
      </c>
      <c r="E135" s="69">
        <f t="shared" si="22"/>
        <v>39294</v>
      </c>
      <c r="F135" s="18">
        <f t="shared" si="19"/>
        <v>8.2135523613963035E-2</v>
      </c>
      <c r="G135" s="18" t="s">
        <v>111</v>
      </c>
      <c r="H135" s="23">
        <f t="shared" si="28"/>
        <v>32</v>
      </c>
      <c r="I135" s="18" t="s">
        <v>49</v>
      </c>
      <c r="J135" s="23">
        <f t="shared" si="29"/>
        <v>1</v>
      </c>
      <c r="K135" s="16" t="s">
        <v>18</v>
      </c>
      <c r="L135" s="23">
        <f t="shared" si="30"/>
        <v>1</v>
      </c>
      <c r="M135" s="67">
        <v>9</v>
      </c>
      <c r="N135" s="17">
        <v>1</v>
      </c>
      <c r="O135" s="17" t="s">
        <v>28</v>
      </c>
      <c r="P135" s="23">
        <f t="shared" si="31"/>
        <v>2</v>
      </c>
      <c r="Q135" s="23">
        <f t="shared" si="32"/>
        <v>1</v>
      </c>
      <c r="R135" s="17" t="s">
        <v>30</v>
      </c>
      <c r="S135" s="36"/>
      <c r="T135" s="64">
        <v>6696</v>
      </c>
      <c r="U135" s="65">
        <v>4276.2497539854248</v>
      </c>
      <c r="V135" s="4">
        <v>47.138227195580882</v>
      </c>
      <c r="W135" s="4">
        <v>51.804893855838451</v>
      </c>
      <c r="X135" s="6">
        <v>201574.83244841182</v>
      </c>
      <c r="Y135" s="198">
        <v>221530.66460627023</v>
      </c>
      <c r="AA135" s="210">
        <f t="shared" si="25"/>
        <v>4276.2497539854248</v>
      </c>
      <c r="AB135" s="209">
        <f t="shared" si="15"/>
        <v>56.804893855838451</v>
      </c>
      <c r="AC135" s="211">
        <f t="shared" si="23"/>
        <v>40</v>
      </c>
      <c r="AD135" s="212">
        <f t="shared" si="24"/>
        <v>-71861.923216780357</v>
      </c>
      <c r="AE135" s="14">
        <f t="shared" si="20"/>
        <v>-71861.923216780357</v>
      </c>
      <c r="AF135" s="14">
        <f t="shared" si="21"/>
        <v>0</v>
      </c>
    </row>
    <row r="136" spans="1:32" x14ac:dyDescent="0.25">
      <c r="A136" s="181">
        <f t="shared" si="18"/>
        <v>82</v>
      </c>
      <c r="B136" s="19" t="s">
        <v>12</v>
      </c>
      <c r="C136" s="23">
        <f t="shared" si="26"/>
        <v>2</v>
      </c>
      <c r="D136" s="69">
        <f t="shared" si="27"/>
        <v>39295</v>
      </c>
      <c r="E136" s="69">
        <f t="shared" si="22"/>
        <v>39325</v>
      </c>
      <c r="F136" s="18">
        <f t="shared" si="19"/>
        <v>8.2135523613963035E-2</v>
      </c>
      <c r="G136" s="18" t="s">
        <v>111</v>
      </c>
      <c r="H136" s="23">
        <f t="shared" si="28"/>
        <v>32</v>
      </c>
      <c r="I136" s="18" t="s">
        <v>49</v>
      </c>
      <c r="J136" s="23">
        <f t="shared" si="29"/>
        <v>1</v>
      </c>
      <c r="K136" s="16" t="s">
        <v>18</v>
      </c>
      <c r="L136" s="23">
        <f t="shared" si="30"/>
        <v>1</v>
      </c>
      <c r="M136" s="67">
        <v>9</v>
      </c>
      <c r="N136" s="17">
        <v>1</v>
      </c>
      <c r="O136" s="17" t="s">
        <v>28</v>
      </c>
      <c r="P136" s="23">
        <f t="shared" si="31"/>
        <v>2</v>
      </c>
      <c r="Q136" s="23">
        <f t="shared" si="32"/>
        <v>1</v>
      </c>
      <c r="R136" s="17" t="s">
        <v>30</v>
      </c>
      <c r="S136" s="36"/>
      <c r="T136" s="64">
        <v>6696</v>
      </c>
      <c r="U136" s="65">
        <v>4251.5876490783257</v>
      </c>
      <c r="V136" s="4">
        <v>52.493823754217608</v>
      </c>
      <c r="W136" s="4">
        <v>57.160490613157322</v>
      </c>
      <c r="X136" s="6">
        <v>223182.09272632602</v>
      </c>
      <c r="Y136" s="198">
        <v>243022.83590615724</v>
      </c>
      <c r="AA136" s="210">
        <f t="shared" si="25"/>
        <v>4251.5876490783257</v>
      </c>
      <c r="AB136" s="209">
        <f t="shared" si="15"/>
        <v>62.160490613157322</v>
      </c>
      <c r="AC136" s="211">
        <f t="shared" si="23"/>
        <v>40</v>
      </c>
      <c r="AD136" s="212">
        <f t="shared" si="24"/>
        <v>-94217.268188415837</v>
      </c>
      <c r="AE136" s="14">
        <f t="shared" si="20"/>
        <v>-94217.268188415837</v>
      </c>
      <c r="AF136" s="14">
        <f t="shared" si="21"/>
        <v>0</v>
      </c>
    </row>
    <row r="137" spans="1:32" x14ac:dyDescent="0.25">
      <c r="A137" s="181">
        <f t="shared" si="18"/>
        <v>83</v>
      </c>
      <c r="B137" s="19" t="s">
        <v>12</v>
      </c>
      <c r="C137" s="23">
        <f t="shared" si="26"/>
        <v>2</v>
      </c>
      <c r="D137" s="69">
        <f t="shared" si="27"/>
        <v>39326</v>
      </c>
      <c r="E137" s="69">
        <f t="shared" si="22"/>
        <v>39355</v>
      </c>
      <c r="F137" s="18">
        <f t="shared" si="19"/>
        <v>7.939767282683094E-2</v>
      </c>
      <c r="G137" s="18" t="s">
        <v>111</v>
      </c>
      <c r="H137" s="23">
        <f t="shared" si="28"/>
        <v>32</v>
      </c>
      <c r="I137" s="18" t="s">
        <v>49</v>
      </c>
      <c r="J137" s="23">
        <f t="shared" si="29"/>
        <v>1</v>
      </c>
      <c r="K137" s="16" t="s">
        <v>18</v>
      </c>
      <c r="L137" s="23">
        <f t="shared" si="30"/>
        <v>1</v>
      </c>
      <c r="M137" s="67">
        <v>9</v>
      </c>
      <c r="N137" s="17">
        <v>1</v>
      </c>
      <c r="O137" s="17" t="s">
        <v>28</v>
      </c>
      <c r="P137" s="23">
        <f t="shared" si="31"/>
        <v>2</v>
      </c>
      <c r="Q137" s="23">
        <f t="shared" si="32"/>
        <v>1</v>
      </c>
      <c r="R137" s="17" t="s">
        <v>30</v>
      </c>
      <c r="S137" s="36"/>
      <c r="T137" s="64">
        <v>6480</v>
      </c>
      <c r="U137" s="65">
        <v>4091.4279681803955</v>
      </c>
      <c r="V137" s="4">
        <v>42.060148917408746</v>
      </c>
      <c r="W137" s="4">
        <v>46.726815425129693</v>
      </c>
      <c r="X137" s="6">
        <v>172086.06962651853</v>
      </c>
      <c r="Y137" s="198">
        <v>191179.39949437874</v>
      </c>
      <c r="AA137" s="210">
        <f t="shared" si="25"/>
        <v>4091.4279681803955</v>
      </c>
      <c r="AB137" s="209">
        <f t="shared" ref="AB137:AB158" si="33">CHOOSE($AB$48,V137,W137)+$AB$49</f>
        <v>51.726815425129693</v>
      </c>
      <c r="AC137" s="211">
        <f t="shared" si="23"/>
        <v>40</v>
      </c>
      <c r="AD137" s="212">
        <f t="shared" si="24"/>
        <v>-47979.420608064902</v>
      </c>
      <c r="AE137" s="14">
        <f t="shared" si="20"/>
        <v>-47979.420608064902</v>
      </c>
      <c r="AF137" s="14">
        <f t="shared" si="21"/>
        <v>0</v>
      </c>
    </row>
    <row r="138" spans="1:32" x14ac:dyDescent="0.25">
      <c r="A138" s="181">
        <f t="shared" si="18"/>
        <v>84</v>
      </c>
      <c r="B138" s="19" t="s">
        <v>12</v>
      </c>
      <c r="C138" s="23">
        <f t="shared" si="26"/>
        <v>2</v>
      </c>
      <c r="D138" s="69">
        <f t="shared" si="27"/>
        <v>39356</v>
      </c>
      <c r="E138" s="69">
        <f t="shared" si="22"/>
        <v>39386</v>
      </c>
      <c r="F138" s="18">
        <f t="shared" si="19"/>
        <v>8.2135523613963035E-2</v>
      </c>
      <c r="G138" s="18" t="s">
        <v>111</v>
      </c>
      <c r="H138" s="23">
        <f t="shared" si="28"/>
        <v>32</v>
      </c>
      <c r="I138" s="18" t="s">
        <v>49</v>
      </c>
      <c r="J138" s="23">
        <f t="shared" si="29"/>
        <v>1</v>
      </c>
      <c r="K138" s="16" t="s">
        <v>18</v>
      </c>
      <c r="L138" s="23">
        <f t="shared" si="30"/>
        <v>1</v>
      </c>
      <c r="M138" s="67">
        <v>9</v>
      </c>
      <c r="N138" s="17">
        <v>1</v>
      </c>
      <c r="O138" s="17" t="s">
        <v>28</v>
      </c>
      <c r="P138" s="23">
        <f t="shared" si="31"/>
        <v>2</v>
      </c>
      <c r="Q138" s="23">
        <f t="shared" si="32"/>
        <v>1</v>
      </c>
      <c r="R138" s="17" t="s">
        <v>30</v>
      </c>
      <c r="S138" s="36"/>
      <c r="T138" s="64">
        <v>6696</v>
      </c>
      <c r="U138" s="65">
        <v>4203.4128803588965</v>
      </c>
      <c r="V138" s="4">
        <v>37.986108347132649</v>
      </c>
      <c r="W138" s="4">
        <v>42.652775570109327</v>
      </c>
      <c r="X138" s="6">
        <v>159671.29710104596</v>
      </c>
      <c r="Y138" s="198">
        <v>179287.22621445483</v>
      </c>
      <c r="AA138" s="210">
        <f t="shared" si="25"/>
        <v>4203.4128803588965</v>
      </c>
      <c r="AB138" s="209">
        <f t="shared" si="33"/>
        <v>47.652775570109327</v>
      </c>
      <c r="AC138" s="211">
        <f t="shared" si="23"/>
        <v>40</v>
      </c>
      <c r="AD138" s="212">
        <f t="shared" si="24"/>
        <v>-32167.775401893443</v>
      </c>
      <c r="AE138" s="14">
        <f t="shared" si="20"/>
        <v>-32167.775401893443</v>
      </c>
      <c r="AF138" s="14">
        <f t="shared" si="21"/>
        <v>0</v>
      </c>
    </row>
    <row r="139" spans="1:32" x14ac:dyDescent="0.25">
      <c r="A139" s="181">
        <f t="shared" si="18"/>
        <v>85</v>
      </c>
      <c r="B139" s="19" t="s">
        <v>12</v>
      </c>
      <c r="C139" s="23">
        <f t="shared" si="26"/>
        <v>2</v>
      </c>
      <c r="D139" s="69">
        <f t="shared" si="27"/>
        <v>39387</v>
      </c>
      <c r="E139" s="69">
        <f t="shared" si="22"/>
        <v>39416</v>
      </c>
      <c r="F139" s="18">
        <f t="shared" si="19"/>
        <v>7.939767282683094E-2</v>
      </c>
      <c r="G139" s="18" t="s">
        <v>111</v>
      </c>
      <c r="H139" s="23">
        <f t="shared" si="28"/>
        <v>32</v>
      </c>
      <c r="I139" s="18" t="s">
        <v>49</v>
      </c>
      <c r="J139" s="23">
        <f t="shared" si="29"/>
        <v>1</v>
      </c>
      <c r="K139" s="16" t="s">
        <v>18</v>
      </c>
      <c r="L139" s="23">
        <f t="shared" si="30"/>
        <v>1</v>
      </c>
      <c r="M139" s="67">
        <v>9</v>
      </c>
      <c r="N139" s="17">
        <v>1</v>
      </c>
      <c r="O139" s="17" t="s">
        <v>28</v>
      </c>
      <c r="P139" s="23">
        <f t="shared" si="31"/>
        <v>2</v>
      </c>
      <c r="Q139" s="23">
        <f t="shared" si="32"/>
        <v>1</v>
      </c>
      <c r="R139" s="17" t="s">
        <v>30</v>
      </c>
      <c r="S139" s="36"/>
      <c r="T139" s="64">
        <v>6480</v>
      </c>
      <c r="U139" s="65">
        <v>4045.0746394958314</v>
      </c>
      <c r="V139" s="4">
        <v>27.177279605807936</v>
      </c>
      <c r="W139" s="4">
        <v>31.843945868487562</v>
      </c>
      <c r="X139" s="6">
        <v>109934.12450394094</v>
      </c>
      <c r="Y139" s="198">
        <v>128811.13785409709</v>
      </c>
      <c r="AA139" s="210">
        <f t="shared" si="25"/>
        <v>4045.0746394958314</v>
      </c>
      <c r="AB139" s="209">
        <f t="shared" si="33"/>
        <v>36.843945868487566</v>
      </c>
      <c r="AC139" s="211">
        <f t="shared" si="23"/>
        <v>40</v>
      </c>
      <c r="AD139" s="212">
        <f t="shared" si="24"/>
        <v>12766.474528256987</v>
      </c>
      <c r="AE139" s="14">
        <f t="shared" si="20"/>
        <v>0</v>
      </c>
      <c r="AF139" s="14">
        <f t="shared" si="21"/>
        <v>12766.474528256987</v>
      </c>
    </row>
    <row r="140" spans="1:32" x14ac:dyDescent="0.25">
      <c r="A140" s="181">
        <f t="shared" si="18"/>
        <v>86</v>
      </c>
      <c r="B140" s="19" t="s">
        <v>12</v>
      </c>
      <c r="C140" s="23">
        <f t="shared" si="26"/>
        <v>2</v>
      </c>
      <c r="D140" s="69">
        <f t="shared" si="27"/>
        <v>39417</v>
      </c>
      <c r="E140" s="69">
        <f t="shared" si="22"/>
        <v>39447</v>
      </c>
      <c r="F140" s="18">
        <f t="shared" si="19"/>
        <v>8.2135523613963035E-2</v>
      </c>
      <c r="G140" s="18" t="s">
        <v>111</v>
      </c>
      <c r="H140" s="23">
        <f t="shared" si="28"/>
        <v>32</v>
      </c>
      <c r="I140" s="18" t="s">
        <v>49</v>
      </c>
      <c r="J140" s="23">
        <f t="shared" si="29"/>
        <v>1</v>
      </c>
      <c r="K140" s="16" t="s">
        <v>18</v>
      </c>
      <c r="L140" s="23">
        <f t="shared" si="30"/>
        <v>1</v>
      </c>
      <c r="M140" s="67">
        <v>9</v>
      </c>
      <c r="N140" s="17">
        <v>1</v>
      </c>
      <c r="O140" s="17" t="s">
        <v>28</v>
      </c>
      <c r="P140" s="23">
        <f t="shared" si="31"/>
        <v>2</v>
      </c>
      <c r="Q140" s="23">
        <f t="shared" si="32"/>
        <v>1</v>
      </c>
      <c r="R140" s="17" t="s">
        <v>30</v>
      </c>
      <c r="S140" s="36"/>
      <c r="T140" s="64">
        <v>6696</v>
      </c>
      <c r="U140" s="65">
        <v>4155.9874056026129</v>
      </c>
      <c r="V140" s="4">
        <v>26.167357241627233</v>
      </c>
      <c r="W140" s="4">
        <v>30.834023550666032</v>
      </c>
      <c r="X140" s="6">
        <v>108751.20713410711</v>
      </c>
      <c r="Y140" s="198">
        <v>128145.81354062239</v>
      </c>
      <c r="AA140" s="210">
        <f t="shared" si="25"/>
        <v>4155.9874056026129</v>
      </c>
      <c r="AB140" s="209">
        <f t="shared" si="33"/>
        <v>35.834023550666032</v>
      </c>
      <c r="AC140" s="211">
        <f t="shared" si="23"/>
        <v>40</v>
      </c>
      <c r="AD140" s="212">
        <f t="shared" si="24"/>
        <v>17313.745655469062</v>
      </c>
      <c r="AE140" s="14">
        <f t="shared" si="20"/>
        <v>0</v>
      </c>
      <c r="AF140" s="14">
        <f t="shared" si="21"/>
        <v>17313.745655469062</v>
      </c>
    </row>
    <row r="141" spans="1:32" x14ac:dyDescent="0.25">
      <c r="A141" s="181">
        <f t="shared" si="18"/>
        <v>87</v>
      </c>
      <c r="B141" s="19" t="s">
        <v>12</v>
      </c>
      <c r="C141" s="23">
        <f t="shared" si="26"/>
        <v>2</v>
      </c>
      <c r="D141" s="69">
        <f t="shared" si="27"/>
        <v>39448</v>
      </c>
      <c r="E141" s="69">
        <f t="shared" si="22"/>
        <v>39478</v>
      </c>
      <c r="F141" s="18">
        <f t="shared" si="19"/>
        <v>8.2135523613963035E-2</v>
      </c>
      <c r="G141" s="18" t="s">
        <v>111</v>
      </c>
      <c r="H141" s="23">
        <f t="shared" si="28"/>
        <v>32</v>
      </c>
      <c r="I141" s="18" t="s">
        <v>49</v>
      </c>
      <c r="J141" s="23">
        <f t="shared" si="29"/>
        <v>1</v>
      </c>
      <c r="K141" s="16" t="s">
        <v>18</v>
      </c>
      <c r="L141" s="23">
        <f t="shared" si="30"/>
        <v>1</v>
      </c>
      <c r="M141" s="67">
        <v>9</v>
      </c>
      <c r="N141" s="17">
        <v>1</v>
      </c>
      <c r="O141" s="17" t="s">
        <v>28</v>
      </c>
      <c r="P141" s="23">
        <f t="shared" si="31"/>
        <v>2</v>
      </c>
      <c r="Q141" s="23">
        <f t="shared" si="32"/>
        <v>1</v>
      </c>
      <c r="R141" s="17" t="s">
        <v>30</v>
      </c>
      <c r="S141" s="36"/>
      <c r="T141" s="64">
        <v>6696</v>
      </c>
      <c r="U141" s="65">
        <v>4132.1664959967338</v>
      </c>
      <c r="V141" s="4">
        <v>29.807223106068641</v>
      </c>
      <c r="W141" s="4">
        <v>34.473889665062401</v>
      </c>
      <c r="X141" s="6">
        <v>123168.40865759653</v>
      </c>
      <c r="Y141" s="198">
        <v>142451.85186065891</v>
      </c>
      <c r="AA141" s="210">
        <f t="shared" si="25"/>
        <v>4132.1664959967338</v>
      </c>
      <c r="AB141" s="209">
        <f t="shared" si="33"/>
        <v>39.473889665062401</v>
      </c>
      <c r="AC141" s="211">
        <f t="shared" si="23"/>
        <v>40</v>
      </c>
      <c r="AD141" s="212">
        <f t="shared" si="24"/>
        <v>2173.9754992267649</v>
      </c>
      <c r="AE141" s="14">
        <f t="shared" si="20"/>
        <v>0</v>
      </c>
      <c r="AF141" s="14">
        <f t="shared" si="21"/>
        <v>2173.9754992267649</v>
      </c>
    </row>
    <row r="142" spans="1:32" x14ac:dyDescent="0.25">
      <c r="A142" s="181">
        <f t="shared" si="18"/>
        <v>88</v>
      </c>
      <c r="B142" s="19" t="s">
        <v>12</v>
      </c>
      <c r="C142" s="23">
        <f t="shared" si="26"/>
        <v>2</v>
      </c>
      <c r="D142" s="69">
        <f t="shared" si="27"/>
        <v>39479</v>
      </c>
      <c r="E142" s="69">
        <f t="shared" si="22"/>
        <v>39507</v>
      </c>
      <c r="F142" s="18">
        <f t="shared" si="19"/>
        <v>7.665982203969883E-2</v>
      </c>
      <c r="G142" s="18" t="s">
        <v>111</v>
      </c>
      <c r="H142" s="23">
        <f t="shared" si="28"/>
        <v>32</v>
      </c>
      <c r="I142" s="18" t="s">
        <v>49</v>
      </c>
      <c r="J142" s="23">
        <f t="shared" si="29"/>
        <v>1</v>
      </c>
      <c r="K142" s="16" t="s">
        <v>18</v>
      </c>
      <c r="L142" s="23">
        <f t="shared" si="30"/>
        <v>1</v>
      </c>
      <c r="M142" s="67">
        <v>9</v>
      </c>
      <c r="N142" s="17">
        <v>1</v>
      </c>
      <c r="O142" s="17" t="s">
        <v>28</v>
      </c>
      <c r="P142" s="23">
        <f t="shared" si="31"/>
        <v>2</v>
      </c>
      <c r="Q142" s="23">
        <f t="shared" si="32"/>
        <v>1</v>
      </c>
      <c r="R142" s="17" t="s">
        <v>30</v>
      </c>
      <c r="S142" s="36"/>
      <c r="T142" s="64">
        <v>6264</v>
      </c>
      <c r="U142" s="65">
        <v>3844.7933614653402</v>
      </c>
      <c r="V142" s="4">
        <v>28.082904471959221</v>
      </c>
      <c r="W142" s="4">
        <v>32.749571138625889</v>
      </c>
      <c r="X142" s="6">
        <v>107972.96468445413</v>
      </c>
      <c r="Y142" s="198">
        <v>125915.33370462572</v>
      </c>
      <c r="AA142" s="210">
        <f t="shared" si="25"/>
        <v>3844.7933614653402</v>
      </c>
      <c r="AB142" s="209">
        <f t="shared" si="33"/>
        <v>37.749571138625889</v>
      </c>
      <c r="AC142" s="211">
        <f t="shared" si="23"/>
        <v>40</v>
      </c>
      <c r="AD142" s="212">
        <f t="shared" si="24"/>
        <v>8652.4339466611873</v>
      </c>
      <c r="AE142" s="14">
        <f t="shared" si="20"/>
        <v>0</v>
      </c>
      <c r="AF142" s="14">
        <f t="shared" si="21"/>
        <v>8652.4339466611873</v>
      </c>
    </row>
    <row r="143" spans="1:32" x14ac:dyDescent="0.25">
      <c r="A143" s="181">
        <f t="shared" si="18"/>
        <v>89</v>
      </c>
      <c r="B143" s="19" t="s">
        <v>12</v>
      </c>
      <c r="C143" s="23">
        <f t="shared" si="26"/>
        <v>2</v>
      </c>
      <c r="D143" s="69">
        <f t="shared" si="27"/>
        <v>39508</v>
      </c>
      <c r="E143" s="69">
        <f t="shared" si="22"/>
        <v>39538</v>
      </c>
      <c r="F143" s="18">
        <f t="shared" si="19"/>
        <v>8.2135523613963035E-2</v>
      </c>
      <c r="G143" s="18" t="s">
        <v>111</v>
      </c>
      <c r="H143" s="23">
        <f t="shared" si="28"/>
        <v>32</v>
      </c>
      <c r="I143" s="18" t="s">
        <v>49</v>
      </c>
      <c r="J143" s="23">
        <f t="shared" si="29"/>
        <v>1</v>
      </c>
      <c r="K143" s="16" t="s">
        <v>18</v>
      </c>
      <c r="L143" s="23">
        <f t="shared" si="30"/>
        <v>1</v>
      </c>
      <c r="M143" s="67">
        <v>9</v>
      </c>
      <c r="N143" s="17">
        <v>1</v>
      </c>
      <c r="O143" s="17" t="s">
        <v>28</v>
      </c>
      <c r="P143" s="23">
        <f t="shared" si="31"/>
        <v>2</v>
      </c>
      <c r="Q143" s="23">
        <f t="shared" si="32"/>
        <v>1</v>
      </c>
      <c r="R143" s="17" t="s">
        <v>30</v>
      </c>
      <c r="S143" s="36"/>
      <c r="T143" s="64">
        <v>6696</v>
      </c>
      <c r="U143" s="65">
        <v>4086.4072815418826</v>
      </c>
      <c r="V143" s="4">
        <v>27.691513869878928</v>
      </c>
      <c r="W143" s="4">
        <v>32.358180964673572</v>
      </c>
      <c r="X143" s="6">
        <v>113158.80391479129</v>
      </c>
      <c r="Y143" s="198">
        <v>132228.70631149202</v>
      </c>
      <c r="AA143" s="210">
        <f t="shared" si="25"/>
        <v>4086.4072815418826</v>
      </c>
      <c r="AB143" s="209">
        <f t="shared" si="33"/>
        <v>37.358180964673572</v>
      </c>
      <c r="AC143" s="211">
        <f t="shared" si="23"/>
        <v>40</v>
      </c>
      <c r="AD143" s="212">
        <f t="shared" si="24"/>
        <v>10795.548542473867</v>
      </c>
      <c r="AE143" s="14">
        <f t="shared" si="20"/>
        <v>0</v>
      </c>
      <c r="AF143" s="14">
        <f t="shared" si="21"/>
        <v>10795.548542473867</v>
      </c>
    </row>
    <row r="144" spans="1:32" x14ac:dyDescent="0.25">
      <c r="A144" s="181">
        <f t="shared" si="18"/>
        <v>90</v>
      </c>
      <c r="B144" s="19" t="s">
        <v>12</v>
      </c>
      <c r="C144" s="23">
        <f t="shared" si="26"/>
        <v>2</v>
      </c>
      <c r="D144" s="69">
        <f t="shared" si="27"/>
        <v>39539</v>
      </c>
      <c r="E144" s="69">
        <f t="shared" si="22"/>
        <v>39568</v>
      </c>
      <c r="F144" s="18">
        <f t="shared" si="19"/>
        <v>7.939767282683094E-2</v>
      </c>
      <c r="G144" s="18" t="s">
        <v>111</v>
      </c>
      <c r="H144" s="23">
        <f t="shared" si="28"/>
        <v>32</v>
      </c>
      <c r="I144" s="18" t="s">
        <v>49</v>
      </c>
      <c r="J144" s="23">
        <f t="shared" si="29"/>
        <v>1</v>
      </c>
      <c r="K144" s="16" t="s">
        <v>18</v>
      </c>
      <c r="L144" s="23">
        <f t="shared" si="30"/>
        <v>1</v>
      </c>
      <c r="M144" s="67">
        <v>9</v>
      </c>
      <c r="N144" s="17">
        <v>1</v>
      </c>
      <c r="O144" s="17" t="s">
        <v>28</v>
      </c>
      <c r="P144" s="23">
        <f t="shared" si="31"/>
        <v>2</v>
      </c>
      <c r="Q144" s="23">
        <f t="shared" si="32"/>
        <v>1</v>
      </c>
      <c r="R144" s="17" t="s">
        <v>30</v>
      </c>
      <c r="S144" s="36"/>
      <c r="T144" s="64">
        <v>6480</v>
      </c>
      <c r="U144" s="65">
        <v>3932.5904924869296</v>
      </c>
      <c r="V144" s="4">
        <v>26.675017284914734</v>
      </c>
      <c r="W144" s="4">
        <v>31.341683951581402</v>
      </c>
      <c r="X144" s="6">
        <v>104901.91936158019</v>
      </c>
      <c r="Y144" s="198">
        <v>123254.00832651921</v>
      </c>
      <c r="AA144" s="210">
        <f t="shared" si="25"/>
        <v>3932.5904924869296</v>
      </c>
      <c r="AB144" s="209">
        <f t="shared" si="33"/>
        <v>36.341683951581402</v>
      </c>
      <c r="AC144" s="211">
        <f t="shared" si="23"/>
        <v>40</v>
      </c>
      <c r="AD144" s="212">
        <f t="shared" si="24"/>
        <v>14386.658910523332</v>
      </c>
      <c r="AE144" s="14">
        <f t="shared" si="20"/>
        <v>0</v>
      </c>
      <c r="AF144" s="14">
        <f t="shared" si="21"/>
        <v>14386.658910523332</v>
      </c>
    </row>
    <row r="145" spans="1:33" x14ac:dyDescent="0.25">
      <c r="A145" s="181">
        <f t="shared" si="18"/>
        <v>91</v>
      </c>
      <c r="B145" s="19" t="s">
        <v>12</v>
      </c>
      <c r="C145" s="23">
        <f t="shared" si="26"/>
        <v>2</v>
      </c>
      <c r="D145" s="69">
        <f t="shared" si="27"/>
        <v>39569</v>
      </c>
      <c r="E145" s="69">
        <f t="shared" si="22"/>
        <v>39599</v>
      </c>
      <c r="F145" s="18">
        <f t="shared" si="19"/>
        <v>8.2135523613963035E-2</v>
      </c>
      <c r="G145" s="18" t="s">
        <v>111</v>
      </c>
      <c r="H145" s="23">
        <f t="shared" si="28"/>
        <v>32</v>
      </c>
      <c r="I145" s="18" t="s">
        <v>49</v>
      </c>
      <c r="J145" s="23">
        <f t="shared" si="29"/>
        <v>1</v>
      </c>
      <c r="K145" s="16" t="s">
        <v>18</v>
      </c>
      <c r="L145" s="23">
        <f t="shared" si="30"/>
        <v>1</v>
      </c>
      <c r="M145" s="67">
        <v>9</v>
      </c>
      <c r="N145" s="17">
        <v>1</v>
      </c>
      <c r="O145" s="17" t="s">
        <v>28</v>
      </c>
      <c r="P145" s="23">
        <f t="shared" si="31"/>
        <v>2</v>
      </c>
      <c r="Q145" s="23">
        <f t="shared" si="32"/>
        <v>1</v>
      </c>
      <c r="R145" s="17" t="s">
        <v>30</v>
      </c>
      <c r="S145" s="36"/>
      <c r="T145" s="64">
        <v>6696</v>
      </c>
      <c r="U145" s="65">
        <v>4040.3495185003062</v>
      </c>
      <c r="V145" s="4">
        <v>26.945093905702912</v>
      </c>
      <c r="W145" s="4">
        <v>31.611760254478142</v>
      </c>
      <c r="X145" s="6">
        <v>108867.5971878523</v>
      </c>
      <c r="Y145" s="198">
        <v>127722.56032312788</v>
      </c>
      <c r="AA145" s="210">
        <f t="shared" si="25"/>
        <v>4040.3495185003062</v>
      </c>
      <c r="AB145" s="209">
        <f t="shared" si="33"/>
        <v>36.611760254478142</v>
      </c>
      <c r="AC145" s="211">
        <f t="shared" si="23"/>
        <v>40</v>
      </c>
      <c r="AD145" s="212">
        <f t="shared" si="24"/>
        <v>13689.672824382838</v>
      </c>
      <c r="AE145" s="14">
        <f t="shared" si="20"/>
        <v>0</v>
      </c>
      <c r="AF145" s="14">
        <f t="shared" si="21"/>
        <v>13689.672824382838</v>
      </c>
    </row>
    <row r="146" spans="1:33" x14ac:dyDescent="0.25">
      <c r="A146" s="181">
        <f t="shared" si="18"/>
        <v>92</v>
      </c>
      <c r="B146" s="19" t="s">
        <v>12</v>
      </c>
      <c r="C146" s="23">
        <f t="shared" si="26"/>
        <v>2</v>
      </c>
      <c r="D146" s="69">
        <f t="shared" si="27"/>
        <v>39600</v>
      </c>
      <c r="E146" s="69">
        <f t="shared" si="22"/>
        <v>39629</v>
      </c>
      <c r="F146" s="18">
        <f t="shared" si="19"/>
        <v>7.939767282683094E-2</v>
      </c>
      <c r="G146" s="18" t="s">
        <v>111</v>
      </c>
      <c r="H146" s="23">
        <f t="shared" si="28"/>
        <v>32</v>
      </c>
      <c r="I146" s="18" t="s">
        <v>49</v>
      </c>
      <c r="J146" s="23">
        <f t="shared" si="29"/>
        <v>1</v>
      </c>
      <c r="K146" s="16" t="s">
        <v>18</v>
      </c>
      <c r="L146" s="23">
        <f t="shared" si="30"/>
        <v>1</v>
      </c>
      <c r="M146" s="67">
        <v>9</v>
      </c>
      <c r="N146" s="17">
        <v>1</v>
      </c>
      <c r="O146" s="17" t="s">
        <v>28</v>
      </c>
      <c r="P146" s="23">
        <f t="shared" si="31"/>
        <v>2</v>
      </c>
      <c r="Q146" s="23">
        <f t="shared" si="32"/>
        <v>1</v>
      </c>
      <c r="R146" s="17" t="s">
        <v>30</v>
      </c>
      <c r="S146" s="36"/>
      <c r="T146" s="64">
        <v>6480</v>
      </c>
      <c r="U146" s="65">
        <v>3888.2395485308434</v>
      </c>
      <c r="V146" s="4">
        <v>37.973322338674173</v>
      </c>
      <c r="W146" s="4">
        <v>42.639989296741334</v>
      </c>
      <c r="X146" s="6">
        <v>147649.37370634265</v>
      </c>
      <c r="Y146" s="198">
        <v>165794.49273252152</v>
      </c>
      <c r="AA146" s="210">
        <f t="shared" si="25"/>
        <v>3888.2395485308434</v>
      </c>
      <c r="AB146" s="209">
        <f t="shared" si="33"/>
        <v>47.639989296741334</v>
      </c>
      <c r="AC146" s="211">
        <f t="shared" si="23"/>
        <v>40</v>
      </c>
      <c r="AD146" s="212">
        <f t="shared" si="24"/>
        <v>-29706.108533941999</v>
      </c>
      <c r="AE146" s="14">
        <f t="shared" si="20"/>
        <v>-29706.108533941999</v>
      </c>
      <c r="AF146" s="14">
        <f t="shared" si="21"/>
        <v>0</v>
      </c>
    </row>
    <row r="147" spans="1:33" x14ac:dyDescent="0.25">
      <c r="A147" s="181">
        <f t="shared" si="18"/>
        <v>93</v>
      </c>
      <c r="B147" s="19" t="s">
        <v>12</v>
      </c>
      <c r="C147" s="23">
        <f t="shared" si="26"/>
        <v>2</v>
      </c>
      <c r="D147" s="69">
        <f t="shared" si="27"/>
        <v>39630</v>
      </c>
      <c r="E147" s="69">
        <f t="shared" si="22"/>
        <v>39660</v>
      </c>
      <c r="F147" s="18">
        <f t="shared" si="19"/>
        <v>8.2135523613963035E-2</v>
      </c>
      <c r="G147" s="18" t="s">
        <v>111</v>
      </c>
      <c r="H147" s="23">
        <f t="shared" si="28"/>
        <v>32</v>
      </c>
      <c r="I147" s="18" t="s">
        <v>49</v>
      </c>
      <c r="J147" s="23">
        <f t="shared" si="29"/>
        <v>1</v>
      </c>
      <c r="K147" s="16" t="s">
        <v>18</v>
      </c>
      <c r="L147" s="23">
        <f t="shared" si="30"/>
        <v>1</v>
      </c>
      <c r="M147" s="67">
        <v>9</v>
      </c>
      <c r="N147" s="17">
        <v>1</v>
      </c>
      <c r="O147" s="17" t="s">
        <v>28</v>
      </c>
      <c r="P147" s="23">
        <f t="shared" si="31"/>
        <v>2</v>
      </c>
      <c r="Q147" s="23">
        <f t="shared" si="32"/>
        <v>1</v>
      </c>
      <c r="R147" s="17" t="s">
        <v>30</v>
      </c>
      <c r="S147" s="36"/>
      <c r="T147" s="64">
        <v>6696</v>
      </c>
      <c r="U147" s="65">
        <v>3994.7557101643201</v>
      </c>
      <c r="V147" s="4">
        <v>46.761798178601616</v>
      </c>
      <c r="W147" s="4">
        <v>51.428465242632583</v>
      </c>
      <c r="X147" s="6">
        <v>186801.96029152031</v>
      </c>
      <c r="Y147" s="198">
        <v>205444.15519299379</v>
      </c>
      <c r="AA147" s="210">
        <f t="shared" si="25"/>
        <v>3994.7557101643201</v>
      </c>
      <c r="AB147" s="209">
        <f t="shared" si="33"/>
        <v>56.428465242632583</v>
      </c>
      <c r="AC147" s="211">
        <f t="shared" si="23"/>
        <v>40</v>
      </c>
      <c r="AD147" s="212">
        <f t="shared" si="24"/>
        <v>-65627.705337242573</v>
      </c>
      <c r="AE147" s="14">
        <f t="shared" si="20"/>
        <v>-65627.705337242573</v>
      </c>
      <c r="AF147" s="14">
        <f t="shared" si="21"/>
        <v>0</v>
      </c>
    </row>
    <row r="148" spans="1:33" x14ac:dyDescent="0.25">
      <c r="A148" s="181">
        <f t="shared" si="18"/>
        <v>94</v>
      </c>
      <c r="B148" s="19" t="s">
        <v>12</v>
      </c>
      <c r="C148" s="23">
        <f t="shared" si="26"/>
        <v>2</v>
      </c>
      <c r="D148" s="69">
        <f t="shared" si="27"/>
        <v>39661</v>
      </c>
      <c r="E148" s="69">
        <f t="shared" si="22"/>
        <v>39691</v>
      </c>
      <c r="F148" s="18">
        <f t="shared" si="19"/>
        <v>8.2135523613963035E-2</v>
      </c>
      <c r="G148" s="18" t="s">
        <v>111</v>
      </c>
      <c r="H148" s="23">
        <f t="shared" si="28"/>
        <v>32</v>
      </c>
      <c r="I148" s="18" t="s">
        <v>49</v>
      </c>
      <c r="J148" s="23">
        <f t="shared" si="29"/>
        <v>1</v>
      </c>
      <c r="K148" s="16" t="s">
        <v>18</v>
      </c>
      <c r="L148" s="23">
        <f t="shared" si="30"/>
        <v>1</v>
      </c>
      <c r="M148" s="67">
        <v>9</v>
      </c>
      <c r="N148" s="17">
        <v>1</v>
      </c>
      <c r="O148" s="17" t="s">
        <v>28</v>
      </c>
      <c r="P148" s="23">
        <f t="shared" si="31"/>
        <v>2</v>
      </c>
      <c r="Q148" s="23">
        <f t="shared" si="32"/>
        <v>1</v>
      </c>
      <c r="R148" s="17" t="s">
        <v>30</v>
      </c>
      <c r="S148" s="36"/>
      <c r="T148" s="64">
        <v>6696</v>
      </c>
      <c r="U148" s="65">
        <v>3971.7616109370447</v>
      </c>
      <c r="V148" s="4">
        <v>51.045127394837863</v>
      </c>
      <c r="W148" s="4">
        <v>55.711794055095432</v>
      </c>
      <c r="X148" s="6">
        <v>202739.0774122079</v>
      </c>
      <c r="Y148" s="198">
        <v>221273.9649044587</v>
      </c>
      <c r="AA148" s="210">
        <f t="shared" si="25"/>
        <v>3971.7616109370447</v>
      </c>
      <c r="AB148" s="209">
        <f t="shared" si="33"/>
        <v>60.711794055095432</v>
      </c>
      <c r="AC148" s="211">
        <f t="shared" si="23"/>
        <v>40</v>
      </c>
      <c r="AD148" s="212">
        <f t="shared" si="24"/>
        <v>-82262.30852166214</v>
      </c>
      <c r="AE148" s="14">
        <f t="shared" si="20"/>
        <v>-82262.30852166214</v>
      </c>
      <c r="AF148" s="14">
        <f t="shared" si="21"/>
        <v>0</v>
      </c>
    </row>
    <row r="149" spans="1:33" x14ac:dyDescent="0.25">
      <c r="A149" s="181">
        <f t="shared" si="18"/>
        <v>95</v>
      </c>
      <c r="B149" s="19" t="s">
        <v>12</v>
      </c>
      <c r="C149" s="23">
        <f t="shared" si="26"/>
        <v>2</v>
      </c>
      <c r="D149" s="69">
        <f t="shared" si="27"/>
        <v>39692</v>
      </c>
      <c r="E149" s="69">
        <f t="shared" si="22"/>
        <v>39721</v>
      </c>
      <c r="F149" s="18">
        <f t="shared" si="19"/>
        <v>7.939767282683094E-2</v>
      </c>
      <c r="G149" s="18" t="s">
        <v>111</v>
      </c>
      <c r="H149" s="23">
        <f t="shared" si="28"/>
        <v>32</v>
      </c>
      <c r="I149" s="18" t="s">
        <v>49</v>
      </c>
      <c r="J149" s="23">
        <f t="shared" si="29"/>
        <v>1</v>
      </c>
      <c r="K149" s="16" t="s">
        <v>18</v>
      </c>
      <c r="L149" s="23">
        <f t="shared" si="30"/>
        <v>1</v>
      </c>
      <c r="M149" s="67">
        <v>9</v>
      </c>
      <c r="N149" s="17">
        <v>1</v>
      </c>
      <c r="O149" s="17" t="s">
        <v>28</v>
      </c>
      <c r="P149" s="23">
        <f t="shared" si="31"/>
        <v>2</v>
      </c>
      <c r="Q149" s="23">
        <f t="shared" si="32"/>
        <v>1</v>
      </c>
      <c r="R149" s="17" t="s">
        <v>30</v>
      </c>
      <c r="S149" s="36"/>
      <c r="T149" s="64">
        <v>6480</v>
      </c>
      <c r="U149" s="65">
        <v>3822.1940214716051</v>
      </c>
      <c r="V149" s="4">
        <v>42.803706220119892</v>
      </c>
      <c r="W149" s="4">
        <v>47.470372787445484</v>
      </c>
      <c r="X149" s="6">
        <v>163604.07001136921</v>
      </c>
      <c r="Y149" s="198">
        <v>181440.97506520251</v>
      </c>
      <c r="AA149" s="210">
        <f t="shared" si="25"/>
        <v>3822.1940214716051</v>
      </c>
      <c r="AB149" s="209">
        <f t="shared" si="33"/>
        <v>52.470372787445484</v>
      </c>
      <c r="AC149" s="211">
        <f t="shared" si="23"/>
        <v>40</v>
      </c>
      <c r="AD149" s="212">
        <f t="shared" si="24"/>
        <v>-47664.184313696322</v>
      </c>
      <c r="AE149" s="14">
        <f t="shared" si="20"/>
        <v>-47664.184313696322</v>
      </c>
      <c r="AF149" s="14">
        <f t="shared" si="21"/>
        <v>0</v>
      </c>
    </row>
    <row r="150" spans="1:33" x14ac:dyDescent="0.25">
      <c r="A150" s="181">
        <f t="shared" si="18"/>
        <v>96</v>
      </c>
      <c r="B150" s="19" t="s">
        <v>12</v>
      </c>
      <c r="C150" s="23">
        <f t="shared" si="26"/>
        <v>2</v>
      </c>
      <c r="D150" s="69">
        <f t="shared" si="27"/>
        <v>39722</v>
      </c>
      <c r="E150" s="69">
        <f t="shared" si="22"/>
        <v>39752</v>
      </c>
      <c r="F150" s="18">
        <f t="shared" si="19"/>
        <v>8.2135523613963035E-2</v>
      </c>
      <c r="G150" s="18" t="s">
        <v>111</v>
      </c>
      <c r="H150" s="23">
        <f t="shared" si="28"/>
        <v>32</v>
      </c>
      <c r="I150" s="18" t="s">
        <v>49</v>
      </c>
      <c r="J150" s="23">
        <f t="shared" si="29"/>
        <v>1</v>
      </c>
      <c r="K150" s="16" t="s">
        <v>18</v>
      </c>
      <c r="L150" s="23">
        <f t="shared" si="30"/>
        <v>1</v>
      </c>
      <c r="M150" s="67">
        <v>9</v>
      </c>
      <c r="N150" s="17">
        <v>1</v>
      </c>
      <c r="O150" s="17" t="s">
        <v>28</v>
      </c>
      <c r="P150" s="23">
        <f t="shared" si="31"/>
        <v>2</v>
      </c>
      <c r="Q150" s="23">
        <f t="shared" si="32"/>
        <v>1</v>
      </c>
      <c r="R150" s="17" t="s">
        <v>30</v>
      </c>
      <c r="S150" s="36"/>
      <c r="T150" s="64">
        <v>6696</v>
      </c>
      <c r="U150" s="65">
        <v>3926.8600145326495</v>
      </c>
      <c r="V150" s="4">
        <v>38.403823820676898</v>
      </c>
      <c r="W150" s="4">
        <v>43.070491043653583</v>
      </c>
      <c r="X150" s="6">
        <v>150806.4401665726</v>
      </c>
      <c r="Y150" s="198">
        <v>169131.78908560987</v>
      </c>
      <c r="AA150" s="210">
        <f t="shared" si="25"/>
        <v>3926.8600145326495</v>
      </c>
      <c r="AB150" s="209">
        <f t="shared" si="33"/>
        <v>48.070491043653583</v>
      </c>
      <c r="AC150" s="211">
        <f t="shared" si="23"/>
        <v>40</v>
      </c>
      <c r="AD150" s="212">
        <f t="shared" si="24"/>
        <v>-31691.688576967124</v>
      </c>
      <c r="AE150" s="14">
        <f t="shared" si="20"/>
        <v>-31691.688576967124</v>
      </c>
      <c r="AF150" s="14">
        <f t="shared" si="21"/>
        <v>0</v>
      </c>
    </row>
    <row r="151" spans="1:33" x14ac:dyDescent="0.25">
      <c r="A151" s="181">
        <f t="shared" si="18"/>
        <v>97</v>
      </c>
      <c r="B151" s="19" t="s">
        <v>12</v>
      </c>
      <c r="C151" s="23">
        <f t="shared" si="26"/>
        <v>2</v>
      </c>
      <c r="D151" s="69">
        <f t="shared" si="27"/>
        <v>39753</v>
      </c>
      <c r="E151" s="69">
        <f t="shared" si="22"/>
        <v>39782</v>
      </c>
      <c r="F151" s="18">
        <f t="shared" si="19"/>
        <v>7.939767282683094E-2</v>
      </c>
      <c r="G151" s="18" t="s">
        <v>111</v>
      </c>
      <c r="H151" s="23">
        <f t="shared" si="28"/>
        <v>32</v>
      </c>
      <c r="I151" s="18" t="s">
        <v>49</v>
      </c>
      <c r="J151" s="23">
        <f t="shared" si="29"/>
        <v>1</v>
      </c>
      <c r="K151" s="16" t="s">
        <v>18</v>
      </c>
      <c r="L151" s="23">
        <f t="shared" si="30"/>
        <v>1</v>
      </c>
      <c r="M151" s="67">
        <v>9</v>
      </c>
      <c r="N151" s="17">
        <v>1</v>
      </c>
      <c r="O151" s="17" t="s">
        <v>28</v>
      </c>
      <c r="P151" s="23">
        <f t="shared" si="31"/>
        <v>2</v>
      </c>
      <c r="Q151" s="23">
        <f t="shared" si="32"/>
        <v>1</v>
      </c>
      <c r="R151" s="17" t="s">
        <v>30</v>
      </c>
      <c r="S151" s="36"/>
      <c r="T151" s="64">
        <v>6480</v>
      </c>
      <c r="U151" s="65">
        <v>3778.9572295917728</v>
      </c>
      <c r="V151" s="4">
        <v>27.354176527715875</v>
      </c>
      <c r="W151" s="4">
        <v>32.020843194382536</v>
      </c>
      <c r="X151" s="6">
        <v>103370.26314894148</v>
      </c>
      <c r="Y151" s="198">
        <v>121005.3968870364</v>
      </c>
      <c r="AA151" s="210">
        <f t="shared" si="25"/>
        <v>3778.9572295917728</v>
      </c>
      <c r="AB151" s="209">
        <f t="shared" si="33"/>
        <v>37.020843194382536</v>
      </c>
      <c r="AC151" s="211">
        <f t="shared" si="23"/>
        <v>40</v>
      </c>
      <c r="AD151" s="212">
        <f t="shared" si="24"/>
        <v>11258.106148675648</v>
      </c>
      <c r="AE151" s="14">
        <f t="shared" ref="AE151:AE158" si="34">IF(AD151&lt;0,AD151,0)</f>
        <v>0</v>
      </c>
      <c r="AF151" s="14">
        <f t="shared" si="21"/>
        <v>11258.106148675648</v>
      </c>
    </row>
    <row r="152" spans="1:33" x14ac:dyDescent="0.25">
      <c r="A152" s="181">
        <f t="shared" si="18"/>
        <v>98</v>
      </c>
      <c r="B152" s="19" t="s">
        <v>12</v>
      </c>
      <c r="C152" s="23">
        <f t="shared" si="26"/>
        <v>2</v>
      </c>
      <c r="D152" s="69">
        <f t="shared" si="27"/>
        <v>39783</v>
      </c>
      <c r="E152" s="69">
        <f t="shared" ref="E152:E183" si="35">EOMONTH(D152,0)</f>
        <v>39813</v>
      </c>
      <c r="F152" s="18">
        <f t="shared" si="19"/>
        <v>8.2135523613963035E-2</v>
      </c>
      <c r="G152" s="18" t="s">
        <v>111</v>
      </c>
      <c r="H152" s="23">
        <f t="shared" si="28"/>
        <v>32</v>
      </c>
      <c r="I152" s="18" t="s">
        <v>49</v>
      </c>
      <c r="J152" s="23">
        <f t="shared" si="29"/>
        <v>1</v>
      </c>
      <c r="K152" s="16" t="s">
        <v>18</v>
      </c>
      <c r="L152" s="23">
        <f t="shared" si="30"/>
        <v>1</v>
      </c>
      <c r="M152" s="67">
        <v>9</v>
      </c>
      <c r="N152" s="17">
        <v>1</v>
      </c>
      <c r="O152" s="17" t="s">
        <v>28</v>
      </c>
      <c r="P152" s="23">
        <f t="shared" si="31"/>
        <v>2</v>
      </c>
      <c r="Q152" s="23">
        <f t="shared" si="32"/>
        <v>1</v>
      </c>
      <c r="R152" s="17" t="s">
        <v>30</v>
      </c>
      <c r="S152" s="36"/>
      <c r="T152" s="64">
        <v>6696</v>
      </c>
      <c r="U152" s="65">
        <v>3882.4124346752756</v>
      </c>
      <c r="V152" s="4">
        <v>26.901665346997557</v>
      </c>
      <c r="W152" s="4">
        <v>31.568331872663993</v>
      </c>
      <c r="X152" s="6">
        <v>104443.36005665628</v>
      </c>
      <c r="Y152" s="198">
        <v>122561.28420438651</v>
      </c>
      <c r="AA152" s="210">
        <f t="shared" si="25"/>
        <v>3882.4124346752756</v>
      </c>
      <c r="AB152" s="209">
        <f t="shared" si="33"/>
        <v>36.56833187266399</v>
      </c>
      <c r="AC152" s="211">
        <f t="shared" si="23"/>
        <v>40</v>
      </c>
      <c r="AD152" s="212">
        <f t="shared" si="24"/>
        <v>13323.151009248144</v>
      </c>
      <c r="AE152" s="14">
        <f t="shared" si="34"/>
        <v>0</v>
      </c>
      <c r="AF152" s="14">
        <f t="shared" si="21"/>
        <v>13323.151009248144</v>
      </c>
    </row>
    <row r="153" spans="1:33" x14ac:dyDescent="0.25">
      <c r="A153" s="181">
        <f t="shared" si="18"/>
        <v>99</v>
      </c>
      <c r="B153" s="19" t="s">
        <v>12</v>
      </c>
      <c r="C153" s="23">
        <f t="shared" si="26"/>
        <v>2</v>
      </c>
      <c r="D153" s="69">
        <f t="shared" si="27"/>
        <v>39814</v>
      </c>
      <c r="E153" s="69">
        <f t="shared" si="35"/>
        <v>39844</v>
      </c>
      <c r="F153" s="18">
        <f t="shared" si="19"/>
        <v>8.2135523613963035E-2</v>
      </c>
      <c r="G153" s="18" t="s">
        <v>111</v>
      </c>
      <c r="H153" s="23">
        <f t="shared" si="28"/>
        <v>32</v>
      </c>
      <c r="I153" s="18" t="s">
        <v>49</v>
      </c>
      <c r="J153" s="23">
        <f t="shared" si="29"/>
        <v>1</v>
      </c>
      <c r="K153" s="16" t="s">
        <v>18</v>
      </c>
      <c r="L153" s="23">
        <f t="shared" si="30"/>
        <v>1</v>
      </c>
      <c r="M153" s="67">
        <v>9</v>
      </c>
      <c r="N153" s="17">
        <v>1</v>
      </c>
      <c r="O153" s="17" t="s">
        <v>28</v>
      </c>
      <c r="P153" s="23">
        <f t="shared" si="31"/>
        <v>2</v>
      </c>
      <c r="Q153" s="23">
        <f t="shared" si="32"/>
        <v>1</v>
      </c>
      <c r="R153" s="17" t="s">
        <v>30</v>
      </c>
      <c r="S153" s="36"/>
      <c r="T153" s="64">
        <v>6696</v>
      </c>
      <c r="U153" s="65">
        <v>3859.9970572209763</v>
      </c>
      <c r="V153" s="4">
        <v>30.274037984561662</v>
      </c>
      <c r="W153" s="4">
        <v>35.274037651288381</v>
      </c>
      <c r="X153" s="6">
        <v>116857.69753060407</v>
      </c>
      <c r="Y153" s="198">
        <v>136157.68153027506</v>
      </c>
      <c r="AA153" s="210">
        <f t="shared" si="25"/>
        <v>3859.9970572209763</v>
      </c>
      <c r="AB153" s="209">
        <f t="shared" si="33"/>
        <v>40.274037651288381</v>
      </c>
      <c r="AC153" s="211">
        <f t="shared" si="23"/>
        <v>40</v>
      </c>
      <c r="AD153" s="212">
        <f t="shared" si="24"/>
        <v>-1057.7845275408999</v>
      </c>
      <c r="AE153" s="14">
        <f t="shared" si="34"/>
        <v>-1057.7845275408999</v>
      </c>
      <c r="AF153" s="14">
        <f t="shared" si="21"/>
        <v>0</v>
      </c>
    </row>
    <row r="154" spans="1:33" x14ac:dyDescent="0.25">
      <c r="A154" s="181">
        <f t="shared" si="18"/>
        <v>100</v>
      </c>
      <c r="B154" s="19" t="s">
        <v>12</v>
      </c>
      <c r="C154" s="23">
        <f t="shared" si="26"/>
        <v>2</v>
      </c>
      <c r="D154" s="69">
        <f t="shared" si="27"/>
        <v>39845</v>
      </c>
      <c r="E154" s="69">
        <f t="shared" si="35"/>
        <v>39872</v>
      </c>
      <c r="F154" s="18">
        <f t="shared" si="19"/>
        <v>7.3921971252566734E-2</v>
      </c>
      <c r="G154" s="18" t="s">
        <v>111</v>
      </c>
      <c r="H154" s="23">
        <f t="shared" si="28"/>
        <v>32</v>
      </c>
      <c r="I154" s="18" t="s">
        <v>49</v>
      </c>
      <c r="J154" s="23">
        <f t="shared" si="29"/>
        <v>1</v>
      </c>
      <c r="K154" s="16" t="s">
        <v>18</v>
      </c>
      <c r="L154" s="23">
        <f t="shared" si="30"/>
        <v>1</v>
      </c>
      <c r="M154" s="67">
        <v>9</v>
      </c>
      <c r="N154" s="17">
        <v>1</v>
      </c>
      <c r="O154" s="17" t="s">
        <v>28</v>
      </c>
      <c r="P154" s="23">
        <f t="shared" si="31"/>
        <v>2</v>
      </c>
      <c r="Q154" s="23">
        <f t="shared" si="32"/>
        <v>1</v>
      </c>
      <c r="R154" s="17" t="s">
        <v>30</v>
      </c>
      <c r="S154" s="36"/>
      <c r="T154" s="64">
        <v>6048</v>
      </c>
      <c r="U154" s="65">
        <v>3468.1927217719808</v>
      </c>
      <c r="V154" s="4">
        <v>28.597894434608563</v>
      </c>
      <c r="W154" s="4">
        <v>33.597894292692743</v>
      </c>
      <c r="X154" s="6">
        <v>99183.009336112853</v>
      </c>
      <c r="Y154" s="198">
        <v>116523.97245278134</v>
      </c>
      <c r="AA154" s="210">
        <f t="shared" si="25"/>
        <v>3468.1927217719808</v>
      </c>
      <c r="AB154" s="209">
        <f t="shared" si="33"/>
        <v>38.597894292692743</v>
      </c>
      <c r="AC154" s="211">
        <f t="shared" si="23"/>
        <v>40</v>
      </c>
      <c r="AD154" s="212">
        <f t="shared" si="24"/>
        <v>4862.7728092379839</v>
      </c>
      <c r="AE154" s="14">
        <f t="shared" si="34"/>
        <v>0</v>
      </c>
      <c r="AF154" s="14">
        <f t="shared" si="21"/>
        <v>4862.7728092379839</v>
      </c>
    </row>
    <row r="155" spans="1:33" x14ac:dyDescent="0.25">
      <c r="A155" s="181">
        <f t="shared" si="18"/>
        <v>101</v>
      </c>
      <c r="B155" s="19" t="s">
        <v>12</v>
      </c>
      <c r="C155" s="23">
        <f t="shared" si="26"/>
        <v>2</v>
      </c>
      <c r="D155" s="69">
        <f t="shared" si="27"/>
        <v>39873</v>
      </c>
      <c r="E155" s="69">
        <f t="shared" si="35"/>
        <v>39903</v>
      </c>
      <c r="F155" s="18">
        <f t="shared" si="19"/>
        <v>8.2135523613963035E-2</v>
      </c>
      <c r="G155" s="18" t="s">
        <v>111</v>
      </c>
      <c r="H155" s="23">
        <f t="shared" si="28"/>
        <v>32</v>
      </c>
      <c r="I155" s="18" t="s">
        <v>49</v>
      </c>
      <c r="J155" s="23">
        <f t="shared" si="29"/>
        <v>1</v>
      </c>
      <c r="K155" s="16" t="s">
        <v>18</v>
      </c>
      <c r="L155" s="23">
        <f t="shared" si="30"/>
        <v>1</v>
      </c>
      <c r="M155" s="67">
        <v>9</v>
      </c>
      <c r="N155" s="17">
        <v>1</v>
      </c>
      <c r="O155" s="17" t="s">
        <v>28</v>
      </c>
      <c r="P155" s="23">
        <f t="shared" si="31"/>
        <v>2</v>
      </c>
      <c r="Q155" s="23">
        <f t="shared" si="32"/>
        <v>1</v>
      </c>
      <c r="R155" s="17" t="s">
        <v>30</v>
      </c>
      <c r="S155" s="36"/>
      <c r="T155" s="64">
        <v>6696</v>
      </c>
      <c r="U155" s="65">
        <v>3817.6548480786937</v>
      </c>
      <c r="V155" s="4">
        <v>28.401365878758309</v>
      </c>
      <c r="W155" s="4">
        <v>33.401365936440214</v>
      </c>
      <c r="X155" s="6">
        <v>108426.61213909845</v>
      </c>
      <c r="Y155" s="198">
        <v>127514.88659970152</v>
      </c>
      <c r="AA155" s="210">
        <f t="shared" si="25"/>
        <v>3817.6548480786937</v>
      </c>
      <c r="AB155" s="209">
        <f t="shared" si="33"/>
        <v>38.401365936440214</v>
      </c>
      <c r="AC155" s="211">
        <f t="shared" si="23"/>
        <v>40</v>
      </c>
      <c r="AD155" s="212">
        <f t="shared" si="24"/>
        <v>6103.0330830527582</v>
      </c>
      <c r="AE155" s="14">
        <f t="shared" si="34"/>
        <v>0</v>
      </c>
      <c r="AF155" s="14">
        <f t="shared" si="21"/>
        <v>6103.0330830527582</v>
      </c>
    </row>
    <row r="156" spans="1:33" x14ac:dyDescent="0.25">
      <c r="A156" s="181">
        <f t="shared" si="18"/>
        <v>102</v>
      </c>
      <c r="B156" s="19" t="s">
        <v>12</v>
      </c>
      <c r="C156" s="23">
        <f t="shared" si="26"/>
        <v>2</v>
      </c>
      <c r="D156" s="69">
        <f t="shared" si="27"/>
        <v>39904</v>
      </c>
      <c r="E156" s="69">
        <f t="shared" si="35"/>
        <v>39933</v>
      </c>
      <c r="F156" s="18">
        <f t="shared" si="19"/>
        <v>7.939767282683094E-2</v>
      </c>
      <c r="G156" s="18" t="s">
        <v>111</v>
      </c>
      <c r="H156" s="23">
        <f t="shared" si="28"/>
        <v>32</v>
      </c>
      <c r="I156" s="18" t="s">
        <v>49</v>
      </c>
      <c r="J156" s="23">
        <f t="shared" si="29"/>
        <v>1</v>
      </c>
      <c r="K156" s="16" t="s">
        <v>18</v>
      </c>
      <c r="L156" s="23">
        <f t="shared" si="30"/>
        <v>1</v>
      </c>
      <c r="M156" s="67">
        <v>9</v>
      </c>
      <c r="N156" s="17">
        <v>1</v>
      </c>
      <c r="O156" s="17" t="s">
        <v>28</v>
      </c>
      <c r="P156" s="23">
        <f t="shared" si="31"/>
        <v>2</v>
      </c>
      <c r="Q156" s="23">
        <f t="shared" si="32"/>
        <v>1</v>
      </c>
      <c r="R156" s="17" t="s">
        <v>30</v>
      </c>
      <c r="S156" s="36"/>
      <c r="T156" s="64">
        <v>6480</v>
      </c>
      <c r="U156" s="65">
        <v>3673.8024297123416</v>
      </c>
      <c r="V156" s="4">
        <v>27.194173684233622</v>
      </c>
      <c r="W156" s="4">
        <v>32.194173684233625</v>
      </c>
      <c r="X156" s="6">
        <v>99906.021355156903</v>
      </c>
      <c r="Y156" s="198">
        <v>118275.03350371862</v>
      </c>
      <c r="AA156" s="210">
        <f t="shared" si="25"/>
        <v>3673.8024297123416</v>
      </c>
      <c r="AB156" s="209">
        <f t="shared" si="33"/>
        <v>37.194173684233625</v>
      </c>
      <c r="AC156" s="211">
        <f t="shared" si="23"/>
        <v>40</v>
      </c>
      <c r="AD156" s="212">
        <f t="shared" si="24"/>
        <v>10308.051536213334</v>
      </c>
      <c r="AE156" s="14">
        <f t="shared" si="34"/>
        <v>0</v>
      </c>
      <c r="AF156" s="14">
        <f t="shared" si="21"/>
        <v>10308.051536213334</v>
      </c>
    </row>
    <row r="157" spans="1:33" x14ac:dyDescent="0.25">
      <c r="A157" s="181">
        <f t="shared" si="18"/>
        <v>103</v>
      </c>
      <c r="B157" s="19" t="s">
        <v>12</v>
      </c>
      <c r="C157" s="23">
        <f t="shared" si="26"/>
        <v>2</v>
      </c>
      <c r="D157" s="69">
        <f t="shared" si="27"/>
        <v>39934</v>
      </c>
      <c r="E157" s="69">
        <f t="shared" si="35"/>
        <v>39964</v>
      </c>
      <c r="F157" s="18">
        <f t="shared" si="19"/>
        <v>8.2135523613963035E-2</v>
      </c>
      <c r="G157" s="18" t="s">
        <v>111</v>
      </c>
      <c r="H157" s="23">
        <f t="shared" si="28"/>
        <v>32</v>
      </c>
      <c r="I157" s="18" t="s">
        <v>49</v>
      </c>
      <c r="J157" s="23">
        <f t="shared" si="29"/>
        <v>1</v>
      </c>
      <c r="K157" s="16" t="s">
        <v>18</v>
      </c>
      <c r="L157" s="23">
        <f t="shared" si="30"/>
        <v>1</v>
      </c>
      <c r="M157" s="67">
        <v>9</v>
      </c>
      <c r="N157" s="17">
        <v>1</v>
      </c>
      <c r="O157" s="17" t="s">
        <v>28</v>
      </c>
      <c r="P157" s="23">
        <f t="shared" si="31"/>
        <v>2</v>
      </c>
      <c r="Q157" s="23">
        <f t="shared" si="32"/>
        <v>1</v>
      </c>
      <c r="R157" s="17" t="s">
        <v>30</v>
      </c>
      <c r="S157" s="36"/>
      <c r="T157" s="64">
        <v>6696</v>
      </c>
      <c r="U157" s="65">
        <v>3774.3143511813773</v>
      </c>
      <c r="V157" s="4">
        <v>27.292533112155649</v>
      </c>
      <c r="W157" s="4">
        <v>32.292532990382711</v>
      </c>
      <c r="X157" s="6">
        <v>103010.59940530201</v>
      </c>
      <c r="Y157" s="198">
        <v>121882.17070159955</v>
      </c>
      <c r="AA157" s="210">
        <f t="shared" si="25"/>
        <v>3774.3143511813773</v>
      </c>
      <c r="AB157" s="209">
        <f t="shared" si="33"/>
        <v>37.292532990382711</v>
      </c>
      <c r="AC157" s="211">
        <f t="shared" si="23"/>
        <v>40</v>
      </c>
      <c r="AD157" s="212">
        <f t="shared" si="24"/>
        <v>10218.831589748665</v>
      </c>
      <c r="AE157" s="14">
        <f t="shared" si="34"/>
        <v>0</v>
      </c>
      <c r="AF157" s="14">
        <f t="shared" si="21"/>
        <v>10218.831589748665</v>
      </c>
    </row>
    <row r="158" spans="1:33" x14ac:dyDescent="0.25">
      <c r="A158" s="181">
        <f t="shared" si="18"/>
        <v>104</v>
      </c>
      <c r="B158" s="19" t="s">
        <v>12</v>
      </c>
      <c r="C158" s="23">
        <f t="shared" si="26"/>
        <v>2</v>
      </c>
      <c r="D158" s="69">
        <f t="shared" si="27"/>
        <v>39965</v>
      </c>
      <c r="E158" s="69">
        <f t="shared" si="35"/>
        <v>39994</v>
      </c>
      <c r="F158" s="18">
        <f t="shared" si="19"/>
        <v>7.939767282683094E-2</v>
      </c>
      <c r="G158" s="18" t="s">
        <v>111</v>
      </c>
      <c r="H158" s="23">
        <f t="shared" si="28"/>
        <v>32</v>
      </c>
      <c r="I158" s="18" t="s">
        <v>49</v>
      </c>
      <c r="J158" s="23">
        <f t="shared" si="29"/>
        <v>1</v>
      </c>
      <c r="K158" s="16" t="s">
        <v>18</v>
      </c>
      <c r="L158" s="23">
        <f t="shared" si="30"/>
        <v>1</v>
      </c>
      <c r="M158" s="67">
        <v>9</v>
      </c>
      <c r="N158" s="17">
        <v>1</v>
      </c>
      <c r="O158" s="17" t="s">
        <v>28</v>
      </c>
      <c r="P158" s="23">
        <f t="shared" si="31"/>
        <v>2</v>
      </c>
      <c r="Q158" s="23">
        <f t="shared" si="32"/>
        <v>1</v>
      </c>
      <c r="R158" s="17" t="s">
        <v>30</v>
      </c>
      <c r="S158" s="36"/>
      <c r="T158" s="64">
        <v>6480</v>
      </c>
      <c r="U158" s="65">
        <v>3632.0699672638075</v>
      </c>
      <c r="V158" s="4">
        <v>38.615287408428443</v>
      </c>
      <c r="W158" s="4">
        <v>43.615287792547264</v>
      </c>
      <c r="X158" s="6">
        <v>140253.42567341321</v>
      </c>
      <c r="Y158" s="198">
        <v>158413.77690487867</v>
      </c>
      <c r="AA158" s="210">
        <f t="shared" si="25"/>
        <v>3632.0699672638075</v>
      </c>
      <c r="AB158" s="209">
        <f t="shared" si="33"/>
        <v>48.615287792547264</v>
      </c>
      <c r="AC158" s="211">
        <f t="shared" si="23"/>
        <v>40</v>
      </c>
      <c r="AD158" s="212">
        <f t="shared" si="24"/>
        <v>-31291.328050645421</v>
      </c>
      <c r="AE158" s="216">
        <f t="shared" si="34"/>
        <v>-31291.328050645421</v>
      </c>
      <c r="AF158" s="217">
        <f>IF(AD158&gt;0,AD158,0)</f>
        <v>0</v>
      </c>
    </row>
    <row r="159" spans="1:33" x14ac:dyDescent="0.25">
      <c r="A159" s="181">
        <f>A158+1</f>
        <v>105</v>
      </c>
      <c r="B159" s="19" t="s">
        <v>12</v>
      </c>
      <c r="C159" s="23">
        <f t="shared" si="26"/>
        <v>2</v>
      </c>
      <c r="D159" s="69">
        <f>E158+1</f>
        <v>39995</v>
      </c>
      <c r="E159" s="69">
        <f t="shared" si="35"/>
        <v>40025</v>
      </c>
      <c r="F159" s="18">
        <f>(E159-D159)/365.25</f>
        <v>8.2135523613963035E-2</v>
      </c>
      <c r="G159" s="18" t="s">
        <v>111</v>
      </c>
      <c r="H159" s="23">
        <f t="shared" si="28"/>
        <v>32</v>
      </c>
      <c r="I159" s="18" t="s">
        <v>49</v>
      </c>
      <c r="J159" s="23">
        <f t="shared" si="29"/>
        <v>1</v>
      </c>
      <c r="K159" s="16" t="s">
        <v>18</v>
      </c>
      <c r="L159" s="23">
        <f t="shared" si="30"/>
        <v>1</v>
      </c>
      <c r="M159" s="67">
        <v>9</v>
      </c>
      <c r="N159" s="17">
        <v>1</v>
      </c>
      <c r="O159" s="17" t="s">
        <v>28</v>
      </c>
      <c r="P159" s="23">
        <f t="shared" si="31"/>
        <v>2</v>
      </c>
      <c r="Q159" s="23">
        <f>MATCH(R159,$R$2:$R$3,0)</f>
        <v>1</v>
      </c>
      <c r="R159" s="17" t="s">
        <v>30</v>
      </c>
      <c r="S159" s="36"/>
      <c r="T159" s="64"/>
      <c r="U159" s="65"/>
      <c r="V159" s="4"/>
      <c r="W159" s="4"/>
      <c r="X159" s="6"/>
      <c r="Y159" s="198"/>
      <c r="AE159" s="214">
        <f>SUM(AE55:AE158)</f>
        <v>-4045807.6810276331</v>
      </c>
      <c r="AF159" s="214">
        <f>SUM(AF55:AF158)</f>
        <v>567921.21050871769</v>
      </c>
      <c r="AG159" s="214"/>
    </row>
    <row r="160" spans="1:33" x14ac:dyDescent="0.25">
      <c r="A160" s="181"/>
      <c r="B160" s="19"/>
      <c r="C160" s="23"/>
      <c r="D160" s="69"/>
      <c r="E160" s="69"/>
      <c r="F160" s="18"/>
      <c r="G160" s="18"/>
      <c r="H160" s="23"/>
      <c r="I160" s="18"/>
      <c r="J160" s="23"/>
      <c r="K160" s="16"/>
      <c r="L160" s="23"/>
      <c r="M160" s="67"/>
      <c r="N160" s="17"/>
      <c r="O160" s="17"/>
      <c r="P160" s="23"/>
      <c r="Q160" s="23"/>
      <c r="R160" s="17"/>
      <c r="S160" s="36"/>
      <c r="T160" s="64"/>
      <c r="U160" s="65"/>
      <c r="V160" s="4"/>
      <c r="W160" s="4"/>
      <c r="X160" s="6"/>
      <c r="Y160" s="198"/>
    </row>
    <row r="161" spans="1:25" x14ac:dyDescent="0.25">
      <c r="A161" s="181"/>
      <c r="B161" s="19"/>
      <c r="C161" s="23"/>
      <c r="D161" s="69"/>
      <c r="E161" s="69"/>
      <c r="F161" s="18"/>
      <c r="G161" s="18"/>
      <c r="H161" s="23"/>
      <c r="I161" s="18"/>
      <c r="J161" s="23"/>
      <c r="K161" s="16"/>
      <c r="L161" s="23"/>
      <c r="M161" s="67"/>
      <c r="N161" s="17"/>
      <c r="O161" s="17"/>
      <c r="P161" s="23"/>
      <c r="Q161" s="23"/>
      <c r="R161" s="17"/>
      <c r="S161" s="36"/>
      <c r="T161" s="64"/>
      <c r="U161" s="65"/>
      <c r="V161" s="4"/>
      <c r="W161" s="4"/>
      <c r="X161" s="6"/>
      <c r="Y161" s="198"/>
    </row>
    <row r="162" spans="1:25" x14ac:dyDescent="0.25">
      <c r="A162" s="181"/>
      <c r="B162" s="19"/>
      <c r="C162" s="23"/>
      <c r="D162" s="69"/>
      <c r="E162" s="69"/>
      <c r="F162" s="18"/>
      <c r="G162" s="18"/>
      <c r="H162" s="23"/>
      <c r="I162" s="18"/>
      <c r="J162" s="23"/>
      <c r="K162" s="16"/>
      <c r="L162" s="23"/>
      <c r="M162" s="67"/>
      <c r="N162" s="17"/>
      <c r="O162" s="17"/>
      <c r="P162" s="23"/>
      <c r="Q162" s="23"/>
      <c r="R162" s="17"/>
      <c r="S162" s="36"/>
      <c r="T162" s="64"/>
      <c r="U162" s="65"/>
      <c r="V162" s="4"/>
      <c r="W162" s="4"/>
      <c r="X162" s="6"/>
      <c r="Y162" s="198"/>
    </row>
    <row r="163" spans="1:25" x14ac:dyDescent="0.25">
      <c r="A163" s="181"/>
      <c r="B163" s="19"/>
      <c r="C163" s="23"/>
      <c r="D163" s="69"/>
      <c r="E163" s="69"/>
      <c r="F163" s="18"/>
      <c r="G163" s="18"/>
      <c r="H163" s="23"/>
      <c r="I163" s="18"/>
      <c r="J163" s="23"/>
      <c r="K163" s="16"/>
      <c r="L163" s="23"/>
      <c r="M163" s="67"/>
      <c r="N163" s="17"/>
      <c r="O163" s="17"/>
      <c r="P163" s="23"/>
      <c r="Q163" s="23"/>
      <c r="R163" s="17"/>
      <c r="S163" s="36"/>
      <c r="T163" s="64"/>
      <c r="U163" s="65"/>
      <c r="V163" s="4"/>
      <c r="W163" s="4"/>
      <c r="X163" s="6"/>
      <c r="Y163" s="198"/>
    </row>
    <row r="164" spans="1:25" x14ac:dyDescent="0.25">
      <c r="A164" s="181"/>
      <c r="B164" s="19"/>
      <c r="C164" s="23"/>
      <c r="D164" s="69"/>
      <c r="E164" s="69"/>
      <c r="F164" s="18"/>
      <c r="G164" s="18"/>
      <c r="H164" s="23"/>
      <c r="I164" s="18"/>
      <c r="J164" s="23"/>
      <c r="K164" s="16"/>
      <c r="L164" s="23"/>
      <c r="M164" s="67"/>
      <c r="N164" s="17"/>
      <c r="O164" s="17"/>
      <c r="P164" s="23"/>
      <c r="Q164" s="23"/>
      <c r="R164" s="17"/>
      <c r="S164" s="36"/>
      <c r="T164" s="64"/>
      <c r="U164" s="65"/>
      <c r="V164" s="4"/>
      <c r="W164" s="4"/>
      <c r="X164" s="6"/>
      <c r="Y164" s="198"/>
    </row>
    <row r="165" spans="1:25" x14ac:dyDescent="0.25">
      <c r="A165" s="181"/>
      <c r="B165" s="19"/>
      <c r="C165" s="23"/>
      <c r="D165" s="69"/>
      <c r="E165" s="69"/>
      <c r="F165" s="18"/>
      <c r="G165" s="18"/>
      <c r="H165" s="23"/>
      <c r="I165" s="18"/>
      <c r="J165" s="23"/>
      <c r="K165" s="16"/>
      <c r="L165" s="23"/>
      <c r="M165" s="67"/>
      <c r="N165" s="17"/>
      <c r="O165" s="17"/>
      <c r="P165" s="23"/>
      <c r="Q165" s="23"/>
      <c r="R165" s="17"/>
      <c r="S165" s="36"/>
      <c r="T165" s="64"/>
      <c r="U165" s="65"/>
      <c r="V165" s="4"/>
      <c r="W165" s="4"/>
      <c r="X165" s="6"/>
      <c r="Y165" s="198"/>
    </row>
    <row r="166" spans="1:25" x14ac:dyDescent="0.25">
      <c r="A166" s="181"/>
      <c r="B166" s="19"/>
      <c r="C166" s="23"/>
      <c r="D166" s="69"/>
      <c r="E166" s="69"/>
      <c r="F166" s="18"/>
      <c r="G166" s="18"/>
      <c r="H166" s="23"/>
      <c r="I166" s="18"/>
      <c r="J166" s="23"/>
      <c r="K166" s="16"/>
      <c r="L166" s="23"/>
      <c r="M166" s="67"/>
      <c r="N166" s="17"/>
      <c r="O166" s="17"/>
      <c r="P166" s="23"/>
      <c r="Q166" s="23"/>
      <c r="R166" s="17"/>
      <c r="S166" s="36"/>
      <c r="T166" s="64"/>
      <c r="U166" s="65"/>
      <c r="V166" s="4"/>
      <c r="W166" s="4"/>
      <c r="X166" s="6"/>
      <c r="Y166" s="198"/>
    </row>
    <row r="167" spans="1:25" x14ac:dyDescent="0.25">
      <c r="A167" s="181"/>
      <c r="B167" s="19"/>
      <c r="C167" s="23"/>
      <c r="D167" s="69"/>
      <c r="E167" s="69"/>
      <c r="F167" s="18"/>
      <c r="G167" s="18"/>
      <c r="H167" s="23"/>
      <c r="I167" s="18"/>
      <c r="J167" s="23"/>
      <c r="K167" s="16"/>
      <c r="L167" s="23"/>
      <c r="M167" s="67"/>
      <c r="N167" s="17"/>
      <c r="O167" s="17"/>
      <c r="P167" s="23"/>
      <c r="Q167" s="23"/>
      <c r="R167" s="17"/>
      <c r="S167" s="36"/>
      <c r="T167" s="64"/>
      <c r="U167" s="65"/>
      <c r="V167" s="4"/>
      <c r="W167" s="4"/>
      <c r="X167" s="6"/>
      <c r="Y167" s="198"/>
    </row>
    <row r="168" spans="1:25" x14ac:dyDescent="0.25">
      <c r="A168" s="181"/>
      <c r="B168" s="19"/>
      <c r="C168" s="23"/>
      <c r="D168" s="69"/>
      <c r="E168" s="69"/>
      <c r="F168" s="18"/>
      <c r="G168" s="18"/>
      <c r="H168" s="23"/>
      <c r="I168" s="18"/>
      <c r="J168" s="23"/>
      <c r="K168" s="16"/>
      <c r="L168" s="23"/>
      <c r="M168" s="67"/>
      <c r="N168" s="17"/>
      <c r="O168" s="17"/>
      <c r="P168" s="23"/>
      <c r="Q168" s="23"/>
      <c r="R168" s="17"/>
      <c r="S168" s="36"/>
      <c r="T168" s="64"/>
      <c r="U168" s="65"/>
      <c r="V168" s="4"/>
      <c r="W168" s="4"/>
      <c r="X168" s="6"/>
      <c r="Y168" s="198"/>
    </row>
    <row r="169" spans="1:25" x14ac:dyDescent="0.25">
      <c r="A169" s="181"/>
      <c r="B169" s="19"/>
      <c r="C169" s="23"/>
      <c r="D169" s="69"/>
      <c r="E169" s="69"/>
      <c r="F169" s="18"/>
      <c r="G169" s="18"/>
      <c r="H169" s="23"/>
      <c r="I169" s="18"/>
      <c r="J169" s="23"/>
      <c r="K169" s="16"/>
      <c r="L169" s="23"/>
      <c r="M169" s="67"/>
      <c r="N169" s="17"/>
      <c r="O169" s="17"/>
      <c r="P169" s="23"/>
      <c r="Q169" s="23"/>
      <c r="R169" s="17"/>
      <c r="S169" s="36"/>
      <c r="T169" s="64"/>
      <c r="U169" s="65"/>
      <c r="V169" s="4"/>
      <c r="W169" s="4"/>
      <c r="X169" s="6"/>
      <c r="Y169" s="198"/>
    </row>
    <row r="170" spans="1:25" x14ac:dyDescent="0.25">
      <c r="A170" s="181"/>
      <c r="B170" s="19"/>
      <c r="C170" s="23"/>
      <c r="D170" s="69"/>
      <c r="E170" s="69"/>
      <c r="F170" s="18"/>
      <c r="G170" s="18"/>
      <c r="H170" s="23"/>
      <c r="I170" s="18"/>
      <c r="J170" s="23"/>
      <c r="K170" s="16"/>
      <c r="L170" s="23"/>
      <c r="M170" s="67"/>
      <c r="N170" s="17"/>
      <c r="O170" s="17"/>
      <c r="P170" s="23"/>
      <c r="Q170" s="23"/>
      <c r="R170" s="17"/>
      <c r="S170" s="36"/>
      <c r="T170" s="64"/>
      <c r="U170" s="65"/>
      <c r="V170" s="4"/>
      <c r="W170" s="4"/>
      <c r="X170" s="6"/>
      <c r="Y170" s="198"/>
    </row>
    <row r="171" spans="1:25" x14ac:dyDescent="0.25">
      <c r="A171" s="181"/>
      <c r="B171" s="19"/>
      <c r="C171" s="23"/>
      <c r="D171" s="69"/>
      <c r="E171" s="69"/>
      <c r="F171" s="18"/>
      <c r="G171" s="18"/>
      <c r="H171" s="23"/>
      <c r="I171" s="18"/>
      <c r="J171" s="23"/>
      <c r="K171" s="16"/>
      <c r="L171" s="23"/>
      <c r="M171" s="67"/>
      <c r="N171" s="17"/>
      <c r="O171" s="17"/>
      <c r="P171" s="23"/>
      <c r="Q171" s="23"/>
      <c r="R171" s="17"/>
      <c r="S171" s="36"/>
      <c r="T171" s="64"/>
      <c r="U171" s="65"/>
      <c r="V171" s="4"/>
      <c r="W171" s="4"/>
      <c r="X171" s="6"/>
      <c r="Y171" s="198"/>
    </row>
    <row r="172" spans="1:25" x14ac:dyDescent="0.25">
      <c r="A172" s="181"/>
      <c r="B172" s="19"/>
      <c r="C172" s="23"/>
      <c r="D172" s="69"/>
      <c r="E172" s="69"/>
      <c r="F172" s="18"/>
      <c r="G172" s="18"/>
      <c r="H172" s="23"/>
      <c r="I172" s="18"/>
      <c r="J172" s="23"/>
      <c r="K172" s="16"/>
      <c r="L172" s="23"/>
      <c r="M172" s="67"/>
      <c r="N172" s="17"/>
      <c r="O172" s="17"/>
      <c r="P172" s="23"/>
      <c r="Q172" s="23"/>
      <c r="R172" s="17"/>
      <c r="S172" s="36"/>
      <c r="T172" s="64"/>
      <c r="U172" s="65"/>
      <c r="V172" s="4"/>
      <c r="W172" s="4"/>
      <c r="X172" s="6"/>
      <c r="Y172" s="198"/>
    </row>
    <row r="173" spans="1:25" x14ac:dyDescent="0.25">
      <c r="A173" s="181"/>
      <c r="B173" s="19"/>
      <c r="C173" s="23"/>
      <c r="D173" s="69"/>
      <c r="E173" s="69"/>
      <c r="F173" s="18"/>
      <c r="G173" s="18"/>
      <c r="H173" s="23"/>
      <c r="I173" s="18"/>
      <c r="J173" s="23"/>
      <c r="K173" s="16"/>
      <c r="L173" s="23"/>
      <c r="M173" s="67"/>
      <c r="N173" s="17"/>
      <c r="O173" s="17"/>
      <c r="P173" s="23"/>
      <c r="Q173" s="23"/>
      <c r="R173" s="17"/>
      <c r="S173" s="36"/>
      <c r="T173" s="64"/>
      <c r="U173" s="65"/>
      <c r="V173" s="4"/>
      <c r="W173" s="4"/>
      <c r="X173" s="6"/>
      <c r="Y173" s="198"/>
    </row>
    <row r="174" spans="1:25" x14ac:dyDescent="0.25">
      <c r="A174" s="181"/>
      <c r="B174" s="19"/>
      <c r="C174" s="23"/>
      <c r="D174" s="69"/>
      <c r="E174" s="69"/>
      <c r="F174" s="18"/>
      <c r="G174" s="18"/>
      <c r="H174" s="23"/>
      <c r="I174" s="18"/>
      <c r="J174" s="23"/>
      <c r="K174" s="16"/>
      <c r="L174" s="23"/>
      <c r="M174" s="67"/>
      <c r="N174" s="17"/>
      <c r="O174" s="17"/>
      <c r="P174" s="23"/>
      <c r="Q174" s="23"/>
      <c r="R174" s="17"/>
      <c r="S174" s="36"/>
      <c r="T174" s="64"/>
      <c r="U174" s="65"/>
      <c r="V174" s="4"/>
      <c r="W174" s="4"/>
      <c r="X174" s="6"/>
      <c r="Y174" s="198"/>
    </row>
    <row r="175" spans="1:25" x14ac:dyDescent="0.25">
      <c r="A175" s="181"/>
      <c r="B175" s="19"/>
      <c r="C175" s="23"/>
      <c r="D175" s="69"/>
      <c r="E175" s="69"/>
      <c r="F175" s="18"/>
      <c r="G175" s="18"/>
      <c r="H175" s="23"/>
      <c r="I175" s="18"/>
      <c r="J175" s="23"/>
      <c r="K175" s="16"/>
      <c r="L175" s="23"/>
      <c r="M175" s="67"/>
      <c r="N175" s="17"/>
      <c r="O175" s="17"/>
      <c r="P175" s="23"/>
      <c r="Q175" s="23"/>
      <c r="R175" s="17"/>
      <c r="S175" s="36"/>
      <c r="T175" s="64"/>
      <c r="U175" s="65"/>
      <c r="V175" s="4"/>
      <c r="W175" s="4"/>
      <c r="X175" s="6"/>
      <c r="Y175" s="198"/>
    </row>
    <row r="176" spans="1:25" x14ac:dyDescent="0.25">
      <c r="A176" s="181"/>
      <c r="B176" s="19"/>
      <c r="C176" s="23"/>
      <c r="D176" s="69"/>
      <c r="E176" s="69"/>
      <c r="F176" s="18"/>
      <c r="G176" s="18"/>
      <c r="H176" s="23"/>
      <c r="I176" s="18"/>
      <c r="J176" s="23"/>
      <c r="K176" s="16"/>
      <c r="L176" s="23"/>
      <c r="M176" s="67"/>
      <c r="N176" s="17"/>
      <c r="O176" s="17"/>
      <c r="P176" s="23"/>
      <c r="Q176" s="23"/>
      <c r="R176" s="17"/>
      <c r="S176" s="36"/>
      <c r="T176" s="64"/>
      <c r="U176" s="65"/>
      <c r="V176" s="4"/>
      <c r="W176" s="4"/>
      <c r="X176" s="6"/>
      <c r="Y176" s="198"/>
    </row>
    <row r="177" spans="1:25" x14ac:dyDescent="0.25">
      <c r="A177" s="181"/>
      <c r="B177" s="19"/>
      <c r="C177" s="23"/>
      <c r="D177" s="69"/>
      <c r="E177" s="69"/>
      <c r="F177" s="18"/>
      <c r="G177" s="18"/>
      <c r="H177" s="23"/>
      <c r="I177" s="18"/>
      <c r="J177" s="23"/>
      <c r="K177" s="16"/>
      <c r="L177" s="23"/>
      <c r="M177" s="67"/>
      <c r="N177" s="17"/>
      <c r="O177" s="17"/>
      <c r="P177" s="23"/>
      <c r="Q177" s="23"/>
      <c r="R177" s="17"/>
      <c r="S177" s="36"/>
      <c r="T177" s="64"/>
      <c r="U177" s="65"/>
      <c r="V177" s="4"/>
      <c r="W177" s="4"/>
      <c r="X177" s="6"/>
      <c r="Y177" s="198"/>
    </row>
    <row r="178" spans="1:25" x14ac:dyDescent="0.25">
      <c r="A178" s="181"/>
      <c r="B178" s="19"/>
      <c r="C178" s="23"/>
      <c r="D178" s="69"/>
      <c r="E178" s="69"/>
      <c r="F178" s="18"/>
      <c r="G178" s="18"/>
      <c r="H178" s="23"/>
      <c r="I178" s="18"/>
      <c r="J178" s="23"/>
      <c r="K178" s="16"/>
      <c r="L178" s="23"/>
      <c r="M178" s="67"/>
      <c r="N178" s="17"/>
      <c r="O178" s="17"/>
      <c r="P178" s="23"/>
      <c r="Q178" s="23"/>
      <c r="R178" s="17"/>
      <c r="S178" s="36"/>
      <c r="T178" s="64"/>
      <c r="U178" s="65"/>
      <c r="V178" s="4"/>
      <c r="W178" s="4"/>
      <c r="X178" s="6"/>
      <c r="Y178" s="198"/>
    </row>
    <row r="179" spans="1:25" x14ac:dyDescent="0.25">
      <c r="A179" s="181"/>
      <c r="B179" s="19"/>
      <c r="C179" s="23"/>
      <c r="D179" s="69"/>
      <c r="E179" s="69"/>
      <c r="F179" s="18"/>
      <c r="G179" s="18"/>
      <c r="H179" s="23"/>
      <c r="I179" s="18"/>
      <c r="J179" s="23"/>
      <c r="K179" s="16"/>
      <c r="L179" s="23"/>
      <c r="M179" s="67"/>
      <c r="N179" s="17"/>
      <c r="O179" s="17"/>
      <c r="P179" s="23"/>
      <c r="Q179" s="23"/>
      <c r="R179" s="17"/>
      <c r="S179" s="36"/>
      <c r="T179" s="64"/>
      <c r="U179" s="65"/>
      <c r="V179" s="4"/>
      <c r="W179" s="4"/>
      <c r="X179" s="6"/>
      <c r="Y179" s="198"/>
    </row>
    <row r="180" spans="1:25" x14ac:dyDescent="0.25">
      <c r="A180" s="181"/>
      <c r="B180" s="19"/>
      <c r="C180" s="23"/>
      <c r="D180" s="69"/>
      <c r="E180" s="69"/>
      <c r="F180" s="18"/>
      <c r="G180" s="18"/>
      <c r="H180" s="23"/>
      <c r="I180" s="18"/>
      <c r="J180" s="23"/>
      <c r="K180" s="16"/>
      <c r="L180" s="23"/>
      <c r="M180" s="67"/>
      <c r="N180" s="17"/>
      <c r="O180" s="17"/>
      <c r="P180" s="23"/>
      <c r="Q180" s="23"/>
      <c r="R180" s="17"/>
      <c r="S180" s="36"/>
      <c r="T180" s="64"/>
      <c r="U180" s="65"/>
      <c r="V180" s="4"/>
      <c r="W180" s="4"/>
      <c r="X180" s="6"/>
      <c r="Y180" s="198"/>
    </row>
    <row r="181" spans="1:25" x14ac:dyDescent="0.25">
      <c r="A181" s="181"/>
      <c r="B181" s="19"/>
      <c r="C181" s="23"/>
      <c r="D181" s="69"/>
      <c r="E181" s="69"/>
      <c r="F181" s="18"/>
      <c r="G181" s="18"/>
      <c r="H181" s="23"/>
      <c r="I181" s="18"/>
      <c r="J181" s="23"/>
      <c r="K181" s="16"/>
      <c r="L181" s="23"/>
      <c r="M181" s="67"/>
      <c r="N181" s="17"/>
      <c r="O181" s="17"/>
      <c r="P181" s="23"/>
      <c r="Q181" s="23"/>
      <c r="R181" s="17"/>
      <c r="S181" s="36"/>
      <c r="T181" s="64"/>
      <c r="U181" s="65"/>
      <c r="V181" s="4"/>
      <c r="W181" s="4"/>
      <c r="X181" s="6"/>
      <c r="Y181" s="198"/>
    </row>
    <row r="182" spans="1:25" x14ac:dyDescent="0.25">
      <c r="A182" s="181"/>
      <c r="B182" s="19"/>
      <c r="C182" s="23"/>
      <c r="D182" s="69"/>
      <c r="E182" s="69"/>
      <c r="F182" s="18"/>
      <c r="G182" s="18"/>
      <c r="H182" s="23"/>
      <c r="I182" s="18"/>
      <c r="J182" s="23"/>
      <c r="K182" s="16"/>
      <c r="L182" s="23"/>
      <c r="M182" s="67"/>
      <c r="N182" s="17"/>
      <c r="O182" s="17"/>
      <c r="P182" s="23"/>
      <c r="Q182" s="23"/>
      <c r="R182" s="17"/>
      <c r="S182" s="36"/>
      <c r="T182" s="64"/>
      <c r="U182" s="65"/>
      <c r="V182" s="4"/>
      <c r="W182" s="4"/>
      <c r="X182" s="6"/>
      <c r="Y182" s="198"/>
    </row>
    <row r="183" spans="1:25" x14ac:dyDescent="0.25">
      <c r="A183" s="181"/>
      <c r="B183" s="19"/>
      <c r="C183" s="23"/>
      <c r="D183" s="69"/>
      <c r="E183" s="69"/>
      <c r="F183" s="18"/>
      <c r="G183" s="18"/>
      <c r="H183" s="23"/>
      <c r="I183" s="18"/>
      <c r="J183" s="23"/>
      <c r="K183" s="16"/>
      <c r="L183" s="23"/>
      <c r="M183" s="67"/>
      <c r="N183" s="17"/>
      <c r="O183" s="17"/>
      <c r="P183" s="23"/>
      <c r="Q183" s="23"/>
      <c r="R183" s="17"/>
      <c r="S183" s="36"/>
      <c r="T183" s="64"/>
      <c r="U183" s="65"/>
      <c r="V183" s="4"/>
      <c r="W183" s="4"/>
      <c r="X183" s="6"/>
      <c r="Y183" s="198"/>
    </row>
    <row r="184" spans="1:25" x14ac:dyDescent="0.25">
      <c r="A184" s="181"/>
      <c r="B184" s="19"/>
      <c r="C184" s="23"/>
      <c r="D184" s="69"/>
      <c r="E184" s="69"/>
      <c r="F184" s="18"/>
      <c r="G184" s="18"/>
      <c r="H184" s="23"/>
      <c r="I184" s="18"/>
      <c r="J184" s="23"/>
      <c r="K184" s="16"/>
      <c r="L184" s="23"/>
      <c r="M184" s="67"/>
      <c r="N184" s="17"/>
      <c r="O184" s="17"/>
      <c r="P184" s="23"/>
      <c r="Q184" s="23"/>
      <c r="R184" s="17"/>
      <c r="S184" s="36"/>
      <c r="T184" s="64"/>
      <c r="U184" s="65"/>
      <c r="V184" s="4"/>
      <c r="W184" s="4"/>
      <c r="X184" s="6"/>
      <c r="Y184" s="198"/>
    </row>
    <row r="185" spans="1:25" x14ac:dyDescent="0.25">
      <c r="A185" s="181"/>
      <c r="B185" s="19"/>
      <c r="C185" s="23"/>
      <c r="D185" s="69"/>
      <c r="E185" s="69"/>
      <c r="F185" s="18"/>
      <c r="G185" s="18"/>
      <c r="H185" s="23"/>
      <c r="I185" s="18"/>
      <c r="J185" s="23"/>
      <c r="K185" s="16"/>
      <c r="L185" s="23"/>
      <c r="M185" s="67"/>
      <c r="N185" s="17"/>
      <c r="O185" s="17"/>
      <c r="P185" s="23"/>
      <c r="Q185" s="23"/>
      <c r="R185" s="17"/>
      <c r="S185" s="36"/>
      <c r="T185" s="64"/>
      <c r="U185" s="65"/>
      <c r="V185" s="4"/>
      <c r="W185" s="4"/>
      <c r="X185" s="6"/>
      <c r="Y185" s="198"/>
    </row>
    <row r="186" spans="1:25" x14ac:dyDescent="0.25">
      <c r="A186" s="181"/>
      <c r="B186" s="19"/>
      <c r="C186" s="23"/>
      <c r="D186" s="69"/>
      <c r="E186" s="69"/>
      <c r="F186" s="18"/>
      <c r="G186" s="18"/>
      <c r="H186" s="23"/>
      <c r="I186" s="18"/>
      <c r="J186" s="23"/>
      <c r="K186" s="16"/>
      <c r="L186" s="23"/>
      <c r="M186" s="67"/>
      <c r="N186" s="17"/>
      <c r="O186" s="17"/>
      <c r="P186" s="23"/>
      <c r="Q186" s="23"/>
      <c r="R186" s="17"/>
      <c r="S186" s="36"/>
      <c r="T186" s="64"/>
      <c r="U186" s="65"/>
      <c r="V186" s="4"/>
      <c r="W186" s="4"/>
      <c r="X186" s="6"/>
      <c r="Y186" s="198"/>
    </row>
    <row r="187" spans="1:25" x14ac:dyDescent="0.25">
      <c r="A187" s="181"/>
      <c r="B187" s="19"/>
      <c r="C187" s="23"/>
      <c r="D187" s="69"/>
      <c r="E187" s="69"/>
      <c r="F187" s="18"/>
      <c r="G187" s="18"/>
      <c r="H187" s="23"/>
      <c r="I187" s="18"/>
      <c r="J187" s="23"/>
      <c r="K187" s="16"/>
      <c r="L187" s="23"/>
      <c r="M187" s="67"/>
      <c r="N187" s="17"/>
      <c r="O187" s="17"/>
      <c r="P187" s="23"/>
      <c r="Q187" s="23"/>
      <c r="R187" s="17"/>
      <c r="S187" s="36"/>
      <c r="T187" s="64"/>
      <c r="U187" s="65"/>
      <c r="V187" s="4"/>
      <c r="W187" s="4"/>
      <c r="X187" s="6"/>
      <c r="Y187" s="198"/>
    </row>
    <row r="188" spans="1:25" x14ac:dyDescent="0.25">
      <c r="A188" s="181"/>
      <c r="B188" s="19"/>
      <c r="C188" s="23"/>
      <c r="D188" s="69"/>
      <c r="E188" s="69"/>
      <c r="F188" s="18"/>
      <c r="G188" s="18"/>
      <c r="H188" s="23"/>
      <c r="I188" s="18"/>
      <c r="J188" s="23"/>
      <c r="K188" s="16"/>
      <c r="L188" s="23"/>
      <c r="M188" s="67"/>
      <c r="N188" s="17"/>
      <c r="O188" s="17"/>
      <c r="P188" s="23"/>
      <c r="Q188" s="23"/>
      <c r="R188" s="17"/>
      <c r="S188" s="36"/>
      <c r="T188" s="64"/>
      <c r="U188" s="65"/>
      <c r="V188" s="4"/>
      <c r="W188" s="4"/>
      <c r="X188" s="6"/>
      <c r="Y188" s="198"/>
    </row>
    <row r="189" spans="1:25" x14ac:dyDescent="0.25">
      <c r="A189" s="181"/>
      <c r="B189" s="19"/>
      <c r="C189" s="23"/>
      <c r="D189" s="69"/>
      <c r="E189" s="69"/>
      <c r="F189" s="18"/>
      <c r="G189" s="18"/>
      <c r="H189" s="23"/>
      <c r="I189" s="18"/>
      <c r="J189" s="23"/>
      <c r="K189" s="16"/>
      <c r="L189" s="23"/>
      <c r="M189" s="67"/>
      <c r="N189" s="17"/>
      <c r="O189" s="17"/>
      <c r="P189" s="23"/>
      <c r="Q189" s="23"/>
      <c r="R189" s="17"/>
      <c r="S189" s="36"/>
      <c r="T189" s="64"/>
      <c r="U189" s="65"/>
      <c r="V189" s="4"/>
      <c r="W189" s="4"/>
      <c r="X189" s="6"/>
      <c r="Y189" s="198"/>
    </row>
    <row r="190" spans="1:25" x14ac:dyDescent="0.25">
      <c r="A190" s="181"/>
      <c r="B190" s="19"/>
      <c r="C190" s="23"/>
      <c r="D190" s="69"/>
      <c r="E190" s="69"/>
      <c r="F190" s="18"/>
      <c r="G190" s="18"/>
      <c r="H190" s="23"/>
      <c r="I190" s="18"/>
      <c r="J190" s="23"/>
      <c r="K190" s="16"/>
      <c r="L190" s="23"/>
      <c r="M190" s="67"/>
      <c r="N190" s="17"/>
      <c r="O190" s="17"/>
      <c r="P190" s="23"/>
      <c r="Q190" s="23"/>
      <c r="R190" s="17"/>
      <c r="S190" s="36"/>
      <c r="T190" s="64"/>
      <c r="U190" s="65"/>
      <c r="V190" s="4"/>
      <c r="W190" s="4"/>
      <c r="X190" s="6"/>
      <c r="Y190" s="198"/>
    </row>
    <row r="191" spans="1:25" x14ac:dyDescent="0.25">
      <c r="A191" s="181"/>
      <c r="B191" s="19"/>
      <c r="C191" s="23"/>
      <c r="D191" s="69"/>
      <c r="E191" s="69"/>
      <c r="F191" s="18"/>
      <c r="G191" s="18"/>
      <c r="H191" s="23"/>
      <c r="I191" s="18"/>
      <c r="J191" s="23"/>
      <c r="K191" s="16"/>
      <c r="L191" s="23"/>
      <c r="M191" s="67"/>
      <c r="N191" s="17"/>
      <c r="O191" s="17"/>
      <c r="P191" s="23"/>
      <c r="Q191" s="23"/>
      <c r="R191" s="17"/>
      <c r="S191" s="36"/>
      <c r="T191" s="64"/>
      <c r="U191" s="65"/>
      <c r="V191" s="4"/>
      <c r="W191" s="4"/>
      <c r="X191" s="6"/>
      <c r="Y191" s="198"/>
    </row>
    <row r="192" spans="1:25" x14ac:dyDescent="0.25">
      <c r="A192" s="181"/>
      <c r="B192" s="19"/>
      <c r="C192" s="23"/>
      <c r="D192" s="69"/>
      <c r="E192" s="69"/>
      <c r="F192" s="18"/>
      <c r="G192" s="18"/>
      <c r="H192" s="23"/>
      <c r="I192" s="18"/>
      <c r="J192" s="23"/>
      <c r="K192" s="16"/>
      <c r="L192" s="23"/>
      <c r="M192" s="67"/>
      <c r="N192" s="17"/>
      <c r="O192" s="17"/>
      <c r="P192" s="23"/>
      <c r="Q192" s="23"/>
      <c r="R192" s="17"/>
      <c r="S192" s="36"/>
      <c r="T192" s="64"/>
      <c r="U192" s="65"/>
      <c r="V192" s="4"/>
      <c r="W192" s="4"/>
      <c r="X192" s="6"/>
      <c r="Y192" s="198"/>
    </row>
    <row r="193" spans="1:25" x14ac:dyDescent="0.25">
      <c r="A193" s="181"/>
      <c r="B193" s="19"/>
      <c r="C193" s="23"/>
      <c r="D193" s="69"/>
      <c r="E193" s="69"/>
      <c r="F193" s="18"/>
      <c r="G193" s="18"/>
      <c r="H193" s="23"/>
      <c r="I193" s="18"/>
      <c r="J193" s="23"/>
      <c r="K193" s="16"/>
      <c r="L193" s="23"/>
      <c r="M193" s="67"/>
      <c r="N193" s="17"/>
      <c r="O193" s="17"/>
      <c r="P193" s="23"/>
      <c r="Q193" s="23"/>
      <c r="R193" s="17"/>
      <c r="S193" s="36"/>
      <c r="T193" s="64"/>
      <c r="U193" s="65"/>
      <c r="V193" s="4"/>
      <c r="W193" s="4"/>
      <c r="X193" s="6"/>
      <c r="Y193" s="198"/>
    </row>
    <row r="194" spans="1:25" x14ac:dyDescent="0.25">
      <c r="A194" s="181"/>
      <c r="B194" s="19"/>
      <c r="C194" s="23"/>
      <c r="D194" s="69"/>
      <c r="E194" s="69"/>
      <c r="F194" s="18"/>
      <c r="G194" s="18"/>
      <c r="H194" s="23"/>
      <c r="I194" s="18"/>
      <c r="J194" s="23"/>
      <c r="K194" s="16"/>
      <c r="L194" s="23"/>
      <c r="M194" s="67"/>
      <c r="N194" s="17"/>
      <c r="O194" s="17"/>
      <c r="P194" s="23"/>
      <c r="Q194" s="23"/>
      <c r="R194" s="17"/>
      <c r="S194" s="36"/>
      <c r="T194" s="64"/>
      <c r="U194" s="65"/>
      <c r="V194" s="4"/>
      <c r="W194" s="4"/>
      <c r="X194" s="6"/>
      <c r="Y194" s="198"/>
    </row>
    <row r="195" spans="1:25" x14ac:dyDescent="0.25">
      <c r="A195" s="181"/>
      <c r="B195" s="19"/>
      <c r="C195" s="23"/>
      <c r="D195" s="69"/>
      <c r="E195" s="69"/>
      <c r="F195" s="18"/>
      <c r="G195" s="18"/>
      <c r="H195" s="23"/>
      <c r="I195" s="18"/>
      <c r="J195" s="23"/>
      <c r="K195" s="16"/>
      <c r="L195" s="23"/>
      <c r="M195" s="67"/>
      <c r="N195" s="17"/>
      <c r="O195" s="17"/>
      <c r="P195" s="23"/>
      <c r="Q195" s="23"/>
      <c r="R195" s="17"/>
      <c r="S195" s="36"/>
      <c r="T195" s="64"/>
      <c r="U195" s="65"/>
      <c r="V195" s="4"/>
      <c r="W195" s="4"/>
      <c r="X195" s="6"/>
      <c r="Y195" s="198"/>
    </row>
    <row r="196" spans="1:25" x14ac:dyDescent="0.25">
      <c r="A196" s="181"/>
      <c r="B196" s="19"/>
      <c r="C196" s="23"/>
      <c r="D196" s="69"/>
      <c r="E196" s="69"/>
      <c r="F196" s="18"/>
      <c r="G196" s="18"/>
      <c r="H196" s="23"/>
      <c r="I196" s="18"/>
      <c r="J196" s="23"/>
      <c r="K196" s="16"/>
      <c r="L196" s="23"/>
      <c r="M196" s="67"/>
      <c r="N196" s="17"/>
      <c r="O196" s="17"/>
      <c r="P196" s="23"/>
      <c r="Q196" s="23"/>
      <c r="R196" s="17"/>
      <c r="S196" s="36"/>
      <c r="T196" s="64"/>
      <c r="U196" s="65"/>
      <c r="V196" s="4"/>
      <c r="W196" s="4"/>
      <c r="X196" s="6"/>
      <c r="Y196" s="198"/>
    </row>
    <row r="197" spans="1:25" x14ac:dyDescent="0.25">
      <c r="A197" s="181"/>
      <c r="B197" s="19"/>
      <c r="C197" s="23"/>
      <c r="D197" s="69"/>
      <c r="E197" s="69"/>
      <c r="F197" s="18"/>
      <c r="G197" s="18"/>
      <c r="H197" s="23"/>
      <c r="I197" s="18"/>
      <c r="J197" s="23"/>
      <c r="K197" s="16"/>
      <c r="L197" s="23"/>
      <c r="M197" s="67"/>
      <c r="N197" s="17"/>
      <c r="O197" s="17"/>
      <c r="P197" s="23"/>
      <c r="Q197" s="23"/>
      <c r="R197" s="17"/>
      <c r="S197" s="36"/>
      <c r="T197" s="64"/>
      <c r="U197" s="65"/>
      <c r="V197" s="4"/>
      <c r="W197" s="4"/>
      <c r="X197" s="6"/>
      <c r="Y197" s="198"/>
    </row>
    <row r="198" spans="1:25" x14ac:dyDescent="0.25">
      <c r="A198" s="181"/>
      <c r="B198" s="19"/>
      <c r="C198" s="23"/>
      <c r="D198" s="69"/>
      <c r="E198" s="69"/>
      <c r="F198" s="18"/>
      <c r="G198" s="18"/>
      <c r="H198" s="23"/>
      <c r="I198" s="18"/>
      <c r="J198" s="23"/>
      <c r="K198" s="16"/>
      <c r="L198" s="23"/>
      <c r="M198" s="67"/>
      <c r="N198" s="17"/>
      <c r="O198" s="17"/>
      <c r="P198" s="23"/>
      <c r="Q198" s="23"/>
      <c r="R198" s="17"/>
      <c r="S198" s="36"/>
      <c r="T198" s="64"/>
      <c r="U198" s="65"/>
      <c r="V198" s="4"/>
      <c r="W198" s="4"/>
      <c r="X198" s="6"/>
      <c r="Y198" s="198"/>
    </row>
    <row r="199" spans="1:25" x14ac:dyDescent="0.25">
      <c r="A199" s="181"/>
      <c r="B199" s="19"/>
      <c r="C199" s="23"/>
      <c r="D199" s="69"/>
      <c r="E199" s="69"/>
      <c r="F199" s="18"/>
      <c r="G199" s="18"/>
      <c r="H199" s="23"/>
      <c r="I199" s="18"/>
      <c r="J199" s="23"/>
      <c r="K199" s="16"/>
      <c r="L199" s="23"/>
      <c r="M199" s="67"/>
      <c r="N199" s="17"/>
      <c r="O199" s="17"/>
      <c r="P199" s="23"/>
      <c r="Q199" s="23"/>
      <c r="R199" s="17"/>
      <c r="S199" s="36"/>
      <c r="T199" s="64"/>
      <c r="U199" s="65"/>
      <c r="V199" s="4"/>
      <c r="W199" s="4"/>
      <c r="X199" s="6"/>
      <c r="Y199" s="198"/>
    </row>
    <row r="200" spans="1:25" x14ac:dyDescent="0.25">
      <c r="A200" s="181"/>
      <c r="B200" s="19"/>
      <c r="C200" s="23"/>
      <c r="D200" s="69"/>
      <c r="E200" s="69"/>
      <c r="F200" s="18"/>
      <c r="G200" s="18"/>
      <c r="H200" s="23"/>
      <c r="I200" s="18"/>
      <c r="J200" s="23"/>
      <c r="K200" s="16"/>
      <c r="L200" s="23"/>
      <c r="M200" s="67"/>
      <c r="N200" s="17"/>
      <c r="O200" s="17"/>
      <c r="P200" s="23"/>
      <c r="Q200" s="23"/>
      <c r="R200" s="17"/>
      <c r="S200" s="36"/>
      <c r="T200" s="64"/>
      <c r="U200" s="65"/>
      <c r="V200" s="4"/>
      <c r="W200" s="4"/>
      <c r="X200" s="6"/>
      <c r="Y200" s="198"/>
    </row>
    <row r="201" spans="1:25" x14ac:dyDescent="0.25">
      <c r="A201" s="181"/>
      <c r="B201" s="19"/>
      <c r="C201" s="23"/>
      <c r="D201" s="69"/>
      <c r="E201" s="69"/>
      <c r="F201" s="18"/>
      <c r="G201" s="18"/>
      <c r="H201" s="23"/>
      <c r="I201" s="18"/>
      <c r="J201" s="23"/>
      <c r="K201" s="16"/>
      <c r="L201" s="23"/>
      <c r="M201" s="67"/>
      <c r="N201" s="17"/>
      <c r="O201" s="17"/>
      <c r="P201" s="23"/>
      <c r="Q201" s="23"/>
      <c r="R201" s="17"/>
      <c r="S201" s="36"/>
      <c r="T201" s="64"/>
      <c r="U201" s="65"/>
      <c r="V201" s="4"/>
      <c r="W201" s="4"/>
      <c r="X201" s="6"/>
      <c r="Y201" s="198"/>
    </row>
    <row r="202" spans="1:25" x14ac:dyDescent="0.25">
      <c r="A202" s="181"/>
      <c r="B202" s="19"/>
      <c r="C202" s="23"/>
      <c r="D202" s="69"/>
      <c r="E202" s="69"/>
      <c r="F202" s="18"/>
      <c r="G202" s="18"/>
      <c r="H202" s="23"/>
      <c r="I202" s="18"/>
      <c r="J202" s="23"/>
      <c r="K202" s="16"/>
      <c r="L202" s="23"/>
      <c r="M202" s="67"/>
      <c r="N202" s="17"/>
      <c r="O202" s="17"/>
      <c r="P202" s="23"/>
      <c r="Q202" s="23"/>
      <c r="R202" s="17"/>
      <c r="S202" s="36"/>
      <c r="T202" s="64"/>
      <c r="U202" s="65"/>
      <c r="V202" s="4"/>
      <c r="W202" s="4"/>
      <c r="X202" s="6"/>
      <c r="Y202" s="198"/>
    </row>
    <row r="203" spans="1:25" x14ac:dyDescent="0.25">
      <c r="A203" s="181"/>
      <c r="B203" s="19"/>
      <c r="C203" s="23"/>
      <c r="D203" s="69"/>
      <c r="E203" s="69"/>
      <c r="F203" s="18"/>
      <c r="G203" s="18"/>
      <c r="H203" s="23"/>
      <c r="I203" s="18"/>
      <c r="J203" s="23"/>
      <c r="K203" s="16"/>
      <c r="L203" s="23"/>
      <c r="M203" s="67"/>
      <c r="N203" s="17"/>
      <c r="O203" s="17"/>
      <c r="P203" s="23"/>
      <c r="Q203" s="23"/>
      <c r="R203" s="17"/>
      <c r="S203" s="36"/>
      <c r="T203" s="64"/>
      <c r="U203" s="65"/>
      <c r="V203" s="4"/>
      <c r="W203" s="4"/>
      <c r="X203" s="6"/>
      <c r="Y203" s="198"/>
    </row>
    <row r="204" spans="1:25" x14ac:dyDescent="0.25">
      <c r="A204" s="181"/>
      <c r="B204" s="19"/>
      <c r="C204" s="23"/>
      <c r="D204" s="69"/>
      <c r="E204" s="69"/>
      <c r="F204" s="18"/>
      <c r="G204" s="18"/>
      <c r="H204" s="23"/>
      <c r="I204" s="18"/>
      <c r="J204" s="23"/>
      <c r="K204" s="16"/>
      <c r="L204" s="23"/>
      <c r="M204" s="67"/>
      <c r="N204" s="17"/>
      <c r="O204" s="17"/>
      <c r="P204" s="23"/>
      <c r="Q204" s="23"/>
      <c r="R204" s="17"/>
      <c r="S204" s="36"/>
      <c r="T204" s="64"/>
      <c r="U204" s="65"/>
      <c r="V204" s="4"/>
      <c r="W204" s="4"/>
      <c r="X204" s="6"/>
      <c r="Y204" s="198"/>
    </row>
    <row r="205" spans="1:25" x14ac:dyDescent="0.25">
      <c r="A205" s="181"/>
      <c r="B205" s="19"/>
      <c r="C205" s="23"/>
      <c r="D205" s="69"/>
      <c r="E205" s="69"/>
      <c r="F205" s="18"/>
      <c r="G205" s="18"/>
      <c r="H205" s="23"/>
      <c r="I205" s="18"/>
      <c r="J205" s="23"/>
      <c r="K205" s="16"/>
      <c r="L205" s="23"/>
      <c r="M205" s="67"/>
      <c r="N205" s="17"/>
      <c r="O205" s="17"/>
      <c r="P205" s="23"/>
      <c r="Q205" s="23"/>
      <c r="R205" s="17"/>
      <c r="S205" s="36"/>
      <c r="T205" s="64"/>
      <c r="U205" s="65"/>
      <c r="V205" s="4"/>
      <c r="W205" s="4"/>
      <c r="X205" s="6"/>
      <c r="Y205" s="198"/>
    </row>
    <row r="206" spans="1:25" x14ac:dyDescent="0.25">
      <c r="A206" s="181"/>
      <c r="B206" s="19"/>
      <c r="C206" s="23"/>
      <c r="D206" s="69"/>
      <c r="E206" s="69"/>
      <c r="F206" s="18"/>
      <c r="G206" s="18"/>
      <c r="H206" s="23"/>
      <c r="I206" s="18"/>
      <c r="J206" s="23"/>
      <c r="K206" s="16"/>
      <c r="L206" s="23"/>
      <c r="M206" s="67"/>
      <c r="N206" s="17"/>
      <c r="O206" s="17"/>
      <c r="P206" s="23"/>
      <c r="Q206" s="23"/>
      <c r="R206" s="17"/>
      <c r="S206" s="36"/>
      <c r="T206" s="64"/>
      <c r="U206" s="65"/>
      <c r="V206" s="4"/>
      <c r="W206" s="4"/>
      <c r="X206" s="6"/>
      <c r="Y206" s="198"/>
    </row>
    <row r="207" spans="1:25" x14ac:dyDescent="0.25">
      <c r="A207" s="181"/>
      <c r="B207" s="19"/>
      <c r="C207" s="23"/>
      <c r="D207" s="69"/>
      <c r="E207" s="69"/>
      <c r="F207" s="18"/>
      <c r="G207" s="18"/>
      <c r="H207" s="23"/>
      <c r="I207" s="18"/>
      <c r="J207" s="23"/>
      <c r="K207" s="16"/>
      <c r="L207" s="23"/>
      <c r="M207" s="67"/>
      <c r="N207" s="17"/>
      <c r="O207" s="17"/>
      <c r="P207" s="23"/>
      <c r="Q207" s="23"/>
      <c r="R207" s="17"/>
      <c r="S207" s="36"/>
      <c r="T207" s="64"/>
      <c r="U207" s="65"/>
      <c r="V207" s="4"/>
      <c r="W207" s="4"/>
      <c r="X207" s="6"/>
      <c r="Y207" s="198"/>
    </row>
    <row r="208" spans="1:25" x14ac:dyDescent="0.25">
      <c r="A208" s="181"/>
      <c r="B208" s="19"/>
      <c r="C208" s="23"/>
      <c r="D208" s="69"/>
      <c r="E208" s="69"/>
      <c r="F208" s="18"/>
      <c r="G208" s="18"/>
      <c r="H208" s="23"/>
      <c r="I208" s="18"/>
      <c r="J208" s="23"/>
      <c r="K208" s="16"/>
      <c r="L208" s="23"/>
      <c r="M208" s="67"/>
      <c r="N208" s="17"/>
      <c r="O208" s="17"/>
      <c r="P208" s="23"/>
      <c r="Q208" s="23"/>
      <c r="R208" s="17"/>
      <c r="S208" s="36"/>
      <c r="T208" s="64"/>
      <c r="U208" s="65"/>
      <c r="V208" s="4"/>
      <c r="W208" s="4"/>
      <c r="X208" s="6"/>
      <c r="Y208" s="198"/>
    </row>
    <row r="209" spans="1:25" x14ac:dyDescent="0.25">
      <c r="A209" s="181"/>
      <c r="B209" s="19"/>
      <c r="C209" s="23"/>
      <c r="D209" s="69"/>
      <c r="E209" s="69"/>
      <c r="F209" s="18"/>
      <c r="G209" s="18"/>
      <c r="H209" s="23"/>
      <c r="I209" s="18"/>
      <c r="J209" s="23"/>
      <c r="K209" s="16"/>
      <c r="L209" s="23"/>
      <c r="M209" s="67"/>
      <c r="N209" s="17"/>
      <c r="O209" s="17"/>
      <c r="P209" s="23"/>
      <c r="Q209" s="23"/>
      <c r="R209" s="17"/>
      <c r="S209" s="36"/>
      <c r="T209" s="64"/>
      <c r="U209" s="65"/>
      <c r="V209" s="4"/>
      <c r="W209" s="4"/>
      <c r="X209" s="6"/>
      <c r="Y209" s="198"/>
    </row>
    <row r="210" spans="1:25" x14ac:dyDescent="0.25">
      <c r="A210" s="181"/>
      <c r="B210" s="19"/>
      <c r="C210" s="23"/>
      <c r="D210" s="69"/>
      <c r="E210" s="69"/>
      <c r="F210" s="18"/>
      <c r="G210" s="18"/>
      <c r="H210" s="23"/>
      <c r="I210" s="18"/>
      <c r="J210" s="23"/>
      <c r="K210" s="16"/>
      <c r="L210" s="23"/>
      <c r="M210" s="67"/>
      <c r="N210" s="17"/>
      <c r="O210" s="17"/>
      <c r="P210" s="23"/>
      <c r="Q210" s="23"/>
      <c r="R210" s="17"/>
      <c r="S210" s="36"/>
      <c r="T210" s="64"/>
      <c r="U210" s="65"/>
      <c r="V210" s="4"/>
      <c r="W210" s="4"/>
      <c r="X210" s="6"/>
      <c r="Y210" s="198"/>
    </row>
    <row r="211" spans="1:25" x14ac:dyDescent="0.25">
      <c r="A211" s="181"/>
      <c r="B211" s="19"/>
      <c r="C211" s="23"/>
      <c r="D211" s="69"/>
      <c r="E211" s="69"/>
      <c r="F211" s="18"/>
      <c r="G211" s="18"/>
      <c r="H211" s="23"/>
      <c r="I211" s="18"/>
      <c r="J211" s="23"/>
      <c r="K211" s="16"/>
      <c r="L211" s="23"/>
      <c r="M211" s="67"/>
      <c r="N211" s="17"/>
      <c r="O211" s="17"/>
      <c r="P211" s="23"/>
      <c r="Q211" s="23"/>
      <c r="R211" s="17"/>
      <c r="S211" s="36"/>
      <c r="T211" s="64"/>
      <c r="U211" s="65"/>
      <c r="V211" s="4"/>
      <c r="W211" s="4"/>
      <c r="X211" s="6"/>
      <c r="Y211" s="198"/>
    </row>
    <row r="212" spans="1:25" x14ac:dyDescent="0.25">
      <c r="A212" s="181"/>
      <c r="B212" s="19"/>
      <c r="C212" s="23"/>
      <c r="D212" s="69"/>
      <c r="E212" s="69"/>
      <c r="F212" s="18"/>
      <c r="G212" s="18"/>
      <c r="H212" s="23"/>
      <c r="I212" s="18"/>
      <c r="J212" s="23"/>
      <c r="K212" s="16"/>
      <c r="L212" s="23"/>
      <c r="M212" s="67"/>
      <c r="N212" s="17"/>
      <c r="O212" s="17"/>
      <c r="P212" s="23"/>
      <c r="Q212" s="23"/>
      <c r="R212" s="17"/>
      <c r="S212" s="36"/>
      <c r="T212" s="64"/>
      <c r="U212" s="65"/>
      <c r="V212" s="4"/>
      <c r="W212" s="4"/>
      <c r="X212" s="6"/>
      <c r="Y212" s="198"/>
    </row>
    <row r="213" spans="1:25" x14ac:dyDescent="0.25">
      <c r="A213" s="181"/>
      <c r="B213" s="19"/>
      <c r="C213" s="23"/>
      <c r="D213" s="69"/>
      <c r="E213" s="69"/>
      <c r="F213" s="18"/>
      <c r="G213" s="18"/>
      <c r="H213" s="23"/>
      <c r="I213" s="18"/>
      <c r="J213" s="23"/>
      <c r="K213" s="16"/>
      <c r="L213" s="23"/>
      <c r="M213" s="67"/>
      <c r="N213" s="17"/>
      <c r="O213" s="17"/>
      <c r="P213" s="23"/>
      <c r="Q213" s="23"/>
      <c r="R213" s="17"/>
      <c r="S213" s="36"/>
      <c r="T213" s="64"/>
      <c r="U213" s="65"/>
      <c r="V213" s="4"/>
      <c r="W213" s="4"/>
      <c r="X213" s="6"/>
      <c r="Y213" s="198"/>
    </row>
    <row r="214" spans="1:25" x14ac:dyDescent="0.25">
      <c r="A214" s="181"/>
      <c r="B214" s="19"/>
      <c r="C214" s="23"/>
      <c r="D214" s="69"/>
      <c r="E214" s="69"/>
      <c r="F214" s="18"/>
      <c r="G214" s="18"/>
      <c r="H214" s="23"/>
      <c r="I214" s="18"/>
      <c r="J214" s="23"/>
      <c r="K214" s="16"/>
      <c r="L214" s="23"/>
      <c r="M214" s="67"/>
      <c r="N214" s="17"/>
      <c r="O214" s="17"/>
      <c r="P214" s="23"/>
      <c r="Q214" s="23"/>
      <c r="R214" s="17"/>
      <c r="S214" s="36"/>
      <c r="T214" s="64"/>
      <c r="U214" s="65"/>
      <c r="V214" s="4"/>
      <c r="W214" s="4"/>
      <c r="X214" s="6"/>
      <c r="Y214" s="198"/>
    </row>
    <row r="215" spans="1:25" x14ac:dyDescent="0.25">
      <c r="A215" s="181"/>
      <c r="B215" s="19"/>
      <c r="C215" s="23"/>
      <c r="D215" s="69"/>
      <c r="E215" s="69"/>
      <c r="F215" s="18"/>
      <c r="G215" s="18"/>
      <c r="H215" s="23"/>
      <c r="I215" s="18"/>
      <c r="J215" s="23"/>
      <c r="K215" s="16"/>
      <c r="L215" s="23"/>
      <c r="M215" s="67"/>
      <c r="N215" s="17"/>
      <c r="O215" s="17"/>
      <c r="P215" s="23"/>
      <c r="Q215" s="23"/>
      <c r="R215" s="17"/>
      <c r="S215" s="36"/>
      <c r="T215" s="64"/>
      <c r="U215" s="65"/>
      <c r="V215" s="4"/>
      <c r="W215" s="4"/>
      <c r="X215" s="6"/>
      <c r="Y215" s="198"/>
    </row>
    <row r="216" spans="1:25" x14ac:dyDescent="0.25">
      <c r="A216" s="181"/>
      <c r="B216" s="19"/>
      <c r="C216" s="23"/>
      <c r="D216" s="69"/>
      <c r="E216" s="69"/>
      <c r="F216" s="18"/>
      <c r="G216" s="18"/>
      <c r="H216" s="23"/>
      <c r="I216" s="18"/>
      <c r="J216" s="23"/>
      <c r="K216" s="16"/>
      <c r="L216" s="23"/>
      <c r="M216" s="67"/>
      <c r="N216" s="17"/>
      <c r="O216" s="17"/>
      <c r="P216" s="23"/>
      <c r="Q216" s="23"/>
      <c r="R216" s="17"/>
      <c r="S216" s="36"/>
      <c r="T216" s="64"/>
      <c r="U216" s="65"/>
      <c r="V216" s="4"/>
      <c r="W216" s="4"/>
      <c r="X216" s="6"/>
      <c r="Y216" s="198"/>
    </row>
    <row r="217" spans="1:25" x14ac:dyDescent="0.25">
      <c r="A217" s="181"/>
      <c r="B217" s="19"/>
      <c r="C217" s="23"/>
      <c r="D217" s="69"/>
      <c r="E217" s="69"/>
      <c r="F217" s="18"/>
      <c r="G217" s="18"/>
      <c r="H217" s="23"/>
      <c r="I217" s="18"/>
      <c r="J217" s="23"/>
      <c r="K217" s="16"/>
      <c r="L217" s="23"/>
      <c r="M217" s="67"/>
      <c r="N217" s="17"/>
      <c r="O217" s="17"/>
      <c r="P217" s="23"/>
      <c r="Q217" s="23"/>
      <c r="R217" s="17"/>
      <c r="S217" s="36"/>
      <c r="T217" s="64"/>
      <c r="U217" s="65"/>
      <c r="V217" s="4"/>
      <c r="W217" s="4"/>
      <c r="X217" s="6"/>
      <c r="Y217" s="198"/>
    </row>
    <row r="218" spans="1:25" x14ac:dyDescent="0.25">
      <c r="A218" s="181"/>
      <c r="B218" s="19"/>
      <c r="C218" s="23"/>
      <c r="D218" s="69"/>
      <c r="E218" s="69"/>
      <c r="F218" s="18"/>
      <c r="G218" s="18"/>
      <c r="H218" s="23"/>
      <c r="I218" s="18"/>
      <c r="J218" s="23"/>
      <c r="K218" s="16"/>
      <c r="L218" s="23"/>
      <c r="M218" s="67"/>
      <c r="N218" s="17"/>
      <c r="O218" s="17"/>
      <c r="P218" s="23"/>
      <c r="Q218" s="23"/>
      <c r="R218" s="17"/>
      <c r="S218" s="36"/>
      <c r="T218" s="64"/>
      <c r="U218" s="65"/>
      <c r="V218" s="4"/>
      <c r="W218" s="4"/>
      <c r="X218" s="6"/>
      <c r="Y218" s="198"/>
    </row>
    <row r="219" spans="1:25" x14ac:dyDescent="0.25">
      <c r="A219" s="181"/>
      <c r="B219" s="19"/>
      <c r="C219" s="23"/>
      <c r="D219" s="69"/>
      <c r="E219" s="69"/>
      <c r="F219" s="18"/>
      <c r="G219" s="18"/>
      <c r="H219" s="23"/>
      <c r="I219" s="18"/>
      <c r="J219" s="23"/>
      <c r="K219" s="16"/>
      <c r="L219" s="23"/>
      <c r="M219" s="67"/>
      <c r="N219" s="17"/>
      <c r="O219" s="17"/>
      <c r="P219" s="23"/>
      <c r="Q219" s="23"/>
      <c r="R219" s="17"/>
      <c r="S219" s="36"/>
      <c r="T219" s="64"/>
      <c r="U219" s="65"/>
      <c r="V219" s="4"/>
      <c r="W219" s="4"/>
      <c r="X219" s="6"/>
      <c r="Y219" s="198"/>
    </row>
    <row r="220" spans="1:25" x14ac:dyDescent="0.25">
      <c r="A220" s="181"/>
      <c r="B220" s="19"/>
      <c r="C220" s="23"/>
      <c r="D220" s="69"/>
      <c r="E220" s="69"/>
      <c r="F220" s="18"/>
      <c r="G220" s="18"/>
      <c r="H220" s="23"/>
      <c r="I220" s="18"/>
      <c r="J220" s="23"/>
      <c r="K220" s="16"/>
      <c r="L220" s="23"/>
      <c r="M220" s="67"/>
      <c r="N220" s="17"/>
      <c r="O220" s="17"/>
      <c r="P220" s="23"/>
      <c r="Q220" s="23"/>
      <c r="R220" s="17"/>
      <c r="S220" s="36"/>
      <c r="T220" s="64"/>
      <c r="U220" s="65"/>
      <c r="V220" s="4"/>
      <c r="W220" s="4"/>
      <c r="X220" s="6"/>
      <c r="Y220" s="198"/>
    </row>
    <row r="221" spans="1:25" x14ac:dyDescent="0.25">
      <c r="A221" s="181"/>
      <c r="B221" s="19"/>
      <c r="C221" s="23"/>
      <c r="D221" s="69"/>
      <c r="E221" s="69"/>
      <c r="F221" s="18"/>
      <c r="G221" s="18"/>
      <c r="H221" s="23"/>
      <c r="I221" s="18"/>
      <c r="J221" s="23"/>
      <c r="K221" s="16"/>
      <c r="L221" s="23"/>
      <c r="M221" s="67"/>
      <c r="N221" s="17"/>
      <c r="O221" s="17"/>
      <c r="P221" s="23"/>
      <c r="Q221" s="23"/>
      <c r="R221" s="17"/>
      <c r="S221" s="36"/>
      <c r="T221" s="64"/>
      <c r="U221" s="65"/>
      <c r="V221" s="4"/>
      <c r="W221" s="4"/>
      <c r="X221" s="6"/>
      <c r="Y221" s="198"/>
    </row>
    <row r="222" spans="1:25" x14ac:dyDescent="0.25">
      <c r="A222" s="181"/>
      <c r="B222" s="19"/>
      <c r="C222" s="23"/>
      <c r="D222" s="69"/>
      <c r="E222" s="69"/>
      <c r="F222" s="18"/>
      <c r="G222" s="18"/>
      <c r="H222" s="23"/>
      <c r="I222" s="18"/>
      <c r="J222" s="23"/>
      <c r="K222" s="16"/>
      <c r="L222" s="23"/>
      <c r="M222" s="67"/>
      <c r="N222" s="17"/>
      <c r="O222" s="17"/>
      <c r="P222" s="23"/>
      <c r="Q222" s="23"/>
      <c r="R222" s="17"/>
      <c r="S222" s="36"/>
      <c r="T222" s="64"/>
      <c r="U222" s="65"/>
      <c r="V222" s="4"/>
      <c r="W222" s="4"/>
      <c r="X222" s="6"/>
      <c r="Y222" s="198"/>
    </row>
    <row r="223" spans="1:25" x14ac:dyDescent="0.25">
      <c r="A223" s="181"/>
      <c r="B223" s="19"/>
      <c r="C223" s="23"/>
      <c r="D223" s="69"/>
      <c r="E223" s="69"/>
      <c r="F223" s="18"/>
      <c r="G223" s="18"/>
      <c r="H223" s="23"/>
      <c r="I223" s="18"/>
      <c r="J223" s="23"/>
      <c r="K223" s="16"/>
      <c r="L223" s="23"/>
      <c r="M223" s="67"/>
      <c r="N223" s="17"/>
      <c r="O223" s="17"/>
      <c r="P223" s="23"/>
      <c r="Q223" s="23"/>
      <c r="R223" s="17"/>
      <c r="S223" s="36"/>
      <c r="T223" s="64"/>
      <c r="U223" s="65"/>
      <c r="V223" s="4"/>
      <c r="W223" s="4"/>
      <c r="X223" s="6"/>
      <c r="Y223" s="198"/>
    </row>
    <row r="224" spans="1:25" x14ac:dyDescent="0.25">
      <c r="A224" s="181"/>
      <c r="B224" s="19"/>
      <c r="C224" s="23"/>
      <c r="D224" s="69"/>
      <c r="E224" s="69"/>
      <c r="F224" s="18"/>
      <c r="G224" s="18"/>
      <c r="H224" s="23"/>
      <c r="I224" s="18"/>
      <c r="J224" s="23"/>
      <c r="K224" s="16"/>
      <c r="L224" s="23"/>
      <c r="M224" s="67"/>
      <c r="N224" s="17"/>
      <c r="O224" s="17"/>
      <c r="P224" s="23"/>
      <c r="Q224" s="23"/>
      <c r="R224" s="17"/>
      <c r="S224" s="36"/>
      <c r="T224" s="64"/>
      <c r="U224" s="65"/>
      <c r="V224" s="4"/>
      <c r="W224" s="4"/>
      <c r="X224" s="6"/>
      <c r="Y224" s="198"/>
    </row>
    <row r="225" spans="1:25" x14ac:dyDescent="0.25">
      <c r="A225" s="181"/>
      <c r="B225" s="19"/>
      <c r="C225" s="23"/>
      <c r="D225" s="69"/>
      <c r="E225" s="69"/>
      <c r="F225" s="18"/>
      <c r="G225" s="18"/>
      <c r="H225" s="23"/>
      <c r="I225" s="18"/>
      <c r="J225" s="23"/>
      <c r="K225" s="16"/>
      <c r="L225" s="23"/>
      <c r="M225" s="67"/>
      <c r="N225" s="17"/>
      <c r="O225" s="17"/>
      <c r="P225" s="23"/>
      <c r="Q225" s="23"/>
      <c r="R225" s="17"/>
      <c r="S225" s="36"/>
      <c r="T225" s="64"/>
      <c r="U225" s="65"/>
      <c r="V225" s="4"/>
      <c r="W225" s="4"/>
      <c r="X225" s="6"/>
      <c r="Y225" s="198"/>
    </row>
    <row r="226" spans="1:25" x14ac:dyDescent="0.25">
      <c r="A226" s="181"/>
      <c r="B226" s="19"/>
      <c r="C226" s="23"/>
      <c r="D226" s="69"/>
      <c r="E226" s="69"/>
      <c r="F226" s="18"/>
      <c r="G226" s="18"/>
      <c r="H226" s="23"/>
      <c r="I226" s="18"/>
      <c r="J226" s="23"/>
      <c r="K226" s="16"/>
      <c r="L226" s="23"/>
      <c r="M226" s="67"/>
      <c r="N226" s="17"/>
      <c r="O226" s="17"/>
      <c r="P226" s="23"/>
      <c r="Q226" s="23"/>
      <c r="R226" s="17"/>
      <c r="S226" s="36"/>
      <c r="T226" s="64"/>
      <c r="U226" s="65"/>
      <c r="V226" s="4"/>
      <c r="W226" s="4"/>
      <c r="X226" s="6"/>
      <c r="Y226" s="198"/>
    </row>
    <row r="227" spans="1:25" x14ac:dyDescent="0.25">
      <c r="A227" s="181"/>
      <c r="B227" s="19"/>
      <c r="C227" s="23"/>
      <c r="D227" s="69"/>
      <c r="E227" s="69"/>
      <c r="F227" s="18"/>
      <c r="G227" s="18"/>
      <c r="H227" s="23"/>
      <c r="I227" s="18"/>
      <c r="J227" s="23"/>
      <c r="K227" s="16"/>
      <c r="L227" s="23"/>
      <c r="M227" s="67"/>
      <c r="N227" s="17"/>
      <c r="O227" s="17"/>
      <c r="P227" s="23"/>
      <c r="Q227" s="23"/>
      <c r="R227" s="17"/>
      <c r="S227" s="36"/>
      <c r="T227" s="64"/>
      <c r="U227" s="65"/>
      <c r="V227" s="4"/>
      <c r="W227" s="4"/>
      <c r="X227" s="6"/>
      <c r="Y227" s="198"/>
    </row>
    <row r="228" spans="1:25" x14ac:dyDescent="0.25">
      <c r="A228" s="181"/>
      <c r="B228" s="19"/>
      <c r="C228" s="23"/>
      <c r="D228" s="69"/>
      <c r="E228" s="69"/>
      <c r="F228" s="18"/>
      <c r="G228" s="18"/>
      <c r="H228" s="23"/>
      <c r="I228" s="18"/>
      <c r="J228" s="23"/>
      <c r="K228" s="16"/>
      <c r="L228" s="23"/>
      <c r="M228" s="67"/>
      <c r="N228" s="17"/>
      <c r="O228" s="17"/>
      <c r="P228" s="23"/>
      <c r="Q228" s="23"/>
      <c r="R228" s="17"/>
      <c r="S228" s="36"/>
      <c r="T228" s="64"/>
      <c r="U228" s="65"/>
      <c r="V228" s="4"/>
      <c r="W228" s="4"/>
      <c r="X228" s="6"/>
      <c r="Y228" s="198"/>
    </row>
    <row r="229" spans="1:25" x14ac:dyDescent="0.25">
      <c r="A229" s="181"/>
      <c r="B229" s="19"/>
      <c r="C229" s="23"/>
      <c r="D229" s="69"/>
      <c r="E229" s="69"/>
      <c r="F229" s="18"/>
      <c r="G229" s="18"/>
      <c r="H229" s="23"/>
      <c r="I229" s="18"/>
      <c r="J229" s="23"/>
      <c r="K229" s="16"/>
      <c r="L229" s="23"/>
      <c r="M229" s="67"/>
      <c r="N229" s="17"/>
      <c r="O229" s="17"/>
      <c r="P229" s="23"/>
      <c r="Q229" s="23"/>
      <c r="R229" s="17"/>
      <c r="S229" s="36"/>
      <c r="T229" s="64"/>
      <c r="U229" s="65"/>
      <c r="V229" s="4"/>
      <c r="W229" s="4"/>
      <c r="X229" s="6"/>
      <c r="Y229" s="198"/>
    </row>
    <row r="230" spans="1:25" x14ac:dyDescent="0.25">
      <c r="A230" s="181"/>
      <c r="B230" s="19"/>
      <c r="C230" s="23"/>
      <c r="D230" s="69"/>
      <c r="E230" s="69"/>
      <c r="F230" s="18"/>
      <c r="G230" s="18"/>
      <c r="H230" s="23"/>
      <c r="I230" s="18"/>
      <c r="J230" s="23"/>
      <c r="K230" s="16"/>
      <c r="L230" s="23"/>
      <c r="M230" s="67"/>
      <c r="N230" s="17"/>
      <c r="O230" s="17"/>
      <c r="P230" s="23"/>
      <c r="Q230" s="23"/>
      <c r="R230" s="17"/>
      <c r="S230" s="36"/>
      <c r="T230" s="64"/>
      <c r="U230" s="65"/>
      <c r="V230" s="4"/>
      <c r="W230" s="4"/>
      <c r="X230" s="6"/>
      <c r="Y230" s="198"/>
    </row>
    <row r="231" spans="1:25" x14ac:dyDescent="0.25">
      <c r="A231" s="181"/>
      <c r="B231" s="19"/>
      <c r="C231" s="23"/>
      <c r="D231" s="69"/>
      <c r="E231" s="69"/>
      <c r="F231" s="18"/>
      <c r="G231" s="18"/>
      <c r="H231" s="23"/>
      <c r="I231" s="18"/>
      <c r="J231" s="23"/>
      <c r="K231" s="16"/>
      <c r="L231" s="23"/>
      <c r="M231" s="67"/>
      <c r="N231" s="17"/>
      <c r="O231" s="17"/>
      <c r="P231" s="23"/>
      <c r="Q231" s="23"/>
      <c r="R231" s="17"/>
      <c r="S231" s="36"/>
      <c r="T231" s="64"/>
      <c r="U231" s="65"/>
      <c r="V231" s="4"/>
      <c r="W231" s="4"/>
      <c r="X231" s="6"/>
      <c r="Y231" s="198"/>
    </row>
    <row r="232" spans="1:25" x14ac:dyDescent="0.25">
      <c r="A232" s="183"/>
      <c r="D232" s="46"/>
      <c r="E232" s="46"/>
      <c r="R232" s="3"/>
      <c r="S232" s="36"/>
      <c r="T232" s="64"/>
      <c r="U232" s="65"/>
      <c r="V232" s="4"/>
      <c r="W232" s="4"/>
      <c r="X232" s="6"/>
      <c r="Y232" s="198"/>
    </row>
    <row r="233" spans="1:25" x14ac:dyDescent="0.25">
      <c r="A233" s="183"/>
      <c r="D233" s="46"/>
      <c r="E233" s="46"/>
      <c r="R233" s="3"/>
      <c r="S233" s="36"/>
      <c r="T233" s="64"/>
      <c r="U233" s="65"/>
      <c r="V233" s="4"/>
      <c r="W233" s="4"/>
      <c r="X233" s="6"/>
      <c r="Y233" s="198"/>
    </row>
    <row r="234" spans="1:25" x14ac:dyDescent="0.25">
      <c r="A234" s="183"/>
      <c r="D234" s="46"/>
      <c r="E234" s="46"/>
      <c r="R234" s="3"/>
      <c r="S234" s="36"/>
      <c r="T234" s="64"/>
      <c r="U234" s="65"/>
      <c r="V234" s="4"/>
      <c r="W234" s="4"/>
      <c r="X234" s="6"/>
      <c r="Y234" s="198"/>
    </row>
    <row r="235" spans="1:25" x14ac:dyDescent="0.25">
      <c r="A235" s="183"/>
      <c r="D235" s="46"/>
      <c r="E235" s="46"/>
      <c r="R235" s="3"/>
      <c r="S235" s="36"/>
      <c r="T235" s="64"/>
      <c r="U235" s="65"/>
      <c r="V235" s="4"/>
      <c r="W235" s="4"/>
      <c r="X235" s="6"/>
      <c r="Y235" s="198"/>
    </row>
    <row r="236" spans="1:25" x14ac:dyDescent="0.25">
      <c r="A236" s="183"/>
      <c r="D236" s="46"/>
      <c r="E236" s="46"/>
      <c r="R236" s="3"/>
      <c r="S236" s="36"/>
      <c r="T236" s="64"/>
      <c r="U236" s="65"/>
      <c r="V236" s="4"/>
      <c r="W236" s="4"/>
      <c r="X236" s="6"/>
      <c r="Y236" s="198"/>
    </row>
    <row r="237" spans="1:25" x14ac:dyDescent="0.25">
      <c r="A237" s="183"/>
      <c r="D237" s="46"/>
      <c r="E237" s="46"/>
      <c r="R237" s="3"/>
      <c r="S237" s="36"/>
      <c r="T237" s="64"/>
      <c r="U237" s="65"/>
      <c r="V237" s="4"/>
      <c r="W237" s="4"/>
      <c r="X237" s="6"/>
      <c r="Y237" s="198"/>
    </row>
    <row r="238" spans="1:25" x14ac:dyDescent="0.25">
      <c r="A238" s="183"/>
      <c r="D238" s="46"/>
      <c r="E238" s="46"/>
      <c r="R238" s="3"/>
      <c r="S238" s="36"/>
      <c r="T238" s="64"/>
      <c r="U238" s="65"/>
      <c r="V238" s="4"/>
      <c r="W238" s="4"/>
      <c r="X238" s="6"/>
      <c r="Y238" s="198"/>
    </row>
    <row r="239" spans="1:25" x14ac:dyDescent="0.25">
      <c r="A239" s="183"/>
      <c r="D239" s="46"/>
      <c r="E239" s="46"/>
      <c r="R239" s="3"/>
      <c r="S239" s="36"/>
      <c r="T239" s="64"/>
      <c r="U239" s="65"/>
      <c r="V239" s="4"/>
      <c r="W239" s="4"/>
      <c r="X239" s="6"/>
      <c r="Y239" s="198"/>
    </row>
    <row r="240" spans="1:25" x14ac:dyDescent="0.25">
      <c r="A240" s="183"/>
      <c r="D240" s="46"/>
      <c r="E240" s="46"/>
      <c r="R240" s="3"/>
      <c r="S240" s="36"/>
      <c r="T240" s="64"/>
      <c r="U240" s="65"/>
      <c r="V240" s="4"/>
      <c r="W240" s="4"/>
      <c r="X240" s="6"/>
      <c r="Y240" s="198"/>
    </row>
    <row r="241" spans="1:25" x14ac:dyDescent="0.25">
      <c r="A241" s="183"/>
      <c r="D241" s="46"/>
      <c r="E241" s="46"/>
      <c r="R241" s="3"/>
      <c r="S241" s="36"/>
      <c r="T241" s="64"/>
      <c r="U241" s="65"/>
      <c r="V241" s="4"/>
      <c r="W241" s="4"/>
      <c r="X241" s="6"/>
      <c r="Y241" s="198"/>
    </row>
    <row r="242" spans="1:25" x14ac:dyDescent="0.25">
      <c r="A242" s="183"/>
      <c r="D242" s="46"/>
      <c r="E242" s="46"/>
      <c r="R242" s="3"/>
      <c r="S242" s="36"/>
      <c r="T242" s="64"/>
      <c r="U242" s="65"/>
      <c r="V242" s="4"/>
      <c r="W242" s="4"/>
      <c r="X242" s="6"/>
      <c r="Y242" s="198"/>
    </row>
    <row r="243" spans="1:25" x14ac:dyDescent="0.25">
      <c r="A243" s="183"/>
      <c r="D243" s="46"/>
      <c r="E243" s="46"/>
      <c r="R243" s="3"/>
      <c r="S243" s="36"/>
      <c r="T243" s="64"/>
      <c r="U243" s="65"/>
      <c r="V243" s="4"/>
      <c r="W243" s="4"/>
      <c r="X243" s="6"/>
      <c r="Y243" s="198"/>
    </row>
    <row r="244" spans="1:25" x14ac:dyDescent="0.25">
      <c r="A244" s="183"/>
      <c r="D244" s="46"/>
      <c r="E244" s="46"/>
      <c r="R244" s="3"/>
      <c r="S244" s="36"/>
      <c r="T244" s="64"/>
      <c r="U244" s="65"/>
      <c r="V244" s="4"/>
      <c r="W244" s="4"/>
      <c r="X244" s="6"/>
      <c r="Y244" s="198"/>
    </row>
    <row r="245" spans="1:25" x14ac:dyDescent="0.25">
      <c r="A245" s="183"/>
      <c r="D245" s="46"/>
      <c r="E245" s="46"/>
      <c r="R245" s="3"/>
      <c r="S245" s="36"/>
      <c r="T245" s="64"/>
      <c r="U245" s="65"/>
      <c r="V245" s="4"/>
      <c r="W245" s="4"/>
      <c r="X245" s="6"/>
      <c r="Y245" s="198"/>
    </row>
    <row r="246" spans="1:25" x14ac:dyDescent="0.25">
      <c r="A246" s="183"/>
      <c r="D246" s="46"/>
      <c r="E246" s="46"/>
      <c r="R246" s="3"/>
      <c r="S246" s="36"/>
      <c r="T246" s="64"/>
      <c r="U246" s="65"/>
      <c r="V246" s="4"/>
      <c r="W246" s="4"/>
      <c r="X246" s="6"/>
      <c r="Y246" s="198"/>
    </row>
    <row r="247" spans="1:25" x14ac:dyDescent="0.25">
      <c r="A247" s="183"/>
      <c r="D247" s="46"/>
      <c r="E247" s="46"/>
      <c r="R247" s="3"/>
      <c r="S247" s="36"/>
      <c r="T247" s="64"/>
      <c r="U247" s="65"/>
      <c r="V247" s="4"/>
      <c r="W247" s="4"/>
      <c r="X247" s="6"/>
      <c r="Y247" s="198"/>
    </row>
    <row r="248" spans="1:25" x14ac:dyDescent="0.25">
      <c r="A248" s="183"/>
      <c r="D248" s="46"/>
      <c r="E248" s="46"/>
      <c r="R248" s="3"/>
      <c r="S248" s="36"/>
      <c r="T248" s="64"/>
      <c r="U248" s="65"/>
      <c r="V248" s="4"/>
      <c r="W248" s="4"/>
      <c r="X248" s="6"/>
      <c r="Y248" s="198"/>
    </row>
    <row r="249" spans="1:25" x14ac:dyDescent="0.25">
      <c r="A249" s="183"/>
      <c r="D249" s="46"/>
      <c r="E249" s="46"/>
      <c r="R249" s="3"/>
      <c r="S249" s="36"/>
      <c r="T249" s="64"/>
      <c r="U249" s="65"/>
      <c r="V249" s="4"/>
      <c r="W249" s="4"/>
      <c r="X249" s="6"/>
      <c r="Y249" s="198"/>
    </row>
    <row r="250" spans="1:25" x14ac:dyDescent="0.25">
      <c r="A250" s="183"/>
      <c r="D250" s="46"/>
      <c r="E250" s="46"/>
      <c r="R250" s="3"/>
      <c r="S250" s="36"/>
      <c r="T250" s="64"/>
      <c r="U250" s="65"/>
      <c r="V250" s="4"/>
      <c r="W250" s="4"/>
      <c r="X250" s="6"/>
      <c r="Y250" s="198"/>
    </row>
    <row r="251" spans="1:25" x14ac:dyDescent="0.25">
      <c r="A251" s="183"/>
      <c r="D251" s="46"/>
      <c r="E251" s="46"/>
      <c r="R251" s="3"/>
      <c r="S251" s="36"/>
      <c r="T251" s="64"/>
      <c r="U251" s="65"/>
      <c r="V251" s="4"/>
      <c r="W251" s="4"/>
      <c r="X251" s="6"/>
      <c r="Y251" s="198"/>
    </row>
    <row r="252" spans="1:25" x14ac:dyDescent="0.25">
      <c r="A252" s="183"/>
      <c r="D252" s="46"/>
      <c r="E252" s="46"/>
      <c r="R252" s="3"/>
      <c r="S252" s="36"/>
      <c r="T252" s="64"/>
      <c r="U252" s="65"/>
      <c r="V252" s="4"/>
      <c r="W252" s="4"/>
      <c r="X252" s="6"/>
      <c r="Y252" s="198"/>
    </row>
    <row r="253" spans="1:25" x14ac:dyDescent="0.25">
      <c r="A253" s="183"/>
      <c r="D253" s="46"/>
      <c r="E253" s="46"/>
      <c r="R253" s="3"/>
      <c r="S253" s="36"/>
      <c r="T253" s="64"/>
      <c r="U253" s="65"/>
      <c r="V253" s="4"/>
      <c r="W253" s="4"/>
      <c r="X253" s="6"/>
      <c r="Y253" s="198"/>
    </row>
    <row r="254" spans="1:25" x14ac:dyDescent="0.25">
      <c r="A254" s="183"/>
      <c r="D254" s="46"/>
      <c r="E254" s="46"/>
      <c r="R254" s="3"/>
      <c r="S254" s="36"/>
      <c r="T254" s="64"/>
      <c r="U254" s="65"/>
      <c r="V254" s="4"/>
      <c r="W254" s="4"/>
      <c r="X254" s="6"/>
      <c r="Y254" s="198"/>
    </row>
    <row r="255" spans="1:25" x14ac:dyDescent="0.25">
      <c r="A255" s="183"/>
      <c r="D255" s="46"/>
      <c r="E255" s="46"/>
      <c r="R255" s="3"/>
      <c r="S255" s="36"/>
      <c r="T255" s="64"/>
      <c r="U255" s="65"/>
      <c r="V255" s="4"/>
      <c r="W255" s="4"/>
      <c r="X255" s="6"/>
      <c r="Y255" s="198"/>
    </row>
    <row r="256" spans="1:25" x14ac:dyDescent="0.25">
      <c r="A256" s="183"/>
      <c r="D256" s="46"/>
      <c r="E256" s="46"/>
      <c r="R256" s="3"/>
      <c r="S256" s="36"/>
      <c r="T256" s="64"/>
      <c r="U256" s="65"/>
      <c r="V256" s="4"/>
      <c r="W256" s="4"/>
      <c r="X256" s="6"/>
      <c r="Y256" s="198"/>
    </row>
    <row r="257" spans="1:25" x14ac:dyDescent="0.25">
      <c r="A257" s="183"/>
      <c r="D257" s="46"/>
      <c r="E257" s="46"/>
      <c r="R257" s="3"/>
      <c r="S257" s="36"/>
      <c r="T257" s="64"/>
      <c r="U257" s="65"/>
      <c r="V257" s="4"/>
      <c r="W257" s="4"/>
      <c r="X257" s="6"/>
      <c r="Y257" s="198"/>
    </row>
    <row r="258" spans="1:25" x14ac:dyDescent="0.25">
      <c r="A258" s="183"/>
      <c r="D258" s="46"/>
      <c r="E258" s="46"/>
      <c r="R258" s="3"/>
      <c r="S258" s="36"/>
      <c r="T258" s="64"/>
      <c r="U258" s="65"/>
      <c r="V258" s="4"/>
      <c r="W258" s="4"/>
      <c r="X258" s="6"/>
      <c r="Y258" s="198"/>
    </row>
    <row r="259" spans="1:25" x14ac:dyDescent="0.25">
      <c r="A259" s="183"/>
      <c r="D259" s="46"/>
      <c r="E259" s="46"/>
      <c r="R259" s="3"/>
      <c r="S259" s="36"/>
      <c r="T259" s="64"/>
      <c r="U259" s="65"/>
      <c r="V259" s="4"/>
      <c r="W259" s="4"/>
      <c r="X259" s="6"/>
      <c r="Y259" s="198"/>
    </row>
    <row r="260" spans="1:25" x14ac:dyDescent="0.25">
      <c r="A260" s="183"/>
      <c r="D260" s="46"/>
      <c r="E260" s="46"/>
      <c r="R260" s="3"/>
      <c r="S260" s="36"/>
      <c r="T260" s="64"/>
      <c r="U260" s="65"/>
      <c r="V260" s="4"/>
      <c r="W260" s="4"/>
      <c r="X260" s="6"/>
      <c r="Y260" s="198"/>
    </row>
    <row r="261" spans="1:25" x14ac:dyDescent="0.25">
      <c r="A261" s="183"/>
      <c r="D261" s="46"/>
      <c r="E261" s="46"/>
      <c r="R261" s="3"/>
      <c r="S261" s="36"/>
      <c r="T261" s="64"/>
      <c r="U261" s="65"/>
      <c r="V261" s="4"/>
      <c r="W261" s="4"/>
      <c r="X261" s="6"/>
      <c r="Y261" s="198"/>
    </row>
    <row r="262" spans="1:25" x14ac:dyDescent="0.25">
      <c r="A262" s="183"/>
      <c r="D262" s="46"/>
      <c r="E262" s="46"/>
      <c r="R262" s="3"/>
      <c r="S262" s="36"/>
      <c r="T262" s="64"/>
      <c r="U262" s="65"/>
      <c r="V262" s="4"/>
      <c r="W262" s="4"/>
      <c r="X262" s="6"/>
      <c r="Y262" s="198"/>
    </row>
    <row r="263" spans="1:25" x14ac:dyDescent="0.25">
      <c r="A263" s="183"/>
      <c r="D263" s="46"/>
      <c r="E263" s="46"/>
      <c r="R263" s="3"/>
      <c r="S263" s="36"/>
      <c r="T263" s="64"/>
      <c r="U263" s="65"/>
      <c r="V263" s="4"/>
      <c r="W263" s="4"/>
      <c r="X263" s="6"/>
      <c r="Y263" s="198"/>
    </row>
    <row r="264" spans="1:25" x14ac:dyDescent="0.25">
      <c r="A264" s="183"/>
      <c r="D264" s="46"/>
      <c r="E264" s="46"/>
      <c r="R264" s="3"/>
      <c r="S264" s="36"/>
      <c r="T264" s="64"/>
      <c r="U264" s="65"/>
      <c r="V264" s="4"/>
      <c r="W264" s="4"/>
      <c r="X264" s="6"/>
      <c r="Y264" s="198"/>
    </row>
    <row r="265" spans="1:25" x14ac:dyDescent="0.25">
      <c r="A265" s="183"/>
      <c r="D265" s="46"/>
      <c r="E265" s="46"/>
      <c r="R265" s="3"/>
      <c r="S265" s="36"/>
      <c r="T265" s="64"/>
      <c r="U265" s="65"/>
      <c r="V265" s="4"/>
      <c r="W265" s="4"/>
      <c r="X265" s="6"/>
      <c r="Y265" s="198"/>
    </row>
    <row r="266" spans="1:25" x14ac:dyDescent="0.25">
      <c r="A266" s="183"/>
      <c r="D266" s="46"/>
      <c r="E266" s="46"/>
      <c r="R266" s="3"/>
      <c r="S266" s="36"/>
      <c r="T266" s="64"/>
      <c r="U266" s="65"/>
      <c r="V266" s="4"/>
      <c r="W266" s="4"/>
      <c r="X266" s="6"/>
      <c r="Y266" s="198"/>
    </row>
    <row r="267" spans="1:25" x14ac:dyDescent="0.25">
      <c r="A267" s="183"/>
      <c r="D267" s="46"/>
      <c r="E267" s="46"/>
      <c r="R267" s="3"/>
      <c r="S267" s="36"/>
      <c r="T267" s="64"/>
      <c r="U267" s="65"/>
      <c r="V267" s="4"/>
      <c r="W267" s="4"/>
      <c r="X267" s="6"/>
      <c r="Y267" s="198"/>
    </row>
    <row r="268" spans="1:25" x14ac:dyDescent="0.25">
      <c r="A268" s="183"/>
      <c r="D268" s="46"/>
      <c r="E268" s="46"/>
      <c r="R268" s="3"/>
      <c r="S268" s="36"/>
      <c r="T268" s="64"/>
      <c r="U268" s="65"/>
      <c r="V268" s="4"/>
      <c r="W268" s="4"/>
      <c r="X268" s="6"/>
      <c r="Y268" s="198"/>
    </row>
    <row r="269" spans="1:25" x14ac:dyDescent="0.25">
      <c r="A269" s="183"/>
      <c r="D269" s="46"/>
      <c r="E269" s="46"/>
      <c r="R269" s="3"/>
      <c r="S269" s="36"/>
      <c r="T269" s="64"/>
      <c r="U269" s="65"/>
      <c r="V269" s="4"/>
      <c r="W269" s="4"/>
      <c r="X269" s="6"/>
      <c r="Y269" s="198"/>
    </row>
    <row r="270" spans="1:25" x14ac:dyDescent="0.25">
      <c r="A270" s="183"/>
      <c r="D270" s="46"/>
      <c r="E270" s="46"/>
      <c r="R270" s="3"/>
      <c r="S270" s="36"/>
      <c r="T270" s="64"/>
      <c r="U270" s="65"/>
      <c r="V270" s="4"/>
      <c r="W270" s="4"/>
      <c r="X270" s="6"/>
      <c r="Y270" s="198"/>
    </row>
    <row r="271" spans="1:25" x14ac:dyDescent="0.25">
      <c r="A271" s="183"/>
      <c r="D271" s="46"/>
      <c r="E271" s="46"/>
      <c r="R271" s="3"/>
      <c r="S271" s="36"/>
      <c r="T271" s="64"/>
      <c r="U271" s="65"/>
      <c r="V271" s="4"/>
      <c r="W271" s="4"/>
      <c r="X271" s="6"/>
      <c r="Y271" s="198"/>
    </row>
    <row r="272" spans="1:25" x14ac:dyDescent="0.25">
      <c r="A272" s="183"/>
      <c r="D272" s="46"/>
      <c r="E272" s="46"/>
      <c r="R272" s="3"/>
      <c r="S272" s="36"/>
      <c r="T272" s="64"/>
      <c r="U272" s="65"/>
      <c r="V272" s="4"/>
      <c r="W272" s="4"/>
      <c r="X272" s="6"/>
      <c r="Y272" s="198"/>
    </row>
    <row r="273" spans="1:25" x14ac:dyDescent="0.25">
      <c r="A273" s="183"/>
      <c r="D273" s="46"/>
      <c r="E273" s="46"/>
      <c r="R273" s="3"/>
      <c r="S273" s="36"/>
      <c r="T273" s="64"/>
      <c r="U273" s="65"/>
      <c r="V273" s="4"/>
      <c r="W273" s="4"/>
      <c r="X273" s="6"/>
      <c r="Y273" s="198"/>
    </row>
    <row r="274" spans="1:25" x14ac:dyDescent="0.25">
      <c r="A274" s="183"/>
      <c r="D274" s="46"/>
      <c r="E274" s="46"/>
      <c r="R274" s="3"/>
      <c r="S274" s="36"/>
      <c r="T274" s="64"/>
      <c r="U274" s="65"/>
      <c r="V274" s="4"/>
      <c r="W274" s="4"/>
      <c r="X274" s="6"/>
      <c r="Y274" s="198"/>
    </row>
    <row r="275" spans="1:25" x14ac:dyDescent="0.25">
      <c r="A275" s="183"/>
      <c r="D275" s="46"/>
      <c r="E275" s="46"/>
      <c r="R275" s="3"/>
      <c r="S275" s="36"/>
      <c r="T275" s="64"/>
      <c r="U275" s="65"/>
      <c r="V275" s="4"/>
      <c r="W275" s="4"/>
      <c r="X275" s="6"/>
      <c r="Y275" s="198"/>
    </row>
    <row r="276" spans="1:25" x14ac:dyDescent="0.25">
      <c r="A276" s="183"/>
      <c r="D276" s="46"/>
      <c r="E276" s="46"/>
      <c r="R276" s="3"/>
      <c r="S276" s="36"/>
      <c r="T276" s="64"/>
      <c r="U276" s="65"/>
      <c r="V276" s="4"/>
      <c r="W276" s="4"/>
      <c r="X276" s="6"/>
      <c r="Y276" s="198"/>
    </row>
    <row r="277" spans="1:25" x14ac:dyDescent="0.25">
      <c r="A277" s="183"/>
      <c r="D277" s="46"/>
      <c r="E277" s="46"/>
      <c r="R277" s="3"/>
      <c r="S277" s="36"/>
      <c r="T277" s="64"/>
      <c r="U277" s="65"/>
      <c r="V277" s="4"/>
      <c r="W277" s="4"/>
      <c r="X277" s="6"/>
      <c r="Y277" s="198"/>
    </row>
    <row r="278" spans="1:25" x14ac:dyDescent="0.25">
      <c r="A278" s="183"/>
      <c r="D278" s="46"/>
      <c r="E278" s="46"/>
      <c r="R278" s="3"/>
      <c r="S278" s="36"/>
      <c r="T278" s="64"/>
      <c r="U278" s="65"/>
      <c r="V278" s="4"/>
      <c r="W278" s="4"/>
      <c r="X278" s="6"/>
      <c r="Y278" s="198"/>
    </row>
    <row r="279" spans="1:25" x14ac:dyDescent="0.25">
      <c r="A279" s="183"/>
      <c r="D279" s="46"/>
      <c r="E279" s="46"/>
      <c r="R279" s="3"/>
      <c r="S279" s="36"/>
      <c r="T279" s="64"/>
      <c r="U279" s="65"/>
      <c r="V279" s="4"/>
      <c r="W279" s="4"/>
      <c r="X279" s="6"/>
      <c r="Y279" s="198"/>
    </row>
    <row r="280" spans="1:25" x14ac:dyDescent="0.25">
      <c r="A280" s="183"/>
      <c r="D280" s="46"/>
      <c r="E280" s="46"/>
      <c r="R280" s="3"/>
      <c r="S280" s="36"/>
      <c r="T280" s="64"/>
      <c r="U280" s="65"/>
      <c r="V280" s="4"/>
      <c r="W280" s="4"/>
      <c r="X280" s="6"/>
      <c r="Y280" s="198"/>
    </row>
    <row r="281" spans="1:25" x14ac:dyDescent="0.25">
      <c r="A281" s="183"/>
      <c r="D281" s="46"/>
      <c r="E281" s="46"/>
      <c r="R281" s="3"/>
      <c r="S281" s="36"/>
      <c r="T281" s="64"/>
      <c r="U281" s="65"/>
      <c r="V281" s="4"/>
      <c r="W281" s="4"/>
      <c r="X281" s="6"/>
      <c r="Y281" s="198"/>
    </row>
    <row r="282" spans="1:25" x14ac:dyDescent="0.25">
      <c r="A282" s="183"/>
      <c r="D282" s="46"/>
      <c r="E282" s="46"/>
      <c r="R282" s="3"/>
      <c r="S282" s="36"/>
      <c r="T282" s="64"/>
      <c r="U282" s="65"/>
      <c r="V282" s="4"/>
      <c r="W282" s="4"/>
      <c r="X282" s="6"/>
      <c r="Y282" s="198"/>
    </row>
    <row r="283" spans="1:25" x14ac:dyDescent="0.25">
      <c r="A283" s="183"/>
      <c r="D283" s="46"/>
      <c r="E283" s="46"/>
      <c r="R283" s="3"/>
      <c r="S283" s="36"/>
      <c r="T283" s="64"/>
      <c r="U283" s="65"/>
      <c r="V283" s="4"/>
      <c r="W283" s="4"/>
      <c r="X283" s="6"/>
      <c r="Y283" s="198"/>
    </row>
    <row r="284" spans="1:25" x14ac:dyDescent="0.25">
      <c r="A284" s="183"/>
      <c r="D284" s="46"/>
      <c r="E284" s="46"/>
      <c r="R284" s="3"/>
      <c r="S284" s="36"/>
      <c r="T284" s="64"/>
      <c r="U284" s="65"/>
      <c r="V284" s="4"/>
      <c r="W284" s="4"/>
      <c r="X284" s="6"/>
      <c r="Y284" s="198"/>
    </row>
    <row r="285" spans="1:25" x14ac:dyDescent="0.25">
      <c r="A285" s="183"/>
      <c r="D285" s="46"/>
      <c r="E285" s="46"/>
      <c r="R285" s="3"/>
      <c r="S285" s="36"/>
      <c r="T285" s="64"/>
      <c r="U285" s="65"/>
      <c r="V285" s="4"/>
      <c r="W285" s="4"/>
      <c r="X285" s="6"/>
      <c r="Y285" s="198"/>
    </row>
    <row r="286" spans="1:25" x14ac:dyDescent="0.25">
      <c r="A286" s="183"/>
      <c r="D286" s="46"/>
      <c r="E286" s="46"/>
      <c r="R286" s="3"/>
      <c r="S286" s="36"/>
      <c r="T286" s="64"/>
      <c r="U286" s="65"/>
      <c r="V286" s="4"/>
      <c r="W286" s="4"/>
      <c r="X286" s="6"/>
      <c r="Y286" s="198"/>
    </row>
    <row r="287" spans="1:25" x14ac:dyDescent="0.25">
      <c r="A287" s="183"/>
      <c r="D287" s="46"/>
      <c r="E287" s="46"/>
      <c r="R287" s="3"/>
      <c r="S287" s="36"/>
      <c r="T287" s="64"/>
      <c r="U287" s="65"/>
      <c r="V287" s="4"/>
      <c r="W287" s="4"/>
      <c r="X287" s="6"/>
      <c r="Y287" s="198"/>
    </row>
    <row r="288" spans="1:25" x14ac:dyDescent="0.25">
      <c r="A288" s="183"/>
      <c r="D288" s="46"/>
      <c r="E288" s="46"/>
      <c r="R288" s="3"/>
      <c r="S288" s="36"/>
      <c r="T288" s="64"/>
      <c r="U288" s="65"/>
      <c r="V288" s="4"/>
      <c r="W288" s="4"/>
      <c r="X288" s="6"/>
      <c r="Y288" s="198"/>
    </row>
    <row r="289" spans="1:25" x14ac:dyDescent="0.25">
      <c r="A289" s="183"/>
      <c r="D289" s="46"/>
      <c r="E289" s="46"/>
      <c r="R289" s="3"/>
      <c r="S289" s="36"/>
      <c r="T289" s="64"/>
      <c r="U289" s="65"/>
      <c r="V289" s="4"/>
      <c r="W289" s="4"/>
      <c r="X289" s="6"/>
      <c r="Y289" s="198"/>
    </row>
    <row r="290" spans="1:25" x14ac:dyDescent="0.25">
      <c r="A290" s="183"/>
      <c r="D290" s="46"/>
      <c r="E290" s="46"/>
      <c r="R290" s="3"/>
      <c r="S290" s="36"/>
      <c r="T290" s="64"/>
      <c r="U290" s="65"/>
      <c r="V290" s="4"/>
      <c r="W290" s="4"/>
      <c r="X290" s="6"/>
      <c r="Y290" s="198"/>
    </row>
    <row r="291" spans="1:25" x14ac:dyDescent="0.25">
      <c r="A291" s="183"/>
      <c r="D291" s="46"/>
      <c r="E291" s="46"/>
      <c r="R291" s="3"/>
      <c r="S291" s="36"/>
      <c r="T291" s="64"/>
      <c r="U291" s="65"/>
      <c r="V291" s="4"/>
      <c r="W291" s="4"/>
      <c r="X291" s="6"/>
      <c r="Y291" s="198"/>
    </row>
    <row r="292" spans="1:25" x14ac:dyDescent="0.25">
      <c r="A292" s="183"/>
      <c r="D292" s="46"/>
      <c r="E292" s="46"/>
      <c r="R292" s="3"/>
      <c r="S292" s="36"/>
      <c r="T292" s="64"/>
      <c r="U292" s="65"/>
      <c r="V292" s="4"/>
      <c r="W292" s="4"/>
      <c r="X292" s="6"/>
      <c r="Y292" s="198"/>
    </row>
    <row r="293" spans="1:25" x14ac:dyDescent="0.25">
      <c r="A293" s="183"/>
      <c r="D293" s="46"/>
      <c r="E293" s="46"/>
      <c r="R293" s="3"/>
      <c r="S293" s="36"/>
      <c r="T293" s="64"/>
      <c r="U293" s="65"/>
      <c r="V293" s="4"/>
      <c r="W293" s="4"/>
      <c r="X293" s="6"/>
      <c r="Y293" s="198"/>
    </row>
    <row r="294" spans="1:25" x14ac:dyDescent="0.25">
      <c r="A294" s="183"/>
      <c r="D294" s="46"/>
      <c r="E294" s="46"/>
      <c r="R294" s="3"/>
      <c r="S294" s="36"/>
      <c r="T294" s="64"/>
      <c r="U294" s="65"/>
      <c r="V294" s="4"/>
      <c r="W294" s="4"/>
      <c r="X294" s="6"/>
      <c r="Y294" s="198"/>
    </row>
    <row r="295" spans="1:25" x14ac:dyDescent="0.25">
      <c r="A295" s="183"/>
      <c r="D295" s="46"/>
      <c r="E295" s="46"/>
      <c r="R295" s="3"/>
      <c r="S295" s="36"/>
      <c r="T295" s="64"/>
      <c r="U295" s="65"/>
      <c r="V295" s="4"/>
      <c r="W295" s="4"/>
      <c r="X295" s="6"/>
      <c r="Y295" s="198"/>
    </row>
    <row r="296" spans="1:25" x14ac:dyDescent="0.25">
      <c r="A296" s="183"/>
      <c r="D296" s="46"/>
      <c r="E296" s="46"/>
      <c r="R296" s="3"/>
      <c r="S296" s="36"/>
      <c r="T296" s="64"/>
      <c r="U296" s="65"/>
      <c r="V296" s="4"/>
      <c r="W296" s="4"/>
      <c r="X296" s="6"/>
      <c r="Y296" s="198"/>
    </row>
    <row r="297" spans="1:25" x14ac:dyDescent="0.25">
      <c r="A297" s="183"/>
      <c r="D297" s="46"/>
      <c r="E297" s="46"/>
      <c r="R297" s="3"/>
      <c r="S297" s="36"/>
      <c r="T297" s="64"/>
      <c r="U297" s="65"/>
      <c r="V297" s="4"/>
      <c r="W297" s="4"/>
      <c r="X297" s="6"/>
      <c r="Y297" s="198"/>
    </row>
    <row r="298" spans="1:25" x14ac:dyDescent="0.25">
      <c r="A298" s="183"/>
      <c r="D298" s="46"/>
      <c r="E298" s="46"/>
      <c r="R298" s="3"/>
      <c r="S298" s="36"/>
      <c r="T298" s="64"/>
      <c r="U298" s="65"/>
      <c r="V298" s="4"/>
      <c r="W298" s="4"/>
      <c r="X298" s="6"/>
      <c r="Y298" s="198"/>
    </row>
    <row r="299" spans="1:25" x14ac:dyDescent="0.25">
      <c r="A299" s="183"/>
      <c r="D299" s="46"/>
      <c r="E299" s="46"/>
      <c r="R299" s="3"/>
      <c r="S299" s="36"/>
      <c r="T299" s="64"/>
      <c r="U299" s="65"/>
      <c r="V299" s="4"/>
      <c r="W299" s="4"/>
      <c r="X299" s="6"/>
      <c r="Y299" s="198"/>
    </row>
    <row r="300" spans="1:25" x14ac:dyDescent="0.25">
      <c r="A300" s="183"/>
      <c r="D300" s="46"/>
      <c r="E300" s="46"/>
      <c r="R300" s="3"/>
      <c r="S300" s="36"/>
      <c r="T300" s="64"/>
      <c r="U300" s="65"/>
      <c r="V300" s="4"/>
      <c r="W300" s="4"/>
      <c r="X300" s="6"/>
      <c r="Y300" s="198"/>
    </row>
    <row r="301" spans="1:25" x14ac:dyDescent="0.25">
      <c r="A301" s="183"/>
      <c r="D301" s="46"/>
      <c r="E301" s="46"/>
      <c r="R301" s="3"/>
      <c r="S301" s="36"/>
      <c r="T301" s="64"/>
      <c r="U301" s="65"/>
      <c r="V301" s="4"/>
      <c r="W301" s="4"/>
      <c r="X301" s="6"/>
      <c r="Y301" s="198"/>
    </row>
    <row r="302" spans="1:25" x14ac:dyDescent="0.25">
      <c r="A302" s="183"/>
      <c r="D302" s="46"/>
      <c r="E302" s="46"/>
      <c r="R302" s="3"/>
      <c r="S302" s="36"/>
      <c r="T302" s="64"/>
      <c r="U302" s="65"/>
      <c r="V302" s="4"/>
      <c r="W302" s="4"/>
      <c r="X302" s="6"/>
      <c r="Y302" s="198"/>
    </row>
    <row r="303" spans="1:25" x14ac:dyDescent="0.25">
      <c r="A303" s="183"/>
      <c r="D303" s="46"/>
      <c r="E303" s="46"/>
      <c r="R303" s="3"/>
      <c r="S303" s="36"/>
      <c r="T303" s="64"/>
      <c r="U303" s="65"/>
      <c r="V303" s="4"/>
      <c r="W303" s="4"/>
      <c r="X303" s="6"/>
      <c r="Y303" s="198"/>
    </row>
    <row r="304" spans="1:25" x14ac:dyDescent="0.25">
      <c r="A304" s="183"/>
      <c r="D304" s="46"/>
      <c r="E304" s="46"/>
      <c r="R304" s="3"/>
      <c r="S304" s="36"/>
      <c r="T304" s="64"/>
      <c r="U304" s="65"/>
      <c r="V304" s="4"/>
      <c r="W304" s="4"/>
      <c r="X304" s="6"/>
      <c r="Y304" s="198"/>
    </row>
    <row r="305" spans="1:25" x14ac:dyDescent="0.25">
      <c r="A305" s="183"/>
      <c r="D305" s="46"/>
      <c r="E305" s="46"/>
      <c r="R305" s="3"/>
      <c r="S305" s="36"/>
      <c r="T305" s="64"/>
      <c r="U305" s="65"/>
      <c r="V305" s="4"/>
      <c r="W305" s="4"/>
      <c r="X305" s="6"/>
      <c r="Y305" s="198"/>
    </row>
    <row r="306" spans="1:25" x14ac:dyDescent="0.25">
      <c r="A306" s="183"/>
      <c r="D306" s="46"/>
      <c r="E306" s="46"/>
      <c r="R306" s="3"/>
      <c r="S306" s="36"/>
      <c r="T306" s="64"/>
      <c r="U306" s="65"/>
      <c r="V306" s="4"/>
      <c r="W306" s="4"/>
      <c r="X306" s="6"/>
      <c r="Y306" s="198"/>
    </row>
    <row r="307" spans="1:25" x14ac:dyDescent="0.25">
      <c r="A307" s="183"/>
      <c r="D307" s="46"/>
      <c r="E307" s="46"/>
      <c r="R307" s="3"/>
      <c r="S307" s="36"/>
      <c r="T307" s="64"/>
      <c r="U307" s="65"/>
      <c r="V307" s="4"/>
      <c r="W307" s="4"/>
      <c r="X307" s="6"/>
      <c r="Y307" s="198"/>
    </row>
    <row r="308" spans="1:25" x14ac:dyDescent="0.25">
      <c r="A308" s="183"/>
      <c r="D308" s="46"/>
      <c r="E308" s="46"/>
      <c r="R308" s="3"/>
      <c r="S308" s="36"/>
      <c r="T308" s="64"/>
      <c r="U308" s="65"/>
      <c r="V308" s="4"/>
      <c r="W308" s="4"/>
      <c r="X308" s="6"/>
      <c r="Y308" s="198"/>
    </row>
    <row r="309" spans="1:25" x14ac:dyDescent="0.25">
      <c r="A309" s="183"/>
      <c r="D309" s="46"/>
      <c r="E309" s="46"/>
      <c r="R309" s="3"/>
      <c r="S309" s="36"/>
      <c r="T309" s="64"/>
      <c r="U309" s="65"/>
      <c r="V309" s="4"/>
      <c r="W309" s="4"/>
      <c r="X309" s="6"/>
      <c r="Y309" s="198"/>
    </row>
    <row r="310" spans="1:25" x14ac:dyDescent="0.25">
      <c r="A310" s="183"/>
      <c r="D310" s="46"/>
      <c r="E310" s="46"/>
      <c r="R310" s="3"/>
      <c r="S310" s="36"/>
      <c r="T310" s="64"/>
      <c r="U310" s="65"/>
      <c r="V310" s="4"/>
      <c r="W310" s="4"/>
      <c r="X310" s="6"/>
      <c r="Y310" s="198"/>
    </row>
    <row r="311" spans="1:25" x14ac:dyDescent="0.25">
      <c r="A311" s="183"/>
      <c r="D311" s="46"/>
      <c r="E311" s="46"/>
      <c r="R311" s="3"/>
      <c r="S311" s="36"/>
      <c r="T311" s="64"/>
      <c r="U311" s="65"/>
      <c r="V311" s="4"/>
      <c r="W311" s="4"/>
      <c r="X311" s="6"/>
      <c r="Y311" s="198"/>
    </row>
    <row r="312" spans="1:25" x14ac:dyDescent="0.25">
      <c r="A312" s="183"/>
      <c r="D312" s="46"/>
      <c r="E312" s="46"/>
      <c r="R312" s="3"/>
      <c r="S312" s="36"/>
      <c r="T312" s="64"/>
      <c r="U312" s="65"/>
      <c r="V312" s="4"/>
      <c r="W312" s="4"/>
      <c r="X312" s="6"/>
      <c r="Y312" s="198"/>
    </row>
    <row r="313" spans="1:25" x14ac:dyDescent="0.25">
      <c r="A313" s="183"/>
      <c r="D313" s="46"/>
      <c r="E313" s="46"/>
      <c r="R313" s="3"/>
      <c r="S313" s="36"/>
      <c r="T313" s="64"/>
      <c r="U313" s="65"/>
      <c r="V313" s="4"/>
      <c r="W313" s="4"/>
      <c r="X313" s="6"/>
      <c r="Y313" s="198"/>
    </row>
    <row r="314" spans="1:25" x14ac:dyDescent="0.25">
      <c r="A314" s="183"/>
      <c r="D314" s="46"/>
      <c r="E314" s="46"/>
      <c r="R314" s="3"/>
      <c r="S314" s="36"/>
      <c r="T314" s="64"/>
      <c r="U314" s="65"/>
      <c r="V314" s="4"/>
      <c r="W314" s="4"/>
      <c r="X314" s="6"/>
      <c r="Y314" s="198"/>
    </row>
    <row r="315" spans="1:25" x14ac:dyDescent="0.25">
      <c r="A315" s="183"/>
      <c r="D315" s="46"/>
      <c r="E315" s="46"/>
      <c r="R315" s="3"/>
      <c r="S315" s="36"/>
      <c r="T315" s="64"/>
      <c r="U315" s="65"/>
      <c r="V315" s="4"/>
      <c r="W315" s="4"/>
      <c r="X315" s="6"/>
      <c r="Y315" s="198"/>
    </row>
    <row r="316" spans="1:25" x14ac:dyDescent="0.25">
      <c r="A316" s="183"/>
      <c r="D316" s="46"/>
      <c r="E316" s="46"/>
      <c r="R316" s="3"/>
      <c r="S316" s="36"/>
      <c r="T316" s="64"/>
      <c r="U316" s="65"/>
      <c r="V316" s="4"/>
      <c r="W316" s="4"/>
      <c r="X316" s="6"/>
      <c r="Y316" s="198"/>
    </row>
    <row r="317" spans="1:25" x14ac:dyDescent="0.25">
      <c r="A317" s="183"/>
      <c r="D317" s="46"/>
      <c r="E317" s="46"/>
      <c r="R317" s="3"/>
      <c r="S317" s="36"/>
      <c r="T317" s="64"/>
      <c r="U317" s="65"/>
      <c r="V317" s="4"/>
      <c r="W317" s="4"/>
      <c r="X317" s="6"/>
      <c r="Y317" s="198"/>
    </row>
    <row r="318" spans="1:25" x14ac:dyDescent="0.25">
      <c r="A318" s="183"/>
      <c r="D318" s="46"/>
      <c r="E318" s="46"/>
      <c r="R318" s="3"/>
      <c r="S318" s="36"/>
      <c r="T318" s="64"/>
      <c r="U318" s="65"/>
      <c r="V318" s="4"/>
      <c r="W318" s="4"/>
      <c r="X318" s="6"/>
      <c r="Y318" s="198"/>
    </row>
    <row r="319" spans="1:25" x14ac:dyDescent="0.25">
      <c r="A319" s="183"/>
      <c r="D319" s="46"/>
      <c r="E319" s="46"/>
      <c r="R319" s="3"/>
      <c r="S319" s="36"/>
      <c r="T319" s="64"/>
      <c r="U319" s="65"/>
      <c r="V319" s="4"/>
      <c r="W319" s="4"/>
      <c r="X319" s="6"/>
      <c r="Y319" s="198"/>
    </row>
    <row r="320" spans="1:25" x14ac:dyDescent="0.25">
      <c r="A320" s="183"/>
      <c r="D320" s="46"/>
      <c r="E320" s="46"/>
      <c r="R320" s="3"/>
      <c r="S320" s="36"/>
      <c r="T320" s="64"/>
      <c r="U320" s="65"/>
      <c r="V320" s="4"/>
      <c r="W320" s="4"/>
      <c r="X320" s="6"/>
      <c r="Y320" s="198"/>
    </row>
    <row r="321" spans="1:25" x14ac:dyDescent="0.25">
      <c r="A321" s="183"/>
      <c r="D321" s="46"/>
      <c r="E321" s="46"/>
      <c r="R321" s="3"/>
      <c r="S321" s="36"/>
      <c r="T321" s="64"/>
      <c r="U321" s="65"/>
      <c r="V321" s="4"/>
      <c r="W321" s="4"/>
      <c r="X321" s="6"/>
      <c r="Y321" s="198"/>
    </row>
    <row r="322" spans="1:25" x14ac:dyDescent="0.25">
      <c r="A322" s="183"/>
      <c r="D322" s="46"/>
      <c r="E322" s="46"/>
      <c r="R322" s="3"/>
      <c r="S322" s="36"/>
      <c r="T322" s="64"/>
      <c r="U322" s="65"/>
      <c r="V322" s="4"/>
      <c r="W322" s="4"/>
      <c r="X322" s="6"/>
      <c r="Y322" s="198"/>
    </row>
    <row r="323" spans="1:25" x14ac:dyDescent="0.25">
      <c r="A323" s="183"/>
      <c r="D323" s="46"/>
      <c r="E323" s="46"/>
      <c r="R323" s="3"/>
      <c r="S323" s="36"/>
      <c r="T323" s="64"/>
      <c r="U323" s="65"/>
      <c r="V323" s="4"/>
      <c r="W323" s="4"/>
      <c r="X323" s="6"/>
      <c r="Y323" s="198"/>
    </row>
    <row r="324" spans="1:25" x14ac:dyDescent="0.25">
      <c r="A324" s="183"/>
      <c r="D324" s="46"/>
      <c r="E324" s="46"/>
      <c r="R324" s="3"/>
      <c r="S324" s="36"/>
      <c r="T324" s="64"/>
      <c r="U324" s="65"/>
      <c r="V324" s="4"/>
      <c r="W324" s="4"/>
      <c r="X324" s="6"/>
      <c r="Y324" s="198"/>
    </row>
    <row r="325" spans="1:25" x14ac:dyDescent="0.25">
      <c r="A325" s="183"/>
      <c r="D325" s="46"/>
      <c r="E325" s="46"/>
      <c r="R325" s="3"/>
      <c r="S325" s="36"/>
      <c r="T325" s="64"/>
      <c r="U325" s="65"/>
      <c r="V325" s="4"/>
      <c r="W325" s="4"/>
      <c r="X325" s="6"/>
      <c r="Y325" s="198"/>
    </row>
    <row r="326" spans="1:25" x14ac:dyDescent="0.25">
      <c r="A326" s="183"/>
      <c r="D326" s="46"/>
      <c r="E326" s="46"/>
      <c r="R326" s="3"/>
      <c r="S326" s="36"/>
      <c r="T326" s="64"/>
      <c r="U326" s="65"/>
      <c r="V326" s="4"/>
      <c r="W326" s="4"/>
      <c r="X326" s="6"/>
      <c r="Y326" s="198"/>
    </row>
    <row r="327" spans="1:25" x14ac:dyDescent="0.25">
      <c r="A327" s="183"/>
      <c r="D327" s="46"/>
      <c r="E327" s="46"/>
      <c r="R327" s="3"/>
      <c r="S327" s="36"/>
      <c r="T327" s="64"/>
      <c r="U327" s="65"/>
      <c r="V327" s="4"/>
      <c r="W327" s="4"/>
      <c r="X327" s="6"/>
      <c r="Y327" s="198"/>
    </row>
    <row r="328" spans="1:25" x14ac:dyDescent="0.25">
      <c r="A328" s="183"/>
      <c r="D328" s="46"/>
      <c r="E328" s="46"/>
      <c r="R328" s="3"/>
      <c r="S328" s="36"/>
      <c r="T328" s="64"/>
      <c r="U328" s="65"/>
      <c r="V328" s="4"/>
      <c r="W328" s="4"/>
      <c r="X328" s="6"/>
      <c r="Y328" s="198"/>
    </row>
    <row r="329" spans="1:25" x14ac:dyDescent="0.25">
      <c r="A329" s="183"/>
      <c r="D329" s="46"/>
      <c r="E329" s="46"/>
      <c r="R329" s="3"/>
      <c r="S329" s="36"/>
      <c r="T329" s="64"/>
      <c r="U329" s="65"/>
      <c r="V329" s="4"/>
      <c r="W329" s="4"/>
      <c r="X329" s="6"/>
      <c r="Y329" s="198"/>
    </row>
    <row r="330" spans="1:25" x14ac:dyDescent="0.25">
      <c r="A330" s="183"/>
      <c r="D330" s="46"/>
      <c r="E330" s="46"/>
      <c r="R330" s="3"/>
      <c r="S330" s="36"/>
      <c r="T330" s="64"/>
      <c r="U330" s="65"/>
      <c r="V330" s="4"/>
      <c r="W330" s="4"/>
      <c r="X330" s="6"/>
      <c r="Y330" s="198"/>
    </row>
    <row r="331" spans="1:25" x14ac:dyDescent="0.25">
      <c r="A331" s="183"/>
      <c r="D331" s="46"/>
      <c r="E331" s="46"/>
      <c r="R331" s="3"/>
      <c r="S331" s="36"/>
      <c r="T331" s="64"/>
      <c r="U331" s="65"/>
      <c r="V331" s="4"/>
      <c r="W331" s="4"/>
      <c r="X331" s="6"/>
      <c r="Y331" s="198"/>
    </row>
    <row r="332" spans="1:25" x14ac:dyDescent="0.25">
      <c r="A332" s="183"/>
      <c r="D332" s="46"/>
      <c r="E332" s="46"/>
      <c r="R332" s="3"/>
      <c r="S332" s="36"/>
      <c r="T332" s="64"/>
      <c r="U332" s="65"/>
      <c r="V332" s="4"/>
      <c r="W332" s="4"/>
      <c r="X332" s="6"/>
      <c r="Y332" s="198"/>
    </row>
    <row r="333" spans="1:25" x14ac:dyDescent="0.25">
      <c r="A333" s="183"/>
      <c r="D333" s="46"/>
      <c r="E333" s="46"/>
      <c r="R333" s="3"/>
      <c r="S333" s="36"/>
      <c r="T333" s="64"/>
      <c r="U333" s="65"/>
      <c r="V333" s="4"/>
      <c r="W333" s="4"/>
      <c r="X333" s="6"/>
      <c r="Y333" s="198"/>
    </row>
    <row r="334" spans="1:25" x14ac:dyDescent="0.25">
      <c r="A334" s="183"/>
      <c r="D334" s="46"/>
      <c r="E334" s="46"/>
      <c r="R334" s="3"/>
      <c r="S334" s="36"/>
      <c r="T334" s="64"/>
      <c r="U334" s="65"/>
      <c r="V334" s="4"/>
      <c r="W334" s="4"/>
      <c r="X334" s="6"/>
      <c r="Y334" s="198"/>
    </row>
    <row r="335" spans="1:25" x14ac:dyDescent="0.25">
      <c r="A335" s="183"/>
      <c r="D335" s="46"/>
      <c r="E335" s="46"/>
      <c r="R335" s="3"/>
      <c r="S335" s="36"/>
      <c r="T335" s="64"/>
      <c r="U335" s="65"/>
      <c r="V335" s="4"/>
      <c r="W335" s="4"/>
      <c r="X335" s="6"/>
      <c r="Y335" s="198"/>
    </row>
    <row r="336" spans="1:25" x14ac:dyDescent="0.25">
      <c r="A336" s="183"/>
      <c r="D336" s="46"/>
      <c r="E336" s="46"/>
      <c r="R336" s="3"/>
      <c r="S336" s="36"/>
      <c r="T336" s="64"/>
      <c r="U336" s="65"/>
      <c r="V336" s="4"/>
      <c r="W336" s="4"/>
      <c r="X336" s="6"/>
      <c r="Y336" s="198"/>
    </row>
    <row r="337" spans="1:25" x14ac:dyDescent="0.25">
      <c r="A337" s="183"/>
      <c r="D337" s="46"/>
      <c r="E337" s="46"/>
      <c r="R337" s="3"/>
      <c r="S337" s="36"/>
      <c r="T337" s="64"/>
      <c r="U337" s="65"/>
      <c r="V337" s="4"/>
      <c r="W337" s="4"/>
      <c r="X337" s="6"/>
      <c r="Y337" s="198"/>
    </row>
    <row r="338" spans="1:25" x14ac:dyDescent="0.25">
      <c r="A338" s="183"/>
      <c r="D338" s="46"/>
      <c r="E338" s="46"/>
      <c r="R338" s="3"/>
      <c r="S338" s="36"/>
      <c r="T338" s="64"/>
      <c r="U338" s="65"/>
      <c r="V338" s="4"/>
      <c r="W338" s="4"/>
      <c r="X338" s="6"/>
      <c r="Y338" s="198"/>
    </row>
    <row r="339" spans="1:25" x14ac:dyDescent="0.25">
      <c r="A339" s="183"/>
      <c r="D339" s="46"/>
      <c r="E339" s="46"/>
      <c r="R339" s="3"/>
      <c r="S339" s="36"/>
      <c r="T339" s="64"/>
      <c r="U339" s="65"/>
      <c r="V339" s="4"/>
      <c r="W339" s="4"/>
      <c r="X339" s="6"/>
      <c r="Y339" s="198"/>
    </row>
    <row r="340" spans="1:25" x14ac:dyDescent="0.25">
      <c r="A340" s="183"/>
      <c r="D340" s="46"/>
      <c r="E340" s="46"/>
      <c r="R340" s="3"/>
      <c r="S340" s="36"/>
      <c r="T340" s="64"/>
      <c r="U340" s="65"/>
      <c r="V340" s="4"/>
      <c r="W340" s="4"/>
      <c r="X340" s="6"/>
      <c r="Y340" s="198"/>
    </row>
    <row r="341" spans="1:25" x14ac:dyDescent="0.25">
      <c r="A341" s="183"/>
      <c r="D341" s="46"/>
      <c r="E341" s="46"/>
      <c r="R341" s="3"/>
      <c r="S341" s="36"/>
      <c r="T341" s="64"/>
      <c r="U341" s="65"/>
      <c r="V341" s="4"/>
      <c r="W341" s="4"/>
      <c r="X341" s="6"/>
      <c r="Y341" s="198"/>
    </row>
    <row r="342" spans="1:25" x14ac:dyDescent="0.25">
      <c r="A342" s="183"/>
      <c r="D342" s="46"/>
      <c r="E342" s="46"/>
      <c r="R342" s="3"/>
      <c r="S342" s="36"/>
      <c r="T342" s="64"/>
      <c r="U342" s="65"/>
      <c r="V342" s="4"/>
      <c r="W342" s="4"/>
      <c r="X342" s="6"/>
      <c r="Y342" s="198"/>
    </row>
    <row r="343" spans="1:25" x14ac:dyDescent="0.25">
      <c r="A343" s="183"/>
      <c r="D343" s="46"/>
      <c r="E343" s="46"/>
      <c r="R343" s="3"/>
      <c r="S343" s="36"/>
      <c r="T343" s="64"/>
      <c r="U343" s="65"/>
      <c r="V343" s="4"/>
      <c r="W343" s="4"/>
      <c r="X343" s="6"/>
      <c r="Y343" s="198"/>
    </row>
    <row r="344" spans="1:25" x14ac:dyDescent="0.25">
      <c r="A344" s="183"/>
      <c r="D344" s="46"/>
      <c r="E344" s="46"/>
      <c r="R344" s="3"/>
      <c r="S344" s="36"/>
      <c r="T344" s="64"/>
      <c r="U344" s="65"/>
      <c r="V344" s="4"/>
      <c r="W344" s="4"/>
      <c r="X344" s="6"/>
      <c r="Y344" s="198"/>
    </row>
    <row r="345" spans="1:25" x14ac:dyDescent="0.25">
      <c r="A345" s="183"/>
      <c r="D345" s="46"/>
      <c r="E345" s="46"/>
      <c r="R345" s="3"/>
      <c r="S345" s="36"/>
      <c r="T345" s="64"/>
      <c r="U345" s="65"/>
      <c r="V345" s="4"/>
      <c r="W345" s="4"/>
      <c r="X345" s="6"/>
      <c r="Y345" s="198"/>
    </row>
    <row r="346" spans="1:25" x14ac:dyDescent="0.25">
      <c r="A346" s="183"/>
      <c r="D346" s="46"/>
      <c r="E346" s="46"/>
      <c r="R346" s="3"/>
      <c r="S346" s="36"/>
      <c r="T346" s="64"/>
      <c r="U346" s="65"/>
      <c r="V346" s="4"/>
      <c r="W346" s="4"/>
      <c r="X346" s="6"/>
      <c r="Y346" s="198"/>
    </row>
    <row r="347" spans="1:25" x14ac:dyDescent="0.25">
      <c r="A347" s="183"/>
      <c r="D347" s="46"/>
      <c r="E347" s="46"/>
      <c r="R347" s="3"/>
      <c r="S347" s="36"/>
      <c r="T347" s="64"/>
      <c r="U347" s="65"/>
      <c r="V347" s="4"/>
      <c r="W347" s="4"/>
      <c r="X347" s="6"/>
      <c r="Y347" s="198"/>
    </row>
    <row r="348" spans="1:25" x14ac:dyDescent="0.25">
      <c r="A348" s="183"/>
      <c r="D348" s="46"/>
      <c r="E348" s="46"/>
      <c r="R348" s="3"/>
      <c r="S348" s="36"/>
      <c r="T348" s="64"/>
      <c r="U348" s="65"/>
      <c r="V348" s="4"/>
      <c r="W348" s="4"/>
      <c r="X348" s="6"/>
      <c r="Y348" s="198"/>
    </row>
    <row r="349" spans="1:25" x14ac:dyDescent="0.25">
      <c r="A349" s="183"/>
      <c r="D349" s="46"/>
      <c r="E349" s="46"/>
      <c r="R349" s="3"/>
      <c r="S349" s="36"/>
      <c r="T349" s="64"/>
      <c r="U349" s="65"/>
      <c r="V349" s="4"/>
      <c r="W349" s="4"/>
      <c r="X349" s="6"/>
      <c r="Y349" s="198"/>
    </row>
    <row r="350" spans="1:25" x14ac:dyDescent="0.25">
      <c r="A350" s="183"/>
      <c r="D350" s="46"/>
      <c r="E350" s="46"/>
      <c r="R350" s="3"/>
      <c r="S350" s="36"/>
      <c r="T350" s="64"/>
      <c r="U350" s="65"/>
      <c r="V350" s="4"/>
      <c r="W350" s="4"/>
      <c r="X350" s="6"/>
      <c r="Y350" s="198"/>
    </row>
    <row r="351" spans="1:25" x14ac:dyDescent="0.25">
      <c r="A351" s="183"/>
      <c r="D351" s="46"/>
      <c r="E351" s="46"/>
      <c r="R351" s="3"/>
      <c r="S351" s="36"/>
      <c r="T351" s="64"/>
      <c r="U351" s="65"/>
      <c r="V351" s="4"/>
      <c r="W351" s="4"/>
      <c r="X351" s="6"/>
      <c r="Y351" s="198"/>
    </row>
    <row r="352" spans="1:25" x14ac:dyDescent="0.25">
      <c r="A352" s="183"/>
      <c r="D352" s="46"/>
      <c r="E352" s="46"/>
      <c r="R352" s="3"/>
      <c r="S352" s="36"/>
      <c r="T352" s="64"/>
      <c r="U352" s="65"/>
      <c r="V352" s="4"/>
      <c r="W352" s="4"/>
      <c r="X352" s="6"/>
      <c r="Y352" s="198"/>
    </row>
    <row r="353" spans="1:25" x14ac:dyDescent="0.25">
      <c r="A353" s="183"/>
      <c r="D353" s="46"/>
      <c r="E353" s="46"/>
      <c r="R353" s="3"/>
      <c r="S353" s="36"/>
      <c r="T353" s="64"/>
      <c r="U353" s="65"/>
      <c r="V353" s="4"/>
      <c r="W353" s="4"/>
      <c r="X353" s="6"/>
      <c r="Y353" s="198"/>
    </row>
    <row r="354" spans="1:25" x14ac:dyDescent="0.25">
      <c r="A354" s="183"/>
      <c r="D354" s="46"/>
      <c r="E354" s="46"/>
      <c r="R354" s="3"/>
      <c r="S354" s="36"/>
      <c r="T354" s="64"/>
      <c r="U354" s="65"/>
      <c r="V354" s="4"/>
      <c r="W354" s="4"/>
      <c r="X354" s="6"/>
      <c r="Y354" s="198"/>
    </row>
    <row r="355" spans="1:25" x14ac:dyDescent="0.25">
      <c r="A355" s="183"/>
      <c r="D355" s="46"/>
      <c r="E355" s="46"/>
      <c r="R355" s="3"/>
      <c r="S355" s="36"/>
      <c r="T355" s="64"/>
      <c r="U355" s="65"/>
      <c r="V355" s="4"/>
      <c r="W355" s="4"/>
      <c r="X355" s="6"/>
      <c r="Y355" s="198"/>
    </row>
    <row r="356" spans="1:25" x14ac:dyDescent="0.25">
      <c r="A356" s="183"/>
      <c r="D356" s="46"/>
      <c r="E356" s="46"/>
      <c r="R356" s="3"/>
      <c r="S356" s="36"/>
      <c r="T356" s="64"/>
      <c r="U356" s="65"/>
      <c r="V356" s="4"/>
      <c r="W356" s="4"/>
      <c r="X356" s="6"/>
      <c r="Y356" s="198"/>
    </row>
    <row r="357" spans="1:25" x14ac:dyDescent="0.25">
      <c r="A357" s="183"/>
      <c r="D357" s="46"/>
      <c r="E357" s="46"/>
      <c r="R357" s="3"/>
      <c r="S357" s="36"/>
      <c r="T357" s="64"/>
      <c r="U357" s="65"/>
      <c r="V357" s="4"/>
      <c r="W357" s="4"/>
      <c r="X357" s="6"/>
      <c r="Y357" s="198"/>
    </row>
    <row r="358" spans="1:25" x14ac:dyDescent="0.25">
      <c r="A358" s="183"/>
      <c r="D358" s="46"/>
      <c r="E358" s="46"/>
      <c r="R358" s="3"/>
      <c r="S358" s="36"/>
      <c r="T358" s="64"/>
      <c r="U358" s="65"/>
      <c r="V358" s="4"/>
      <c r="W358" s="4"/>
      <c r="X358" s="6"/>
      <c r="Y358" s="198"/>
    </row>
    <row r="359" spans="1:25" x14ac:dyDescent="0.25">
      <c r="A359" s="183"/>
      <c r="D359" s="46"/>
      <c r="E359" s="46"/>
      <c r="R359" s="3"/>
      <c r="S359" s="36"/>
      <c r="T359" s="64"/>
      <c r="U359" s="65"/>
      <c r="V359" s="4"/>
      <c r="W359" s="4"/>
      <c r="X359" s="6"/>
      <c r="Y359" s="198"/>
    </row>
    <row r="360" spans="1:25" x14ac:dyDescent="0.25">
      <c r="A360" s="183"/>
      <c r="D360" s="46"/>
      <c r="E360" s="46"/>
      <c r="R360" s="3"/>
      <c r="S360" s="36"/>
      <c r="T360" s="64"/>
      <c r="U360" s="65"/>
      <c r="V360" s="4"/>
      <c r="W360" s="4"/>
      <c r="X360" s="6"/>
      <c r="Y360" s="198"/>
    </row>
    <row r="361" spans="1:25" x14ac:dyDescent="0.25">
      <c r="A361" s="183"/>
      <c r="D361" s="46"/>
      <c r="E361" s="46"/>
      <c r="R361" s="3"/>
      <c r="S361" s="36"/>
      <c r="T361" s="64"/>
      <c r="U361" s="65"/>
      <c r="V361" s="4"/>
      <c r="W361" s="4"/>
      <c r="X361" s="6"/>
      <c r="Y361" s="198"/>
    </row>
    <row r="362" spans="1:25" x14ac:dyDescent="0.25">
      <c r="A362" s="183"/>
      <c r="D362" s="46"/>
      <c r="E362" s="46"/>
      <c r="R362" s="3"/>
      <c r="S362" s="36"/>
      <c r="T362" s="64"/>
      <c r="U362" s="65"/>
      <c r="V362" s="4"/>
      <c r="W362" s="4"/>
      <c r="X362" s="6"/>
      <c r="Y362" s="198"/>
    </row>
    <row r="363" spans="1:25" x14ac:dyDescent="0.25">
      <c r="A363" s="183"/>
      <c r="D363" s="46"/>
      <c r="E363" s="46"/>
      <c r="R363" s="3"/>
      <c r="S363" s="36"/>
      <c r="T363" s="64"/>
      <c r="U363" s="65"/>
      <c r="V363" s="4"/>
      <c r="W363" s="4"/>
      <c r="X363" s="6"/>
      <c r="Y363" s="198"/>
    </row>
    <row r="364" spans="1:25" x14ac:dyDescent="0.25">
      <c r="A364" s="183"/>
      <c r="D364" s="46"/>
      <c r="E364" s="46"/>
      <c r="R364" s="3"/>
      <c r="S364" s="36"/>
      <c r="T364" s="64"/>
      <c r="U364" s="65"/>
      <c r="V364" s="4"/>
      <c r="W364" s="4"/>
      <c r="X364" s="6"/>
      <c r="Y364" s="198"/>
    </row>
    <row r="365" spans="1:25" x14ac:dyDescent="0.25">
      <c r="A365" s="183"/>
      <c r="D365" s="46"/>
      <c r="E365" s="46"/>
      <c r="R365" s="3"/>
      <c r="S365" s="36"/>
      <c r="T365" s="64"/>
      <c r="U365" s="65"/>
      <c r="V365" s="4"/>
      <c r="W365" s="4"/>
      <c r="X365" s="6"/>
      <c r="Y365" s="198"/>
    </row>
    <row r="366" spans="1:25" x14ac:dyDescent="0.25">
      <c r="A366" s="183"/>
      <c r="D366" s="46"/>
      <c r="E366" s="46"/>
      <c r="R366" s="3"/>
      <c r="S366" s="36"/>
      <c r="T366" s="64"/>
      <c r="U366" s="65"/>
      <c r="V366" s="4"/>
      <c r="W366" s="4"/>
      <c r="X366" s="6"/>
      <c r="Y366" s="198"/>
    </row>
    <row r="367" spans="1:25" x14ac:dyDescent="0.25">
      <c r="A367" s="183"/>
      <c r="D367" s="46"/>
      <c r="E367" s="46"/>
      <c r="R367" s="3"/>
      <c r="S367" s="36"/>
      <c r="T367" s="64"/>
      <c r="U367" s="65"/>
      <c r="V367" s="4"/>
      <c r="W367" s="4"/>
      <c r="X367" s="6"/>
      <c r="Y367" s="198"/>
    </row>
    <row r="368" spans="1:25" x14ac:dyDescent="0.25">
      <c r="A368" s="183"/>
      <c r="D368" s="46"/>
      <c r="E368" s="46"/>
      <c r="R368" s="3"/>
      <c r="S368" s="36"/>
      <c r="T368" s="64"/>
      <c r="U368" s="65"/>
      <c r="V368" s="4"/>
      <c r="W368" s="4"/>
      <c r="X368" s="6"/>
      <c r="Y368" s="198"/>
    </row>
    <row r="369" spans="1:25" x14ac:dyDescent="0.25">
      <c r="A369" s="183"/>
      <c r="D369" s="46"/>
      <c r="E369" s="46"/>
      <c r="R369" s="3"/>
      <c r="S369" s="36"/>
      <c r="T369" s="64"/>
      <c r="U369" s="65"/>
      <c r="V369" s="4"/>
      <c r="W369" s="4"/>
      <c r="X369" s="6"/>
      <c r="Y369" s="198"/>
    </row>
    <row r="370" spans="1:25" x14ac:dyDescent="0.25">
      <c r="A370" s="183"/>
      <c r="D370" s="46"/>
      <c r="E370" s="46"/>
      <c r="R370" s="3"/>
      <c r="S370" s="36"/>
      <c r="T370" s="64"/>
      <c r="U370" s="65"/>
      <c r="V370" s="4"/>
      <c r="W370" s="4"/>
      <c r="X370" s="6"/>
      <c r="Y370" s="198"/>
    </row>
    <row r="371" spans="1:25" x14ac:dyDescent="0.25">
      <c r="A371" s="183"/>
      <c r="D371" s="46"/>
      <c r="E371" s="46"/>
      <c r="R371" s="3"/>
      <c r="S371" s="36"/>
      <c r="T371" s="64"/>
      <c r="U371" s="65"/>
      <c r="V371" s="4"/>
      <c r="W371" s="4"/>
      <c r="X371" s="6"/>
      <c r="Y371" s="198"/>
    </row>
    <row r="372" spans="1:25" x14ac:dyDescent="0.25">
      <c r="A372" s="183"/>
      <c r="D372" s="46"/>
      <c r="E372" s="46"/>
      <c r="R372" s="3"/>
      <c r="S372" s="36"/>
      <c r="T372" s="64"/>
      <c r="U372" s="65"/>
      <c r="V372" s="4"/>
      <c r="W372" s="4"/>
      <c r="X372" s="6"/>
      <c r="Y372" s="198"/>
    </row>
    <row r="373" spans="1:25" x14ac:dyDescent="0.25">
      <c r="A373" s="183"/>
      <c r="D373" s="46"/>
      <c r="E373" s="46"/>
      <c r="R373" s="3"/>
      <c r="S373" s="36"/>
      <c r="T373" s="64"/>
      <c r="U373" s="65"/>
      <c r="V373" s="4"/>
      <c r="W373" s="4"/>
      <c r="X373" s="6"/>
      <c r="Y373" s="198"/>
    </row>
    <row r="374" spans="1:25" x14ac:dyDescent="0.25">
      <c r="A374" s="183"/>
      <c r="D374" s="46"/>
      <c r="E374" s="46"/>
      <c r="R374" s="3"/>
      <c r="S374" s="36"/>
      <c r="T374" s="64"/>
      <c r="U374" s="65"/>
      <c r="V374" s="4"/>
      <c r="W374" s="4"/>
      <c r="X374" s="6"/>
      <c r="Y374" s="198"/>
    </row>
    <row r="375" spans="1:25" x14ac:dyDescent="0.25">
      <c r="A375" s="183"/>
      <c r="D375" s="46"/>
      <c r="E375" s="46"/>
      <c r="R375" s="3"/>
      <c r="S375" s="36"/>
      <c r="T375" s="64"/>
      <c r="U375" s="65"/>
      <c r="V375" s="4"/>
      <c r="W375" s="4"/>
      <c r="X375" s="6"/>
      <c r="Y375" s="198"/>
    </row>
    <row r="376" spans="1:25" x14ac:dyDescent="0.25">
      <c r="A376" s="183"/>
      <c r="D376" s="46"/>
      <c r="E376" s="46"/>
      <c r="R376" s="3"/>
      <c r="S376" s="36"/>
      <c r="T376" s="64"/>
      <c r="U376" s="65"/>
      <c r="V376" s="4"/>
      <c r="W376" s="4"/>
      <c r="X376" s="6"/>
      <c r="Y376" s="198"/>
    </row>
    <row r="377" spans="1:25" x14ac:dyDescent="0.25">
      <c r="A377" s="183"/>
      <c r="D377" s="46"/>
      <c r="E377" s="46"/>
      <c r="R377" s="3"/>
      <c r="S377" s="36"/>
      <c r="T377" s="64"/>
      <c r="U377" s="65"/>
      <c r="V377" s="4"/>
      <c r="W377" s="4"/>
      <c r="X377" s="6"/>
      <c r="Y377" s="198"/>
    </row>
    <row r="378" spans="1:25" x14ac:dyDescent="0.25">
      <c r="A378" s="183"/>
      <c r="D378" s="46"/>
      <c r="E378" s="46"/>
      <c r="R378" s="3"/>
      <c r="S378" s="36"/>
      <c r="T378" s="64"/>
      <c r="U378" s="65"/>
      <c r="V378" s="4"/>
      <c r="W378" s="4"/>
      <c r="X378" s="6"/>
      <c r="Y378" s="198"/>
    </row>
    <row r="379" spans="1:25" x14ac:dyDescent="0.25">
      <c r="A379" s="183"/>
      <c r="D379" s="46"/>
      <c r="E379" s="46"/>
      <c r="R379" s="3"/>
      <c r="S379" s="36"/>
      <c r="T379" s="64"/>
      <c r="U379" s="65"/>
      <c r="V379" s="4"/>
      <c r="W379" s="4"/>
      <c r="X379" s="6"/>
      <c r="Y379" s="198"/>
    </row>
    <row r="380" spans="1:25" x14ac:dyDescent="0.25">
      <c r="A380" s="183"/>
      <c r="D380" s="46"/>
      <c r="E380" s="46"/>
      <c r="R380" s="3"/>
      <c r="S380" s="36"/>
      <c r="T380" s="64"/>
      <c r="U380" s="65"/>
      <c r="V380" s="4"/>
      <c r="W380" s="4"/>
      <c r="X380" s="6"/>
      <c r="Y380" s="198"/>
    </row>
    <row r="381" spans="1:25" x14ac:dyDescent="0.25">
      <c r="A381" s="183"/>
      <c r="D381" s="46"/>
      <c r="E381" s="46"/>
      <c r="R381" s="3"/>
      <c r="S381" s="36"/>
      <c r="T381" s="64"/>
      <c r="U381" s="65"/>
      <c r="V381" s="4"/>
      <c r="W381" s="4"/>
      <c r="X381" s="6"/>
      <c r="Y381" s="198"/>
    </row>
    <row r="382" spans="1:25" x14ac:dyDescent="0.25">
      <c r="A382" s="183"/>
      <c r="D382" s="46"/>
      <c r="E382" s="46"/>
      <c r="R382" s="3"/>
      <c r="S382" s="36"/>
      <c r="T382" s="64"/>
      <c r="U382" s="65"/>
      <c r="V382" s="4"/>
      <c r="W382" s="4"/>
      <c r="X382" s="6"/>
      <c r="Y382" s="198"/>
    </row>
    <row r="383" spans="1:25" x14ac:dyDescent="0.25">
      <c r="A383" s="183"/>
      <c r="D383" s="46"/>
      <c r="E383" s="46"/>
      <c r="R383" s="3"/>
      <c r="S383" s="36"/>
      <c r="T383" s="64"/>
      <c r="U383" s="65"/>
      <c r="V383" s="4"/>
      <c r="W383" s="4"/>
      <c r="X383" s="6"/>
      <c r="Y383" s="198"/>
    </row>
    <row r="384" spans="1:25" x14ac:dyDescent="0.25">
      <c r="A384" s="183"/>
      <c r="D384" s="46"/>
      <c r="E384" s="46"/>
      <c r="R384" s="3"/>
      <c r="S384" s="36"/>
      <c r="T384" s="64"/>
      <c r="U384" s="65"/>
      <c r="V384" s="4"/>
      <c r="W384" s="4"/>
      <c r="X384" s="6"/>
      <c r="Y384" s="198"/>
    </row>
    <row r="385" spans="1:25" x14ac:dyDescent="0.25">
      <c r="A385" s="183"/>
      <c r="D385" s="46"/>
      <c r="E385" s="46"/>
      <c r="R385" s="3"/>
      <c r="S385" s="36"/>
      <c r="T385" s="64"/>
      <c r="U385" s="65"/>
      <c r="V385" s="4"/>
      <c r="W385" s="4"/>
      <c r="X385" s="6"/>
      <c r="Y385" s="198"/>
    </row>
    <row r="386" spans="1:25" x14ac:dyDescent="0.25">
      <c r="A386" s="183"/>
      <c r="D386" s="46"/>
      <c r="E386" s="46"/>
      <c r="R386" s="3"/>
      <c r="S386" s="36"/>
      <c r="T386" s="64"/>
      <c r="U386" s="65"/>
      <c r="V386" s="4"/>
      <c r="W386" s="4"/>
      <c r="X386" s="6"/>
      <c r="Y386" s="198"/>
    </row>
    <row r="387" spans="1:25" x14ac:dyDescent="0.25">
      <c r="A387" s="183"/>
      <c r="D387" s="46"/>
      <c r="E387" s="46"/>
      <c r="R387" s="3"/>
      <c r="S387" s="36"/>
      <c r="T387" s="64"/>
      <c r="U387" s="65"/>
      <c r="V387" s="4"/>
      <c r="W387" s="4"/>
      <c r="X387" s="6"/>
      <c r="Y387" s="198"/>
    </row>
    <row r="388" spans="1:25" x14ac:dyDescent="0.25">
      <c r="A388" s="183"/>
      <c r="D388" s="46"/>
      <c r="E388" s="46"/>
      <c r="R388" s="3"/>
      <c r="S388" s="36"/>
      <c r="T388" s="64"/>
      <c r="U388" s="65"/>
      <c r="V388" s="4"/>
      <c r="W388" s="4"/>
      <c r="X388" s="6"/>
      <c r="Y388" s="198"/>
    </row>
    <row r="389" spans="1:25" x14ac:dyDescent="0.25">
      <c r="A389" s="183"/>
      <c r="D389" s="46"/>
      <c r="E389" s="46"/>
      <c r="R389" s="3"/>
      <c r="S389" s="36"/>
      <c r="T389" s="64"/>
      <c r="U389" s="65"/>
      <c r="V389" s="4"/>
      <c r="W389" s="4"/>
      <c r="X389" s="6"/>
      <c r="Y389" s="198"/>
    </row>
    <row r="390" spans="1:25" x14ac:dyDescent="0.25">
      <c r="A390" s="183"/>
      <c r="D390" s="46"/>
      <c r="E390" s="46"/>
      <c r="R390" s="3"/>
      <c r="S390" s="36"/>
      <c r="T390" s="64"/>
      <c r="U390" s="65"/>
      <c r="V390" s="4"/>
      <c r="W390" s="4"/>
      <c r="X390" s="6"/>
      <c r="Y390" s="198"/>
    </row>
    <row r="391" spans="1:25" x14ac:dyDescent="0.25">
      <c r="A391" s="183"/>
      <c r="D391" s="46"/>
      <c r="E391" s="46"/>
      <c r="R391" s="3"/>
      <c r="S391" s="36"/>
      <c r="T391" s="64"/>
      <c r="U391" s="65"/>
      <c r="V391" s="4"/>
      <c r="W391" s="4"/>
      <c r="X391" s="6"/>
      <c r="Y391" s="198"/>
    </row>
    <row r="392" spans="1:25" x14ac:dyDescent="0.25">
      <c r="A392" s="183"/>
      <c r="D392" s="46"/>
      <c r="E392" s="46"/>
      <c r="R392" s="3"/>
      <c r="S392" s="36"/>
      <c r="T392" s="64"/>
      <c r="U392" s="65"/>
      <c r="V392" s="4"/>
      <c r="W392" s="4"/>
      <c r="X392" s="6"/>
      <c r="Y392" s="198"/>
    </row>
    <row r="393" spans="1:25" x14ac:dyDescent="0.25">
      <c r="A393" s="183"/>
      <c r="D393" s="46"/>
      <c r="E393" s="46"/>
      <c r="R393" s="3"/>
      <c r="S393" s="36"/>
      <c r="T393" s="64"/>
      <c r="U393" s="65"/>
      <c r="V393" s="4"/>
      <c r="W393" s="4"/>
      <c r="X393" s="6"/>
      <c r="Y393" s="198"/>
    </row>
    <row r="394" spans="1:25" x14ac:dyDescent="0.25">
      <c r="A394" s="183"/>
      <c r="D394" s="46"/>
      <c r="E394" s="46"/>
      <c r="R394" s="3"/>
      <c r="S394" s="36"/>
      <c r="T394" s="64"/>
      <c r="U394" s="65"/>
      <c r="V394" s="4"/>
      <c r="W394" s="4"/>
      <c r="X394" s="6"/>
      <c r="Y394" s="198"/>
    </row>
    <row r="395" spans="1:25" x14ac:dyDescent="0.25">
      <c r="A395" s="183"/>
      <c r="D395" s="46"/>
      <c r="E395" s="46"/>
      <c r="R395" s="3"/>
      <c r="S395" s="36"/>
      <c r="T395" s="64"/>
      <c r="U395" s="65"/>
      <c r="V395" s="4"/>
      <c r="W395" s="4"/>
      <c r="X395" s="6"/>
      <c r="Y395" s="198"/>
    </row>
    <row r="396" spans="1:25" x14ac:dyDescent="0.25">
      <c r="A396" s="183"/>
      <c r="D396" s="46"/>
      <c r="E396" s="46"/>
      <c r="R396" s="3"/>
      <c r="S396" s="36"/>
      <c r="T396" s="64"/>
      <c r="U396" s="65"/>
      <c r="V396" s="4"/>
      <c r="W396" s="4"/>
      <c r="X396" s="6"/>
      <c r="Y396" s="198"/>
    </row>
    <row r="397" spans="1:25" x14ac:dyDescent="0.25">
      <c r="A397" s="183"/>
      <c r="D397" s="46"/>
      <c r="E397" s="46"/>
      <c r="R397" s="3"/>
      <c r="S397" s="36"/>
      <c r="T397" s="64"/>
      <c r="U397" s="65"/>
      <c r="V397" s="4"/>
      <c r="W397" s="4"/>
      <c r="X397" s="6"/>
      <c r="Y397" s="198"/>
    </row>
    <row r="398" spans="1:25" x14ac:dyDescent="0.25">
      <c r="A398" s="183"/>
      <c r="D398" s="46"/>
      <c r="E398" s="46"/>
      <c r="R398" s="3"/>
      <c r="S398" s="36"/>
      <c r="T398" s="64"/>
      <c r="U398" s="65"/>
      <c r="V398" s="4"/>
      <c r="W398" s="4"/>
      <c r="X398" s="6"/>
      <c r="Y398" s="198"/>
    </row>
    <row r="399" spans="1:25" x14ac:dyDescent="0.25">
      <c r="A399" s="183"/>
      <c r="D399" s="46"/>
      <c r="E399" s="46"/>
      <c r="R399" s="3"/>
      <c r="S399" s="36"/>
      <c r="T399" s="64"/>
      <c r="U399" s="65"/>
      <c r="V399" s="4"/>
      <c r="W399" s="4"/>
      <c r="X399" s="6"/>
      <c r="Y399" s="198"/>
    </row>
    <row r="400" spans="1:25" x14ac:dyDescent="0.25">
      <c r="A400" s="183"/>
      <c r="D400" s="46"/>
      <c r="E400" s="46"/>
      <c r="R400" s="3"/>
      <c r="S400" s="36"/>
      <c r="T400" s="64"/>
      <c r="U400" s="65"/>
      <c r="V400" s="4"/>
      <c r="W400" s="4"/>
      <c r="X400" s="6"/>
      <c r="Y400" s="198"/>
    </row>
    <row r="401" spans="1:25" x14ac:dyDescent="0.25">
      <c r="A401" s="183"/>
      <c r="D401" s="46"/>
      <c r="E401" s="46"/>
      <c r="R401" s="3"/>
      <c r="S401" s="36"/>
      <c r="T401" s="64"/>
      <c r="U401" s="65"/>
      <c r="V401" s="4"/>
      <c r="W401" s="4"/>
      <c r="X401" s="6"/>
      <c r="Y401" s="198"/>
    </row>
    <row r="402" spans="1:25" x14ac:dyDescent="0.25">
      <c r="A402" s="183"/>
      <c r="D402" s="46"/>
      <c r="E402" s="46"/>
      <c r="R402" s="3"/>
      <c r="S402" s="36"/>
      <c r="T402" s="64"/>
      <c r="U402" s="65"/>
      <c r="V402" s="4"/>
      <c r="W402" s="4"/>
      <c r="X402" s="6"/>
      <c r="Y402" s="198"/>
    </row>
    <row r="403" spans="1:25" x14ac:dyDescent="0.25">
      <c r="A403" s="183"/>
      <c r="D403" s="46"/>
      <c r="E403" s="46"/>
      <c r="R403" s="3"/>
      <c r="S403" s="36"/>
      <c r="T403" s="64"/>
      <c r="U403" s="65"/>
      <c r="V403" s="4"/>
      <c r="W403" s="4"/>
      <c r="X403" s="6"/>
      <c r="Y403" s="198"/>
    </row>
    <row r="404" spans="1:25" x14ac:dyDescent="0.25">
      <c r="A404" s="183"/>
      <c r="D404" s="46"/>
      <c r="E404" s="46"/>
      <c r="R404" s="3"/>
      <c r="S404" s="36"/>
      <c r="T404" s="64"/>
      <c r="U404" s="65"/>
      <c r="V404" s="4"/>
      <c r="W404" s="4"/>
      <c r="X404" s="6"/>
      <c r="Y404" s="198"/>
    </row>
    <row r="405" spans="1:25" x14ac:dyDescent="0.25">
      <c r="A405" s="183"/>
      <c r="D405" s="46"/>
      <c r="E405" s="46"/>
      <c r="R405" s="3"/>
      <c r="S405" s="36"/>
      <c r="T405" s="64"/>
      <c r="U405" s="65"/>
      <c r="V405" s="4"/>
      <c r="W405" s="4"/>
      <c r="X405" s="6"/>
      <c r="Y405" s="198"/>
    </row>
    <row r="406" spans="1:25" x14ac:dyDescent="0.25">
      <c r="A406" s="183"/>
      <c r="D406" s="46"/>
      <c r="E406" s="46"/>
      <c r="R406" s="3"/>
      <c r="S406" s="36"/>
      <c r="T406" s="64"/>
      <c r="U406" s="65"/>
      <c r="V406" s="4"/>
      <c r="W406" s="4"/>
      <c r="X406" s="6"/>
      <c r="Y406" s="198"/>
    </row>
    <row r="407" spans="1:25" x14ac:dyDescent="0.25">
      <c r="A407" s="183"/>
      <c r="D407" s="46"/>
      <c r="E407" s="46"/>
      <c r="R407" s="3"/>
      <c r="S407" s="36"/>
      <c r="T407" s="64"/>
      <c r="U407" s="65"/>
      <c r="V407" s="4"/>
      <c r="W407" s="4"/>
      <c r="X407" s="6"/>
      <c r="Y407" s="198"/>
    </row>
    <row r="408" spans="1:25" x14ac:dyDescent="0.25">
      <c r="A408" s="183"/>
      <c r="D408" s="46"/>
      <c r="E408" s="46"/>
      <c r="R408" s="3"/>
      <c r="S408" s="36"/>
      <c r="T408" s="64"/>
      <c r="U408" s="65"/>
      <c r="V408" s="4"/>
      <c r="W408" s="4"/>
      <c r="X408" s="6"/>
      <c r="Y408" s="198"/>
    </row>
    <row r="409" spans="1:25" x14ac:dyDescent="0.25">
      <c r="A409" s="183"/>
      <c r="D409" s="46"/>
      <c r="E409" s="46"/>
      <c r="R409" s="3"/>
      <c r="S409" s="36"/>
      <c r="T409" s="64"/>
      <c r="U409" s="65"/>
      <c r="V409" s="4"/>
      <c r="W409" s="4"/>
      <c r="X409" s="6"/>
      <c r="Y409" s="198"/>
    </row>
    <row r="410" spans="1:25" x14ac:dyDescent="0.25">
      <c r="A410" s="183"/>
      <c r="D410" s="46"/>
      <c r="E410" s="46"/>
      <c r="R410" s="3"/>
      <c r="S410" s="36"/>
      <c r="T410" s="64"/>
      <c r="U410" s="65"/>
      <c r="V410" s="4"/>
      <c r="W410" s="4"/>
      <c r="X410" s="6"/>
      <c r="Y410" s="198"/>
    </row>
    <row r="411" spans="1:25" x14ac:dyDescent="0.25">
      <c r="A411" s="183"/>
      <c r="D411" s="46"/>
      <c r="E411" s="46"/>
      <c r="R411" s="3"/>
      <c r="S411" s="36"/>
      <c r="T411" s="64"/>
      <c r="U411" s="65"/>
      <c r="V411" s="4"/>
      <c r="W411" s="4"/>
      <c r="X411" s="6"/>
      <c r="Y411" s="198"/>
    </row>
    <row r="412" spans="1:25" x14ac:dyDescent="0.25">
      <c r="A412" s="183"/>
      <c r="D412" s="46"/>
      <c r="E412" s="46"/>
      <c r="R412" s="3"/>
      <c r="S412" s="36"/>
      <c r="T412" s="64"/>
      <c r="U412" s="65"/>
      <c r="V412" s="4"/>
      <c r="W412" s="4"/>
      <c r="X412" s="6"/>
      <c r="Y412" s="198"/>
    </row>
    <row r="413" spans="1:25" x14ac:dyDescent="0.25">
      <c r="A413" s="183"/>
      <c r="D413" s="46"/>
      <c r="E413" s="46"/>
      <c r="R413" s="3"/>
      <c r="S413" s="36"/>
      <c r="T413" s="64"/>
      <c r="U413" s="65"/>
      <c r="V413" s="4"/>
      <c r="W413" s="4"/>
      <c r="X413" s="6"/>
      <c r="Y413" s="198"/>
    </row>
    <row r="414" spans="1:25" x14ac:dyDescent="0.25">
      <c r="A414" s="183"/>
      <c r="D414" s="46"/>
      <c r="E414" s="46"/>
      <c r="R414" s="3"/>
      <c r="S414" s="36"/>
      <c r="T414" s="64"/>
      <c r="U414" s="65"/>
      <c r="V414" s="4"/>
      <c r="W414" s="4"/>
      <c r="X414" s="6"/>
      <c r="Y414" s="198"/>
    </row>
    <row r="415" spans="1:25" x14ac:dyDescent="0.25">
      <c r="A415" s="183"/>
      <c r="D415" s="46"/>
      <c r="E415" s="46"/>
      <c r="R415" s="3"/>
      <c r="S415" s="36"/>
      <c r="T415" s="64"/>
      <c r="U415" s="65"/>
      <c r="V415" s="4"/>
      <c r="W415" s="4"/>
      <c r="X415" s="6"/>
      <c r="Y415" s="198"/>
    </row>
    <row r="416" spans="1:25" x14ac:dyDescent="0.25">
      <c r="A416" s="183"/>
      <c r="D416" s="46"/>
      <c r="E416" s="46"/>
      <c r="R416" s="3"/>
      <c r="S416" s="36"/>
      <c r="T416" s="64"/>
      <c r="U416" s="65"/>
      <c r="V416" s="4"/>
      <c r="W416" s="4"/>
      <c r="X416" s="6"/>
      <c r="Y416" s="198"/>
    </row>
    <row r="417" spans="1:25" x14ac:dyDescent="0.25">
      <c r="A417" s="183"/>
      <c r="D417" s="46"/>
      <c r="E417" s="46"/>
      <c r="R417" s="3"/>
      <c r="S417" s="36"/>
      <c r="T417" s="64"/>
      <c r="U417" s="65"/>
      <c r="V417" s="4"/>
      <c r="W417" s="4"/>
      <c r="X417" s="6"/>
      <c r="Y417" s="198"/>
    </row>
    <row r="418" spans="1:25" x14ac:dyDescent="0.25">
      <c r="A418" s="183"/>
      <c r="D418" s="46"/>
      <c r="E418" s="46"/>
      <c r="R418" s="3"/>
      <c r="S418" s="36"/>
      <c r="T418" s="64"/>
      <c r="U418" s="65"/>
      <c r="V418" s="4"/>
      <c r="W418" s="4"/>
      <c r="X418" s="6"/>
      <c r="Y418" s="198"/>
    </row>
    <row r="419" spans="1:25" x14ac:dyDescent="0.25">
      <c r="A419" s="183"/>
      <c r="D419" s="46"/>
      <c r="E419" s="46"/>
      <c r="R419" s="3"/>
      <c r="S419" s="36"/>
      <c r="T419" s="64"/>
      <c r="U419" s="65"/>
      <c r="V419" s="4"/>
      <c r="W419" s="4"/>
      <c r="X419" s="6"/>
      <c r="Y419" s="198"/>
    </row>
    <row r="420" spans="1:25" x14ac:dyDescent="0.25">
      <c r="A420" s="183"/>
      <c r="D420" s="46"/>
      <c r="E420" s="46"/>
      <c r="R420" s="3"/>
      <c r="S420" s="36"/>
      <c r="T420" s="64"/>
      <c r="U420" s="65"/>
      <c r="V420" s="4"/>
      <c r="W420" s="4"/>
      <c r="X420" s="6"/>
      <c r="Y420" s="198"/>
    </row>
    <row r="421" spans="1:25" x14ac:dyDescent="0.25">
      <c r="A421" s="183"/>
      <c r="D421" s="46"/>
      <c r="E421" s="46"/>
      <c r="R421" s="3"/>
      <c r="S421" s="36"/>
      <c r="T421" s="64"/>
      <c r="U421" s="65"/>
      <c r="V421" s="4"/>
      <c r="W421" s="4"/>
      <c r="X421" s="6"/>
      <c r="Y421" s="198"/>
    </row>
    <row r="422" spans="1:25" x14ac:dyDescent="0.25">
      <c r="A422" s="183"/>
      <c r="D422" s="46"/>
      <c r="E422" s="46"/>
      <c r="R422" s="3"/>
      <c r="S422" s="36"/>
      <c r="T422" s="64"/>
      <c r="U422" s="65"/>
      <c r="V422" s="4"/>
      <c r="W422" s="4"/>
      <c r="X422" s="6"/>
      <c r="Y422" s="198"/>
    </row>
    <row r="423" spans="1:25" x14ac:dyDescent="0.25">
      <c r="A423" s="183"/>
      <c r="D423" s="46"/>
      <c r="E423" s="46"/>
      <c r="R423" s="3"/>
      <c r="S423" s="36"/>
      <c r="T423" s="64"/>
      <c r="U423" s="65"/>
      <c r="V423" s="4"/>
      <c r="W423" s="4"/>
      <c r="X423" s="6"/>
      <c r="Y423" s="198"/>
    </row>
    <row r="424" spans="1:25" x14ac:dyDescent="0.25">
      <c r="A424" s="183"/>
      <c r="D424" s="46"/>
      <c r="E424" s="46"/>
      <c r="R424" s="3"/>
      <c r="S424" s="36"/>
      <c r="T424" s="64"/>
      <c r="U424" s="65"/>
      <c r="V424" s="4"/>
      <c r="W424" s="4"/>
      <c r="X424" s="6"/>
      <c r="Y424" s="198"/>
    </row>
    <row r="425" spans="1:25" x14ac:dyDescent="0.25">
      <c r="A425" s="183"/>
      <c r="D425" s="46"/>
      <c r="E425" s="46"/>
      <c r="R425" s="3"/>
      <c r="S425" s="36"/>
      <c r="T425" s="64"/>
      <c r="U425" s="65"/>
      <c r="V425" s="4"/>
      <c r="W425" s="4"/>
      <c r="X425" s="6"/>
      <c r="Y425" s="198"/>
    </row>
    <row r="426" spans="1:25" x14ac:dyDescent="0.25">
      <c r="A426" s="183"/>
      <c r="D426" s="46"/>
      <c r="E426" s="46"/>
      <c r="R426" s="3"/>
      <c r="S426" s="36"/>
      <c r="T426" s="64"/>
      <c r="U426" s="65"/>
      <c r="V426" s="4"/>
      <c r="W426" s="4"/>
      <c r="X426" s="6"/>
      <c r="Y426" s="198"/>
    </row>
    <row r="427" spans="1:25" x14ac:dyDescent="0.25">
      <c r="A427" s="183"/>
      <c r="D427" s="46"/>
      <c r="E427" s="46"/>
      <c r="R427" s="3"/>
      <c r="S427" s="36"/>
      <c r="T427" s="64"/>
      <c r="U427" s="65"/>
      <c r="V427" s="4"/>
      <c r="W427" s="4"/>
      <c r="X427" s="6"/>
      <c r="Y427" s="198"/>
    </row>
    <row r="428" spans="1:25" x14ac:dyDescent="0.25">
      <c r="A428" s="183"/>
      <c r="D428" s="46"/>
      <c r="E428" s="46"/>
      <c r="R428" s="3"/>
      <c r="S428" s="36"/>
      <c r="T428" s="64"/>
      <c r="U428" s="65"/>
      <c r="V428" s="4"/>
      <c r="W428" s="4"/>
      <c r="X428" s="6"/>
      <c r="Y428" s="198"/>
    </row>
    <row r="429" spans="1:25" x14ac:dyDescent="0.25">
      <c r="A429" s="183"/>
      <c r="D429" s="46"/>
      <c r="E429" s="46"/>
      <c r="R429" s="3"/>
      <c r="S429" s="36"/>
      <c r="T429" s="64"/>
      <c r="U429" s="65"/>
      <c r="V429" s="4"/>
      <c r="W429" s="4"/>
      <c r="X429" s="6"/>
      <c r="Y429" s="198"/>
    </row>
    <row r="430" spans="1:25" x14ac:dyDescent="0.25">
      <c r="A430" s="183"/>
      <c r="D430" s="46"/>
      <c r="E430" s="46"/>
      <c r="R430" s="3"/>
      <c r="S430" s="36"/>
      <c r="T430" s="64"/>
      <c r="U430" s="65"/>
      <c r="V430" s="4"/>
      <c r="W430" s="4"/>
      <c r="X430" s="6"/>
      <c r="Y430" s="198"/>
    </row>
    <row r="431" spans="1:25" x14ac:dyDescent="0.25">
      <c r="A431" s="183"/>
      <c r="D431" s="46"/>
      <c r="E431" s="46"/>
      <c r="R431" s="3"/>
      <c r="S431" s="36"/>
      <c r="T431" s="64"/>
      <c r="U431" s="65"/>
      <c r="V431" s="4"/>
      <c r="W431" s="4"/>
      <c r="X431" s="6"/>
      <c r="Y431" s="198"/>
    </row>
    <row r="432" spans="1:25" x14ac:dyDescent="0.25">
      <c r="A432" s="183"/>
      <c r="D432" s="46"/>
      <c r="E432" s="46"/>
      <c r="R432" s="3"/>
      <c r="S432" s="36"/>
      <c r="T432" s="64"/>
      <c r="U432" s="65"/>
      <c r="V432" s="4"/>
      <c r="W432" s="4"/>
      <c r="X432" s="6"/>
      <c r="Y432" s="198"/>
    </row>
    <row r="433" spans="1:25" x14ac:dyDescent="0.25">
      <c r="A433" s="183"/>
      <c r="D433" s="46"/>
      <c r="E433" s="46"/>
      <c r="R433" s="3"/>
      <c r="S433" s="36"/>
      <c r="T433" s="64"/>
      <c r="U433" s="65"/>
      <c r="V433" s="4"/>
      <c r="W433" s="4"/>
      <c r="X433" s="6"/>
      <c r="Y433" s="198"/>
    </row>
    <row r="434" spans="1:25" x14ac:dyDescent="0.25">
      <c r="A434" s="183"/>
      <c r="D434" s="46"/>
      <c r="E434" s="46"/>
      <c r="R434" s="3"/>
      <c r="S434" s="36"/>
      <c r="T434" s="64"/>
      <c r="U434" s="65"/>
      <c r="V434" s="4"/>
      <c r="W434" s="4"/>
      <c r="X434" s="6"/>
      <c r="Y434" s="198"/>
    </row>
    <row r="435" spans="1:25" x14ac:dyDescent="0.25">
      <c r="A435" s="183"/>
      <c r="D435" s="46"/>
      <c r="E435" s="46"/>
      <c r="R435" s="3"/>
      <c r="S435" s="36"/>
      <c r="T435" s="64"/>
      <c r="U435" s="65"/>
      <c r="V435" s="4"/>
      <c r="W435" s="4"/>
      <c r="X435" s="6"/>
      <c r="Y435" s="198"/>
    </row>
    <row r="436" spans="1:25" x14ac:dyDescent="0.25">
      <c r="A436" s="183"/>
      <c r="D436" s="46"/>
      <c r="E436" s="46"/>
      <c r="R436" s="3"/>
      <c r="S436" s="36"/>
      <c r="T436" s="64"/>
      <c r="U436" s="65"/>
      <c r="V436" s="4"/>
      <c r="W436" s="4"/>
      <c r="X436" s="6"/>
      <c r="Y436" s="198"/>
    </row>
    <row r="437" spans="1:25" x14ac:dyDescent="0.25">
      <c r="A437" s="183"/>
      <c r="D437" s="46"/>
      <c r="E437" s="46"/>
      <c r="R437" s="3"/>
      <c r="S437" s="36"/>
      <c r="T437" s="64"/>
      <c r="U437" s="65"/>
      <c r="V437" s="4"/>
      <c r="W437" s="4"/>
      <c r="X437" s="6"/>
      <c r="Y437" s="198"/>
    </row>
    <row r="438" spans="1:25" x14ac:dyDescent="0.25">
      <c r="A438" s="183"/>
      <c r="D438" s="46"/>
      <c r="E438" s="46"/>
      <c r="R438" s="3"/>
      <c r="S438" s="36"/>
      <c r="T438" s="64"/>
      <c r="U438" s="65"/>
      <c r="V438" s="4"/>
      <c r="W438" s="4"/>
      <c r="X438" s="6"/>
      <c r="Y438" s="198"/>
    </row>
    <row r="439" spans="1:25" x14ac:dyDescent="0.25">
      <c r="A439" s="183"/>
      <c r="D439" s="46"/>
      <c r="E439" s="46"/>
      <c r="R439" s="3"/>
      <c r="S439" s="36"/>
      <c r="T439" s="64"/>
      <c r="U439" s="65"/>
      <c r="V439" s="4"/>
      <c r="W439" s="4"/>
      <c r="X439" s="6"/>
      <c r="Y439" s="198"/>
    </row>
    <row r="440" spans="1:25" x14ac:dyDescent="0.25">
      <c r="A440" s="183"/>
      <c r="D440" s="46"/>
      <c r="E440" s="46"/>
      <c r="R440" s="3"/>
      <c r="S440" s="36"/>
      <c r="T440" s="64"/>
      <c r="U440" s="65"/>
      <c r="V440" s="4"/>
      <c r="W440" s="4"/>
      <c r="X440" s="6"/>
      <c r="Y440" s="198"/>
    </row>
    <row r="441" spans="1:25" x14ac:dyDescent="0.25">
      <c r="A441" s="183"/>
      <c r="D441" s="46"/>
      <c r="E441" s="46"/>
      <c r="R441" s="3"/>
      <c r="S441" s="36"/>
      <c r="T441" s="64"/>
      <c r="U441" s="65"/>
      <c r="V441" s="4"/>
      <c r="W441" s="4"/>
      <c r="X441" s="6"/>
      <c r="Y441" s="198"/>
    </row>
    <row r="442" spans="1:25" x14ac:dyDescent="0.25">
      <c r="A442" s="183"/>
      <c r="D442" s="46"/>
      <c r="E442" s="46"/>
      <c r="R442" s="3"/>
      <c r="S442" s="36"/>
      <c r="T442" s="64"/>
      <c r="U442" s="65"/>
      <c r="V442" s="4"/>
      <c r="W442" s="4"/>
      <c r="X442" s="6"/>
      <c r="Y442" s="198"/>
    </row>
    <row r="443" spans="1:25" x14ac:dyDescent="0.25">
      <c r="A443" s="183"/>
      <c r="D443" s="46"/>
      <c r="E443" s="46"/>
      <c r="R443" s="3"/>
      <c r="S443" s="36"/>
      <c r="T443" s="64"/>
      <c r="U443" s="65"/>
      <c r="V443" s="4"/>
      <c r="W443" s="4"/>
      <c r="X443" s="6"/>
      <c r="Y443" s="198"/>
    </row>
    <row r="444" spans="1:25" x14ac:dyDescent="0.25">
      <c r="A444" s="183"/>
      <c r="D444" s="46"/>
      <c r="E444" s="46"/>
      <c r="R444" s="3"/>
      <c r="S444" s="36"/>
      <c r="T444" s="64"/>
      <c r="U444" s="65"/>
      <c r="V444" s="4"/>
      <c r="W444" s="4"/>
      <c r="X444" s="6"/>
      <c r="Y444" s="198"/>
    </row>
    <row r="445" spans="1:25" x14ac:dyDescent="0.25">
      <c r="A445" s="183"/>
      <c r="D445" s="46"/>
      <c r="E445" s="46"/>
      <c r="R445" s="3"/>
      <c r="S445" s="36"/>
      <c r="T445" s="64"/>
      <c r="U445" s="65"/>
      <c r="V445" s="4"/>
      <c r="W445" s="4"/>
      <c r="X445" s="6"/>
      <c r="Y445" s="198"/>
    </row>
    <row r="446" spans="1:25" x14ac:dyDescent="0.25">
      <c r="A446" s="183"/>
      <c r="D446" s="46"/>
      <c r="E446" s="46"/>
      <c r="R446" s="3"/>
      <c r="S446" s="36"/>
      <c r="T446" s="64"/>
      <c r="U446" s="65"/>
      <c r="V446" s="4"/>
      <c r="W446" s="4"/>
      <c r="X446" s="6"/>
      <c r="Y446" s="198"/>
    </row>
    <row r="447" spans="1:25" x14ac:dyDescent="0.25">
      <c r="A447" s="183"/>
      <c r="D447" s="46"/>
      <c r="E447" s="46"/>
      <c r="R447" s="3"/>
      <c r="S447" s="36"/>
      <c r="T447" s="64"/>
      <c r="U447" s="65"/>
      <c r="V447" s="4"/>
      <c r="W447" s="4"/>
      <c r="X447" s="6"/>
      <c r="Y447" s="198"/>
    </row>
    <row r="448" spans="1:25" x14ac:dyDescent="0.25">
      <c r="A448" s="183"/>
      <c r="D448" s="46"/>
      <c r="E448" s="46"/>
      <c r="R448" s="3"/>
      <c r="S448" s="36"/>
      <c r="T448" s="64"/>
      <c r="U448" s="65"/>
      <c r="V448" s="4"/>
      <c r="W448" s="4"/>
      <c r="X448" s="6"/>
      <c r="Y448" s="198"/>
    </row>
    <row r="449" spans="1:25" x14ac:dyDescent="0.25">
      <c r="A449" s="183"/>
      <c r="D449" s="46"/>
      <c r="E449" s="46"/>
      <c r="R449" s="3"/>
      <c r="S449" s="36"/>
      <c r="T449" s="64"/>
      <c r="U449" s="65"/>
      <c r="V449" s="4"/>
      <c r="W449" s="4"/>
      <c r="X449" s="6"/>
      <c r="Y449" s="198"/>
    </row>
    <row r="450" spans="1:25" x14ac:dyDescent="0.25">
      <c r="A450" s="183"/>
      <c r="D450" s="46"/>
      <c r="E450" s="46"/>
      <c r="R450" s="3"/>
      <c r="S450" s="36"/>
      <c r="T450" s="64"/>
      <c r="U450" s="65"/>
      <c r="V450" s="4"/>
      <c r="W450" s="4"/>
      <c r="X450" s="6"/>
      <c r="Y450" s="198"/>
    </row>
    <row r="451" spans="1:25" x14ac:dyDescent="0.25">
      <c r="A451" s="183"/>
      <c r="D451" s="46"/>
      <c r="E451" s="46"/>
      <c r="R451" s="3"/>
      <c r="S451" s="36"/>
      <c r="T451" s="64"/>
      <c r="U451" s="65"/>
      <c r="V451" s="4"/>
      <c r="W451" s="4"/>
      <c r="X451" s="6"/>
      <c r="Y451" s="198"/>
    </row>
    <row r="452" spans="1:25" x14ac:dyDescent="0.25">
      <c r="A452" s="183"/>
      <c r="D452" s="46"/>
      <c r="E452" s="46"/>
      <c r="R452" s="3"/>
      <c r="S452" s="36"/>
      <c r="T452" s="64"/>
      <c r="U452" s="65"/>
      <c r="V452" s="4"/>
      <c r="W452" s="4"/>
      <c r="X452" s="6"/>
      <c r="Y452" s="198"/>
    </row>
    <row r="453" spans="1:25" x14ac:dyDescent="0.25">
      <c r="A453" s="183"/>
      <c r="D453" s="46"/>
      <c r="E453" s="46"/>
      <c r="R453" s="3"/>
      <c r="S453" s="36"/>
      <c r="T453" s="64"/>
      <c r="U453" s="65"/>
      <c r="V453" s="4"/>
      <c r="W453" s="4"/>
      <c r="X453" s="6"/>
      <c r="Y453" s="198"/>
    </row>
    <row r="454" spans="1:25" x14ac:dyDescent="0.25">
      <c r="A454" s="183"/>
      <c r="D454" s="46"/>
      <c r="E454" s="46"/>
      <c r="R454" s="3"/>
      <c r="S454" s="36"/>
      <c r="T454" s="64"/>
      <c r="U454" s="65"/>
      <c r="V454" s="4"/>
      <c r="W454" s="4"/>
      <c r="X454" s="6"/>
      <c r="Y454" s="198"/>
    </row>
    <row r="455" spans="1:25" x14ac:dyDescent="0.25">
      <c r="A455" s="183"/>
      <c r="D455" s="46"/>
      <c r="E455" s="46"/>
      <c r="R455" s="3"/>
      <c r="S455" s="36"/>
      <c r="T455" s="64"/>
      <c r="U455" s="65"/>
      <c r="V455" s="4"/>
      <c r="W455" s="4"/>
      <c r="X455" s="6"/>
      <c r="Y455" s="198"/>
    </row>
    <row r="456" spans="1:25" x14ac:dyDescent="0.25">
      <c r="A456" s="183"/>
      <c r="D456" s="46"/>
      <c r="E456" s="46"/>
      <c r="R456" s="3"/>
      <c r="S456" s="36"/>
      <c r="T456" s="64"/>
      <c r="U456" s="65"/>
      <c r="V456" s="4"/>
      <c r="W456" s="4"/>
      <c r="X456" s="6"/>
      <c r="Y456" s="198"/>
    </row>
    <row r="457" spans="1:25" x14ac:dyDescent="0.25">
      <c r="A457" s="183"/>
      <c r="D457" s="46"/>
      <c r="E457" s="46"/>
      <c r="R457" s="3"/>
      <c r="S457" s="36"/>
      <c r="T457" s="64"/>
      <c r="U457" s="65"/>
      <c r="V457" s="4"/>
      <c r="W457" s="4"/>
      <c r="X457" s="6"/>
      <c r="Y457" s="198"/>
    </row>
    <row r="458" spans="1:25" x14ac:dyDescent="0.25">
      <c r="A458" s="183"/>
      <c r="D458" s="46"/>
      <c r="E458" s="46"/>
      <c r="R458" s="3"/>
      <c r="S458" s="36"/>
      <c r="T458" s="64"/>
      <c r="U458" s="65"/>
      <c r="V458" s="4"/>
      <c r="W458" s="4"/>
      <c r="X458" s="6"/>
      <c r="Y458" s="198"/>
    </row>
    <row r="459" spans="1:25" x14ac:dyDescent="0.25">
      <c r="A459" s="183"/>
      <c r="D459" s="46"/>
      <c r="E459" s="46"/>
      <c r="R459" s="3"/>
      <c r="S459" s="36"/>
      <c r="T459" s="64"/>
      <c r="U459" s="65"/>
      <c r="V459" s="4"/>
      <c r="W459" s="4"/>
      <c r="X459" s="6"/>
      <c r="Y459" s="198"/>
    </row>
    <row r="460" spans="1:25" x14ac:dyDescent="0.25">
      <c r="A460" s="183"/>
      <c r="D460" s="46"/>
      <c r="E460" s="46"/>
      <c r="R460" s="3"/>
      <c r="S460" s="36"/>
      <c r="T460" s="64"/>
      <c r="U460" s="65"/>
      <c r="V460" s="4"/>
      <c r="W460" s="4"/>
      <c r="X460" s="6"/>
      <c r="Y460" s="198"/>
    </row>
    <row r="461" spans="1:25" x14ac:dyDescent="0.25">
      <c r="A461" s="183"/>
      <c r="D461" s="46"/>
      <c r="E461" s="46"/>
      <c r="R461" s="3"/>
      <c r="S461" s="36"/>
      <c r="T461" s="64"/>
      <c r="U461" s="65"/>
      <c r="V461" s="4"/>
      <c r="W461" s="4"/>
      <c r="X461" s="6"/>
      <c r="Y461" s="198"/>
    </row>
    <row r="462" spans="1:25" x14ac:dyDescent="0.25">
      <c r="A462" s="183"/>
      <c r="D462" s="46"/>
      <c r="E462" s="46"/>
      <c r="R462" s="3"/>
      <c r="S462" s="36"/>
      <c r="T462" s="64"/>
      <c r="U462" s="65"/>
      <c r="V462" s="4"/>
      <c r="W462" s="4"/>
      <c r="X462" s="6"/>
      <c r="Y462" s="198"/>
    </row>
    <row r="463" spans="1:25" x14ac:dyDescent="0.25">
      <c r="A463" s="183"/>
      <c r="D463" s="46"/>
      <c r="E463" s="46"/>
      <c r="R463" s="3"/>
      <c r="S463" s="36"/>
      <c r="T463" s="64"/>
      <c r="U463" s="65"/>
      <c r="V463" s="4"/>
      <c r="W463" s="4"/>
      <c r="X463" s="6"/>
      <c r="Y463" s="198"/>
    </row>
    <row r="464" spans="1:25" x14ac:dyDescent="0.25">
      <c r="A464" s="183"/>
      <c r="D464" s="46"/>
      <c r="E464" s="46"/>
      <c r="R464" s="3"/>
      <c r="S464" s="36"/>
      <c r="T464" s="64"/>
      <c r="U464" s="65"/>
      <c r="V464" s="4"/>
      <c r="W464" s="4"/>
      <c r="X464" s="6"/>
      <c r="Y464" s="198"/>
    </row>
    <row r="465" spans="1:25" x14ac:dyDescent="0.25">
      <c r="A465" s="183"/>
      <c r="D465" s="46"/>
      <c r="E465" s="46"/>
      <c r="R465" s="3"/>
      <c r="S465" s="36"/>
      <c r="T465" s="64"/>
      <c r="U465" s="65"/>
      <c r="V465" s="4"/>
      <c r="W465" s="4"/>
      <c r="X465" s="6"/>
      <c r="Y465" s="198"/>
    </row>
    <row r="466" spans="1:25" x14ac:dyDescent="0.25">
      <c r="A466" s="183"/>
      <c r="D466" s="46"/>
      <c r="E466" s="46"/>
      <c r="R466" s="3"/>
      <c r="S466" s="36"/>
      <c r="T466" s="64"/>
      <c r="U466" s="65"/>
      <c r="V466" s="4"/>
      <c r="W466" s="4"/>
      <c r="X466" s="6"/>
      <c r="Y466" s="198"/>
    </row>
    <row r="467" spans="1:25" x14ac:dyDescent="0.25">
      <c r="A467" s="183"/>
      <c r="D467" s="46"/>
      <c r="E467" s="46"/>
      <c r="R467" s="3"/>
      <c r="S467" s="36"/>
      <c r="T467" s="64"/>
      <c r="U467" s="65"/>
      <c r="V467" s="4"/>
      <c r="W467" s="4"/>
      <c r="X467" s="6"/>
      <c r="Y467" s="198"/>
    </row>
    <row r="468" spans="1:25" x14ac:dyDescent="0.25">
      <c r="A468" s="183"/>
      <c r="D468" s="46"/>
      <c r="E468" s="46"/>
      <c r="R468" s="3"/>
      <c r="S468" s="36"/>
      <c r="T468" s="64"/>
      <c r="U468" s="65"/>
      <c r="V468" s="4"/>
      <c r="W468" s="4"/>
      <c r="X468" s="6"/>
      <c r="Y468" s="198"/>
    </row>
    <row r="469" spans="1:25" x14ac:dyDescent="0.25">
      <c r="A469" s="183"/>
      <c r="D469" s="46"/>
      <c r="E469" s="46"/>
      <c r="R469" s="3"/>
      <c r="S469" s="36"/>
      <c r="T469" s="64"/>
      <c r="U469" s="65"/>
      <c r="V469" s="4"/>
      <c r="W469" s="4"/>
      <c r="X469" s="6"/>
      <c r="Y469" s="198"/>
    </row>
    <row r="470" spans="1:25" x14ac:dyDescent="0.25">
      <c r="A470" s="183"/>
      <c r="D470" s="46"/>
      <c r="E470" s="46"/>
      <c r="R470" s="3"/>
      <c r="S470" s="36"/>
      <c r="T470" s="64"/>
      <c r="U470" s="65"/>
      <c r="V470" s="4"/>
      <c r="W470" s="4"/>
      <c r="X470" s="6"/>
      <c r="Y470" s="198"/>
    </row>
    <row r="471" spans="1:25" x14ac:dyDescent="0.25">
      <c r="A471" s="183"/>
      <c r="D471" s="46"/>
      <c r="E471" s="46"/>
      <c r="R471" s="3"/>
      <c r="S471" s="36"/>
      <c r="T471" s="64"/>
      <c r="U471" s="65"/>
      <c r="V471" s="4"/>
      <c r="W471" s="4"/>
      <c r="X471" s="6"/>
      <c r="Y471" s="198"/>
    </row>
    <row r="472" spans="1:25" x14ac:dyDescent="0.25">
      <c r="A472" s="183"/>
      <c r="D472" s="46"/>
      <c r="E472" s="46"/>
      <c r="R472" s="3"/>
      <c r="S472" s="36"/>
      <c r="T472" s="64"/>
      <c r="U472" s="65"/>
      <c r="V472" s="4"/>
      <c r="W472" s="4"/>
      <c r="X472" s="6"/>
      <c r="Y472" s="198"/>
    </row>
    <row r="473" spans="1:25" x14ac:dyDescent="0.25">
      <c r="A473" s="183"/>
      <c r="D473" s="46"/>
      <c r="E473" s="46"/>
      <c r="R473" s="3"/>
      <c r="S473" s="36"/>
      <c r="T473" s="64"/>
      <c r="U473" s="65"/>
      <c r="V473" s="4"/>
      <c r="W473" s="4"/>
      <c r="X473" s="6"/>
      <c r="Y473" s="198"/>
    </row>
    <row r="474" spans="1:25" x14ac:dyDescent="0.25">
      <c r="A474" s="183"/>
      <c r="D474" s="46"/>
      <c r="E474" s="46"/>
      <c r="R474" s="3"/>
      <c r="S474" s="36"/>
      <c r="T474" s="64"/>
      <c r="U474" s="65"/>
      <c r="V474" s="4"/>
      <c r="W474" s="4"/>
      <c r="X474" s="6"/>
      <c r="Y474" s="198"/>
    </row>
    <row r="475" spans="1:25" x14ac:dyDescent="0.25">
      <c r="A475" s="183"/>
      <c r="D475" s="46"/>
      <c r="E475" s="46"/>
      <c r="R475" s="3"/>
      <c r="S475" s="36"/>
      <c r="T475" s="64"/>
      <c r="U475" s="65"/>
      <c r="V475" s="4"/>
      <c r="W475" s="4"/>
      <c r="X475" s="6"/>
      <c r="Y475" s="198"/>
    </row>
    <row r="476" spans="1:25" x14ac:dyDescent="0.25">
      <c r="A476" s="183"/>
      <c r="D476" s="46"/>
      <c r="E476" s="46"/>
      <c r="R476" s="3"/>
      <c r="S476" s="36"/>
      <c r="T476" s="64"/>
      <c r="U476" s="65"/>
      <c r="V476" s="4"/>
      <c r="W476" s="4"/>
      <c r="X476" s="6"/>
      <c r="Y476" s="198"/>
    </row>
    <row r="477" spans="1:25" x14ac:dyDescent="0.25">
      <c r="A477" s="183"/>
      <c r="D477" s="46"/>
      <c r="E477" s="46"/>
      <c r="R477" s="3"/>
      <c r="S477" s="36"/>
      <c r="T477" s="64"/>
      <c r="U477" s="65"/>
      <c r="V477" s="4"/>
      <c r="W477" s="4"/>
      <c r="X477" s="6"/>
      <c r="Y477" s="198"/>
    </row>
    <row r="478" spans="1:25" x14ac:dyDescent="0.25">
      <c r="A478" s="183"/>
      <c r="D478" s="46"/>
      <c r="E478" s="46"/>
      <c r="R478" s="3"/>
      <c r="S478" s="36"/>
      <c r="T478" s="64"/>
      <c r="U478" s="65"/>
      <c r="V478" s="4"/>
      <c r="W478" s="4"/>
      <c r="X478" s="6"/>
      <c r="Y478" s="198"/>
    </row>
    <row r="479" spans="1:25" x14ac:dyDescent="0.25">
      <c r="A479" s="183"/>
      <c r="D479" s="46"/>
      <c r="E479" s="46"/>
      <c r="R479" s="3"/>
      <c r="S479" s="36"/>
      <c r="T479" s="64"/>
      <c r="U479" s="65"/>
      <c r="V479" s="4"/>
      <c r="W479" s="4"/>
      <c r="X479" s="6"/>
      <c r="Y479" s="198"/>
    </row>
    <row r="480" spans="1:25" x14ac:dyDescent="0.25">
      <c r="A480" s="183"/>
      <c r="D480" s="46"/>
      <c r="E480" s="46"/>
      <c r="R480" s="3"/>
      <c r="S480" s="36"/>
      <c r="T480" s="64"/>
      <c r="U480" s="65"/>
      <c r="V480" s="4"/>
      <c r="W480" s="4"/>
      <c r="X480" s="6"/>
      <c r="Y480" s="198"/>
    </row>
    <row r="481" spans="1:25" x14ac:dyDescent="0.25">
      <c r="A481" s="183"/>
      <c r="D481" s="46"/>
      <c r="E481" s="46"/>
      <c r="R481" s="3"/>
      <c r="S481" s="36"/>
      <c r="T481" s="64"/>
      <c r="U481" s="65"/>
      <c r="V481" s="4"/>
      <c r="W481" s="4"/>
      <c r="X481" s="6"/>
      <c r="Y481" s="198"/>
    </row>
    <row r="482" spans="1:25" x14ac:dyDescent="0.25">
      <c r="A482" s="183"/>
      <c r="D482" s="46"/>
      <c r="E482" s="46"/>
      <c r="R482" s="3"/>
      <c r="S482" s="36"/>
      <c r="T482" s="64"/>
      <c r="U482" s="65"/>
      <c r="V482" s="4"/>
      <c r="W482" s="4"/>
      <c r="X482" s="6"/>
      <c r="Y482" s="198"/>
    </row>
    <row r="483" spans="1:25" x14ac:dyDescent="0.25">
      <c r="A483" s="183"/>
      <c r="D483" s="46"/>
      <c r="E483" s="46"/>
      <c r="R483" s="3"/>
      <c r="S483" s="36"/>
      <c r="T483" s="64"/>
      <c r="U483" s="65"/>
      <c r="V483" s="4"/>
      <c r="W483" s="4"/>
      <c r="X483" s="6"/>
      <c r="Y483" s="198"/>
    </row>
    <row r="484" spans="1:25" x14ac:dyDescent="0.25">
      <c r="A484" s="183"/>
      <c r="D484" s="46"/>
      <c r="E484" s="46"/>
      <c r="R484" s="3"/>
      <c r="S484" s="36"/>
      <c r="T484" s="64"/>
      <c r="U484" s="65"/>
      <c r="V484" s="4"/>
      <c r="W484" s="4"/>
      <c r="X484" s="6"/>
      <c r="Y484" s="198"/>
    </row>
    <row r="485" spans="1:25" x14ac:dyDescent="0.25">
      <c r="A485" s="183"/>
      <c r="D485" s="46"/>
      <c r="E485" s="46"/>
      <c r="R485" s="3"/>
      <c r="S485" s="36"/>
      <c r="T485" s="64"/>
      <c r="U485" s="65"/>
      <c r="V485" s="4"/>
      <c r="W485" s="4"/>
      <c r="X485" s="6"/>
      <c r="Y485" s="198"/>
    </row>
    <row r="486" spans="1:25" x14ac:dyDescent="0.25">
      <c r="A486" s="183"/>
      <c r="D486" s="46"/>
      <c r="E486" s="46"/>
      <c r="R486" s="3"/>
      <c r="S486" s="36"/>
      <c r="T486" s="64"/>
      <c r="U486" s="65"/>
      <c r="V486" s="4"/>
      <c r="W486" s="4"/>
      <c r="X486" s="6"/>
      <c r="Y486" s="198"/>
    </row>
    <row r="487" spans="1:25" x14ac:dyDescent="0.25">
      <c r="A487" s="183"/>
      <c r="D487" s="46"/>
      <c r="E487" s="46"/>
      <c r="R487" s="3"/>
      <c r="S487" s="36"/>
      <c r="T487" s="64"/>
      <c r="U487" s="65"/>
      <c r="V487" s="4"/>
      <c r="W487" s="4"/>
      <c r="X487" s="6"/>
      <c r="Y487" s="198"/>
    </row>
    <row r="488" spans="1:25" x14ac:dyDescent="0.25">
      <c r="A488" s="183"/>
      <c r="D488" s="46"/>
      <c r="E488" s="46"/>
      <c r="R488" s="3"/>
      <c r="S488" s="36"/>
      <c r="T488" s="64"/>
      <c r="U488" s="65"/>
      <c r="V488" s="4"/>
      <c r="W488" s="4"/>
      <c r="X488" s="6"/>
      <c r="Y488" s="198"/>
    </row>
    <row r="489" spans="1:25" x14ac:dyDescent="0.25">
      <c r="A489" s="183"/>
      <c r="D489" s="46"/>
      <c r="E489" s="46"/>
      <c r="R489" s="3"/>
      <c r="S489" s="36"/>
      <c r="T489" s="64"/>
      <c r="U489" s="65"/>
      <c r="V489" s="4"/>
      <c r="W489" s="4"/>
      <c r="X489" s="6"/>
      <c r="Y489" s="198"/>
    </row>
    <row r="490" spans="1:25" x14ac:dyDescent="0.25">
      <c r="A490" s="183"/>
      <c r="D490" s="46"/>
      <c r="E490" s="46"/>
      <c r="R490" s="3"/>
      <c r="S490" s="36"/>
      <c r="T490" s="64"/>
      <c r="U490" s="65"/>
      <c r="V490" s="4"/>
      <c r="W490" s="4"/>
      <c r="X490" s="6"/>
      <c r="Y490" s="198"/>
    </row>
    <row r="491" spans="1:25" x14ac:dyDescent="0.25">
      <c r="A491" s="183"/>
      <c r="D491" s="46"/>
      <c r="E491" s="46"/>
      <c r="R491" s="3"/>
      <c r="S491" s="36"/>
      <c r="T491" s="64"/>
      <c r="U491" s="65"/>
      <c r="V491" s="4"/>
      <c r="W491" s="4"/>
      <c r="X491" s="6"/>
      <c r="Y491" s="198"/>
    </row>
    <row r="492" spans="1:25" x14ac:dyDescent="0.25">
      <c r="A492" s="183"/>
      <c r="D492" s="46"/>
      <c r="E492" s="46"/>
      <c r="R492" s="3"/>
      <c r="S492" s="36"/>
      <c r="T492" s="64"/>
      <c r="U492" s="65"/>
      <c r="V492" s="4"/>
      <c r="W492" s="4"/>
      <c r="X492" s="6"/>
      <c r="Y492" s="198"/>
    </row>
    <row r="493" spans="1:25" x14ac:dyDescent="0.25">
      <c r="A493" s="183"/>
      <c r="D493" s="46"/>
      <c r="E493" s="46"/>
      <c r="R493" s="3"/>
      <c r="S493" s="36"/>
      <c r="T493" s="64"/>
      <c r="U493" s="65"/>
      <c r="V493" s="4"/>
      <c r="W493" s="4"/>
      <c r="X493" s="6"/>
      <c r="Y493" s="198"/>
    </row>
    <row r="494" spans="1:25" x14ac:dyDescent="0.25">
      <c r="A494" s="183"/>
      <c r="D494" s="46"/>
      <c r="E494" s="46"/>
      <c r="R494" s="3"/>
      <c r="S494" s="36"/>
      <c r="T494" s="64"/>
      <c r="U494" s="65"/>
      <c r="V494" s="4"/>
      <c r="W494" s="4"/>
      <c r="X494" s="6"/>
      <c r="Y494" s="198"/>
    </row>
    <row r="495" spans="1:25" x14ac:dyDescent="0.25">
      <c r="A495" s="183"/>
      <c r="D495" s="46"/>
      <c r="E495" s="46"/>
      <c r="R495" s="3"/>
      <c r="S495" s="36"/>
      <c r="T495" s="64"/>
      <c r="U495" s="65"/>
      <c r="V495" s="4"/>
      <c r="W495" s="4"/>
      <c r="X495" s="6"/>
      <c r="Y495" s="198"/>
    </row>
    <row r="496" spans="1:25" x14ac:dyDescent="0.25">
      <c r="A496" s="183"/>
      <c r="D496" s="46"/>
      <c r="E496" s="46"/>
      <c r="R496" s="3"/>
      <c r="S496" s="36"/>
      <c r="T496" s="64"/>
      <c r="U496" s="65"/>
      <c r="V496" s="4"/>
      <c r="W496" s="4"/>
      <c r="X496" s="6"/>
      <c r="Y496" s="198"/>
    </row>
    <row r="497" spans="1:25" x14ac:dyDescent="0.25">
      <c r="A497" s="183"/>
      <c r="D497" s="46"/>
      <c r="E497" s="46"/>
      <c r="R497" s="3"/>
      <c r="S497" s="36"/>
      <c r="T497" s="64"/>
      <c r="U497" s="65"/>
      <c r="V497" s="4"/>
      <c r="W497" s="4"/>
      <c r="X497" s="6"/>
      <c r="Y497" s="198"/>
    </row>
    <row r="498" spans="1:25" x14ac:dyDescent="0.25">
      <c r="A498" s="183"/>
      <c r="D498" s="46"/>
      <c r="E498" s="46"/>
      <c r="R498" s="3"/>
      <c r="S498" s="36"/>
      <c r="T498" s="64"/>
      <c r="U498" s="65"/>
      <c r="V498" s="4"/>
      <c r="W498" s="4"/>
      <c r="X498" s="6"/>
      <c r="Y498" s="198"/>
    </row>
    <row r="499" spans="1:25" x14ac:dyDescent="0.25">
      <c r="A499" s="183"/>
      <c r="D499" s="46"/>
      <c r="E499" s="46"/>
      <c r="R499" s="3"/>
      <c r="S499" s="36"/>
      <c r="T499" s="64"/>
      <c r="U499" s="65"/>
      <c r="V499" s="4"/>
      <c r="W499" s="4"/>
      <c r="X499" s="6"/>
      <c r="Y499" s="198"/>
    </row>
    <row r="500" spans="1:25" x14ac:dyDescent="0.25">
      <c r="A500" s="183"/>
      <c r="D500" s="46"/>
      <c r="E500" s="46"/>
      <c r="R500" s="3"/>
      <c r="S500" s="36"/>
      <c r="T500" s="64"/>
      <c r="U500" s="65"/>
      <c r="V500" s="4"/>
      <c r="W500" s="4"/>
      <c r="X500" s="6"/>
      <c r="Y500" s="198"/>
    </row>
    <row r="501" spans="1:25" x14ac:dyDescent="0.25">
      <c r="A501" s="183"/>
      <c r="D501" s="46"/>
      <c r="E501" s="46"/>
      <c r="R501" s="3"/>
      <c r="S501" s="36"/>
      <c r="T501" s="64"/>
      <c r="U501" s="65"/>
      <c r="V501" s="4"/>
      <c r="W501" s="4"/>
      <c r="X501" s="6"/>
      <c r="Y501" s="198"/>
    </row>
    <row r="502" spans="1:25" x14ac:dyDescent="0.25">
      <c r="A502" s="183"/>
      <c r="D502" s="46"/>
      <c r="E502" s="46"/>
      <c r="R502" s="3"/>
      <c r="S502" s="36"/>
      <c r="T502" s="64"/>
      <c r="U502" s="65"/>
      <c r="V502" s="4"/>
      <c r="W502" s="4"/>
      <c r="X502" s="6"/>
      <c r="Y502" s="198"/>
    </row>
    <row r="503" spans="1:25" x14ac:dyDescent="0.25">
      <c r="A503" s="183"/>
      <c r="D503" s="46"/>
      <c r="E503" s="46"/>
      <c r="R503" s="3"/>
      <c r="S503" s="36"/>
      <c r="T503" s="64"/>
      <c r="U503" s="65"/>
      <c r="V503" s="4"/>
      <c r="W503" s="4"/>
      <c r="X503" s="6"/>
      <c r="Y503" s="198"/>
    </row>
    <row r="504" spans="1:25" x14ac:dyDescent="0.25">
      <c r="A504" s="183"/>
      <c r="D504" s="46"/>
      <c r="E504" s="46"/>
      <c r="R504" s="3"/>
      <c r="S504" s="36"/>
      <c r="T504" s="64"/>
      <c r="U504" s="65"/>
      <c r="V504" s="4"/>
      <c r="W504" s="4"/>
      <c r="X504" s="6"/>
      <c r="Y504" s="198"/>
    </row>
    <row r="505" spans="1:25" x14ac:dyDescent="0.25">
      <c r="A505" s="183"/>
      <c r="D505" s="46"/>
      <c r="E505" s="46"/>
      <c r="R505" s="3"/>
      <c r="S505" s="36"/>
      <c r="T505" s="64"/>
      <c r="U505" s="65"/>
      <c r="V505" s="4"/>
      <c r="W505" s="4"/>
      <c r="X505" s="6"/>
      <c r="Y505" s="198"/>
    </row>
    <row r="506" spans="1:25" x14ac:dyDescent="0.25">
      <c r="A506" s="183"/>
      <c r="D506" s="46"/>
      <c r="E506" s="46"/>
      <c r="R506" s="3"/>
      <c r="S506" s="36"/>
      <c r="T506" s="64"/>
      <c r="U506" s="65"/>
      <c r="V506" s="4"/>
      <c r="W506" s="4"/>
      <c r="X506" s="6"/>
      <c r="Y506" s="198"/>
    </row>
    <row r="507" spans="1:25" x14ac:dyDescent="0.25">
      <c r="A507" s="183"/>
      <c r="D507" s="46"/>
      <c r="E507" s="46"/>
      <c r="R507" s="3"/>
      <c r="S507" s="36"/>
      <c r="T507" s="64"/>
      <c r="U507" s="65"/>
      <c r="V507" s="4"/>
      <c r="W507" s="4"/>
      <c r="X507" s="6"/>
      <c r="Y507" s="198"/>
    </row>
    <row r="508" spans="1:25" x14ac:dyDescent="0.25">
      <c r="A508" s="183"/>
      <c r="D508" s="46"/>
      <c r="E508" s="46"/>
      <c r="R508" s="3"/>
      <c r="S508" s="36"/>
      <c r="T508" s="64"/>
      <c r="U508" s="65"/>
      <c r="V508" s="4"/>
      <c r="W508" s="4"/>
      <c r="X508" s="6"/>
      <c r="Y508" s="198"/>
    </row>
    <row r="509" spans="1:25" x14ac:dyDescent="0.25">
      <c r="A509" s="183"/>
      <c r="D509" s="46"/>
      <c r="E509" s="46"/>
      <c r="R509" s="3"/>
      <c r="S509" s="36"/>
      <c r="T509" s="64"/>
      <c r="U509" s="65"/>
      <c r="V509" s="4"/>
      <c r="W509" s="4"/>
      <c r="X509" s="6"/>
      <c r="Y509" s="198"/>
    </row>
    <row r="510" spans="1:25" x14ac:dyDescent="0.25">
      <c r="A510" s="183"/>
      <c r="D510" s="46"/>
      <c r="E510" s="46"/>
      <c r="R510" s="3"/>
      <c r="S510" s="36"/>
      <c r="T510" s="64"/>
      <c r="U510" s="65"/>
      <c r="V510" s="4"/>
      <c r="W510" s="4"/>
      <c r="X510" s="6"/>
      <c r="Y510" s="198"/>
    </row>
    <row r="511" spans="1:25" x14ac:dyDescent="0.25">
      <c r="A511" s="183"/>
      <c r="D511" s="46"/>
      <c r="E511" s="46"/>
      <c r="R511" s="3"/>
      <c r="S511" s="36"/>
      <c r="T511" s="64"/>
      <c r="U511" s="65"/>
      <c r="V511" s="4"/>
      <c r="W511" s="4"/>
      <c r="X511" s="6"/>
      <c r="Y511" s="198"/>
    </row>
    <row r="512" spans="1:25" x14ac:dyDescent="0.25">
      <c r="A512" s="183"/>
      <c r="D512" s="46"/>
      <c r="E512" s="46"/>
      <c r="R512" s="3"/>
      <c r="S512" s="36"/>
      <c r="T512" s="64"/>
      <c r="U512" s="65"/>
      <c r="V512" s="4"/>
      <c r="W512" s="4"/>
      <c r="X512" s="6"/>
      <c r="Y512" s="198"/>
    </row>
    <row r="513" spans="1:25" x14ac:dyDescent="0.25">
      <c r="A513" s="183"/>
      <c r="D513" s="46"/>
      <c r="E513" s="46"/>
      <c r="R513" s="3"/>
      <c r="S513" s="36"/>
      <c r="T513" s="64"/>
      <c r="U513" s="65"/>
      <c r="V513" s="4"/>
      <c r="W513" s="4"/>
      <c r="X513" s="6"/>
      <c r="Y513" s="198"/>
    </row>
    <row r="514" spans="1:25" x14ac:dyDescent="0.25">
      <c r="A514" s="183"/>
      <c r="D514" s="46"/>
      <c r="E514" s="46"/>
      <c r="R514" s="3"/>
      <c r="S514" s="36"/>
      <c r="T514" s="64"/>
      <c r="U514" s="65"/>
      <c r="V514" s="4"/>
      <c r="W514" s="4"/>
      <c r="X514" s="6"/>
      <c r="Y514" s="198"/>
    </row>
    <row r="515" spans="1:25" x14ac:dyDescent="0.25">
      <c r="A515" s="183"/>
      <c r="D515" s="46"/>
      <c r="E515" s="46"/>
      <c r="R515" s="3"/>
      <c r="S515" s="36"/>
      <c r="T515" s="64"/>
      <c r="U515" s="65"/>
      <c r="V515" s="4"/>
      <c r="W515" s="4"/>
      <c r="X515" s="6"/>
      <c r="Y515" s="198"/>
    </row>
    <row r="516" spans="1:25" x14ac:dyDescent="0.25">
      <c r="A516" s="183"/>
      <c r="D516" s="46"/>
      <c r="E516" s="46"/>
      <c r="R516" s="3"/>
      <c r="S516" s="36"/>
      <c r="T516" s="64"/>
      <c r="U516" s="65"/>
      <c r="V516" s="4"/>
      <c r="W516" s="4"/>
      <c r="X516" s="6"/>
      <c r="Y516" s="198"/>
    </row>
    <row r="517" spans="1:25" x14ac:dyDescent="0.25">
      <c r="A517" s="183"/>
      <c r="D517" s="46"/>
      <c r="E517" s="46"/>
      <c r="R517" s="3"/>
      <c r="S517" s="36"/>
      <c r="T517" s="64"/>
      <c r="U517" s="65"/>
      <c r="V517" s="4"/>
      <c r="W517" s="4"/>
      <c r="X517" s="6"/>
      <c r="Y517" s="198"/>
    </row>
    <row r="518" spans="1:25" x14ac:dyDescent="0.25">
      <c r="A518" s="183"/>
      <c r="D518" s="46"/>
      <c r="E518" s="46"/>
      <c r="R518" s="3"/>
      <c r="S518" s="36"/>
      <c r="T518" s="64"/>
      <c r="U518" s="65"/>
      <c r="V518" s="4"/>
      <c r="W518" s="4"/>
      <c r="X518" s="6"/>
      <c r="Y518" s="198"/>
    </row>
    <row r="519" spans="1:25" x14ac:dyDescent="0.25">
      <c r="A519" s="183"/>
      <c r="D519" s="46"/>
      <c r="E519" s="46"/>
      <c r="R519" s="3"/>
      <c r="S519" s="36"/>
      <c r="T519" s="64"/>
      <c r="U519" s="65"/>
      <c r="V519" s="4"/>
      <c r="W519" s="4"/>
      <c r="X519" s="6"/>
      <c r="Y519" s="198"/>
    </row>
    <row r="520" spans="1:25" x14ac:dyDescent="0.25">
      <c r="A520" s="183"/>
      <c r="D520" s="46"/>
      <c r="E520" s="46"/>
      <c r="R520" s="3"/>
      <c r="S520" s="36"/>
      <c r="T520" s="64"/>
      <c r="U520" s="65"/>
      <c r="V520" s="4"/>
      <c r="W520" s="4"/>
      <c r="X520" s="6"/>
      <c r="Y520" s="198"/>
    </row>
    <row r="521" spans="1:25" x14ac:dyDescent="0.25">
      <c r="A521" s="183"/>
      <c r="D521" s="46"/>
      <c r="E521" s="46"/>
      <c r="R521" s="3"/>
      <c r="S521" s="36"/>
      <c r="T521" s="64"/>
      <c r="U521" s="65"/>
      <c r="V521" s="4"/>
      <c r="W521" s="4"/>
      <c r="X521" s="6"/>
      <c r="Y521" s="198"/>
    </row>
    <row r="522" spans="1:25" x14ac:dyDescent="0.25">
      <c r="A522" s="183"/>
      <c r="D522" s="46"/>
      <c r="E522" s="46"/>
      <c r="R522" s="3"/>
      <c r="S522" s="36"/>
      <c r="T522" s="64"/>
      <c r="U522" s="65"/>
      <c r="V522" s="4"/>
      <c r="W522" s="4"/>
      <c r="X522" s="6"/>
      <c r="Y522" s="198"/>
    </row>
    <row r="523" spans="1:25" x14ac:dyDescent="0.25">
      <c r="A523" s="183"/>
      <c r="D523" s="46"/>
      <c r="E523" s="46"/>
      <c r="R523" s="3"/>
      <c r="S523" s="36"/>
      <c r="T523" s="64"/>
      <c r="U523" s="65"/>
      <c r="V523" s="4"/>
      <c r="W523" s="4"/>
      <c r="X523" s="6"/>
      <c r="Y523" s="198"/>
    </row>
    <row r="524" spans="1:25" x14ac:dyDescent="0.25">
      <c r="A524" s="183"/>
      <c r="D524" s="46"/>
      <c r="E524" s="46"/>
      <c r="R524" s="3"/>
      <c r="S524" s="36"/>
      <c r="T524" s="64"/>
      <c r="U524" s="65"/>
      <c r="V524" s="4"/>
      <c r="W524" s="4"/>
      <c r="X524" s="6"/>
      <c r="Y524" s="198"/>
    </row>
    <row r="525" spans="1:25" x14ac:dyDescent="0.25">
      <c r="A525" s="183"/>
      <c r="D525" s="46"/>
      <c r="E525" s="46"/>
      <c r="R525" s="3"/>
      <c r="S525" s="36"/>
      <c r="T525" s="64"/>
      <c r="U525" s="65"/>
      <c r="V525" s="4"/>
      <c r="W525" s="4"/>
      <c r="X525" s="6"/>
      <c r="Y525" s="198"/>
    </row>
    <row r="526" spans="1:25" x14ac:dyDescent="0.25">
      <c r="A526" s="183"/>
      <c r="D526" s="46"/>
      <c r="E526" s="46"/>
      <c r="R526" s="3"/>
      <c r="S526" s="36"/>
      <c r="T526" s="64"/>
      <c r="U526" s="65"/>
      <c r="V526" s="4"/>
      <c r="W526" s="4"/>
      <c r="X526" s="6"/>
      <c r="Y526" s="198"/>
    </row>
    <row r="527" spans="1:25" x14ac:dyDescent="0.25">
      <c r="A527" s="183"/>
      <c r="D527" s="46"/>
      <c r="E527" s="46"/>
      <c r="R527" s="3"/>
      <c r="S527" s="36"/>
      <c r="T527" s="64"/>
      <c r="U527" s="65"/>
      <c r="V527" s="4"/>
      <c r="W527" s="4"/>
      <c r="X527" s="6"/>
      <c r="Y527" s="198"/>
    </row>
    <row r="528" spans="1:25" x14ac:dyDescent="0.25">
      <c r="A528" s="183"/>
      <c r="D528" s="46"/>
      <c r="E528" s="46"/>
      <c r="R528" s="3"/>
      <c r="S528" s="36"/>
      <c r="T528" s="64"/>
      <c r="U528" s="65"/>
      <c r="V528" s="4"/>
      <c r="W528" s="4"/>
      <c r="X528" s="6"/>
      <c r="Y528" s="198"/>
    </row>
    <row r="529" spans="1:25" x14ac:dyDescent="0.25">
      <c r="A529" s="183"/>
      <c r="D529" s="46"/>
      <c r="E529" s="46"/>
      <c r="R529" s="3"/>
      <c r="S529" s="36"/>
      <c r="T529" s="64"/>
      <c r="U529" s="65"/>
      <c r="V529" s="4"/>
      <c r="W529" s="4"/>
      <c r="X529" s="6"/>
      <c r="Y529" s="198"/>
    </row>
    <row r="530" spans="1:25" x14ac:dyDescent="0.25">
      <c r="A530" s="183"/>
      <c r="D530" s="46"/>
      <c r="E530" s="46"/>
      <c r="R530" s="3"/>
      <c r="S530" s="36"/>
      <c r="T530" s="64"/>
      <c r="U530" s="65"/>
      <c r="V530" s="4"/>
      <c r="W530" s="4"/>
      <c r="X530" s="6"/>
      <c r="Y530" s="198"/>
    </row>
    <row r="531" spans="1:25" x14ac:dyDescent="0.25">
      <c r="A531" s="183"/>
      <c r="D531" s="46"/>
      <c r="E531" s="46"/>
      <c r="R531" s="3"/>
      <c r="S531" s="36"/>
      <c r="T531" s="64"/>
      <c r="U531" s="65"/>
      <c r="V531" s="4"/>
      <c r="W531" s="4"/>
      <c r="X531" s="6"/>
      <c r="Y531" s="198"/>
    </row>
    <row r="532" spans="1:25" x14ac:dyDescent="0.25">
      <c r="A532" s="183"/>
      <c r="D532" s="46"/>
      <c r="E532" s="46"/>
      <c r="R532" s="3"/>
      <c r="S532" s="36"/>
      <c r="T532" s="64"/>
      <c r="U532" s="65"/>
      <c r="V532" s="4"/>
      <c r="W532" s="4"/>
      <c r="X532" s="6"/>
      <c r="Y532" s="198"/>
    </row>
    <row r="533" spans="1:25" x14ac:dyDescent="0.25">
      <c r="A533" s="183"/>
      <c r="D533" s="46"/>
      <c r="E533" s="46"/>
      <c r="R533" s="3"/>
      <c r="S533" s="36"/>
      <c r="T533" s="64"/>
      <c r="U533" s="65"/>
      <c r="V533" s="4"/>
      <c r="W533" s="4"/>
      <c r="X533" s="6"/>
      <c r="Y533" s="198"/>
    </row>
    <row r="534" spans="1:25" x14ac:dyDescent="0.25">
      <c r="A534" s="183"/>
      <c r="D534" s="46"/>
      <c r="E534" s="46"/>
      <c r="R534" s="3"/>
      <c r="S534" s="36"/>
      <c r="T534" s="64"/>
      <c r="U534" s="65"/>
      <c r="V534" s="4"/>
      <c r="W534" s="4"/>
      <c r="X534" s="6"/>
      <c r="Y534" s="198"/>
    </row>
    <row r="535" spans="1:25" x14ac:dyDescent="0.25">
      <c r="A535" s="183"/>
      <c r="D535" s="46"/>
      <c r="E535" s="46"/>
      <c r="R535" s="3"/>
      <c r="S535" s="36"/>
      <c r="T535" s="64"/>
      <c r="U535" s="65"/>
      <c r="V535" s="4"/>
      <c r="W535" s="4"/>
      <c r="X535" s="6"/>
      <c r="Y535" s="198"/>
    </row>
    <row r="536" spans="1:25" x14ac:dyDescent="0.25">
      <c r="A536" s="183"/>
      <c r="D536" s="46"/>
      <c r="E536" s="46"/>
      <c r="R536" s="3"/>
      <c r="S536" s="36"/>
      <c r="T536" s="64"/>
      <c r="U536" s="65"/>
      <c r="V536" s="4"/>
      <c r="W536" s="4"/>
      <c r="X536" s="6"/>
      <c r="Y536" s="198"/>
    </row>
    <row r="537" spans="1:25" x14ac:dyDescent="0.25">
      <c r="A537" s="183"/>
      <c r="D537" s="46"/>
      <c r="E537" s="46"/>
      <c r="R537" s="3"/>
      <c r="S537" s="36"/>
      <c r="T537" s="64"/>
      <c r="U537" s="65"/>
      <c r="V537" s="4"/>
      <c r="W537" s="4"/>
      <c r="X537" s="6"/>
      <c r="Y537" s="198"/>
    </row>
    <row r="538" spans="1:25" x14ac:dyDescent="0.25">
      <c r="A538" s="183"/>
      <c r="D538" s="46"/>
      <c r="E538" s="46"/>
      <c r="R538" s="3"/>
      <c r="S538" s="36"/>
      <c r="T538" s="64"/>
      <c r="U538" s="65"/>
      <c r="V538" s="4"/>
      <c r="W538" s="4"/>
      <c r="X538" s="6"/>
      <c r="Y538" s="198"/>
    </row>
    <row r="539" spans="1:25" x14ac:dyDescent="0.25">
      <c r="A539" s="183"/>
      <c r="D539" s="46"/>
      <c r="E539" s="46"/>
      <c r="R539" s="3"/>
      <c r="S539" s="36"/>
      <c r="T539" s="64"/>
      <c r="U539" s="65"/>
      <c r="V539" s="4"/>
      <c r="W539" s="4"/>
      <c r="X539" s="6"/>
      <c r="Y539" s="198"/>
    </row>
    <row r="540" spans="1:25" x14ac:dyDescent="0.25">
      <c r="A540" s="183"/>
      <c r="D540" s="46"/>
      <c r="E540" s="46"/>
      <c r="R540" s="3"/>
      <c r="S540" s="36"/>
      <c r="T540" s="64"/>
      <c r="U540" s="65"/>
      <c r="V540" s="4"/>
      <c r="W540" s="4"/>
      <c r="X540" s="6"/>
      <c r="Y540" s="198"/>
    </row>
    <row r="541" spans="1:25" x14ac:dyDescent="0.25">
      <c r="A541" s="183"/>
      <c r="D541" s="46"/>
      <c r="E541" s="46"/>
      <c r="R541" s="3"/>
      <c r="S541" s="36"/>
      <c r="T541" s="64"/>
      <c r="U541" s="65"/>
      <c r="V541" s="4"/>
      <c r="W541" s="4"/>
      <c r="X541" s="6"/>
      <c r="Y541" s="198"/>
    </row>
    <row r="542" spans="1:25" x14ac:dyDescent="0.25">
      <c r="A542" s="183"/>
      <c r="D542" s="46"/>
      <c r="E542" s="46"/>
      <c r="R542" s="3"/>
      <c r="S542" s="36"/>
      <c r="T542" s="64"/>
      <c r="U542" s="65"/>
      <c r="V542" s="4"/>
      <c r="W542" s="4"/>
      <c r="X542" s="6"/>
      <c r="Y542" s="198"/>
    </row>
    <row r="543" spans="1:25" x14ac:dyDescent="0.25">
      <c r="A543" s="183"/>
      <c r="D543" s="46"/>
      <c r="E543" s="46"/>
      <c r="R543" s="3"/>
      <c r="S543" s="36"/>
      <c r="T543" s="64"/>
      <c r="U543" s="65"/>
      <c r="V543" s="4"/>
      <c r="W543" s="4"/>
      <c r="X543" s="6"/>
      <c r="Y543" s="198"/>
    </row>
    <row r="544" spans="1:25" x14ac:dyDescent="0.25">
      <c r="A544" s="183"/>
      <c r="D544" s="46"/>
      <c r="E544" s="46"/>
      <c r="R544" s="3"/>
      <c r="S544" s="36"/>
      <c r="T544" s="64"/>
      <c r="U544" s="65"/>
      <c r="V544" s="4"/>
      <c r="W544" s="4"/>
      <c r="X544" s="6"/>
      <c r="Y544" s="198"/>
    </row>
    <row r="545" spans="1:25" x14ac:dyDescent="0.25">
      <c r="A545" s="183"/>
      <c r="D545" s="46"/>
      <c r="E545" s="46"/>
      <c r="R545" s="3"/>
      <c r="S545" s="36"/>
      <c r="T545" s="64"/>
      <c r="U545" s="65"/>
      <c r="V545" s="4"/>
      <c r="W545" s="4"/>
      <c r="X545" s="6"/>
      <c r="Y545" s="198"/>
    </row>
    <row r="546" spans="1:25" x14ac:dyDescent="0.25">
      <c r="A546" s="183"/>
      <c r="D546" s="46"/>
      <c r="E546" s="46"/>
      <c r="R546" s="3"/>
      <c r="S546" s="36"/>
      <c r="T546" s="64"/>
      <c r="U546" s="65"/>
      <c r="V546" s="4"/>
      <c r="W546" s="4"/>
      <c r="X546" s="6"/>
      <c r="Y546" s="198"/>
    </row>
    <row r="547" spans="1:25" x14ac:dyDescent="0.25">
      <c r="A547" s="183"/>
      <c r="D547" s="46"/>
      <c r="E547" s="46"/>
      <c r="R547" s="3"/>
      <c r="S547" s="36"/>
      <c r="T547" s="64"/>
      <c r="U547" s="65"/>
      <c r="V547" s="4"/>
      <c r="W547" s="4"/>
      <c r="X547" s="6"/>
      <c r="Y547" s="198"/>
    </row>
    <row r="548" spans="1:25" x14ac:dyDescent="0.25">
      <c r="A548" s="183"/>
      <c r="D548" s="46"/>
      <c r="E548" s="46"/>
      <c r="R548" s="3"/>
      <c r="S548" s="36"/>
      <c r="T548" s="64"/>
      <c r="U548" s="65"/>
      <c r="V548" s="4"/>
      <c r="W548" s="4"/>
      <c r="X548" s="6"/>
      <c r="Y548" s="198"/>
    </row>
    <row r="549" spans="1:25" x14ac:dyDescent="0.25">
      <c r="A549" s="183"/>
      <c r="D549" s="46"/>
      <c r="E549" s="46"/>
      <c r="R549" s="3"/>
      <c r="S549" s="36"/>
      <c r="T549" s="64"/>
      <c r="U549" s="65"/>
      <c r="V549" s="4"/>
      <c r="W549" s="4"/>
      <c r="X549" s="6"/>
      <c r="Y549" s="198"/>
    </row>
    <row r="550" spans="1:25" x14ac:dyDescent="0.25">
      <c r="A550" s="183"/>
      <c r="D550" s="46"/>
      <c r="E550" s="46"/>
      <c r="R550" s="3"/>
      <c r="S550" s="36"/>
      <c r="T550" s="64"/>
      <c r="U550" s="65"/>
      <c r="V550" s="4"/>
      <c r="W550" s="4"/>
      <c r="X550" s="6"/>
      <c r="Y550" s="198"/>
    </row>
    <row r="551" spans="1:25" x14ac:dyDescent="0.25">
      <c r="A551" s="183"/>
      <c r="D551" s="46"/>
      <c r="E551" s="46"/>
      <c r="R551" s="3"/>
      <c r="S551" s="36"/>
      <c r="T551" s="64"/>
      <c r="U551" s="65"/>
      <c r="V551" s="4"/>
      <c r="W551" s="4"/>
      <c r="X551" s="6"/>
      <c r="Y551" s="198"/>
    </row>
    <row r="552" spans="1:25" x14ac:dyDescent="0.25">
      <c r="A552" s="183"/>
      <c r="D552" s="46"/>
      <c r="E552" s="46"/>
      <c r="R552" s="3"/>
      <c r="S552" s="36"/>
      <c r="T552" s="64"/>
      <c r="U552" s="65"/>
      <c r="V552" s="4"/>
      <c r="W552" s="4"/>
      <c r="X552" s="6"/>
      <c r="Y552" s="198"/>
    </row>
    <row r="553" spans="1:25" x14ac:dyDescent="0.25">
      <c r="A553" s="183"/>
      <c r="D553" s="46"/>
      <c r="E553" s="46"/>
      <c r="R553" s="3"/>
      <c r="S553" s="36"/>
      <c r="T553" s="64"/>
      <c r="U553" s="65"/>
      <c r="V553" s="4"/>
      <c r="W553" s="4"/>
      <c r="X553" s="6"/>
      <c r="Y553" s="198"/>
    </row>
    <row r="554" spans="1:25" x14ac:dyDescent="0.25">
      <c r="A554" s="183"/>
      <c r="D554" s="46"/>
      <c r="E554" s="46"/>
      <c r="R554" s="3"/>
      <c r="S554" s="36"/>
      <c r="T554" s="64"/>
      <c r="U554" s="65"/>
      <c r="V554" s="4"/>
      <c r="W554" s="4"/>
      <c r="X554" s="6"/>
      <c r="Y554" s="198"/>
    </row>
    <row r="555" spans="1:25" x14ac:dyDescent="0.25">
      <c r="A555" s="183"/>
      <c r="D555" s="46"/>
      <c r="E555" s="46"/>
      <c r="R555" s="3"/>
      <c r="S555" s="36"/>
      <c r="T555" s="64"/>
      <c r="U555" s="65"/>
      <c r="V555" s="4"/>
      <c r="W555" s="4"/>
      <c r="X555" s="6"/>
      <c r="Y555" s="198"/>
    </row>
    <row r="556" spans="1:25" x14ac:dyDescent="0.25">
      <c r="A556" s="183"/>
      <c r="D556" s="46"/>
      <c r="E556" s="46"/>
      <c r="R556" s="3"/>
      <c r="S556" s="36"/>
      <c r="T556" s="64"/>
      <c r="U556" s="65"/>
      <c r="V556" s="4"/>
      <c r="W556" s="4"/>
      <c r="X556" s="6"/>
      <c r="Y556" s="198"/>
    </row>
    <row r="557" spans="1:25" x14ac:dyDescent="0.25">
      <c r="A557" s="183"/>
      <c r="D557" s="46"/>
      <c r="E557" s="46"/>
      <c r="R557" s="3"/>
      <c r="S557" s="36"/>
      <c r="T557" s="64"/>
      <c r="U557" s="65"/>
      <c r="V557" s="4"/>
      <c r="W557" s="4"/>
      <c r="X557" s="6"/>
      <c r="Y557" s="198"/>
    </row>
    <row r="558" spans="1:25" x14ac:dyDescent="0.25">
      <c r="A558" s="183"/>
      <c r="D558" s="46"/>
      <c r="E558" s="46"/>
      <c r="R558" s="3"/>
      <c r="S558" s="36"/>
      <c r="T558" s="64"/>
      <c r="U558" s="65"/>
      <c r="V558" s="4"/>
      <c r="W558" s="4"/>
      <c r="X558" s="6"/>
      <c r="Y558" s="198"/>
    </row>
    <row r="559" spans="1:25" x14ac:dyDescent="0.25">
      <c r="A559" s="183"/>
      <c r="D559" s="46"/>
      <c r="E559" s="46"/>
      <c r="R559" s="3"/>
      <c r="S559" s="36"/>
      <c r="T559" s="64"/>
      <c r="U559" s="65"/>
      <c r="V559" s="4"/>
      <c r="W559" s="4"/>
      <c r="X559" s="6"/>
      <c r="Y559" s="198"/>
    </row>
    <row r="560" spans="1:25" x14ac:dyDescent="0.25">
      <c r="A560" s="183"/>
      <c r="D560" s="46"/>
      <c r="E560" s="46"/>
      <c r="R560" s="3"/>
      <c r="S560" s="36"/>
      <c r="T560" s="64"/>
      <c r="U560" s="65"/>
      <c r="V560" s="4"/>
      <c r="W560" s="4"/>
      <c r="X560" s="6"/>
      <c r="Y560" s="198"/>
    </row>
    <row r="561" spans="1:25" x14ac:dyDescent="0.25">
      <c r="A561" s="183"/>
      <c r="D561" s="46"/>
      <c r="E561" s="46"/>
      <c r="R561" s="3"/>
      <c r="S561" s="36"/>
      <c r="T561" s="64"/>
      <c r="U561" s="65"/>
      <c r="V561" s="4"/>
      <c r="W561" s="4"/>
      <c r="X561" s="6"/>
      <c r="Y561" s="198"/>
    </row>
    <row r="562" spans="1:25" x14ac:dyDescent="0.25">
      <c r="A562" s="183"/>
      <c r="D562" s="46"/>
      <c r="E562" s="46"/>
      <c r="R562" s="3"/>
      <c r="S562" s="36"/>
      <c r="T562" s="64"/>
      <c r="U562" s="65"/>
      <c r="V562" s="4"/>
      <c r="W562" s="4"/>
      <c r="X562" s="6"/>
      <c r="Y562" s="198"/>
    </row>
    <row r="563" spans="1:25" x14ac:dyDescent="0.25">
      <c r="A563" s="183"/>
      <c r="D563" s="46"/>
      <c r="E563" s="46"/>
      <c r="R563" s="3"/>
      <c r="S563" s="36"/>
      <c r="T563" s="64"/>
      <c r="U563" s="65"/>
      <c r="V563" s="4"/>
      <c r="W563" s="4"/>
      <c r="X563" s="6"/>
      <c r="Y563" s="198"/>
    </row>
    <row r="564" spans="1:25" x14ac:dyDescent="0.25">
      <c r="A564" s="183"/>
      <c r="D564" s="46"/>
      <c r="E564" s="46"/>
      <c r="R564" s="3"/>
      <c r="S564" s="36"/>
      <c r="T564" s="64"/>
      <c r="U564" s="65"/>
      <c r="V564" s="4"/>
      <c r="W564" s="4"/>
      <c r="X564" s="6"/>
      <c r="Y564" s="198"/>
    </row>
    <row r="565" spans="1:25" x14ac:dyDescent="0.25">
      <c r="A565" s="183"/>
      <c r="D565" s="46"/>
      <c r="E565" s="46"/>
      <c r="R565" s="3"/>
      <c r="S565" s="36"/>
      <c r="T565" s="3"/>
      <c r="Y565" s="193"/>
    </row>
    <row r="566" spans="1:25" x14ac:dyDescent="0.25">
      <c r="A566" s="183"/>
      <c r="D566" s="46"/>
      <c r="E566" s="46"/>
      <c r="R566" s="3"/>
      <c r="S566" s="36"/>
      <c r="T566" s="3"/>
      <c r="Y566" s="193"/>
    </row>
    <row r="567" spans="1:25" x14ac:dyDescent="0.25">
      <c r="A567" s="183"/>
      <c r="D567" s="46"/>
      <c r="E567" s="46"/>
      <c r="R567" s="3"/>
      <c r="S567" s="36"/>
      <c r="T567" s="3"/>
      <c r="Y567" s="193"/>
    </row>
    <row r="568" spans="1:25" x14ac:dyDescent="0.25">
      <c r="A568" s="183"/>
      <c r="D568" s="46"/>
      <c r="E568" s="46"/>
      <c r="R568" s="3"/>
      <c r="S568" s="36"/>
      <c r="T568" s="3"/>
      <c r="Y568" s="193"/>
    </row>
    <row r="569" spans="1:25" x14ac:dyDescent="0.25">
      <c r="A569" s="183"/>
      <c r="D569" s="46"/>
      <c r="E569" s="46"/>
      <c r="R569" s="3"/>
      <c r="S569" s="36"/>
      <c r="T569" s="3"/>
      <c r="Y569" s="193"/>
    </row>
    <row r="570" spans="1:25" x14ac:dyDescent="0.25">
      <c r="A570" s="183"/>
      <c r="D570" s="46"/>
      <c r="E570" s="46"/>
      <c r="R570" s="3"/>
      <c r="S570" s="36"/>
      <c r="T570" s="3"/>
      <c r="Y570" s="193"/>
    </row>
    <row r="571" spans="1:25" x14ac:dyDescent="0.25">
      <c r="A571" s="183"/>
      <c r="D571" s="46"/>
      <c r="E571" s="46"/>
      <c r="R571" s="3"/>
      <c r="S571" s="36"/>
      <c r="T571" s="3"/>
      <c r="Y571" s="193"/>
    </row>
    <row r="572" spans="1:25" x14ac:dyDescent="0.25">
      <c r="A572" s="183"/>
      <c r="D572" s="46"/>
      <c r="E572" s="46"/>
      <c r="R572" s="3"/>
      <c r="S572" s="36"/>
      <c r="T572" s="3"/>
      <c r="Y572" s="193"/>
    </row>
    <row r="573" spans="1:25" x14ac:dyDescent="0.25">
      <c r="A573" s="183"/>
      <c r="D573" s="46"/>
      <c r="E573" s="46"/>
      <c r="R573" s="3"/>
      <c r="S573" s="36"/>
      <c r="T573" s="3"/>
      <c r="Y573" s="193"/>
    </row>
    <row r="574" spans="1:25" x14ac:dyDescent="0.25">
      <c r="A574" s="183"/>
      <c r="D574" s="46"/>
      <c r="E574" s="46"/>
      <c r="R574" s="3"/>
      <c r="S574" s="36"/>
      <c r="T574" s="3"/>
      <c r="Y574" s="193"/>
    </row>
    <row r="575" spans="1:25" x14ac:dyDescent="0.25">
      <c r="A575" s="183"/>
      <c r="D575" s="46"/>
      <c r="E575" s="46"/>
      <c r="R575" s="3"/>
      <c r="S575" s="36"/>
      <c r="T575" s="3"/>
      <c r="Y575" s="193"/>
    </row>
    <row r="576" spans="1:25" x14ac:dyDescent="0.25">
      <c r="A576" s="183"/>
      <c r="D576" s="46"/>
      <c r="E576" s="46"/>
      <c r="R576" s="3"/>
      <c r="S576" s="36"/>
      <c r="T576" s="3"/>
      <c r="Y576" s="193"/>
    </row>
    <row r="577" spans="1:25" x14ac:dyDescent="0.25">
      <c r="A577" s="183"/>
      <c r="D577" s="46"/>
      <c r="E577" s="46"/>
      <c r="R577" s="3"/>
      <c r="S577" s="36"/>
      <c r="T577" s="3"/>
      <c r="Y577" s="193"/>
    </row>
    <row r="578" spans="1:25" x14ac:dyDescent="0.25">
      <c r="A578" s="183"/>
      <c r="D578" s="46"/>
      <c r="E578" s="46"/>
      <c r="R578" s="3"/>
      <c r="S578" s="36"/>
      <c r="T578" s="3"/>
      <c r="Y578" s="193"/>
    </row>
    <row r="579" spans="1:25" x14ac:dyDescent="0.25">
      <c r="A579" s="183"/>
      <c r="D579" s="46"/>
      <c r="E579" s="46"/>
      <c r="R579" s="3"/>
      <c r="S579" s="36"/>
      <c r="T579" s="3"/>
      <c r="Y579" s="193"/>
    </row>
    <row r="580" spans="1:25" x14ac:dyDescent="0.25">
      <c r="A580" s="183"/>
      <c r="D580" s="46"/>
      <c r="E580" s="46"/>
      <c r="R580" s="3"/>
      <c r="S580" s="36"/>
      <c r="T580" s="3"/>
      <c r="Y580" s="193"/>
    </row>
    <row r="581" spans="1:25" x14ac:dyDescent="0.25">
      <c r="A581" s="183"/>
      <c r="D581" s="46"/>
      <c r="E581" s="46"/>
      <c r="R581" s="3"/>
      <c r="S581" s="36"/>
      <c r="T581" s="3"/>
      <c r="Y581" s="193"/>
    </row>
    <row r="582" spans="1:25" x14ac:dyDescent="0.25">
      <c r="A582" s="183"/>
      <c r="D582" s="46"/>
      <c r="E582" s="46"/>
      <c r="R582" s="3"/>
      <c r="S582" s="36"/>
      <c r="T582" s="3"/>
      <c r="Y582" s="193"/>
    </row>
    <row r="583" spans="1:25" x14ac:dyDescent="0.25">
      <c r="A583" s="183"/>
      <c r="D583" s="46"/>
      <c r="E583" s="46"/>
      <c r="R583" s="3"/>
      <c r="S583" s="36"/>
      <c r="T583" s="3"/>
      <c r="Y583" s="193"/>
    </row>
    <row r="584" spans="1:25" x14ac:dyDescent="0.25">
      <c r="A584" s="183"/>
      <c r="D584" s="46"/>
      <c r="E584" s="46"/>
      <c r="R584" s="3"/>
      <c r="S584" s="36"/>
      <c r="T584" s="3"/>
      <c r="Y584" s="193"/>
    </row>
    <row r="585" spans="1:25" x14ac:dyDescent="0.25">
      <c r="A585" s="183"/>
      <c r="D585" s="46"/>
      <c r="E585" s="46"/>
      <c r="R585" s="3"/>
      <c r="S585" s="36"/>
      <c r="T585" s="3"/>
      <c r="Y585" s="193"/>
    </row>
    <row r="586" spans="1:25" x14ac:dyDescent="0.25">
      <c r="A586" s="183"/>
      <c r="D586" s="46"/>
      <c r="E586" s="46"/>
      <c r="R586" s="3"/>
      <c r="S586" s="36"/>
      <c r="T586" s="3"/>
      <c r="Y586" s="193"/>
    </row>
    <row r="587" spans="1:25" x14ac:dyDescent="0.25">
      <c r="A587" s="183"/>
      <c r="D587" s="46"/>
      <c r="E587" s="46"/>
      <c r="R587" s="3"/>
      <c r="S587" s="36"/>
      <c r="T587" s="3"/>
      <c r="Y587" s="193"/>
    </row>
    <row r="588" spans="1:25" x14ac:dyDescent="0.25">
      <c r="A588" s="183"/>
      <c r="D588" s="46"/>
      <c r="E588" s="46"/>
      <c r="R588" s="3"/>
      <c r="S588" s="36"/>
      <c r="T588" s="3"/>
      <c r="Y588" s="193"/>
    </row>
    <row r="589" spans="1:25" x14ac:dyDescent="0.25">
      <c r="A589" s="183"/>
      <c r="D589" s="46"/>
      <c r="E589" s="46"/>
      <c r="R589" s="3"/>
      <c r="S589" s="36"/>
      <c r="T589" s="3"/>
      <c r="Y589" s="193"/>
    </row>
    <row r="590" spans="1:25" x14ac:dyDescent="0.25">
      <c r="A590" s="183"/>
      <c r="D590" s="46"/>
      <c r="E590" s="46"/>
      <c r="R590" s="3"/>
      <c r="S590" s="36"/>
      <c r="T590" s="3"/>
      <c r="Y590" s="193"/>
    </row>
    <row r="591" spans="1:25" x14ac:dyDescent="0.25">
      <c r="A591" s="183"/>
      <c r="D591" s="46"/>
      <c r="E591" s="46"/>
      <c r="R591" s="3"/>
      <c r="S591" s="36"/>
      <c r="T591" s="3"/>
      <c r="Y591" s="193"/>
    </row>
    <row r="592" spans="1:25" x14ac:dyDescent="0.25">
      <c r="A592" s="183"/>
      <c r="D592" s="46"/>
      <c r="E592" s="46"/>
      <c r="R592" s="3"/>
      <c r="S592" s="36"/>
      <c r="T592" s="3"/>
      <c r="Y592" s="193"/>
    </row>
    <row r="593" spans="1:25" x14ac:dyDescent="0.25">
      <c r="A593" s="183"/>
      <c r="D593" s="46"/>
      <c r="E593" s="46"/>
      <c r="R593" s="3"/>
      <c r="S593" s="36"/>
      <c r="T593" s="3"/>
      <c r="Y593" s="193"/>
    </row>
    <row r="594" spans="1:25" x14ac:dyDescent="0.25">
      <c r="A594" s="183"/>
      <c r="D594" s="46"/>
      <c r="E594" s="46"/>
      <c r="R594" s="3"/>
      <c r="S594" s="36"/>
      <c r="T594" s="3"/>
      <c r="Y594" s="193"/>
    </row>
    <row r="595" spans="1:25" x14ac:dyDescent="0.25">
      <c r="A595" s="183"/>
      <c r="D595" s="46"/>
      <c r="E595" s="46"/>
      <c r="R595" s="3"/>
      <c r="S595" s="36"/>
      <c r="T595" s="3"/>
      <c r="Y595" s="193"/>
    </row>
    <row r="596" spans="1:25" x14ac:dyDescent="0.25">
      <c r="A596" s="183"/>
      <c r="D596" s="46"/>
      <c r="E596" s="46"/>
      <c r="R596" s="3"/>
      <c r="S596" s="36"/>
      <c r="T596" s="3"/>
      <c r="Y596" s="193"/>
    </row>
    <row r="597" spans="1:25" x14ac:dyDescent="0.25">
      <c r="A597" s="183"/>
      <c r="D597" s="46"/>
      <c r="E597" s="46"/>
      <c r="R597" s="3"/>
      <c r="S597" s="36"/>
      <c r="T597" s="3"/>
      <c r="Y597" s="193"/>
    </row>
    <row r="598" spans="1:25" x14ac:dyDescent="0.25">
      <c r="A598" s="183"/>
      <c r="D598" s="46"/>
      <c r="E598" s="46"/>
      <c r="R598" s="3"/>
      <c r="S598" s="36"/>
      <c r="T598" s="3"/>
      <c r="Y598" s="193"/>
    </row>
    <row r="599" spans="1:25" x14ac:dyDescent="0.25">
      <c r="A599" s="183"/>
      <c r="D599" s="46"/>
      <c r="E599" s="46"/>
      <c r="R599" s="3"/>
      <c r="S599" s="36"/>
      <c r="T599" s="3"/>
      <c r="Y599" s="193"/>
    </row>
    <row r="600" spans="1:25" x14ac:dyDescent="0.25">
      <c r="A600" s="183"/>
      <c r="D600" s="46"/>
      <c r="E600" s="46"/>
      <c r="R600" s="3"/>
      <c r="S600" s="36"/>
      <c r="T600" s="3"/>
      <c r="Y600" s="193"/>
    </row>
    <row r="601" spans="1:25" x14ac:dyDescent="0.25">
      <c r="A601" s="183"/>
      <c r="D601" s="46"/>
      <c r="E601" s="46"/>
      <c r="R601" s="3"/>
      <c r="S601" s="36"/>
      <c r="T601" s="3"/>
      <c r="Y601" s="193"/>
    </row>
    <row r="602" spans="1:25" x14ac:dyDescent="0.25">
      <c r="A602" s="183"/>
      <c r="D602" s="46"/>
      <c r="E602" s="46"/>
      <c r="R602" s="3"/>
      <c r="S602" s="36"/>
      <c r="T602" s="3"/>
      <c r="Y602" s="193"/>
    </row>
    <row r="603" spans="1:25" x14ac:dyDescent="0.25">
      <c r="A603" s="183"/>
      <c r="D603" s="46"/>
      <c r="E603" s="46"/>
      <c r="R603" s="3"/>
      <c r="S603" s="36"/>
      <c r="T603" s="3"/>
      <c r="Y603" s="193"/>
    </row>
    <row r="604" spans="1:25" x14ac:dyDescent="0.25">
      <c r="A604" s="183"/>
      <c r="D604" s="46"/>
      <c r="E604" s="46"/>
      <c r="R604" s="3"/>
      <c r="S604" s="36"/>
      <c r="T604" s="3"/>
      <c r="Y604" s="193"/>
    </row>
    <row r="605" spans="1:25" x14ac:dyDescent="0.25">
      <c r="A605" s="183"/>
      <c r="D605" s="46"/>
      <c r="E605" s="46"/>
      <c r="R605" s="3"/>
      <c r="S605" s="36"/>
      <c r="T605" s="3"/>
      <c r="Y605" s="193"/>
    </row>
    <row r="606" spans="1:25" x14ac:dyDescent="0.25">
      <c r="A606" s="183"/>
      <c r="D606" s="46"/>
      <c r="E606" s="46"/>
      <c r="R606" s="3"/>
      <c r="S606" s="36"/>
      <c r="T606" s="3"/>
      <c r="Y606" s="193"/>
    </row>
    <row r="607" spans="1:25" x14ac:dyDescent="0.25">
      <c r="A607" s="183"/>
      <c r="D607" s="46"/>
      <c r="E607" s="46"/>
      <c r="R607" s="3"/>
      <c r="S607" s="36"/>
      <c r="T607" s="3"/>
      <c r="Y607" s="193"/>
    </row>
    <row r="608" spans="1:25" x14ac:dyDescent="0.25">
      <c r="A608" s="183"/>
      <c r="D608" s="46"/>
      <c r="E608" s="46"/>
      <c r="R608" s="3"/>
      <c r="S608" s="36"/>
      <c r="T608" s="3"/>
      <c r="Y608" s="193"/>
    </row>
    <row r="609" spans="1:25" x14ac:dyDescent="0.25">
      <c r="A609" s="183"/>
      <c r="D609" s="46"/>
      <c r="E609" s="46"/>
      <c r="R609" s="3"/>
      <c r="S609" s="36"/>
      <c r="T609" s="3"/>
      <c r="Y609" s="193"/>
    </row>
    <row r="610" spans="1:25" x14ac:dyDescent="0.25">
      <c r="A610" s="183"/>
      <c r="D610" s="46"/>
      <c r="E610" s="46"/>
      <c r="R610" s="3"/>
      <c r="S610" s="36"/>
      <c r="T610" s="3"/>
      <c r="Y610" s="193"/>
    </row>
    <row r="611" spans="1:25" x14ac:dyDescent="0.25">
      <c r="A611" s="183"/>
      <c r="D611" s="46"/>
      <c r="E611" s="46"/>
      <c r="R611" s="3"/>
      <c r="S611" s="36"/>
      <c r="T611" s="3"/>
      <c r="Y611" s="193"/>
    </row>
    <row r="612" spans="1:25" x14ac:dyDescent="0.25">
      <c r="A612" s="183"/>
      <c r="D612" s="46"/>
      <c r="E612" s="46"/>
      <c r="R612" s="3"/>
      <c r="S612" s="36"/>
      <c r="T612" s="3"/>
      <c r="Y612" s="193"/>
    </row>
    <row r="613" spans="1:25" x14ac:dyDescent="0.25">
      <c r="A613" s="183"/>
      <c r="D613" s="46"/>
      <c r="E613" s="46"/>
      <c r="R613" s="3"/>
      <c r="S613" s="36"/>
      <c r="T613" s="3"/>
      <c r="Y613" s="193"/>
    </row>
    <row r="614" spans="1:25" x14ac:dyDescent="0.25">
      <c r="A614" s="183"/>
      <c r="D614" s="46"/>
      <c r="E614" s="46"/>
      <c r="R614" s="3"/>
      <c r="S614" s="36"/>
      <c r="T614" s="3"/>
      <c r="Y614" s="193"/>
    </row>
    <row r="615" spans="1:25" x14ac:dyDescent="0.25">
      <c r="A615" s="183"/>
      <c r="D615" s="46"/>
      <c r="E615" s="46"/>
      <c r="R615" s="3"/>
      <c r="S615" s="36"/>
      <c r="T615" s="3"/>
      <c r="Y615" s="193"/>
    </row>
    <row r="616" spans="1:25" x14ac:dyDescent="0.25">
      <c r="A616" s="183"/>
      <c r="D616" s="46"/>
      <c r="E616" s="46"/>
      <c r="R616" s="3"/>
      <c r="S616" s="36"/>
      <c r="T616" s="3"/>
      <c r="Y616" s="193"/>
    </row>
    <row r="617" spans="1:25" x14ac:dyDescent="0.25">
      <c r="A617" s="183"/>
      <c r="D617" s="46"/>
      <c r="E617" s="46"/>
      <c r="R617" s="3"/>
      <c r="S617" s="36"/>
      <c r="T617" s="3"/>
      <c r="Y617" s="193"/>
    </row>
    <row r="618" spans="1:25" x14ac:dyDescent="0.25">
      <c r="A618" s="183"/>
      <c r="D618" s="46"/>
      <c r="E618" s="46"/>
      <c r="R618" s="3"/>
      <c r="S618" s="36"/>
      <c r="T618" s="3"/>
      <c r="Y618" s="193"/>
    </row>
    <row r="619" spans="1:25" x14ac:dyDescent="0.25">
      <c r="A619" s="183"/>
      <c r="D619" s="46"/>
      <c r="E619" s="46"/>
      <c r="R619" s="3"/>
      <c r="S619" s="36"/>
      <c r="T619" s="3"/>
      <c r="Y619" s="193"/>
    </row>
    <row r="620" spans="1:25" x14ac:dyDescent="0.25">
      <c r="A620" s="183"/>
      <c r="D620" s="46"/>
      <c r="E620" s="46"/>
      <c r="R620" s="3"/>
      <c r="S620" s="36"/>
      <c r="T620" s="3"/>
      <c r="Y620" s="193"/>
    </row>
    <row r="621" spans="1:25" x14ac:dyDescent="0.25">
      <c r="A621" s="183"/>
      <c r="D621" s="46"/>
      <c r="E621" s="46"/>
      <c r="R621" s="3"/>
      <c r="S621" s="36"/>
      <c r="T621" s="3"/>
      <c r="Y621" s="193"/>
    </row>
    <row r="622" spans="1:25" x14ac:dyDescent="0.25">
      <c r="A622" s="183"/>
      <c r="D622" s="46"/>
      <c r="E622" s="46"/>
      <c r="R622" s="3"/>
      <c r="S622" s="36"/>
      <c r="T622" s="3"/>
      <c r="Y622" s="193"/>
    </row>
    <row r="623" spans="1:25" x14ac:dyDescent="0.25">
      <c r="A623" s="183"/>
      <c r="D623" s="46"/>
      <c r="E623" s="46"/>
      <c r="R623" s="3"/>
      <c r="S623" s="36"/>
      <c r="T623" s="3"/>
      <c r="Y623" s="193"/>
    </row>
    <row r="624" spans="1:25" x14ac:dyDescent="0.25">
      <c r="A624" s="183"/>
      <c r="D624" s="46"/>
      <c r="E624" s="46"/>
      <c r="R624" s="3"/>
      <c r="S624" s="36"/>
      <c r="T624" s="3"/>
      <c r="Y624" s="193"/>
    </row>
    <row r="625" spans="1:25" x14ac:dyDescent="0.25">
      <c r="A625" s="183"/>
      <c r="D625" s="46"/>
      <c r="E625" s="46"/>
      <c r="R625" s="3"/>
      <c r="S625" s="36"/>
      <c r="T625" s="3"/>
      <c r="Y625" s="193"/>
    </row>
    <row r="626" spans="1:25" x14ac:dyDescent="0.25">
      <c r="A626" s="183"/>
      <c r="D626" s="46"/>
      <c r="E626" s="46"/>
      <c r="R626" s="3"/>
      <c r="S626" s="36"/>
      <c r="T626" s="3"/>
      <c r="Y626" s="193"/>
    </row>
    <row r="627" spans="1:25" x14ac:dyDescent="0.25">
      <c r="A627" s="183"/>
      <c r="D627" s="46"/>
      <c r="E627" s="46"/>
      <c r="R627" s="3"/>
      <c r="S627" s="36"/>
      <c r="T627" s="3"/>
      <c r="Y627" s="193"/>
    </row>
    <row r="628" spans="1:25" x14ac:dyDescent="0.25">
      <c r="A628" s="183"/>
      <c r="D628" s="46"/>
      <c r="E628" s="46"/>
      <c r="R628" s="3"/>
      <c r="S628" s="36"/>
      <c r="T628" s="3"/>
      <c r="Y628" s="193"/>
    </row>
    <row r="629" spans="1:25" x14ac:dyDescent="0.25">
      <c r="A629" s="183"/>
      <c r="D629" s="46"/>
      <c r="E629" s="46"/>
      <c r="R629" s="3"/>
      <c r="S629" s="36"/>
      <c r="T629" s="3"/>
      <c r="Y629" s="193"/>
    </row>
    <row r="630" spans="1:25" x14ac:dyDescent="0.25">
      <c r="A630" s="183"/>
      <c r="D630" s="46"/>
      <c r="E630" s="46"/>
      <c r="R630" s="3"/>
      <c r="S630" s="36"/>
      <c r="T630" s="3"/>
      <c r="Y630" s="193"/>
    </row>
    <row r="631" spans="1:25" x14ac:dyDescent="0.25">
      <c r="A631" s="183"/>
      <c r="D631" s="46"/>
      <c r="E631" s="46"/>
      <c r="R631" s="3"/>
      <c r="S631" s="36"/>
      <c r="T631" s="3"/>
      <c r="Y631" s="193"/>
    </row>
    <row r="632" spans="1:25" x14ac:dyDescent="0.25">
      <c r="A632" s="183"/>
      <c r="D632" s="46"/>
      <c r="E632" s="46"/>
      <c r="R632" s="3"/>
      <c r="S632" s="36"/>
      <c r="T632" s="3"/>
      <c r="Y632" s="193"/>
    </row>
    <row r="633" spans="1:25" x14ac:dyDescent="0.25">
      <c r="A633" s="183"/>
      <c r="D633" s="46"/>
      <c r="E633" s="46"/>
      <c r="R633" s="3"/>
      <c r="S633" s="36"/>
      <c r="T633" s="3"/>
      <c r="Y633" s="193"/>
    </row>
    <row r="634" spans="1:25" x14ac:dyDescent="0.25">
      <c r="A634" s="183"/>
      <c r="D634" s="46"/>
      <c r="E634" s="46"/>
      <c r="R634" s="3"/>
      <c r="S634" s="36"/>
      <c r="T634" s="3"/>
      <c r="Y634" s="193"/>
    </row>
    <row r="635" spans="1:25" x14ac:dyDescent="0.25">
      <c r="A635" s="183"/>
      <c r="D635" s="46"/>
      <c r="E635" s="46"/>
      <c r="R635" s="3"/>
      <c r="S635" s="36"/>
      <c r="T635" s="3"/>
      <c r="Y635" s="193"/>
    </row>
    <row r="636" spans="1:25" x14ac:dyDescent="0.25">
      <c r="A636" s="183"/>
      <c r="D636" s="46"/>
      <c r="E636" s="46"/>
      <c r="R636" s="3"/>
      <c r="S636" s="36"/>
      <c r="T636" s="3"/>
      <c r="Y636" s="193"/>
    </row>
    <row r="637" spans="1:25" x14ac:dyDescent="0.25">
      <c r="A637" s="183"/>
      <c r="D637" s="46"/>
      <c r="E637" s="46"/>
      <c r="R637" s="3"/>
      <c r="S637" s="36"/>
      <c r="T637" s="3"/>
      <c r="Y637" s="193"/>
    </row>
    <row r="638" spans="1:25" x14ac:dyDescent="0.25">
      <c r="A638" s="183"/>
      <c r="D638" s="46"/>
      <c r="E638" s="46"/>
      <c r="R638" s="3"/>
      <c r="S638" s="36"/>
      <c r="T638" s="3"/>
      <c r="Y638" s="193"/>
    </row>
    <row r="639" spans="1:25" x14ac:dyDescent="0.25">
      <c r="A639" s="183"/>
      <c r="D639" s="46"/>
      <c r="E639" s="46"/>
      <c r="R639" s="3"/>
      <c r="S639" s="36"/>
      <c r="T639" s="3"/>
      <c r="Y639" s="193"/>
    </row>
    <row r="640" spans="1:25" x14ac:dyDescent="0.25">
      <c r="A640" s="183"/>
      <c r="D640" s="46"/>
      <c r="E640" s="46"/>
      <c r="R640" s="3"/>
      <c r="S640" s="36"/>
      <c r="T640" s="3"/>
      <c r="Y640" s="193"/>
    </row>
    <row r="641" spans="1:25" x14ac:dyDescent="0.25">
      <c r="A641" s="183"/>
      <c r="D641" s="46"/>
      <c r="E641" s="46"/>
      <c r="R641" s="3"/>
      <c r="S641" s="36"/>
      <c r="T641" s="3"/>
      <c r="Y641" s="193"/>
    </row>
    <row r="642" spans="1:25" x14ac:dyDescent="0.25">
      <c r="A642" s="183"/>
      <c r="D642" s="46"/>
      <c r="E642" s="46"/>
      <c r="R642" s="3"/>
      <c r="S642" s="36"/>
      <c r="T642" s="3"/>
      <c r="Y642" s="193"/>
    </row>
    <row r="643" spans="1:25" x14ac:dyDescent="0.25">
      <c r="A643" s="183"/>
      <c r="D643" s="46"/>
      <c r="E643" s="46"/>
      <c r="R643" s="3"/>
      <c r="S643" s="36"/>
      <c r="T643" s="3"/>
      <c r="Y643" s="193"/>
    </row>
    <row r="644" spans="1:25" x14ac:dyDescent="0.25">
      <c r="A644" s="183"/>
      <c r="D644" s="46"/>
      <c r="E644" s="46"/>
      <c r="R644" s="3"/>
      <c r="S644" s="36"/>
      <c r="T644" s="3"/>
      <c r="Y644" s="193"/>
    </row>
    <row r="645" spans="1:25" x14ac:dyDescent="0.25">
      <c r="A645" s="183"/>
      <c r="D645" s="46"/>
      <c r="E645" s="46"/>
      <c r="R645" s="3"/>
      <c r="S645" s="36"/>
      <c r="T645" s="3"/>
      <c r="Y645" s="193"/>
    </row>
    <row r="646" spans="1:25" x14ac:dyDescent="0.25">
      <c r="A646" s="183"/>
      <c r="D646" s="46"/>
      <c r="E646" s="46"/>
      <c r="S646" s="183"/>
      <c r="T646" s="3"/>
      <c r="Y646" s="193"/>
    </row>
    <row r="647" spans="1:25" x14ac:dyDescent="0.25">
      <c r="A647" s="183"/>
      <c r="D647" s="46"/>
      <c r="E647" s="46"/>
      <c r="S647" s="183"/>
      <c r="T647" s="3"/>
      <c r="Y647" s="193"/>
    </row>
    <row r="648" spans="1:25" x14ac:dyDescent="0.25">
      <c r="A648" s="183"/>
      <c r="D648" s="46"/>
      <c r="E648" s="46"/>
      <c r="S648" s="183"/>
      <c r="T648" s="3"/>
      <c r="Y648" s="193"/>
    </row>
    <row r="649" spans="1:25" x14ac:dyDescent="0.25">
      <c r="A649" s="183"/>
      <c r="D649" s="46"/>
      <c r="E649" s="46"/>
      <c r="S649" s="183"/>
      <c r="T649" s="3"/>
      <c r="Y649" s="193"/>
    </row>
    <row r="650" spans="1:25" x14ac:dyDescent="0.25">
      <c r="A650" s="183"/>
      <c r="D650" s="46"/>
      <c r="E650" s="46"/>
      <c r="S650" s="183"/>
      <c r="T650" s="3"/>
      <c r="Y650" s="193"/>
    </row>
    <row r="651" spans="1:25" x14ac:dyDescent="0.25">
      <c r="A651" s="183"/>
      <c r="D651" s="46"/>
      <c r="E651" s="46"/>
      <c r="S651" s="183"/>
      <c r="T651" s="3"/>
      <c r="Y651" s="193"/>
    </row>
    <row r="652" spans="1:25" x14ac:dyDescent="0.25">
      <c r="A652" s="183"/>
      <c r="D652" s="46"/>
      <c r="E652" s="46"/>
      <c r="S652" s="183"/>
      <c r="T652" s="3"/>
      <c r="Y652" s="193"/>
    </row>
    <row r="653" spans="1:25" x14ac:dyDescent="0.25">
      <c r="A653" s="183"/>
      <c r="D653" s="46"/>
      <c r="E653" s="46"/>
      <c r="S653" s="183"/>
      <c r="T653" s="3"/>
      <c r="Y653" s="193"/>
    </row>
    <row r="654" spans="1:25" x14ac:dyDescent="0.25">
      <c r="A654" s="183"/>
      <c r="D654" s="46"/>
      <c r="E654" s="46"/>
      <c r="S654" s="183"/>
      <c r="T654" s="3"/>
      <c r="Y654" s="193"/>
    </row>
    <row r="655" spans="1:25" x14ac:dyDescent="0.25">
      <c r="A655" s="183"/>
      <c r="D655" s="46"/>
      <c r="E655" s="46"/>
      <c r="S655" s="183"/>
      <c r="T655" s="3"/>
      <c r="Y655" s="193"/>
    </row>
    <row r="656" spans="1:25" x14ac:dyDescent="0.25">
      <c r="A656" s="183"/>
      <c r="D656" s="46"/>
      <c r="E656" s="46"/>
      <c r="S656" s="183"/>
      <c r="T656" s="3"/>
      <c r="Y656" s="193"/>
    </row>
    <row r="657" spans="1:25" x14ac:dyDescent="0.25">
      <c r="A657" s="183"/>
      <c r="D657" s="46"/>
      <c r="E657" s="46"/>
      <c r="S657" s="183"/>
      <c r="T657" s="3"/>
      <c r="Y657" s="193"/>
    </row>
    <row r="658" spans="1:25" x14ac:dyDescent="0.25">
      <c r="A658" s="183"/>
      <c r="D658" s="46"/>
      <c r="E658" s="46"/>
      <c r="S658" s="183"/>
      <c r="T658" s="3"/>
      <c r="Y658" s="193"/>
    </row>
    <row r="659" spans="1:25" x14ac:dyDescent="0.25">
      <c r="A659" s="183"/>
      <c r="D659" s="46"/>
      <c r="E659" s="46"/>
      <c r="S659" s="183"/>
      <c r="T659" s="3"/>
      <c r="Y659" s="193"/>
    </row>
    <row r="660" spans="1:25" x14ac:dyDescent="0.25">
      <c r="A660" s="183"/>
      <c r="D660" s="46"/>
      <c r="E660" s="46"/>
      <c r="S660" s="183"/>
      <c r="T660" s="3"/>
      <c r="Y660" s="193"/>
    </row>
    <row r="661" spans="1:25" x14ac:dyDescent="0.25">
      <c r="A661" s="183"/>
      <c r="D661" s="46"/>
      <c r="E661" s="46"/>
      <c r="S661" s="183"/>
      <c r="T661" s="3"/>
      <c r="Y661" s="193"/>
    </row>
    <row r="662" spans="1:25" x14ac:dyDescent="0.25">
      <c r="A662" s="183"/>
      <c r="D662" s="46"/>
      <c r="E662" s="46"/>
      <c r="S662" s="183"/>
      <c r="T662" s="3"/>
      <c r="Y662" s="193"/>
    </row>
    <row r="663" spans="1:25" x14ac:dyDescent="0.25">
      <c r="A663" s="183"/>
      <c r="D663" s="46"/>
      <c r="E663" s="46"/>
      <c r="S663" s="183"/>
      <c r="T663" s="3"/>
      <c r="Y663" s="193"/>
    </row>
    <row r="664" spans="1:25" x14ac:dyDescent="0.25">
      <c r="A664" s="183"/>
      <c r="D664" s="46"/>
      <c r="E664" s="46"/>
      <c r="Y664" s="193"/>
    </row>
    <row r="665" spans="1:25" x14ac:dyDescent="0.25">
      <c r="A665" s="183"/>
      <c r="D665" s="46"/>
      <c r="E665" s="46"/>
      <c r="Y665" s="193"/>
    </row>
    <row r="666" spans="1:25" x14ac:dyDescent="0.25">
      <c r="A666" s="183"/>
      <c r="D666" s="46"/>
      <c r="E666" s="46"/>
      <c r="Y666" s="193"/>
    </row>
    <row r="667" spans="1:25" x14ac:dyDescent="0.25">
      <c r="A667" s="183"/>
      <c r="D667" s="46"/>
      <c r="E667" s="46"/>
      <c r="Y667" s="193"/>
    </row>
    <row r="668" spans="1:25" x14ac:dyDescent="0.25">
      <c r="A668" s="183"/>
      <c r="D668" s="46"/>
      <c r="E668" s="46"/>
      <c r="Y668" s="193"/>
    </row>
    <row r="669" spans="1:25" x14ac:dyDescent="0.25">
      <c r="A669" s="183"/>
      <c r="D669" s="46"/>
      <c r="E669" s="46"/>
      <c r="Y669" s="193"/>
    </row>
    <row r="670" spans="1:25" x14ac:dyDescent="0.25">
      <c r="A670" s="183"/>
      <c r="D670" s="46"/>
      <c r="E670" s="46"/>
      <c r="Y670" s="193"/>
    </row>
    <row r="671" spans="1:25" x14ac:dyDescent="0.25">
      <c r="A671" s="183"/>
      <c r="D671" s="46"/>
      <c r="E671" s="46"/>
      <c r="Y671" s="193"/>
    </row>
    <row r="672" spans="1:25" x14ac:dyDescent="0.25">
      <c r="A672" s="183"/>
      <c r="D672" s="46"/>
      <c r="E672" s="46"/>
      <c r="Y672" s="193"/>
    </row>
    <row r="673" spans="1:25" x14ac:dyDescent="0.25">
      <c r="A673" s="183"/>
      <c r="D673" s="46"/>
      <c r="E673" s="46"/>
      <c r="Y673" s="193"/>
    </row>
    <row r="674" spans="1:25" x14ac:dyDescent="0.25">
      <c r="A674" s="183"/>
      <c r="D674" s="46"/>
      <c r="E674" s="46"/>
      <c r="Y674" s="193"/>
    </row>
    <row r="675" spans="1:25" x14ac:dyDescent="0.25">
      <c r="A675" s="183"/>
      <c r="D675" s="46"/>
      <c r="E675" s="46"/>
      <c r="Y675" s="193"/>
    </row>
    <row r="676" spans="1:25" x14ac:dyDescent="0.25">
      <c r="A676" s="183"/>
      <c r="D676" s="46"/>
      <c r="E676" s="46"/>
      <c r="Y676" s="193"/>
    </row>
    <row r="677" spans="1:25" x14ac:dyDescent="0.25">
      <c r="A677" s="183"/>
      <c r="D677" s="46"/>
      <c r="E677" s="46"/>
      <c r="Y677" s="193"/>
    </row>
    <row r="678" spans="1:25" x14ac:dyDescent="0.25">
      <c r="A678" s="183"/>
      <c r="D678" s="46"/>
      <c r="E678" s="46"/>
      <c r="Y678" s="193"/>
    </row>
    <row r="679" spans="1:25" x14ac:dyDescent="0.25">
      <c r="A679" s="183"/>
      <c r="D679" s="46"/>
      <c r="E679" s="46"/>
      <c r="Y679" s="193"/>
    </row>
    <row r="680" spans="1:25" x14ac:dyDescent="0.25">
      <c r="A680" s="183"/>
      <c r="D680" s="46"/>
      <c r="E680" s="46"/>
      <c r="Y680" s="193"/>
    </row>
    <row r="681" spans="1:25" x14ac:dyDescent="0.25">
      <c r="A681" s="183"/>
      <c r="D681" s="46"/>
      <c r="E681" s="46"/>
      <c r="Y681" s="193"/>
    </row>
    <row r="682" spans="1:25" x14ac:dyDescent="0.25">
      <c r="A682" s="183"/>
      <c r="D682" s="46"/>
      <c r="E682" s="46"/>
      <c r="Y682" s="193"/>
    </row>
    <row r="683" spans="1:25" x14ac:dyDescent="0.25">
      <c r="D683" s="46"/>
      <c r="E683" s="46"/>
      <c r="Y683" s="193"/>
    </row>
    <row r="684" spans="1:25" x14ac:dyDescent="0.25">
      <c r="D684" s="46"/>
      <c r="E684" s="46"/>
      <c r="Y684" s="193"/>
    </row>
    <row r="685" spans="1:25" x14ac:dyDescent="0.25">
      <c r="D685" s="46"/>
      <c r="E685" s="46"/>
      <c r="Y685" s="193"/>
    </row>
    <row r="686" spans="1:25" x14ac:dyDescent="0.25">
      <c r="D686" s="46"/>
      <c r="E686" s="46"/>
      <c r="Y686" s="193"/>
    </row>
    <row r="687" spans="1:25" x14ac:dyDescent="0.25">
      <c r="D687" s="46"/>
      <c r="E687" s="46"/>
      <c r="Y687" s="193"/>
    </row>
    <row r="688" spans="1:25" x14ac:dyDescent="0.25">
      <c r="D688" s="46"/>
      <c r="E688" s="46"/>
      <c r="Y688" s="193"/>
    </row>
    <row r="689" spans="4:25" x14ac:dyDescent="0.25">
      <c r="D689" s="46"/>
      <c r="E689" s="46"/>
      <c r="Y689" s="193"/>
    </row>
    <row r="690" spans="4:25" x14ac:dyDescent="0.25">
      <c r="D690" s="46"/>
      <c r="E690" s="46"/>
      <c r="Y690" s="193"/>
    </row>
    <row r="691" spans="4:25" x14ac:dyDescent="0.25">
      <c r="D691" s="46"/>
      <c r="E691" s="46"/>
      <c r="Y691" s="193"/>
    </row>
    <row r="692" spans="4:25" x14ac:dyDescent="0.25">
      <c r="D692" s="46"/>
      <c r="E692" s="46"/>
      <c r="Y692" s="193"/>
    </row>
    <row r="693" spans="4:25" x14ac:dyDescent="0.25">
      <c r="D693" s="46"/>
      <c r="E693" s="46"/>
      <c r="Y693" s="193"/>
    </row>
    <row r="694" spans="4:25" x14ac:dyDescent="0.25">
      <c r="D694" s="46"/>
      <c r="E694" s="46"/>
      <c r="Y694" s="193"/>
    </row>
    <row r="695" spans="4:25" x14ac:dyDescent="0.25">
      <c r="D695" s="46"/>
      <c r="E695" s="46"/>
      <c r="Y695" s="193"/>
    </row>
    <row r="696" spans="4:25" x14ac:dyDescent="0.25">
      <c r="D696" s="46"/>
      <c r="E696" s="46"/>
      <c r="Y696" s="193"/>
    </row>
    <row r="697" spans="4:25" x14ac:dyDescent="0.25">
      <c r="D697" s="46"/>
      <c r="E697" s="46"/>
      <c r="Y697" s="193"/>
    </row>
    <row r="698" spans="4:25" x14ac:dyDescent="0.25">
      <c r="D698" s="46"/>
      <c r="E698" s="46"/>
      <c r="Y698" s="193"/>
    </row>
    <row r="699" spans="4:25" x14ac:dyDescent="0.25">
      <c r="D699" s="46"/>
      <c r="E699" s="46"/>
      <c r="Y699" s="193"/>
    </row>
    <row r="700" spans="4:25" x14ac:dyDescent="0.25">
      <c r="D700" s="46"/>
      <c r="E700" s="46"/>
      <c r="Y700" s="193"/>
    </row>
    <row r="701" spans="4:25" x14ac:dyDescent="0.25">
      <c r="D701" s="46"/>
      <c r="E701" s="46"/>
    </row>
    <row r="702" spans="4:25" x14ac:dyDescent="0.25">
      <c r="D702" s="46"/>
      <c r="E702" s="46"/>
    </row>
    <row r="703" spans="4:25" x14ac:dyDescent="0.25">
      <c r="D703" s="46"/>
      <c r="E703" s="46"/>
    </row>
    <row r="704" spans="4:25" x14ac:dyDescent="0.25">
      <c r="D704" s="46"/>
      <c r="E704" s="46"/>
    </row>
    <row r="705" spans="4:5" x14ac:dyDescent="0.25">
      <c r="D705" s="46"/>
      <c r="E705" s="46"/>
    </row>
    <row r="706" spans="4:5" x14ac:dyDescent="0.25">
      <c r="D706" s="46"/>
      <c r="E706" s="46"/>
    </row>
    <row r="707" spans="4:5" x14ac:dyDescent="0.25">
      <c r="D707" s="46"/>
      <c r="E707" s="46"/>
    </row>
    <row r="708" spans="4:5" x14ac:dyDescent="0.25">
      <c r="D708" s="46"/>
      <c r="E708" s="46"/>
    </row>
    <row r="709" spans="4:5" x14ac:dyDescent="0.25">
      <c r="D709" s="46"/>
      <c r="E709" s="46"/>
    </row>
    <row r="710" spans="4:5" x14ac:dyDescent="0.25">
      <c r="D710" s="46"/>
      <c r="E710" s="46"/>
    </row>
    <row r="711" spans="4:5" x14ac:dyDescent="0.25">
      <c r="D711" s="46"/>
      <c r="E711" s="46"/>
    </row>
    <row r="712" spans="4:5" x14ac:dyDescent="0.25">
      <c r="D712" s="46"/>
      <c r="E712" s="46"/>
    </row>
    <row r="713" spans="4:5" x14ac:dyDescent="0.25">
      <c r="D713" s="46"/>
      <c r="E713" s="46"/>
    </row>
    <row r="714" spans="4:5" x14ac:dyDescent="0.25">
      <c r="D714" s="46"/>
      <c r="E714" s="46"/>
    </row>
    <row r="715" spans="4:5" x14ac:dyDescent="0.25">
      <c r="D715" s="46"/>
      <c r="E715" s="46"/>
    </row>
    <row r="716" spans="4:5" x14ac:dyDescent="0.25">
      <c r="D716" s="46"/>
      <c r="E716" s="46"/>
    </row>
    <row r="717" spans="4:5" x14ac:dyDescent="0.25">
      <c r="D717" s="46"/>
      <c r="E717" s="46"/>
    </row>
    <row r="718" spans="4:5" x14ac:dyDescent="0.25">
      <c r="D718" s="46"/>
      <c r="E718" s="46"/>
    </row>
    <row r="719" spans="4:5" x14ac:dyDescent="0.25">
      <c r="D719" s="46"/>
      <c r="E719" s="46"/>
    </row>
    <row r="720" spans="4:5" x14ac:dyDescent="0.25">
      <c r="D720" s="46"/>
      <c r="E720" s="46"/>
    </row>
    <row r="721" spans="4:5" x14ac:dyDescent="0.25">
      <c r="D721" s="46"/>
      <c r="E721" s="46"/>
    </row>
    <row r="722" spans="4:5" x14ac:dyDescent="0.25">
      <c r="D722" s="46"/>
      <c r="E722" s="46"/>
    </row>
    <row r="723" spans="4:5" x14ac:dyDescent="0.25">
      <c r="D723" s="46"/>
      <c r="E723" s="46"/>
    </row>
    <row r="724" spans="4:5" x14ac:dyDescent="0.25">
      <c r="D724" s="46"/>
      <c r="E724" s="46"/>
    </row>
    <row r="725" spans="4:5" x14ac:dyDescent="0.25">
      <c r="D725" s="46"/>
      <c r="E725" s="46"/>
    </row>
    <row r="726" spans="4:5" x14ac:dyDescent="0.25">
      <c r="D726" s="46"/>
      <c r="E726" s="46"/>
    </row>
    <row r="727" spans="4:5" x14ac:dyDescent="0.25">
      <c r="D727" s="46"/>
      <c r="E727" s="46"/>
    </row>
    <row r="728" spans="4:5" x14ac:dyDescent="0.25">
      <c r="D728" s="46"/>
      <c r="E728" s="46"/>
    </row>
    <row r="729" spans="4:5" x14ac:dyDescent="0.25">
      <c r="D729" s="46"/>
      <c r="E729" s="46"/>
    </row>
    <row r="730" spans="4:5" x14ac:dyDescent="0.25">
      <c r="D730" s="46"/>
      <c r="E730" s="46"/>
    </row>
    <row r="731" spans="4:5" x14ac:dyDescent="0.25">
      <c r="D731" s="46"/>
      <c r="E731" s="46"/>
    </row>
    <row r="732" spans="4:5" x14ac:dyDescent="0.25">
      <c r="D732" s="46"/>
      <c r="E732" s="46"/>
    </row>
    <row r="733" spans="4:5" x14ac:dyDescent="0.25">
      <c r="D733" s="46"/>
      <c r="E733" s="46"/>
    </row>
    <row r="734" spans="4:5" x14ac:dyDescent="0.25">
      <c r="D734" s="46"/>
      <c r="E734" s="46"/>
    </row>
    <row r="735" spans="4:5" x14ac:dyDescent="0.25">
      <c r="D735" s="46"/>
      <c r="E735" s="46"/>
    </row>
    <row r="736" spans="4:5" x14ac:dyDescent="0.25">
      <c r="D736" s="46"/>
      <c r="E736" s="46"/>
    </row>
    <row r="737" spans="4:5" x14ac:dyDescent="0.25">
      <c r="D737" s="46"/>
      <c r="E737" s="46"/>
    </row>
    <row r="738" spans="4:5" x14ac:dyDescent="0.25">
      <c r="D738" s="46"/>
      <c r="E738" s="46"/>
    </row>
    <row r="739" spans="4:5" x14ac:dyDescent="0.25">
      <c r="D739" s="46"/>
      <c r="E739" s="46"/>
    </row>
    <row r="740" spans="4:5" x14ac:dyDescent="0.25">
      <c r="D740" s="46"/>
      <c r="E740" s="46"/>
    </row>
    <row r="741" spans="4:5" x14ac:dyDescent="0.25">
      <c r="D741" s="46"/>
      <c r="E741" s="46"/>
    </row>
    <row r="742" spans="4:5" x14ac:dyDescent="0.25">
      <c r="D742" s="46"/>
      <c r="E742" s="46"/>
    </row>
    <row r="743" spans="4:5" x14ac:dyDescent="0.25">
      <c r="D743" s="46"/>
      <c r="E743" s="46"/>
    </row>
    <row r="744" spans="4:5" x14ac:dyDescent="0.25">
      <c r="D744" s="46"/>
      <c r="E744" s="46"/>
    </row>
    <row r="745" spans="4:5" x14ac:dyDescent="0.25">
      <c r="D745" s="46"/>
      <c r="E745" s="46"/>
    </row>
    <row r="746" spans="4:5" x14ac:dyDescent="0.25">
      <c r="D746" s="46"/>
      <c r="E746" s="46"/>
    </row>
    <row r="747" spans="4:5" x14ac:dyDescent="0.25">
      <c r="D747" s="46"/>
      <c r="E747" s="46"/>
    </row>
    <row r="748" spans="4:5" x14ac:dyDescent="0.25">
      <c r="D748" s="46"/>
      <c r="E748" s="46"/>
    </row>
    <row r="749" spans="4:5" x14ac:dyDescent="0.25">
      <c r="D749" s="46"/>
      <c r="E749" s="46"/>
    </row>
    <row r="750" spans="4:5" x14ac:dyDescent="0.25">
      <c r="D750" s="46"/>
      <c r="E750" s="46"/>
    </row>
    <row r="751" spans="4:5" x14ac:dyDescent="0.25">
      <c r="D751" s="46"/>
      <c r="E751" s="46"/>
    </row>
    <row r="752" spans="4:5" x14ac:dyDescent="0.25">
      <c r="D752" s="46"/>
      <c r="E752" s="46"/>
    </row>
    <row r="753" spans="4:5" x14ac:dyDescent="0.25">
      <c r="D753" s="46"/>
      <c r="E753" s="46"/>
    </row>
    <row r="754" spans="4:5" x14ac:dyDescent="0.25">
      <c r="D754" s="46"/>
      <c r="E754" s="46"/>
    </row>
    <row r="755" spans="4:5" x14ac:dyDescent="0.25">
      <c r="D755" s="46"/>
      <c r="E755" s="46"/>
    </row>
    <row r="756" spans="4:5" x14ac:dyDescent="0.25">
      <c r="D756" s="46"/>
      <c r="E756" s="46"/>
    </row>
    <row r="757" spans="4:5" x14ac:dyDescent="0.25">
      <c r="D757" s="46"/>
      <c r="E757" s="46"/>
    </row>
    <row r="758" spans="4:5" x14ac:dyDescent="0.25">
      <c r="D758" s="46"/>
      <c r="E758" s="46"/>
    </row>
    <row r="759" spans="4:5" x14ac:dyDescent="0.25">
      <c r="D759" s="46"/>
      <c r="E759" s="46"/>
    </row>
    <row r="760" spans="4:5" x14ac:dyDescent="0.25">
      <c r="D760" s="46"/>
      <c r="E760" s="46"/>
    </row>
    <row r="761" spans="4:5" x14ac:dyDescent="0.25">
      <c r="D761" s="46"/>
      <c r="E761" s="46"/>
    </row>
    <row r="762" spans="4:5" x14ac:dyDescent="0.25">
      <c r="D762" s="46"/>
      <c r="E762" s="46"/>
    </row>
    <row r="763" spans="4:5" x14ac:dyDescent="0.25">
      <c r="D763" s="46"/>
      <c r="E763" s="46"/>
    </row>
    <row r="764" spans="4:5" x14ac:dyDescent="0.25">
      <c r="D764" s="46"/>
      <c r="E764" s="46"/>
    </row>
    <row r="765" spans="4:5" x14ac:dyDescent="0.25">
      <c r="D765" s="46"/>
      <c r="E765" s="46"/>
    </row>
    <row r="766" spans="4:5" x14ac:dyDescent="0.25">
      <c r="D766" s="46"/>
      <c r="E766" s="46"/>
    </row>
    <row r="767" spans="4:5" x14ac:dyDescent="0.25">
      <c r="D767" s="46"/>
      <c r="E767" s="46"/>
    </row>
    <row r="768" spans="4:5" x14ac:dyDescent="0.25">
      <c r="D768" s="46"/>
      <c r="E768" s="46"/>
    </row>
    <row r="769" spans="4:5" x14ac:dyDescent="0.25">
      <c r="D769" s="46"/>
      <c r="E769" s="46"/>
    </row>
    <row r="770" spans="4:5" x14ac:dyDescent="0.25">
      <c r="D770" s="46"/>
      <c r="E770" s="46"/>
    </row>
    <row r="771" spans="4:5" x14ac:dyDescent="0.25">
      <c r="D771" s="46"/>
      <c r="E771" s="46"/>
    </row>
    <row r="772" spans="4:5" x14ac:dyDescent="0.25">
      <c r="D772" s="46"/>
      <c r="E772" s="46"/>
    </row>
    <row r="773" spans="4:5" x14ac:dyDescent="0.25">
      <c r="D773" s="46"/>
      <c r="E773" s="46"/>
    </row>
    <row r="774" spans="4:5" x14ac:dyDescent="0.25">
      <c r="D774" s="46"/>
      <c r="E774" s="46"/>
    </row>
    <row r="775" spans="4:5" x14ac:dyDescent="0.25">
      <c r="D775" s="46"/>
      <c r="E775" s="46"/>
    </row>
    <row r="776" spans="4:5" x14ac:dyDescent="0.25">
      <c r="D776" s="46"/>
      <c r="E776" s="46"/>
    </row>
    <row r="777" spans="4:5" x14ac:dyDescent="0.25">
      <c r="D777" s="46"/>
      <c r="E777" s="46"/>
    </row>
    <row r="778" spans="4:5" x14ac:dyDescent="0.25">
      <c r="D778" s="46"/>
      <c r="E778" s="46"/>
    </row>
    <row r="779" spans="4:5" x14ac:dyDescent="0.25">
      <c r="D779" s="46"/>
      <c r="E779" s="46"/>
    </row>
    <row r="780" spans="4:5" x14ac:dyDescent="0.25">
      <c r="D780" s="46"/>
      <c r="E780" s="46"/>
    </row>
    <row r="781" spans="4:5" x14ac:dyDescent="0.25">
      <c r="D781" s="46"/>
      <c r="E781" s="46"/>
    </row>
    <row r="782" spans="4:5" x14ac:dyDescent="0.25">
      <c r="D782" s="46"/>
      <c r="E782" s="46"/>
    </row>
    <row r="783" spans="4:5" x14ac:dyDescent="0.25">
      <c r="D783" s="46"/>
      <c r="E783" s="46"/>
    </row>
    <row r="784" spans="4:5" x14ac:dyDescent="0.25">
      <c r="D784" s="46"/>
      <c r="E784" s="46"/>
    </row>
    <row r="785" spans="4:5" x14ac:dyDescent="0.25">
      <c r="D785" s="46"/>
      <c r="E785" s="46"/>
    </row>
    <row r="786" spans="4:5" x14ac:dyDescent="0.25">
      <c r="D786" s="46"/>
      <c r="E786" s="46"/>
    </row>
    <row r="787" spans="4:5" x14ac:dyDescent="0.25">
      <c r="D787" s="46"/>
      <c r="E787" s="46"/>
    </row>
    <row r="788" spans="4:5" x14ac:dyDescent="0.25">
      <c r="D788" s="46"/>
      <c r="E788" s="46"/>
    </row>
    <row r="789" spans="4:5" x14ac:dyDescent="0.25">
      <c r="D789" s="46"/>
      <c r="E789" s="46"/>
    </row>
    <row r="790" spans="4:5" x14ac:dyDescent="0.25">
      <c r="D790" s="46"/>
      <c r="E790" s="46"/>
    </row>
    <row r="791" spans="4:5" x14ac:dyDescent="0.25">
      <c r="D791" s="46"/>
      <c r="E791" s="46"/>
    </row>
    <row r="792" spans="4:5" x14ac:dyDescent="0.25">
      <c r="D792" s="46"/>
      <c r="E792" s="46"/>
    </row>
    <row r="793" spans="4:5" x14ac:dyDescent="0.25">
      <c r="D793" s="46"/>
      <c r="E793" s="46"/>
    </row>
    <row r="794" spans="4:5" x14ac:dyDescent="0.25">
      <c r="D794" s="46"/>
      <c r="E794" s="46"/>
    </row>
    <row r="795" spans="4:5" x14ac:dyDescent="0.25">
      <c r="D795" s="46"/>
      <c r="E795" s="46"/>
    </row>
    <row r="796" spans="4:5" x14ac:dyDescent="0.25">
      <c r="D796" s="46"/>
      <c r="E796" s="46"/>
    </row>
    <row r="797" spans="4:5" x14ac:dyDescent="0.25">
      <c r="D797" s="46"/>
      <c r="E797" s="46"/>
    </row>
    <row r="798" spans="4:5" x14ac:dyDescent="0.25">
      <c r="D798" s="46"/>
      <c r="E798" s="46"/>
    </row>
    <row r="799" spans="4:5" x14ac:dyDescent="0.25">
      <c r="D799" s="46"/>
      <c r="E799" s="46"/>
    </row>
    <row r="800" spans="4:5" x14ac:dyDescent="0.25">
      <c r="D800" s="46"/>
      <c r="E800" s="46"/>
    </row>
    <row r="801" spans="4:5" x14ac:dyDescent="0.25">
      <c r="D801" s="46"/>
      <c r="E801" s="46"/>
    </row>
    <row r="802" spans="4:5" x14ac:dyDescent="0.25">
      <c r="D802" s="46"/>
      <c r="E802" s="46"/>
    </row>
    <row r="803" spans="4:5" x14ac:dyDescent="0.25">
      <c r="D803" s="46"/>
      <c r="E803" s="46"/>
    </row>
    <row r="804" spans="4:5" x14ac:dyDescent="0.25">
      <c r="D804" s="46"/>
      <c r="E804" s="46"/>
    </row>
    <row r="805" spans="4:5" x14ac:dyDescent="0.25">
      <c r="D805" s="46"/>
      <c r="E805" s="46"/>
    </row>
    <row r="806" spans="4:5" x14ac:dyDescent="0.25">
      <c r="D806" s="46"/>
      <c r="E806" s="46"/>
    </row>
    <row r="807" spans="4:5" x14ac:dyDescent="0.25">
      <c r="D807" s="46"/>
      <c r="E807" s="46"/>
    </row>
    <row r="808" spans="4:5" x14ac:dyDescent="0.25">
      <c r="D808" s="46"/>
      <c r="E808" s="46"/>
    </row>
    <row r="809" spans="4:5" x14ac:dyDescent="0.25">
      <c r="D809" s="46"/>
      <c r="E809" s="46"/>
    </row>
    <row r="810" spans="4:5" x14ac:dyDescent="0.25">
      <c r="D810" s="46"/>
      <c r="E810" s="46"/>
    </row>
    <row r="811" spans="4:5" x14ac:dyDescent="0.25">
      <c r="D811" s="46"/>
      <c r="E811" s="46"/>
    </row>
    <row r="812" spans="4:5" x14ac:dyDescent="0.25">
      <c r="D812" s="46"/>
      <c r="E812" s="46"/>
    </row>
    <row r="813" spans="4:5" x14ac:dyDescent="0.25">
      <c r="D813" s="46"/>
      <c r="E813" s="46"/>
    </row>
    <row r="814" spans="4:5" x14ac:dyDescent="0.25">
      <c r="D814" s="46"/>
      <c r="E814" s="46"/>
    </row>
    <row r="815" spans="4:5" x14ac:dyDescent="0.25">
      <c r="D815" s="46"/>
      <c r="E815" s="46"/>
    </row>
    <row r="816" spans="4:5" x14ac:dyDescent="0.25">
      <c r="D816" s="46"/>
      <c r="E816" s="46"/>
    </row>
    <row r="817" spans="4:5" x14ac:dyDescent="0.25">
      <c r="D817" s="46"/>
      <c r="E817" s="46"/>
    </row>
    <row r="818" spans="4:5" x14ac:dyDescent="0.25">
      <c r="D818" s="46"/>
      <c r="E818" s="46"/>
    </row>
    <row r="819" spans="4:5" x14ac:dyDescent="0.25">
      <c r="D819" s="46"/>
      <c r="E819" s="46"/>
    </row>
    <row r="820" spans="4:5" x14ac:dyDescent="0.25">
      <c r="D820" s="46"/>
      <c r="E820" s="46"/>
    </row>
    <row r="821" spans="4:5" x14ac:dyDescent="0.25">
      <c r="D821" s="46"/>
      <c r="E821" s="46"/>
    </row>
    <row r="822" spans="4:5" x14ac:dyDescent="0.25">
      <c r="D822" s="46"/>
      <c r="E822" s="46"/>
    </row>
    <row r="823" spans="4:5" x14ac:dyDescent="0.25">
      <c r="D823" s="46"/>
      <c r="E823" s="46"/>
    </row>
    <row r="824" spans="4:5" x14ac:dyDescent="0.25">
      <c r="D824" s="46"/>
      <c r="E824" s="46"/>
    </row>
    <row r="825" spans="4:5" x14ac:dyDescent="0.25">
      <c r="D825" s="46"/>
      <c r="E825" s="46"/>
    </row>
    <row r="826" spans="4:5" x14ac:dyDescent="0.25">
      <c r="D826" s="46"/>
      <c r="E826" s="46"/>
    </row>
    <row r="827" spans="4:5" x14ac:dyDescent="0.25">
      <c r="D827" s="46"/>
      <c r="E827" s="46"/>
    </row>
    <row r="828" spans="4:5" x14ac:dyDescent="0.25">
      <c r="D828" s="46"/>
      <c r="E828" s="46"/>
    </row>
    <row r="829" spans="4:5" x14ac:dyDescent="0.25">
      <c r="D829" s="46"/>
      <c r="E829" s="46"/>
    </row>
    <row r="830" spans="4:5" x14ac:dyDescent="0.25">
      <c r="D830" s="46"/>
      <c r="E830" s="46"/>
    </row>
    <row r="831" spans="4:5" x14ac:dyDescent="0.25">
      <c r="D831" s="46"/>
      <c r="E831" s="46"/>
    </row>
    <row r="832" spans="4:5" x14ac:dyDescent="0.25">
      <c r="D832" s="46"/>
      <c r="E832" s="46"/>
    </row>
    <row r="833" spans="4:5" x14ac:dyDescent="0.25">
      <c r="D833" s="46"/>
      <c r="E833" s="46"/>
    </row>
    <row r="834" spans="4:5" x14ac:dyDescent="0.25">
      <c r="D834" s="46"/>
      <c r="E834" s="46"/>
    </row>
    <row r="835" spans="4:5" x14ac:dyDescent="0.25">
      <c r="D835" s="46"/>
      <c r="E835" s="46"/>
    </row>
    <row r="836" spans="4:5" x14ac:dyDescent="0.25">
      <c r="D836" s="46"/>
      <c r="E836" s="46"/>
    </row>
    <row r="837" spans="4:5" x14ac:dyDescent="0.25">
      <c r="D837" s="46"/>
      <c r="E837" s="46"/>
    </row>
    <row r="838" spans="4:5" x14ac:dyDescent="0.25">
      <c r="D838" s="46"/>
      <c r="E838" s="46"/>
    </row>
    <row r="839" spans="4:5" x14ac:dyDescent="0.25">
      <c r="D839" s="46"/>
      <c r="E839" s="46"/>
    </row>
    <row r="840" spans="4:5" x14ac:dyDescent="0.25">
      <c r="D840" s="46"/>
      <c r="E840" s="46"/>
    </row>
    <row r="841" spans="4:5" x14ac:dyDescent="0.25">
      <c r="D841" s="46"/>
      <c r="E841" s="46"/>
    </row>
    <row r="842" spans="4:5" x14ac:dyDescent="0.25">
      <c r="D842" s="46"/>
      <c r="E842" s="46"/>
    </row>
    <row r="843" spans="4:5" x14ac:dyDescent="0.25">
      <c r="D843" s="46"/>
      <c r="E843" s="46"/>
    </row>
    <row r="844" spans="4:5" x14ac:dyDescent="0.25">
      <c r="D844" s="46"/>
      <c r="E844" s="46"/>
    </row>
    <row r="845" spans="4:5" x14ac:dyDescent="0.25">
      <c r="D845" s="46"/>
      <c r="E845" s="46"/>
    </row>
    <row r="846" spans="4:5" x14ac:dyDescent="0.25">
      <c r="D846" s="46"/>
      <c r="E846" s="46"/>
    </row>
    <row r="847" spans="4:5" x14ac:dyDescent="0.25">
      <c r="D847" s="46"/>
      <c r="E847" s="46"/>
    </row>
    <row r="848" spans="4:5" x14ac:dyDescent="0.25">
      <c r="D848" s="46"/>
      <c r="E848" s="46"/>
    </row>
    <row r="849" spans="4:5" x14ac:dyDescent="0.25">
      <c r="D849" s="46"/>
      <c r="E849" s="46"/>
    </row>
    <row r="850" spans="4:5" x14ac:dyDescent="0.25">
      <c r="D850" s="46"/>
      <c r="E850" s="46"/>
    </row>
    <row r="851" spans="4:5" x14ac:dyDescent="0.25">
      <c r="D851" s="46"/>
      <c r="E851" s="46"/>
    </row>
    <row r="852" spans="4:5" x14ac:dyDescent="0.25">
      <c r="D852" s="46"/>
      <c r="E852" s="46"/>
    </row>
    <row r="853" spans="4:5" x14ac:dyDescent="0.25">
      <c r="D853" s="46"/>
      <c r="E853" s="46"/>
    </row>
    <row r="854" spans="4:5" x14ac:dyDescent="0.25">
      <c r="D854" s="46"/>
      <c r="E854" s="46"/>
    </row>
    <row r="855" spans="4:5" x14ac:dyDescent="0.25">
      <c r="D855" s="46"/>
      <c r="E855" s="46"/>
    </row>
    <row r="856" spans="4:5" x14ac:dyDescent="0.25">
      <c r="D856" s="46"/>
      <c r="E856" s="46"/>
    </row>
    <row r="857" spans="4:5" x14ac:dyDescent="0.25">
      <c r="D857" s="46"/>
      <c r="E857" s="46"/>
    </row>
    <row r="858" spans="4:5" x14ac:dyDescent="0.25">
      <c r="D858" s="46"/>
      <c r="E858" s="46"/>
    </row>
    <row r="859" spans="4:5" x14ac:dyDescent="0.25">
      <c r="D859" s="46"/>
      <c r="E859" s="46"/>
    </row>
    <row r="860" spans="4:5" x14ac:dyDescent="0.25">
      <c r="D860" s="46"/>
      <c r="E860" s="46"/>
    </row>
    <row r="861" spans="4:5" x14ac:dyDescent="0.25">
      <c r="D861" s="46"/>
      <c r="E861" s="46"/>
    </row>
    <row r="862" spans="4:5" x14ac:dyDescent="0.25">
      <c r="D862" s="46"/>
      <c r="E862" s="46"/>
    </row>
    <row r="863" spans="4:5" x14ac:dyDescent="0.25">
      <c r="D863" s="46"/>
      <c r="E863" s="46"/>
    </row>
    <row r="864" spans="4:5" x14ac:dyDescent="0.25">
      <c r="D864" s="46"/>
      <c r="E864" s="46"/>
    </row>
    <row r="865" spans="4:5" x14ac:dyDescent="0.25">
      <c r="D865" s="46"/>
      <c r="E865" s="46"/>
    </row>
    <row r="866" spans="4:5" x14ac:dyDescent="0.25">
      <c r="D866" s="46"/>
      <c r="E866" s="46"/>
    </row>
    <row r="867" spans="4:5" x14ac:dyDescent="0.25">
      <c r="D867" s="46"/>
      <c r="E867" s="46"/>
    </row>
    <row r="868" spans="4:5" x14ac:dyDescent="0.25">
      <c r="D868" s="46"/>
      <c r="E868" s="46"/>
    </row>
    <row r="869" spans="4:5" x14ac:dyDescent="0.25">
      <c r="D869" s="46"/>
      <c r="E869" s="46"/>
    </row>
    <row r="870" spans="4:5" x14ac:dyDescent="0.25">
      <c r="D870" s="46"/>
      <c r="E870" s="46"/>
    </row>
    <row r="871" spans="4:5" x14ac:dyDescent="0.25">
      <c r="D871" s="46"/>
      <c r="E871" s="46"/>
    </row>
    <row r="872" spans="4:5" x14ac:dyDescent="0.25">
      <c r="D872" s="46"/>
      <c r="E872" s="46"/>
    </row>
    <row r="873" spans="4:5" x14ac:dyDescent="0.25">
      <c r="D873" s="46"/>
      <c r="E873" s="46"/>
    </row>
    <row r="874" spans="4:5" x14ac:dyDescent="0.25">
      <c r="D874" s="46"/>
      <c r="E874" s="46"/>
    </row>
    <row r="875" spans="4:5" x14ac:dyDescent="0.25">
      <c r="D875" s="46"/>
      <c r="E875" s="46"/>
    </row>
    <row r="876" spans="4:5" x14ac:dyDescent="0.25">
      <c r="D876" s="46"/>
      <c r="E876" s="46"/>
    </row>
    <row r="877" spans="4:5" x14ac:dyDescent="0.25">
      <c r="D877" s="46"/>
      <c r="E877" s="46"/>
    </row>
    <row r="878" spans="4:5" x14ac:dyDescent="0.25">
      <c r="D878" s="46"/>
      <c r="E878" s="46"/>
    </row>
    <row r="879" spans="4:5" x14ac:dyDescent="0.25">
      <c r="D879" s="46"/>
      <c r="E879" s="46"/>
    </row>
    <row r="880" spans="4:5" x14ac:dyDescent="0.25">
      <c r="D880" s="46"/>
      <c r="E880" s="46"/>
    </row>
    <row r="881" spans="4:5" x14ac:dyDescent="0.25">
      <c r="D881" s="46"/>
      <c r="E881" s="46"/>
    </row>
    <row r="882" spans="4:5" x14ac:dyDescent="0.25">
      <c r="D882" s="46"/>
      <c r="E882" s="46"/>
    </row>
    <row r="883" spans="4:5" x14ac:dyDescent="0.25">
      <c r="D883" s="46"/>
      <c r="E883" s="46"/>
    </row>
    <row r="884" spans="4:5" x14ac:dyDescent="0.25">
      <c r="D884" s="46"/>
      <c r="E884" s="46"/>
    </row>
    <row r="885" spans="4:5" x14ac:dyDescent="0.25">
      <c r="D885" s="46"/>
      <c r="E885" s="46"/>
    </row>
    <row r="886" spans="4:5" x14ac:dyDescent="0.25">
      <c r="D886" s="46"/>
      <c r="E886" s="46"/>
    </row>
    <row r="887" spans="4:5" x14ac:dyDescent="0.25">
      <c r="D887" s="46"/>
      <c r="E887" s="46"/>
    </row>
    <row r="888" spans="4:5" x14ac:dyDescent="0.25">
      <c r="D888" s="46"/>
      <c r="E888" s="46"/>
    </row>
    <row r="889" spans="4:5" x14ac:dyDescent="0.25">
      <c r="D889" s="46"/>
      <c r="E889" s="46"/>
    </row>
    <row r="890" spans="4:5" x14ac:dyDescent="0.25">
      <c r="D890" s="46"/>
      <c r="E890" s="46"/>
    </row>
    <row r="891" spans="4:5" x14ac:dyDescent="0.25">
      <c r="D891" s="46"/>
      <c r="E891" s="46"/>
    </row>
    <row r="892" spans="4:5" x14ac:dyDescent="0.25">
      <c r="D892" s="46"/>
      <c r="E892" s="46"/>
    </row>
    <row r="893" spans="4:5" x14ac:dyDescent="0.25">
      <c r="D893" s="46"/>
      <c r="E893" s="46"/>
    </row>
    <row r="894" spans="4:5" x14ac:dyDescent="0.25">
      <c r="D894" s="46"/>
      <c r="E894" s="46"/>
    </row>
    <row r="895" spans="4:5" x14ac:dyDescent="0.25">
      <c r="D895" s="46"/>
      <c r="E895" s="46"/>
    </row>
    <row r="896" spans="4:5" x14ac:dyDescent="0.25">
      <c r="D896" s="46"/>
      <c r="E896" s="46"/>
    </row>
    <row r="897" spans="4:5" x14ac:dyDescent="0.25">
      <c r="D897" s="46"/>
      <c r="E897" s="46"/>
    </row>
    <row r="898" spans="4:5" x14ac:dyDescent="0.25">
      <c r="D898" s="46"/>
      <c r="E898" s="46"/>
    </row>
    <row r="899" spans="4:5" x14ac:dyDescent="0.25">
      <c r="D899" s="46"/>
      <c r="E899" s="46"/>
    </row>
    <row r="900" spans="4:5" x14ac:dyDescent="0.25">
      <c r="D900" s="46"/>
      <c r="E900" s="46"/>
    </row>
    <row r="901" spans="4:5" x14ac:dyDescent="0.25">
      <c r="D901" s="46"/>
      <c r="E901" s="46"/>
    </row>
    <row r="902" spans="4:5" x14ac:dyDescent="0.25">
      <c r="D902" s="46"/>
      <c r="E902" s="46"/>
    </row>
    <row r="903" spans="4:5" x14ac:dyDescent="0.25">
      <c r="D903" s="46"/>
      <c r="E903" s="46"/>
    </row>
  </sheetData>
  <mergeCells count="2">
    <mergeCell ref="A50:B50"/>
    <mergeCell ref="AA51:AD51"/>
  </mergeCells>
  <dataValidations disablePrompts="1" count="8">
    <dataValidation type="list" allowBlank="1" showInputMessage="1" showErrorMessage="1" sqref="O55:O231">
      <formula1>$O$2:$O$5</formula1>
    </dataValidation>
    <dataValidation type="list" allowBlank="1" showInputMessage="1" showErrorMessage="1" sqref="R55:R231">
      <formula1>$R$2:$R$3</formula1>
    </dataValidation>
    <dataValidation type="list" allowBlank="1" showInputMessage="1" showErrorMessage="1" sqref="B55:B231">
      <formula1>"Buy,Sell"</formula1>
    </dataValidation>
    <dataValidation type="list" allowBlank="1" showInputMessage="1" showErrorMessage="1" sqref="K55:K231">
      <formula1>$K$2:$K$9</formula1>
    </dataValidation>
    <dataValidation type="list" allowBlank="1" showInputMessage="1" showErrorMessage="1" sqref="I55:I231">
      <formula1>$I$2:$I$22</formula1>
    </dataValidation>
    <dataValidation type="whole" operator="equal" allowBlank="1" showInputMessage="1" showErrorMessage="1" sqref="A54">
      <formula1>0</formula1>
    </dataValidation>
    <dataValidation type="custom" allowBlank="1" showInputMessage="1" showErrorMessage="1" sqref="M55:M231">
      <formula1>OR(M55="Custom",ISNUMBER(M55)=TRUE)</formula1>
    </dataValidation>
    <dataValidation type="list" allowBlank="1" showInputMessage="1" showErrorMessage="1" sqref="G55:G555">
      <formula1>$G$2:$G$34</formula1>
    </dataValidation>
  </dataValidations>
  <printOptions horizontalCentered="1"/>
  <pageMargins left="0.5" right="0.5" top="0.5" bottom="0.5" header="0.3" footer="0.3"/>
  <pageSetup paperSize="5" scale="55"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79" r:id="rId4" name="Button 55">
              <controlPr defaultSize="0" print="0" autoFill="0" autoPict="0" macro="[0]!AllSwaps">
                <anchor moveWithCells="1" sizeWithCells="1">
                  <from>
                    <xdr:col>0</xdr:col>
                    <xdr:colOff>7620</xdr:colOff>
                    <xdr:row>40</xdr:row>
                    <xdr:rowOff>0</xdr:rowOff>
                  </from>
                  <to>
                    <xdr:col>1</xdr:col>
                    <xdr:colOff>426720</xdr:colOff>
                    <xdr:row>41</xdr:row>
                    <xdr:rowOff>0</xdr:rowOff>
                  </to>
                </anchor>
              </controlPr>
            </control>
          </mc:Choice>
        </mc:AlternateContent>
        <mc:AlternateContent xmlns:mc="http://schemas.openxmlformats.org/markup-compatibility/2006">
          <mc:Choice Requires="x14">
            <control shapeId="1080" r:id="rId5" name="Button 56">
              <controlPr defaultSize="0" print="0" autoFill="0" autoPict="0" macro="[0]!SomeSwaps">
                <anchor moveWithCells="1" sizeWithCells="1">
                  <from>
                    <xdr:col>3</xdr:col>
                    <xdr:colOff>7620</xdr:colOff>
                    <xdr:row>40</xdr:row>
                    <xdr:rowOff>0</xdr:rowOff>
                  </from>
                  <to>
                    <xdr:col>4</xdr:col>
                    <xdr:colOff>381000</xdr:colOff>
                    <xdr:row>41</xdr:row>
                    <xdr:rowOff>0</xdr:rowOff>
                  </to>
                </anchor>
              </controlPr>
            </control>
          </mc:Choice>
        </mc:AlternateContent>
        <mc:AlternateContent xmlns:mc="http://schemas.openxmlformats.org/markup-compatibility/2006">
          <mc:Choice Requires="x14">
            <control shapeId="1081" r:id="rId6" name="Button 57">
              <controlPr defaultSize="0" print="0" autoFill="0" autoPict="0" macro="[0]!PrintResults">
                <anchor moveWithCells="1" sizeWithCells="1">
                  <from>
                    <xdr:col>4</xdr:col>
                    <xdr:colOff>586740</xdr:colOff>
                    <xdr:row>40</xdr:row>
                    <xdr:rowOff>0</xdr:rowOff>
                  </from>
                  <to>
                    <xdr:col>6</xdr:col>
                    <xdr:colOff>480060</xdr:colOff>
                    <xdr:row>41</xdr:row>
                    <xdr:rowOff>0</xdr:rowOff>
                  </to>
                </anchor>
              </controlPr>
            </control>
          </mc:Choice>
        </mc:AlternateContent>
        <mc:AlternateContent xmlns:mc="http://schemas.openxmlformats.org/markup-compatibility/2006">
          <mc:Choice Requires="x14">
            <control shapeId="1096" r:id="rId7" name="Button 72">
              <controlPr defaultSize="0" print="0" autoFill="0" autoPict="0" macro="[0]!AddOneDeal">
                <anchor moveWithCells="1" sizeWithCells="1">
                  <from>
                    <xdr:col>0</xdr:col>
                    <xdr:colOff>0</xdr:colOff>
                    <xdr:row>34</xdr:row>
                    <xdr:rowOff>7620</xdr:rowOff>
                  </from>
                  <to>
                    <xdr:col>3</xdr:col>
                    <xdr:colOff>548640</xdr:colOff>
                    <xdr:row>34</xdr:row>
                    <xdr:rowOff>312420</xdr:rowOff>
                  </to>
                </anchor>
              </controlPr>
            </control>
          </mc:Choice>
        </mc:AlternateContent>
        <mc:AlternateContent xmlns:mc="http://schemas.openxmlformats.org/markup-compatibility/2006">
          <mc:Choice Requires="x14">
            <control shapeId="1097" r:id="rId8" name="Button 73">
              <controlPr defaultSize="0" print="0" autoFill="0" autoPict="0" macro="[0]!Adder_Raw_Curve">
                <anchor moveWithCells="1" sizeWithCells="1">
                  <from>
                    <xdr:col>3</xdr:col>
                    <xdr:colOff>556260</xdr:colOff>
                    <xdr:row>34</xdr:row>
                    <xdr:rowOff>7620</xdr:rowOff>
                  </from>
                  <to>
                    <xdr:col>6</xdr:col>
                    <xdr:colOff>510540</xdr:colOff>
                    <xdr:row>34</xdr:row>
                    <xdr:rowOff>312420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CB904"/>
  <sheetViews>
    <sheetView topLeftCell="A35" zoomScale="75" workbookViewId="0">
      <selection activeCell="A60" sqref="A60"/>
    </sheetView>
  </sheetViews>
  <sheetFormatPr defaultColWidth="9.109375" defaultRowHeight="13.2" outlineLevelRow="1" x14ac:dyDescent="0.25"/>
  <cols>
    <col min="1" max="2" width="8.6640625" style="1" customWidth="1"/>
    <col min="3" max="3" width="9.33203125" style="1" hidden="1" customWidth="1"/>
    <col min="4" max="4" width="9.6640625" style="1" customWidth="1"/>
    <col min="5" max="5" width="9.33203125" style="1" hidden="1" customWidth="1"/>
    <col min="6" max="6" width="9.33203125" style="1" customWidth="1"/>
    <col min="7" max="7" width="9.33203125" style="1" hidden="1" customWidth="1"/>
    <col min="8" max="9" width="8.44140625" style="11" customWidth="1"/>
    <col min="10" max="10" width="6.88671875" style="1" customWidth="1"/>
    <col min="11" max="11" width="15.109375" style="1" bestFit="1" customWidth="1"/>
    <col min="12" max="12" width="7.5546875" style="1" hidden="1" customWidth="1"/>
    <col min="13" max="13" width="12.6640625" style="1" customWidth="1"/>
    <col min="14" max="14" width="7.5546875" style="1" hidden="1" customWidth="1"/>
    <col min="15" max="15" width="15.44140625" style="1" customWidth="1"/>
    <col min="16" max="16" width="9.5546875" style="1" hidden="1" customWidth="1"/>
    <col min="17" max="19" width="8.6640625" style="1" customWidth="1"/>
    <col min="20" max="20" width="8.6640625" style="1" hidden="1" customWidth="1"/>
    <col min="21" max="21" width="8.6640625" style="1" customWidth="1"/>
    <col min="22" max="22" width="8.6640625" style="1" hidden="1" customWidth="1"/>
    <col min="23" max="23" width="8.6640625" style="1" customWidth="1"/>
    <col min="24" max="24" width="8.6640625" style="1" hidden="1" customWidth="1"/>
    <col min="25" max="26" width="8.6640625" style="1" customWidth="1"/>
    <col min="27" max="27" width="8.88671875" style="20" hidden="1" customWidth="1"/>
    <col min="28" max="28" width="8.88671875" style="1" hidden="1" customWidth="1"/>
    <col min="29" max="29" width="12.44140625" style="1" customWidth="1"/>
    <col min="30" max="30" width="2.6640625" style="1" customWidth="1"/>
    <col min="31" max="32" width="11.6640625" style="1" customWidth="1"/>
    <col min="33" max="34" width="10.88671875" style="1" customWidth="1"/>
    <col min="35" max="35" width="11.6640625" style="1" customWidth="1"/>
    <col min="36" max="36" width="12.5546875" style="1" customWidth="1"/>
    <col min="37" max="38" width="11.5546875" style="1" customWidth="1"/>
    <col min="39" max="39" width="12.5546875" style="1" customWidth="1"/>
    <col min="40" max="41" width="11.5546875" style="1" customWidth="1"/>
    <col min="42" max="42" width="12.5546875" style="1" customWidth="1"/>
    <col min="43" max="43" width="8.88671875" customWidth="1"/>
    <col min="44" max="44" width="11.6640625" customWidth="1"/>
    <col min="45" max="49" width="11.6640625" style="1" customWidth="1"/>
    <col min="50" max="50" width="14.109375" style="1" customWidth="1"/>
    <col min="51" max="16384" width="9.109375" style="1"/>
  </cols>
  <sheetData>
    <row r="1" spans="2:29" hidden="1" outlineLevel="1" x14ac:dyDescent="0.25"/>
    <row r="2" spans="2:29" hidden="1" outlineLevel="1" x14ac:dyDescent="0.25">
      <c r="B2" s="9" t="s">
        <v>45</v>
      </c>
      <c r="D2" s="9" t="s">
        <v>57</v>
      </c>
      <c r="F2" s="9" t="s">
        <v>60</v>
      </c>
      <c r="K2" s="9" t="s">
        <v>87</v>
      </c>
      <c r="M2" s="9" t="s">
        <v>49</v>
      </c>
      <c r="O2" s="9" t="s">
        <v>18</v>
      </c>
      <c r="S2" s="9" t="s">
        <v>63</v>
      </c>
      <c r="U2" s="9" t="s">
        <v>63</v>
      </c>
      <c r="W2" s="9" t="s">
        <v>67</v>
      </c>
      <c r="Z2" s="38" t="s">
        <v>27</v>
      </c>
      <c r="AA2" s="21"/>
      <c r="AC2" s="38" t="s">
        <v>30</v>
      </c>
    </row>
    <row r="3" spans="2:29" hidden="1" outlineLevel="1" x14ac:dyDescent="0.25">
      <c r="B3" s="37" t="s">
        <v>12</v>
      </c>
      <c r="D3" s="37" t="s">
        <v>56</v>
      </c>
      <c r="F3" s="36" t="s">
        <v>29</v>
      </c>
      <c r="K3" s="36" t="s">
        <v>88</v>
      </c>
      <c r="M3" s="36" t="s">
        <v>112</v>
      </c>
      <c r="O3" s="36" t="s">
        <v>38</v>
      </c>
      <c r="S3" s="37" t="s">
        <v>14</v>
      </c>
      <c r="U3" s="37" t="s">
        <v>14</v>
      </c>
      <c r="W3" s="36" t="s">
        <v>68</v>
      </c>
      <c r="Z3" s="39" t="s">
        <v>28</v>
      </c>
      <c r="AA3" s="21"/>
      <c r="AC3" s="41" t="s">
        <v>31</v>
      </c>
    </row>
    <row r="4" spans="2:29" hidden="1" outlineLevel="1" x14ac:dyDescent="0.25">
      <c r="F4" s="37" t="s">
        <v>28</v>
      </c>
      <c r="K4" s="36" t="s">
        <v>89</v>
      </c>
      <c r="M4" s="36" t="s">
        <v>113</v>
      </c>
      <c r="O4" s="36" t="s">
        <v>39</v>
      </c>
      <c r="W4" s="37" t="s">
        <v>69</v>
      </c>
      <c r="Z4" s="39" t="s">
        <v>29</v>
      </c>
      <c r="AA4" s="21"/>
    </row>
    <row r="5" spans="2:29" ht="14.25" hidden="1" customHeight="1" outlineLevel="1" x14ac:dyDescent="0.25">
      <c r="K5" s="36" t="s">
        <v>90</v>
      </c>
      <c r="M5" s="36" t="s">
        <v>114</v>
      </c>
      <c r="O5" s="36" t="s">
        <v>40</v>
      </c>
      <c r="Z5" s="40">
        <v>1</v>
      </c>
      <c r="AA5" s="21"/>
    </row>
    <row r="6" spans="2:29" hidden="1" outlineLevel="1" x14ac:dyDescent="0.25">
      <c r="K6" s="36" t="s">
        <v>91</v>
      </c>
      <c r="M6" s="36" t="s">
        <v>115</v>
      </c>
      <c r="O6" s="36" t="s">
        <v>41</v>
      </c>
    </row>
    <row r="7" spans="2:29" hidden="1" outlineLevel="1" x14ac:dyDescent="0.25">
      <c r="K7" s="36" t="s">
        <v>92</v>
      </c>
      <c r="M7" s="36" t="s">
        <v>116</v>
      </c>
      <c r="O7" s="36" t="s">
        <v>42</v>
      </c>
    </row>
    <row r="8" spans="2:29" hidden="1" outlineLevel="1" x14ac:dyDescent="0.25">
      <c r="K8" s="36" t="s">
        <v>93</v>
      </c>
      <c r="M8" s="36" t="s">
        <v>117</v>
      </c>
      <c r="O8" s="36" t="s">
        <v>43</v>
      </c>
    </row>
    <row r="9" spans="2:29" hidden="1" outlineLevel="1" x14ac:dyDescent="0.25">
      <c r="K9" s="36" t="s">
        <v>94</v>
      </c>
      <c r="M9" s="36" t="s">
        <v>118</v>
      </c>
      <c r="O9" s="37" t="s">
        <v>44</v>
      </c>
    </row>
    <row r="10" spans="2:29" hidden="1" outlineLevel="1" x14ac:dyDescent="0.25">
      <c r="K10" s="36" t="s">
        <v>184</v>
      </c>
      <c r="M10" s="36" t="s">
        <v>119</v>
      </c>
      <c r="O10" s="3"/>
    </row>
    <row r="11" spans="2:29" hidden="1" outlineLevel="1" x14ac:dyDescent="0.25">
      <c r="K11" s="36" t="s">
        <v>183</v>
      </c>
      <c r="M11" s="36" t="s">
        <v>120</v>
      </c>
      <c r="O11" s="3"/>
    </row>
    <row r="12" spans="2:29" hidden="1" outlineLevel="1" x14ac:dyDescent="0.25">
      <c r="K12" s="36" t="s">
        <v>185</v>
      </c>
      <c r="M12" s="36" t="s">
        <v>121</v>
      </c>
      <c r="O12" s="3"/>
    </row>
    <row r="13" spans="2:29" hidden="1" outlineLevel="1" x14ac:dyDescent="0.25">
      <c r="K13" s="36" t="s">
        <v>186</v>
      </c>
      <c r="M13" s="36" t="s">
        <v>122</v>
      </c>
      <c r="O13" s="3"/>
    </row>
    <row r="14" spans="2:29" hidden="1" outlineLevel="1" x14ac:dyDescent="0.25">
      <c r="K14" s="36" t="s">
        <v>180</v>
      </c>
      <c r="M14" s="36" t="s">
        <v>123</v>
      </c>
      <c r="O14" s="3"/>
    </row>
    <row r="15" spans="2:29" hidden="1" outlineLevel="1" x14ac:dyDescent="0.25">
      <c r="K15" s="36" t="s">
        <v>95</v>
      </c>
      <c r="M15" s="36" t="s">
        <v>124</v>
      </c>
      <c r="O15" s="3"/>
    </row>
    <row r="16" spans="2:29" hidden="1" outlineLevel="1" x14ac:dyDescent="0.25">
      <c r="K16" s="36" t="s">
        <v>96</v>
      </c>
      <c r="M16" s="36" t="s">
        <v>125</v>
      </c>
      <c r="O16" s="3"/>
    </row>
    <row r="17" spans="11:15" hidden="1" outlineLevel="1" x14ac:dyDescent="0.25">
      <c r="K17" s="36" t="s">
        <v>97</v>
      </c>
      <c r="M17" s="36" t="s">
        <v>126</v>
      </c>
      <c r="O17" s="3"/>
    </row>
    <row r="18" spans="11:15" hidden="1" outlineLevel="1" x14ac:dyDescent="0.25">
      <c r="K18" s="36" t="s">
        <v>98</v>
      </c>
      <c r="M18" s="36" t="s">
        <v>127</v>
      </c>
      <c r="O18" s="3"/>
    </row>
    <row r="19" spans="11:15" hidden="1" outlineLevel="1" x14ac:dyDescent="0.25">
      <c r="K19" s="36" t="s">
        <v>99</v>
      </c>
      <c r="M19" s="36" t="s">
        <v>128</v>
      </c>
      <c r="O19" s="3"/>
    </row>
    <row r="20" spans="11:15" hidden="1" outlineLevel="1" x14ac:dyDescent="0.25">
      <c r="K20" s="36" t="s">
        <v>100</v>
      </c>
      <c r="M20" s="36" t="s">
        <v>129</v>
      </c>
      <c r="O20" s="3"/>
    </row>
    <row r="21" spans="11:15" hidden="1" outlineLevel="1" x14ac:dyDescent="0.25">
      <c r="K21" s="36" t="s">
        <v>187</v>
      </c>
      <c r="M21" s="36"/>
      <c r="O21" s="3"/>
    </row>
    <row r="22" spans="11:15" hidden="1" outlineLevel="1" x14ac:dyDescent="0.25">
      <c r="K22" s="36" t="s">
        <v>101</v>
      </c>
      <c r="M22" s="37" t="s">
        <v>130</v>
      </c>
      <c r="O22" s="3"/>
    </row>
    <row r="23" spans="11:15" hidden="1" outlineLevel="1" x14ac:dyDescent="0.25">
      <c r="K23" s="36" t="s">
        <v>181</v>
      </c>
      <c r="O23" s="3"/>
    </row>
    <row r="24" spans="11:15" hidden="1" outlineLevel="1" x14ac:dyDescent="0.25">
      <c r="K24" s="36" t="s">
        <v>102</v>
      </c>
      <c r="O24" s="3"/>
    </row>
    <row r="25" spans="11:15" hidden="1" outlineLevel="1" x14ac:dyDescent="0.25">
      <c r="K25" s="36" t="s">
        <v>103</v>
      </c>
      <c r="O25" s="3"/>
    </row>
    <row r="26" spans="11:15" hidden="1" outlineLevel="1" x14ac:dyDescent="0.25">
      <c r="K26" s="36" t="s">
        <v>104</v>
      </c>
      <c r="O26" s="3"/>
    </row>
    <row r="27" spans="11:15" hidden="1" outlineLevel="1" x14ac:dyDescent="0.25">
      <c r="K27" s="36" t="s">
        <v>105</v>
      </c>
      <c r="O27" s="3"/>
    </row>
    <row r="28" spans="11:15" hidden="1" outlineLevel="1" x14ac:dyDescent="0.25">
      <c r="K28" s="36" t="s">
        <v>106</v>
      </c>
      <c r="O28" s="3"/>
    </row>
    <row r="29" spans="11:15" hidden="1" outlineLevel="1" x14ac:dyDescent="0.25">
      <c r="K29" s="36" t="s">
        <v>107</v>
      </c>
    </row>
    <row r="30" spans="11:15" hidden="1" outlineLevel="1" x14ac:dyDescent="0.25">
      <c r="K30" s="36" t="s">
        <v>108</v>
      </c>
    </row>
    <row r="31" spans="11:15" hidden="1" outlineLevel="1" x14ac:dyDescent="0.25">
      <c r="K31" s="36" t="s">
        <v>109</v>
      </c>
    </row>
    <row r="32" spans="11:15" hidden="1" outlineLevel="1" x14ac:dyDescent="0.25">
      <c r="K32" s="36" t="s">
        <v>110</v>
      </c>
    </row>
    <row r="33" spans="1:80" hidden="1" outlineLevel="1" x14ac:dyDescent="0.25">
      <c r="K33" s="36" t="s">
        <v>111</v>
      </c>
    </row>
    <row r="34" spans="1:80" hidden="1" outlineLevel="1" x14ac:dyDescent="0.25">
      <c r="K34" s="37" t="s">
        <v>188</v>
      </c>
    </row>
    <row r="35" spans="1:80" ht="27" customHeight="1" collapsed="1" x14ac:dyDescent="0.3">
      <c r="A35" s="77"/>
      <c r="B35" s="78"/>
      <c r="C35" s="78"/>
      <c r="D35" s="78"/>
      <c r="E35" s="78"/>
      <c r="F35" s="78"/>
      <c r="G35" s="78"/>
      <c r="H35" s="79"/>
      <c r="I35" s="79"/>
      <c r="J35" s="78"/>
      <c r="K35" s="78"/>
      <c r="L35" s="78"/>
      <c r="M35" s="78"/>
      <c r="N35" s="78"/>
      <c r="O35" s="78"/>
      <c r="P35" s="78"/>
      <c r="Q35" s="78"/>
      <c r="R35" s="78"/>
      <c r="S35" s="78"/>
      <c r="T35" s="78"/>
      <c r="U35" s="78"/>
      <c r="V35" s="78"/>
      <c r="W35" s="78"/>
      <c r="X35" s="78"/>
      <c r="Y35" s="78"/>
      <c r="Z35" s="78"/>
      <c r="AA35" s="80"/>
      <c r="AB35" s="78"/>
      <c r="AC35" s="78"/>
      <c r="AD35" s="78"/>
      <c r="AE35" s="78"/>
      <c r="AF35" s="78"/>
      <c r="AG35" s="78"/>
      <c r="AH35" s="78"/>
      <c r="AI35" s="78"/>
      <c r="AJ35" s="78"/>
      <c r="AK35" s="78"/>
      <c r="AL35" s="78"/>
      <c r="AM35" s="78"/>
      <c r="AN35" s="78"/>
      <c r="AO35" s="78"/>
      <c r="AP35" s="78"/>
      <c r="AQ35" s="108"/>
      <c r="AR35" s="10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row>
    <row r="36" spans="1:80" x14ac:dyDescent="0.25">
      <c r="A36" s="81" t="s">
        <v>48</v>
      </c>
      <c r="B36" s="78"/>
      <c r="C36" s="78"/>
      <c r="D36" s="78"/>
      <c r="E36" s="78"/>
      <c r="F36" s="78"/>
      <c r="G36" s="78"/>
      <c r="H36" s="79"/>
      <c r="I36" s="79"/>
      <c r="J36" s="78"/>
      <c r="K36" s="78"/>
      <c r="L36" s="78"/>
      <c r="M36" s="78"/>
      <c r="N36" s="78"/>
      <c r="O36" s="78"/>
      <c r="P36" s="78"/>
      <c r="Q36" s="78"/>
      <c r="R36" s="78"/>
      <c r="S36" s="78"/>
      <c r="T36" s="78"/>
      <c r="U36" s="78"/>
      <c r="V36" s="78"/>
      <c r="W36" s="78"/>
      <c r="X36" s="78"/>
      <c r="Y36" s="78"/>
      <c r="Z36" s="78"/>
      <c r="AA36" s="80"/>
      <c r="AB36" s="78"/>
      <c r="AC36" s="78"/>
      <c r="AD36" s="78"/>
      <c r="AE36" s="78"/>
      <c r="AF36" s="78"/>
      <c r="AG36" s="78"/>
      <c r="AH36" s="78"/>
      <c r="AI36" s="78"/>
      <c r="AJ36" s="78"/>
      <c r="AK36" s="78"/>
      <c r="AL36" s="78"/>
      <c r="AM36" s="78"/>
      <c r="AN36" s="78"/>
      <c r="AO36" s="78"/>
      <c r="AP36" s="78"/>
      <c r="AQ36" s="108"/>
      <c r="AR36" s="10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row>
    <row r="37" spans="1:80" x14ac:dyDescent="0.25">
      <c r="A37" s="78"/>
      <c r="B37" s="78"/>
      <c r="C37" s="78"/>
      <c r="D37" s="78"/>
      <c r="E37" s="78"/>
      <c r="F37" s="78"/>
      <c r="G37" s="78"/>
      <c r="H37" s="79"/>
      <c r="I37" s="79"/>
      <c r="J37" s="78"/>
      <c r="K37" s="78"/>
      <c r="L37" s="78"/>
      <c r="M37" s="78"/>
      <c r="N37" s="78"/>
      <c r="O37" s="78"/>
      <c r="P37" s="78"/>
      <c r="Q37" s="78"/>
      <c r="R37" s="78"/>
      <c r="S37" s="78"/>
      <c r="T37" s="78"/>
      <c r="U37" s="78"/>
      <c r="V37" s="78"/>
      <c r="W37" s="78"/>
      <c r="X37" s="78"/>
      <c r="Y37" s="78"/>
      <c r="Z37" s="78"/>
      <c r="AA37" s="80"/>
      <c r="AB37" s="78"/>
      <c r="AC37" s="78"/>
      <c r="AD37" s="78"/>
      <c r="AE37" s="78"/>
      <c r="AF37" s="78"/>
      <c r="AG37" s="78"/>
      <c r="AH37" s="78"/>
      <c r="AI37" s="78"/>
      <c r="AJ37" s="78"/>
      <c r="AK37" s="78"/>
      <c r="AL37" s="78"/>
      <c r="AM37" s="78"/>
      <c r="AN37" s="78"/>
      <c r="AO37" s="78"/>
      <c r="AP37" s="78"/>
      <c r="AQ37" s="108"/>
      <c r="AR37" s="10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row>
    <row r="38" spans="1:80" ht="15.6" x14ac:dyDescent="0.3">
      <c r="A38" s="78"/>
      <c r="B38" s="82" t="s">
        <v>50</v>
      </c>
      <c r="C38" s="78"/>
      <c r="D38" s="78"/>
      <c r="E38" s="78"/>
      <c r="F38" s="78"/>
      <c r="G38" s="78"/>
      <c r="H38" s="79"/>
      <c r="I38" s="79"/>
      <c r="J38" s="78"/>
      <c r="K38" s="78"/>
      <c r="L38" s="78"/>
      <c r="M38" s="78"/>
      <c r="N38" s="78"/>
      <c r="O38" s="78"/>
      <c r="P38" s="78"/>
      <c r="Q38" s="78"/>
      <c r="R38" s="78"/>
      <c r="S38" s="78"/>
      <c r="T38" s="78"/>
      <c r="U38" s="78"/>
      <c r="V38" s="78"/>
      <c r="W38" s="78"/>
      <c r="X38" s="78"/>
      <c r="Y38" s="78"/>
      <c r="Z38" s="78"/>
      <c r="AA38" s="80"/>
      <c r="AB38" s="78"/>
      <c r="AC38" s="78"/>
      <c r="AD38" s="78"/>
      <c r="AE38" s="78"/>
      <c r="AF38" s="78"/>
      <c r="AG38" s="78"/>
      <c r="AH38" s="78"/>
      <c r="AI38" s="78"/>
      <c r="AJ38" s="78"/>
      <c r="AK38" s="78"/>
      <c r="AL38" s="78"/>
      <c r="AM38" s="78"/>
      <c r="AN38" s="78"/>
      <c r="AO38" s="78"/>
      <c r="AP38" s="78"/>
      <c r="AQ38" s="108"/>
      <c r="AR38" s="10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row>
    <row r="39" spans="1:80" ht="15" x14ac:dyDescent="0.25">
      <c r="A39" s="78"/>
      <c r="B39" s="83" t="s">
        <v>79</v>
      </c>
      <c r="C39" s="78"/>
      <c r="D39" s="78"/>
      <c r="E39" s="78"/>
      <c r="F39" s="78"/>
      <c r="G39" s="78"/>
      <c r="H39" s="79"/>
      <c r="I39" s="79"/>
      <c r="J39" s="78"/>
      <c r="K39" s="78"/>
      <c r="L39" s="78"/>
      <c r="M39" s="78"/>
      <c r="N39" s="78"/>
      <c r="O39" s="78"/>
      <c r="P39" s="78"/>
      <c r="Q39" s="78"/>
      <c r="R39" s="78"/>
      <c r="S39" s="78"/>
      <c r="T39" s="78"/>
      <c r="U39" s="78"/>
      <c r="V39" s="78"/>
      <c r="W39" s="78"/>
      <c r="X39" s="78"/>
      <c r="Y39" s="78"/>
      <c r="Z39" s="78"/>
      <c r="AA39" s="80"/>
      <c r="AB39" s="78"/>
      <c r="AC39" s="78"/>
      <c r="AD39" s="78"/>
      <c r="AE39" s="78"/>
      <c r="AF39" s="78"/>
      <c r="AG39" s="78"/>
      <c r="AH39" s="78"/>
      <c r="AI39" s="78"/>
      <c r="AJ39" s="78"/>
      <c r="AK39" s="78"/>
      <c r="AL39" s="78"/>
      <c r="AM39" s="78"/>
      <c r="AN39" s="78"/>
      <c r="AO39" s="78"/>
      <c r="AP39" s="78"/>
      <c r="AQ39" s="108"/>
      <c r="AR39" s="10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row>
    <row r="40" spans="1:80" ht="12.75" customHeight="1" x14ac:dyDescent="0.25">
      <c r="A40" s="78"/>
      <c r="B40" s="78"/>
      <c r="C40" s="78"/>
      <c r="D40" s="78"/>
      <c r="E40" s="78"/>
      <c r="F40" s="78"/>
      <c r="G40" s="78"/>
      <c r="H40" s="79"/>
      <c r="I40" s="79"/>
      <c r="J40" s="78"/>
      <c r="K40" s="78"/>
      <c r="L40" s="78"/>
      <c r="M40" s="78"/>
      <c r="N40" s="78"/>
      <c r="O40" s="78"/>
      <c r="P40" s="78"/>
      <c r="Q40" s="78"/>
      <c r="R40" s="78"/>
      <c r="S40" s="78"/>
      <c r="T40" s="78"/>
      <c r="U40" s="78"/>
      <c r="V40" s="78"/>
      <c r="W40" s="78"/>
      <c r="X40" s="78"/>
      <c r="Y40" s="78"/>
      <c r="Z40" s="78"/>
      <c r="AA40" s="80"/>
      <c r="AB40" s="78"/>
      <c r="AC40" s="78"/>
      <c r="AD40" s="78"/>
      <c r="AE40" s="78"/>
      <c r="AF40" s="78"/>
      <c r="AG40" s="78"/>
      <c r="AH40" s="78"/>
      <c r="AI40" s="78"/>
      <c r="AJ40" s="78"/>
      <c r="AK40" s="78"/>
      <c r="AL40" s="78"/>
      <c r="AM40" s="78"/>
      <c r="AN40" s="78"/>
      <c r="AO40" s="78"/>
      <c r="AP40" s="78"/>
      <c r="AQ40" s="108"/>
      <c r="AR40" s="10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row>
    <row r="41" spans="1:80" ht="24" customHeight="1" x14ac:dyDescent="0.25">
      <c r="A41" s="78"/>
      <c r="B41" s="78"/>
      <c r="C41" s="78"/>
      <c r="D41" s="78"/>
      <c r="E41" s="78"/>
      <c r="F41" s="78"/>
      <c r="G41" s="78"/>
      <c r="H41" s="79"/>
      <c r="I41" s="79"/>
      <c r="J41" s="78"/>
      <c r="K41" s="78"/>
      <c r="L41" s="78"/>
      <c r="M41" s="78"/>
      <c r="N41" s="78"/>
      <c r="O41" s="78"/>
      <c r="P41" s="78"/>
      <c r="Q41" s="78"/>
      <c r="R41" s="78"/>
      <c r="S41" s="78"/>
      <c r="T41" s="78"/>
      <c r="U41" s="78"/>
      <c r="V41" s="78"/>
      <c r="W41" s="78"/>
      <c r="X41" s="78"/>
      <c r="Y41" s="78"/>
      <c r="Z41" s="78"/>
      <c r="AA41" s="80"/>
      <c r="AB41" s="78"/>
      <c r="AC41" s="78"/>
      <c r="AD41" s="78"/>
      <c r="AE41" s="78"/>
      <c r="AF41" s="78"/>
      <c r="AG41" s="78"/>
      <c r="AH41" s="78"/>
      <c r="AI41" s="78"/>
      <c r="AJ41" s="78"/>
      <c r="AK41" s="78"/>
      <c r="AL41" s="78"/>
      <c r="AM41" s="78"/>
      <c r="AN41" s="78"/>
      <c r="AO41" s="78"/>
      <c r="AP41" s="78"/>
      <c r="AQ41" s="108"/>
      <c r="AR41" s="10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row>
    <row r="42" spans="1:80" ht="12.75" customHeight="1" x14ac:dyDescent="0.25">
      <c r="A42" s="78"/>
      <c r="B42" s="78"/>
      <c r="C42" s="78"/>
      <c r="D42" s="78"/>
      <c r="E42" s="78"/>
      <c r="F42" s="78"/>
      <c r="G42" s="78"/>
      <c r="H42" s="79"/>
      <c r="I42" s="79"/>
      <c r="J42" s="78"/>
      <c r="K42" s="78"/>
      <c r="L42" s="78"/>
      <c r="M42" s="78"/>
      <c r="N42" s="78"/>
      <c r="O42" s="78"/>
      <c r="P42" s="78"/>
      <c r="Q42" s="78"/>
      <c r="R42" s="78"/>
      <c r="S42" s="78"/>
      <c r="T42" s="78"/>
      <c r="U42" s="78"/>
      <c r="V42" s="78"/>
      <c r="W42" s="78"/>
      <c r="X42" s="78"/>
      <c r="Y42" s="78"/>
      <c r="Z42" s="78"/>
      <c r="AA42" s="80"/>
      <c r="AB42" s="78"/>
      <c r="AC42" s="78"/>
      <c r="AD42" s="78"/>
      <c r="AE42" s="78"/>
      <c r="AF42" s="78"/>
      <c r="AG42" s="78"/>
      <c r="AH42" s="78"/>
      <c r="AI42" s="78"/>
      <c r="AJ42" s="78"/>
      <c r="AK42" s="78"/>
      <c r="AL42" s="78"/>
      <c r="AM42" s="78"/>
      <c r="AN42" s="78"/>
      <c r="AO42" s="78"/>
      <c r="AP42" s="78"/>
      <c r="AQ42" s="108"/>
      <c r="AR42" s="10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row>
    <row r="43" spans="1:80" ht="12.75" customHeight="1" x14ac:dyDescent="0.25">
      <c r="A43" s="84" t="s">
        <v>0</v>
      </c>
      <c r="B43" s="84"/>
      <c r="C43" s="84"/>
      <c r="D43" s="84"/>
      <c r="E43" s="84"/>
      <c r="F43" s="84"/>
      <c r="G43" s="84"/>
      <c r="H43" s="85"/>
      <c r="I43" s="78"/>
      <c r="J43" s="86"/>
      <c r="K43" s="86"/>
      <c r="L43" s="86"/>
      <c r="M43" s="86"/>
      <c r="N43" s="86"/>
      <c r="O43" s="78"/>
      <c r="P43" s="78"/>
      <c r="Q43" s="78"/>
      <c r="R43" s="78"/>
      <c r="S43" s="78"/>
      <c r="T43" s="78"/>
      <c r="U43" s="78"/>
      <c r="V43" s="78"/>
      <c r="W43" s="78"/>
      <c r="X43" s="78"/>
      <c r="Y43" s="78"/>
      <c r="Z43" s="78"/>
      <c r="AA43" s="80"/>
      <c r="AB43" s="78"/>
      <c r="AC43" s="78"/>
      <c r="AD43" s="78"/>
      <c r="AE43" s="87"/>
      <c r="AF43" s="87"/>
      <c r="AG43" s="87"/>
      <c r="AH43" s="87"/>
      <c r="AI43" s="87"/>
      <c r="AJ43" s="87"/>
      <c r="AK43" s="87"/>
      <c r="AL43" s="87"/>
      <c r="AM43" s="87"/>
      <c r="AN43" s="87"/>
      <c r="AO43" s="87"/>
      <c r="AP43" s="87"/>
      <c r="AQ43" s="108"/>
      <c r="AR43" s="10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row>
    <row r="44" spans="1:80" ht="12.75" customHeight="1" x14ac:dyDescent="0.25">
      <c r="A44" s="84" t="s">
        <v>3</v>
      </c>
      <c r="B44" s="84"/>
      <c r="C44" s="84"/>
      <c r="D44" s="84"/>
      <c r="E44" s="84"/>
      <c r="F44" s="84"/>
      <c r="G44" s="84"/>
      <c r="H44" s="85"/>
      <c r="I44" s="79"/>
      <c r="J44" s="86"/>
      <c r="K44" s="86"/>
      <c r="L44" s="86"/>
      <c r="M44" s="86"/>
      <c r="N44" s="86"/>
      <c r="O44" s="78"/>
      <c r="P44" s="78"/>
      <c r="Q44" s="78"/>
      <c r="R44" s="78"/>
      <c r="S44" s="78"/>
      <c r="T44" s="78"/>
      <c r="U44" s="78"/>
      <c r="V44" s="78"/>
      <c r="W44" s="78"/>
      <c r="X44" s="78"/>
      <c r="Y44" s="78"/>
      <c r="Z44" s="78"/>
      <c r="AA44" s="80"/>
      <c r="AB44" s="78"/>
      <c r="AC44" s="78"/>
      <c r="AD44" s="78"/>
      <c r="AE44" s="87"/>
      <c r="AF44" s="87"/>
      <c r="AG44" s="87"/>
      <c r="AH44" s="87"/>
      <c r="AI44" s="87"/>
      <c r="AJ44" s="87"/>
      <c r="AK44" s="87"/>
      <c r="AL44" s="87"/>
      <c r="AM44" s="87"/>
      <c r="AN44" s="87"/>
      <c r="AO44" s="87"/>
      <c r="AP44" s="87"/>
      <c r="AQ44" s="108"/>
      <c r="AR44" s="10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row>
    <row r="45" spans="1:80" ht="12.75" customHeight="1" x14ac:dyDescent="0.25">
      <c r="A45" s="88" t="s">
        <v>2</v>
      </c>
      <c r="B45" s="88"/>
      <c r="C45" s="88"/>
      <c r="D45" s="89" t="s">
        <v>190</v>
      </c>
      <c r="E45" s="88"/>
      <c r="F45" s="88"/>
      <c r="G45" s="88"/>
      <c r="H45" s="79"/>
      <c r="I45" s="78"/>
      <c r="J45" s="86"/>
      <c r="K45" s="86"/>
      <c r="L45" s="86"/>
      <c r="M45" s="86"/>
      <c r="N45" s="86"/>
      <c r="O45" s="78"/>
      <c r="P45" s="78"/>
      <c r="Q45" s="78"/>
      <c r="R45" s="78"/>
      <c r="S45" s="78"/>
      <c r="T45" s="78"/>
      <c r="U45" s="78"/>
      <c r="V45" s="78"/>
      <c r="W45" s="78"/>
      <c r="X45" s="78"/>
      <c r="Y45" s="78"/>
      <c r="Z45" s="78"/>
      <c r="AA45" s="80"/>
      <c r="AB45" s="78"/>
      <c r="AC45" s="78"/>
      <c r="AD45" s="78"/>
      <c r="AE45" s="78"/>
      <c r="AF45" s="78"/>
      <c r="AG45" s="78"/>
      <c r="AH45" s="78"/>
      <c r="AI45" s="78"/>
      <c r="AJ45" s="78"/>
      <c r="AK45" s="78"/>
      <c r="AL45" s="78"/>
      <c r="AM45" s="78"/>
      <c r="AN45" s="78"/>
      <c r="AO45" s="78"/>
      <c r="AP45" s="78"/>
      <c r="AQ45" s="108"/>
      <c r="AR45" s="10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row>
    <row r="46" spans="1:80" ht="15" customHeight="1" x14ac:dyDescent="0.25">
      <c r="A46" s="78"/>
      <c r="B46" s="78"/>
      <c r="C46" s="78"/>
      <c r="D46" s="79"/>
      <c r="E46" s="78"/>
      <c r="F46" s="78"/>
      <c r="G46" s="78"/>
      <c r="H46" s="79"/>
      <c r="I46" s="85"/>
      <c r="J46" s="89"/>
      <c r="K46" s="89"/>
      <c r="L46" s="89"/>
      <c r="M46" s="89"/>
      <c r="N46" s="89"/>
      <c r="O46" s="78"/>
      <c r="P46" s="78"/>
      <c r="Q46" s="78"/>
      <c r="R46" s="78"/>
      <c r="S46" s="78"/>
      <c r="T46" s="78"/>
      <c r="U46" s="78"/>
      <c r="V46" s="78"/>
      <c r="W46" s="78"/>
      <c r="X46" s="78"/>
      <c r="Y46" s="90"/>
      <c r="Z46" s="90"/>
      <c r="AA46" s="91"/>
      <c r="AB46" s="90"/>
      <c r="AC46" s="90"/>
      <c r="AD46" s="90"/>
      <c r="AE46" s="78"/>
      <c r="AF46" s="78"/>
      <c r="AG46" s="78"/>
      <c r="AH46" s="78"/>
      <c r="AI46" s="78"/>
      <c r="AJ46" s="78"/>
      <c r="AK46" s="78"/>
      <c r="AL46" s="78"/>
      <c r="AM46" s="78"/>
      <c r="AN46" s="78"/>
      <c r="AO46" s="78"/>
      <c r="AP46" s="78"/>
      <c r="AQ46" s="108"/>
      <c r="AR46" s="10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row>
    <row r="47" spans="1:80" ht="12.75" customHeight="1" x14ac:dyDescent="0.25">
      <c r="A47" s="92" t="s">
        <v>4</v>
      </c>
      <c r="B47" s="78"/>
      <c r="C47" s="78"/>
      <c r="D47" s="93">
        <v>36825</v>
      </c>
      <c r="E47" s="78"/>
      <c r="F47" s="78"/>
      <c r="G47" s="78"/>
      <c r="H47" s="79"/>
      <c r="I47" s="85"/>
      <c r="J47" s="89"/>
      <c r="K47" s="89"/>
      <c r="L47" s="89"/>
      <c r="M47" s="89"/>
      <c r="N47" s="89"/>
      <c r="O47" s="78"/>
      <c r="P47" s="78"/>
      <c r="Q47" s="78"/>
      <c r="R47" s="78"/>
      <c r="S47" s="78"/>
      <c r="T47" s="78"/>
      <c r="U47" s="78"/>
      <c r="V47" s="78"/>
      <c r="W47" s="78"/>
      <c r="X47" s="78"/>
      <c r="Y47" s="94"/>
      <c r="Z47" s="94"/>
      <c r="AA47" s="95"/>
      <c r="AB47" s="94"/>
      <c r="AC47" s="94"/>
      <c r="AD47" s="94"/>
      <c r="AE47" s="78"/>
      <c r="AF47" s="78"/>
      <c r="AG47" s="78"/>
      <c r="AH47" s="78"/>
      <c r="AI47" s="78"/>
      <c r="AJ47" s="78"/>
      <c r="AK47" s="78"/>
      <c r="AL47" s="78"/>
      <c r="AM47" s="78"/>
      <c r="AN47" s="78"/>
      <c r="AO47" s="78"/>
      <c r="AP47" s="78"/>
      <c r="AQ47" s="108"/>
      <c r="AR47" s="108"/>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78"/>
      <c r="BQ47" s="78"/>
      <c r="BR47" s="78"/>
      <c r="BS47" s="78"/>
      <c r="BT47" s="78"/>
      <c r="BU47" s="78"/>
      <c r="BV47" s="78"/>
      <c r="BW47" s="78"/>
      <c r="BX47" s="78"/>
      <c r="BY47" s="78"/>
      <c r="BZ47" s="78"/>
      <c r="CA47" s="78"/>
      <c r="CB47" s="78"/>
    </row>
    <row r="48" spans="1:80" ht="12.75" customHeight="1" x14ac:dyDescent="0.25">
      <c r="A48" s="88" t="s">
        <v>21</v>
      </c>
      <c r="B48" s="78"/>
      <c r="C48" s="78"/>
      <c r="D48" s="93">
        <v>36824</v>
      </c>
      <c r="E48" s="78"/>
      <c r="F48" s="78"/>
      <c r="G48" s="78"/>
      <c r="H48" s="79"/>
      <c r="I48" s="85"/>
      <c r="J48" s="89"/>
      <c r="K48" s="89"/>
      <c r="L48" s="89"/>
      <c r="M48" s="89"/>
      <c r="N48" s="89"/>
      <c r="O48" s="87"/>
      <c r="P48" s="87"/>
      <c r="Q48" s="94"/>
      <c r="R48" s="94"/>
      <c r="S48" s="94"/>
      <c r="T48" s="94"/>
      <c r="U48" s="94"/>
      <c r="V48" s="94"/>
      <c r="W48" s="94"/>
      <c r="X48" s="94"/>
      <c r="Y48" s="94" t="s">
        <v>17</v>
      </c>
      <c r="Z48" s="94"/>
      <c r="AA48" s="95"/>
      <c r="AB48" s="94"/>
      <c r="AC48" s="94"/>
      <c r="AD48" s="94"/>
      <c r="AE48" s="94"/>
      <c r="AF48" s="94"/>
      <c r="AG48" s="94"/>
      <c r="AH48" s="94"/>
      <c r="AI48" s="94"/>
      <c r="AJ48" s="94"/>
      <c r="AK48" s="94"/>
      <c r="AL48" s="94"/>
      <c r="AM48" s="94"/>
      <c r="AN48" s="94"/>
      <c r="AO48" s="94"/>
      <c r="AP48" s="94"/>
      <c r="AQ48" s="108"/>
      <c r="AR48" s="108"/>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78"/>
      <c r="BQ48" s="78"/>
      <c r="BR48" s="78"/>
      <c r="BS48" s="78"/>
      <c r="BT48" s="78"/>
      <c r="BU48" s="78"/>
      <c r="BV48" s="78"/>
      <c r="BW48" s="78"/>
      <c r="BX48" s="78"/>
      <c r="BY48" s="78"/>
      <c r="BZ48" s="78"/>
      <c r="CA48" s="78"/>
      <c r="CB48" s="78"/>
    </row>
    <row r="49" spans="1:80" ht="24" customHeight="1" x14ac:dyDescent="0.25">
      <c r="A49" s="96" t="str">
        <f ca="1">CELL("filename",A36)</f>
        <v>O:\Portland\WestDesk\Middlemarket\customer\CanFibre\[SwapPosition_10_24_00.xls]OPTION</v>
      </c>
      <c r="B49" s="78"/>
      <c r="C49" s="78"/>
      <c r="D49" s="78"/>
      <c r="E49" s="78"/>
      <c r="F49" s="78"/>
      <c r="G49" s="78"/>
      <c r="H49" s="79"/>
      <c r="I49" s="79"/>
      <c r="J49" s="78"/>
      <c r="K49" s="78"/>
      <c r="L49" s="78"/>
      <c r="M49" s="78"/>
      <c r="N49" s="78"/>
      <c r="O49" s="78"/>
      <c r="P49" s="78"/>
      <c r="Q49" s="78"/>
      <c r="R49" s="78"/>
      <c r="S49" s="78"/>
      <c r="T49" s="78"/>
      <c r="U49" s="78"/>
      <c r="V49" s="78"/>
      <c r="W49" s="78"/>
      <c r="X49" s="78"/>
      <c r="Y49" s="78"/>
      <c r="Z49" s="78"/>
      <c r="AA49" s="80"/>
      <c r="AB49" s="78"/>
      <c r="AC49" s="78"/>
      <c r="AD49" s="78"/>
      <c r="AE49" s="78"/>
      <c r="AF49" s="78"/>
      <c r="AG49" s="78"/>
      <c r="AH49" s="78"/>
      <c r="AI49" s="78"/>
      <c r="AJ49" s="78"/>
      <c r="AK49" s="86"/>
      <c r="AL49" s="78"/>
      <c r="AM49" s="78"/>
      <c r="AN49" s="78"/>
      <c r="AO49" s="78"/>
      <c r="AP49" s="78"/>
      <c r="AQ49" s="108"/>
      <c r="AR49" s="108"/>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78"/>
      <c r="BQ49" s="78"/>
      <c r="BR49" s="78"/>
      <c r="BS49" s="78"/>
      <c r="BT49" s="78"/>
      <c r="BU49" s="78"/>
      <c r="BV49" s="78"/>
      <c r="BW49" s="78"/>
      <c r="BX49" s="78"/>
      <c r="BY49" s="78"/>
      <c r="BZ49" s="78"/>
      <c r="CA49" s="78"/>
      <c r="CB49" s="78"/>
    </row>
    <row r="50" spans="1:80" ht="11.1" customHeight="1" x14ac:dyDescent="0.25">
      <c r="A50" s="218">
        <f ca="1">NOW()</f>
        <v>36825.543747569442</v>
      </c>
      <c r="B50" s="219"/>
      <c r="C50" s="97"/>
      <c r="D50" s="97"/>
      <c r="E50" s="97"/>
      <c r="F50" s="97"/>
      <c r="G50" s="97"/>
      <c r="H50" s="79"/>
      <c r="I50" s="98"/>
      <c r="J50" s="98"/>
      <c r="L50" s="98"/>
      <c r="M50" s="98"/>
      <c r="N50" s="98"/>
      <c r="P50" s="98"/>
      <c r="Q50" s="99"/>
      <c r="R50" s="99"/>
      <c r="S50" s="99"/>
      <c r="T50" s="99"/>
      <c r="U50" s="99"/>
      <c r="V50" s="99"/>
      <c r="W50" s="99"/>
      <c r="X50" s="99"/>
      <c r="Y50" s="100"/>
      <c r="Z50" s="98"/>
      <c r="AA50" s="98"/>
      <c r="AB50" s="98"/>
      <c r="AC50" s="98"/>
      <c r="AD50" s="98"/>
      <c r="AE50" s="101"/>
      <c r="AF50" s="101"/>
      <c r="AG50" s="101"/>
      <c r="AH50" s="101"/>
      <c r="AI50" s="101"/>
      <c r="AJ50" s="101"/>
      <c r="AK50" s="101"/>
      <c r="AL50" s="101"/>
      <c r="AM50" s="101"/>
      <c r="AN50" s="101"/>
      <c r="AO50" s="101"/>
      <c r="AP50" s="101"/>
      <c r="AQ50" s="108"/>
      <c r="AR50" s="108"/>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78"/>
      <c r="BQ50" s="78"/>
      <c r="BR50" s="78"/>
      <c r="BS50" s="78"/>
      <c r="BT50" s="78"/>
      <c r="BU50" s="78"/>
      <c r="BV50" s="78"/>
      <c r="BW50" s="78"/>
      <c r="BX50" s="78"/>
      <c r="BY50" s="78"/>
      <c r="BZ50" s="78"/>
      <c r="CA50" s="78"/>
      <c r="CB50" s="78"/>
    </row>
    <row r="51" spans="1:80" x14ac:dyDescent="0.25">
      <c r="A51" s="47" t="s">
        <v>46</v>
      </c>
      <c r="B51" s="31"/>
      <c r="C51" s="31"/>
      <c r="D51" s="31"/>
      <c r="E51" s="31"/>
      <c r="F51" s="31"/>
      <c r="G51" s="31"/>
      <c r="H51" s="32"/>
      <c r="I51" s="32"/>
      <c r="J51" s="33"/>
      <c r="K51" s="33"/>
      <c r="L51" s="33"/>
      <c r="M51" s="33"/>
      <c r="N51" s="33"/>
      <c r="O51" s="33"/>
      <c r="P51" s="33"/>
      <c r="Q51" s="33"/>
      <c r="R51" s="33"/>
      <c r="S51" s="33"/>
      <c r="T51" s="33"/>
      <c r="U51" s="33"/>
      <c r="V51" s="33"/>
      <c r="W51" s="33"/>
      <c r="X51" s="33"/>
      <c r="Y51" s="33"/>
      <c r="Z51" s="33"/>
      <c r="AA51" s="34"/>
      <c r="AB51" s="30"/>
      <c r="AC51" s="35"/>
      <c r="AD51" s="188"/>
      <c r="AE51" s="72" t="s">
        <v>47</v>
      </c>
      <c r="AF51" s="72"/>
      <c r="AG51" s="58"/>
      <c r="AH51" s="58"/>
      <c r="AI51" s="58"/>
      <c r="AJ51" s="58"/>
      <c r="AK51" s="58"/>
      <c r="AL51" s="58"/>
      <c r="AM51" s="58"/>
      <c r="AN51" s="58"/>
      <c r="AO51" s="58"/>
      <c r="AP51" s="73"/>
      <c r="AQ51" s="108"/>
      <c r="AR51" s="108"/>
      <c r="AS51" s="90"/>
      <c r="AT51" s="90"/>
      <c r="AU51" s="90"/>
      <c r="AV51" s="90"/>
      <c r="AW51" s="90"/>
      <c r="AX51" s="90"/>
      <c r="AY51" s="90"/>
      <c r="AZ51" s="90"/>
      <c r="BA51" s="90"/>
      <c r="BB51" s="90"/>
      <c r="BC51" s="90"/>
      <c r="BD51" s="90"/>
      <c r="BE51" s="90"/>
      <c r="BF51" s="90"/>
      <c r="BG51" s="90"/>
      <c r="BH51" s="90"/>
      <c r="BI51" s="90"/>
      <c r="BJ51" s="78"/>
      <c r="BK51" s="78"/>
      <c r="BL51" s="78"/>
      <c r="BM51" s="78"/>
      <c r="BN51" s="78"/>
      <c r="BO51" s="78"/>
      <c r="BP51" s="78"/>
      <c r="BQ51" s="78"/>
      <c r="BR51" s="78"/>
      <c r="BS51" s="78"/>
      <c r="BT51" s="78"/>
      <c r="BU51" s="78"/>
      <c r="BV51" s="78"/>
      <c r="BW51" s="78"/>
      <c r="BX51" s="78"/>
      <c r="BY51" s="78"/>
      <c r="BZ51" s="78"/>
      <c r="CA51" s="78"/>
      <c r="CB51" s="78"/>
    </row>
    <row r="52" spans="1:80" x14ac:dyDescent="0.25">
      <c r="A52" s="117"/>
      <c r="B52" s="118"/>
      <c r="C52" s="118"/>
      <c r="D52" s="118"/>
      <c r="E52" s="118"/>
      <c r="F52" s="118"/>
      <c r="G52" s="118"/>
      <c r="H52" s="119"/>
      <c r="I52" s="119"/>
      <c r="J52" s="120"/>
      <c r="K52" s="120"/>
      <c r="L52" s="120"/>
      <c r="M52" s="120"/>
      <c r="N52" s="120"/>
      <c r="O52" s="120"/>
      <c r="P52" s="120"/>
      <c r="Q52" s="120"/>
      <c r="R52" s="120"/>
      <c r="S52" s="120"/>
      <c r="T52" s="120"/>
      <c r="U52" s="120"/>
      <c r="V52" s="120"/>
      <c r="W52" s="120"/>
      <c r="X52" s="120"/>
      <c r="Y52" s="120"/>
      <c r="Z52" s="120"/>
      <c r="AA52" s="121"/>
      <c r="AB52" s="30"/>
      <c r="AC52" s="122"/>
      <c r="AD52" s="188"/>
      <c r="AE52" s="72"/>
      <c r="AF52" s="152"/>
      <c r="AG52" s="157" t="s">
        <v>179</v>
      </c>
      <c r="AH52" s="158"/>
      <c r="AI52" s="154"/>
      <c r="AJ52" s="157" t="s">
        <v>86</v>
      </c>
      <c r="AK52" s="159"/>
      <c r="AL52" s="158"/>
      <c r="AM52" s="157" t="s">
        <v>83</v>
      </c>
      <c r="AN52" s="159"/>
      <c r="AO52" s="158"/>
      <c r="AP52" s="155"/>
      <c r="AQ52" s="108"/>
      <c r="AR52" s="108"/>
      <c r="AS52" s="90"/>
      <c r="AT52" s="90"/>
      <c r="AU52" s="90"/>
      <c r="AV52" s="90"/>
      <c r="AW52" s="90"/>
      <c r="AX52" s="90"/>
      <c r="AY52" s="90"/>
      <c r="AZ52" s="90"/>
      <c r="BA52" s="90"/>
      <c r="BB52" s="90"/>
      <c r="BC52" s="90"/>
      <c r="BD52" s="90"/>
      <c r="BE52" s="90"/>
      <c r="BF52" s="90"/>
      <c r="BG52" s="90"/>
      <c r="BH52" s="90"/>
      <c r="BI52" s="90"/>
      <c r="BJ52" s="78"/>
      <c r="BK52" s="78"/>
      <c r="BL52" s="78"/>
      <c r="BM52" s="78"/>
      <c r="BN52" s="78"/>
      <c r="BO52" s="78"/>
      <c r="BP52" s="78"/>
      <c r="BQ52" s="78"/>
      <c r="BR52" s="78"/>
      <c r="BS52" s="78"/>
      <c r="BT52" s="78"/>
      <c r="BU52" s="78"/>
      <c r="BV52" s="78"/>
      <c r="BW52" s="78"/>
      <c r="BX52" s="78"/>
      <c r="BY52" s="78"/>
      <c r="BZ52" s="78"/>
      <c r="CA52" s="78"/>
      <c r="CB52" s="78"/>
    </row>
    <row r="53" spans="1:80" s="12" customFormat="1" x14ac:dyDescent="0.25">
      <c r="A53" s="24" t="s">
        <v>52</v>
      </c>
      <c r="B53" s="25" t="s">
        <v>53</v>
      </c>
      <c r="C53" s="28" t="s">
        <v>22</v>
      </c>
      <c r="D53" s="28" t="s">
        <v>58</v>
      </c>
      <c r="E53" s="28" t="s">
        <v>78</v>
      </c>
      <c r="F53" s="28" t="s">
        <v>71</v>
      </c>
      <c r="G53" s="28" t="s">
        <v>77</v>
      </c>
      <c r="H53" s="26" t="s">
        <v>7</v>
      </c>
      <c r="I53" s="26" t="s">
        <v>6</v>
      </c>
      <c r="J53" s="27" t="s">
        <v>8</v>
      </c>
      <c r="K53" s="27"/>
      <c r="L53" s="27" t="s">
        <v>74</v>
      </c>
      <c r="M53" s="27" t="s">
        <v>72</v>
      </c>
      <c r="N53" s="27" t="s">
        <v>75</v>
      </c>
      <c r="O53" s="25" t="s">
        <v>19</v>
      </c>
      <c r="P53" s="25" t="s">
        <v>19</v>
      </c>
      <c r="Q53" s="25"/>
      <c r="R53" s="27" t="s">
        <v>70</v>
      </c>
      <c r="S53" s="27" t="s">
        <v>15</v>
      </c>
      <c r="T53" s="27" t="s">
        <v>64</v>
      </c>
      <c r="U53" s="27" t="s">
        <v>62</v>
      </c>
      <c r="V53" s="27" t="s">
        <v>65</v>
      </c>
      <c r="W53" s="27" t="s">
        <v>62</v>
      </c>
      <c r="X53" s="27" t="s">
        <v>66</v>
      </c>
      <c r="Y53" s="27" t="s">
        <v>33</v>
      </c>
      <c r="Z53" s="27" t="s">
        <v>23</v>
      </c>
      <c r="AA53" s="28" t="s">
        <v>23</v>
      </c>
      <c r="AB53" s="27" t="s">
        <v>35</v>
      </c>
      <c r="AC53" s="29" t="s">
        <v>25</v>
      </c>
      <c r="AD53" s="188"/>
      <c r="AE53" s="135" t="s">
        <v>36</v>
      </c>
      <c r="AF53" s="131" t="s">
        <v>16</v>
      </c>
      <c r="AG53" s="151"/>
      <c r="AH53" s="151"/>
      <c r="AI53" s="131" t="s">
        <v>84</v>
      </c>
      <c r="AJ53" s="156" t="s">
        <v>171</v>
      </c>
      <c r="AK53" s="131" t="s">
        <v>169</v>
      </c>
      <c r="AL53" s="131" t="s">
        <v>174</v>
      </c>
      <c r="AM53" s="156" t="s">
        <v>171</v>
      </c>
      <c r="AN53" s="131" t="s">
        <v>169</v>
      </c>
      <c r="AO53" s="131" t="s">
        <v>174</v>
      </c>
      <c r="AP53" s="153" t="s">
        <v>81</v>
      </c>
      <c r="AQ53" s="98"/>
      <c r="AR53" s="98"/>
      <c r="AS53" s="109"/>
      <c r="AT53" s="109"/>
      <c r="AU53" s="109"/>
      <c r="AV53" s="109"/>
      <c r="AW53" s="109"/>
      <c r="AX53" s="109"/>
      <c r="AY53" s="109"/>
      <c r="AZ53" s="109"/>
      <c r="BA53" s="109"/>
      <c r="BB53" s="109"/>
      <c r="BC53" s="109"/>
      <c r="BD53" s="109"/>
      <c r="BE53" s="109"/>
      <c r="BF53" s="109"/>
      <c r="BG53" s="109"/>
      <c r="BH53" s="109"/>
      <c r="BI53" s="109"/>
      <c r="BJ53" s="98"/>
      <c r="BK53" s="98"/>
      <c r="BL53" s="98"/>
      <c r="BM53" s="98"/>
      <c r="BN53" s="98"/>
      <c r="BO53" s="98"/>
      <c r="BP53" s="98"/>
      <c r="BQ53" s="98"/>
      <c r="BR53" s="98"/>
      <c r="BS53" s="98"/>
      <c r="BT53" s="98"/>
      <c r="BU53" s="98"/>
      <c r="BV53" s="98"/>
      <c r="BW53" s="98"/>
      <c r="BX53" s="98"/>
      <c r="BY53" s="98"/>
      <c r="BZ53" s="98"/>
      <c r="CA53" s="98"/>
      <c r="CB53" s="98"/>
    </row>
    <row r="54" spans="1:80" s="12" customFormat="1" ht="13.8" thickBot="1" x14ac:dyDescent="0.3">
      <c r="A54" s="48" t="s">
        <v>55</v>
      </c>
      <c r="B54" s="49" t="s">
        <v>54</v>
      </c>
      <c r="C54" s="50" t="s">
        <v>32</v>
      </c>
      <c r="D54" s="50" t="s">
        <v>59</v>
      </c>
      <c r="E54" s="50" t="s">
        <v>32</v>
      </c>
      <c r="F54" s="50" t="s">
        <v>24</v>
      </c>
      <c r="G54" s="50" t="s">
        <v>32</v>
      </c>
      <c r="H54" s="51" t="s">
        <v>13</v>
      </c>
      <c r="I54" s="51" t="s">
        <v>13</v>
      </c>
      <c r="J54" s="52" t="s">
        <v>76</v>
      </c>
      <c r="K54" s="52" t="s">
        <v>1</v>
      </c>
      <c r="L54" s="52" t="s">
        <v>32</v>
      </c>
      <c r="M54" s="52" t="s">
        <v>73</v>
      </c>
      <c r="N54" s="52" t="s">
        <v>32</v>
      </c>
      <c r="O54" s="49" t="s">
        <v>20</v>
      </c>
      <c r="P54" s="49" t="s">
        <v>32</v>
      </c>
      <c r="Q54" s="53" t="s">
        <v>51</v>
      </c>
      <c r="R54" s="53" t="s">
        <v>15</v>
      </c>
      <c r="S54" s="53" t="s">
        <v>61</v>
      </c>
      <c r="T54" s="53" t="s">
        <v>32</v>
      </c>
      <c r="U54" s="53" t="s">
        <v>61</v>
      </c>
      <c r="V54" s="53" t="s">
        <v>32</v>
      </c>
      <c r="W54" s="53" t="s">
        <v>66</v>
      </c>
      <c r="X54" s="53" t="s">
        <v>32</v>
      </c>
      <c r="Y54" s="52" t="s">
        <v>34</v>
      </c>
      <c r="Z54" s="52" t="s">
        <v>24</v>
      </c>
      <c r="AA54" s="50" t="s">
        <v>32</v>
      </c>
      <c r="AB54" s="52" t="s">
        <v>32</v>
      </c>
      <c r="AC54" s="54" t="s">
        <v>26</v>
      </c>
      <c r="AD54" s="190"/>
      <c r="AE54" s="61" t="s">
        <v>37</v>
      </c>
      <c r="AF54" s="62" t="s">
        <v>37</v>
      </c>
      <c r="AG54" s="71" t="s">
        <v>14</v>
      </c>
      <c r="AH54" s="71" t="s">
        <v>5</v>
      </c>
      <c r="AI54" s="62" t="s">
        <v>85</v>
      </c>
      <c r="AJ54" s="136" t="s">
        <v>172</v>
      </c>
      <c r="AK54" s="71" t="s">
        <v>173</v>
      </c>
      <c r="AL54" s="71" t="s">
        <v>175</v>
      </c>
      <c r="AM54" s="136" t="s">
        <v>172</v>
      </c>
      <c r="AN54" s="71" t="s">
        <v>173</v>
      </c>
      <c r="AO54" s="71" t="s">
        <v>175</v>
      </c>
      <c r="AP54" s="70" t="s">
        <v>82</v>
      </c>
      <c r="AQ54" s="98"/>
      <c r="AR54" s="98"/>
      <c r="AS54" s="109"/>
      <c r="AT54" s="109"/>
      <c r="AU54" s="109"/>
      <c r="AV54" s="109"/>
      <c r="AW54" s="109"/>
      <c r="AX54" s="109"/>
      <c r="AY54" s="109"/>
      <c r="AZ54" s="109"/>
      <c r="BA54" s="109"/>
      <c r="BB54" s="109"/>
      <c r="BC54" s="109"/>
      <c r="BD54" s="109"/>
      <c r="BE54" s="109"/>
      <c r="BF54" s="109"/>
      <c r="BG54" s="109"/>
      <c r="BH54" s="109"/>
      <c r="BI54" s="109"/>
      <c r="BJ54" s="98"/>
      <c r="BK54" s="98"/>
      <c r="BL54" s="98"/>
      <c r="BM54" s="98"/>
      <c r="BN54" s="98"/>
      <c r="BO54" s="98"/>
      <c r="BP54" s="98"/>
      <c r="BQ54" s="98"/>
      <c r="BR54" s="98"/>
      <c r="BS54" s="98"/>
      <c r="BT54" s="98"/>
      <c r="BU54" s="98"/>
      <c r="BV54" s="98"/>
      <c r="BW54" s="98"/>
      <c r="BX54" s="98"/>
      <c r="BY54" s="98"/>
      <c r="BZ54" s="98"/>
      <c r="CA54" s="98"/>
      <c r="CB54" s="98"/>
    </row>
    <row r="55" spans="1:80" ht="6.75" customHeight="1" x14ac:dyDescent="0.25">
      <c r="A55" s="180"/>
      <c r="B55" s="2"/>
      <c r="C55" s="22"/>
      <c r="D55" s="22"/>
      <c r="E55" s="22"/>
      <c r="F55" s="22"/>
      <c r="G55" s="22"/>
      <c r="H55" s="10"/>
      <c r="I55" s="13"/>
      <c r="J55" s="3"/>
      <c r="K55" s="3"/>
      <c r="L55" s="3"/>
      <c r="M55" s="3"/>
      <c r="N55" s="3"/>
      <c r="O55" s="3"/>
      <c r="P55" s="3"/>
      <c r="Q55" s="3"/>
      <c r="R55" s="3"/>
      <c r="S55" s="3"/>
      <c r="T55" s="3"/>
      <c r="U55" s="3"/>
      <c r="V55" s="3"/>
      <c r="W55" s="3"/>
      <c r="X55" s="3"/>
      <c r="Y55" s="3"/>
      <c r="Z55" s="3"/>
      <c r="AA55" s="22"/>
      <c r="AB55" s="3"/>
      <c r="AC55" s="193"/>
      <c r="AD55" s="36"/>
      <c r="AE55" s="195"/>
      <c r="AF55" s="64"/>
      <c r="AG55" s="64"/>
      <c r="AH55" s="64"/>
      <c r="AI55" s="64"/>
      <c r="AJ55" s="64"/>
      <c r="AK55" s="64"/>
      <c r="AL55" s="64"/>
      <c r="AM55" s="64"/>
      <c r="AN55" s="64"/>
      <c r="AO55" s="64"/>
      <c r="AP55" s="184"/>
      <c r="AS55" s="3"/>
      <c r="AT55" s="3"/>
      <c r="AU55" s="3"/>
      <c r="AV55" s="3"/>
      <c r="AW55" s="3"/>
      <c r="AX55" s="3"/>
      <c r="AY55" s="3"/>
      <c r="AZ55" s="3"/>
      <c r="BA55" s="3"/>
      <c r="BB55" s="3"/>
      <c r="BC55" s="3"/>
      <c r="BD55" s="3"/>
      <c r="BE55" s="3"/>
      <c r="BF55" s="3"/>
      <c r="BG55" s="3"/>
      <c r="BH55" s="3"/>
      <c r="BI55" s="3"/>
    </row>
    <row r="56" spans="1:80" x14ac:dyDescent="0.25">
      <c r="A56" s="181">
        <f>A55+1</f>
        <v>1</v>
      </c>
      <c r="B56" s="19" t="s">
        <v>45</v>
      </c>
      <c r="C56" s="23">
        <f>MATCH(B56,$B$2:$B$3,0)</f>
        <v>1</v>
      </c>
      <c r="D56" s="66" t="s">
        <v>57</v>
      </c>
      <c r="E56" s="23">
        <f>MATCH(D56,$D$2:$D$3,0)</f>
        <v>1</v>
      </c>
      <c r="F56" s="66" t="s">
        <v>28</v>
      </c>
      <c r="G56" s="23">
        <f>MATCH(F56,$F$2:$F$4,0)</f>
        <v>3</v>
      </c>
      <c r="H56" s="69">
        <v>36739</v>
      </c>
      <c r="I56" s="69">
        <f>EOMONTH(StartDate,0)</f>
        <v>36769</v>
      </c>
      <c r="J56" s="18">
        <f>(I56-H56)/365.25</f>
        <v>8.2135523613963035E-2</v>
      </c>
      <c r="K56" s="18" t="s">
        <v>110</v>
      </c>
      <c r="L56" s="23">
        <f>MATCH(K56,$K$2:$K$34,0)</f>
        <v>31</v>
      </c>
      <c r="M56" s="18" t="s">
        <v>49</v>
      </c>
      <c r="N56" s="23">
        <f>MATCH(M56,$M$2:$M$22,0)</f>
        <v>1</v>
      </c>
      <c r="O56" s="16" t="s">
        <v>38</v>
      </c>
      <c r="P56" s="23">
        <f>MATCH(O56,$O$2:$O$9,0)</f>
        <v>2</v>
      </c>
      <c r="Q56" s="67">
        <v>25</v>
      </c>
      <c r="R56" s="68" t="s">
        <v>189</v>
      </c>
      <c r="S56" s="67" t="s">
        <v>14</v>
      </c>
      <c r="T56" s="23">
        <f>MATCH(S56,$S$2:$S$3,0)</f>
        <v>2</v>
      </c>
      <c r="U56" s="67" t="s">
        <v>14</v>
      </c>
      <c r="V56" s="23">
        <f>MATCH(U56,$U$2:$U$3,0)</f>
        <v>2</v>
      </c>
      <c r="W56" s="67" t="s">
        <v>67</v>
      </c>
      <c r="X56" s="23">
        <f>MATCH(W56,$W$2:$W$4,0)</f>
        <v>1</v>
      </c>
      <c r="Y56" s="17">
        <v>1</v>
      </c>
      <c r="Z56" s="17" t="s">
        <v>28</v>
      </c>
      <c r="AA56" s="23">
        <f>MATCH(Z56,$Z$2:$Z$5,0)</f>
        <v>2</v>
      </c>
      <c r="AB56" s="23">
        <f>MATCH(AC56,$AC$2:$AC$3,0)</f>
        <v>1</v>
      </c>
      <c r="AC56" s="194" t="s">
        <v>30</v>
      </c>
      <c r="AD56" s="191"/>
      <c r="AE56" s="196"/>
      <c r="AF56" s="64"/>
      <c r="AG56" s="75"/>
      <c r="AH56" s="75"/>
      <c r="AI56" s="64"/>
      <c r="AJ56" s="74"/>
      <c r="AK56" s="75"/>
      <c r="AL56" s="75"/>
      <c r="AM56" s="74"/>
      <c r="AN56" s="75"/>
      <c r="AO56" s="75"/>
      <c r="AP56" s="197"/>
      <c r="AR56" s="64"/>
      <c r="AS56" s="64"/>
      <c r="AT56" s="64"/>
      <c r="AU56" s="74"/>
      <c r="AV56" s="75"/>
      <c r="AW56" s="75"/>
      <c r="AX56" s="74"/>
      <c r="AY56" s="75"/>
      <c r="AZ56" s="75"/>
      <c r="BA56" s="76"/>
      <c r="BB56" s="3"/>
      <c r="BC56" s="3"/>
      <c r="BD56" s="3"/>
      <c r="BE56" s="3"/>
      <c r="BF56" s="3"/>
      <c r="BG56" s="3"/>
      <c r="BH56" s="3"/>
      <c r="BI56" s="3"/>
    </row>
    <row r="57" spans="1:80" x14ac:dyDescent="0.25">
      <c r="A57" s="181">
        <f>A56+1</f>
        <v>2</v>
      </c>
      <c r="B57" s="19" t="s">
        <v>45</v>
      </c>
      <c r="C57" s="23">
        <f>MATCH(B57,$B$2:$B$3,0)</f>
        <v>1</v>
      </c>
      <c r="D57" s="66" t="s">
        <v>57</v>
      </c>
      <c r="E57" s="23">
        <f>MATCH(D57,$D$2:$D$3,0)</f>
        <v>1</v>
      </c>
      <c r="F57" s="66" t="s">
        <v>28</v>
      </c>
      <c r="G57" s="23">
        <f>MATCH(F57,$F$2:$F$4,0)</f>
        <v>3</v>
      </c>
      <c r="H57" s="69">
        <f>EndDate+1</f>
        <v>36770</v>
      </c>
      <c r="I57" s="69">
        <f>EOMONTH(H57,0)</f>
        <v>36799</v>
      </c>
      <c r="J57" s="18">
        <f>(I57-H57)/365.25</f>
        <v>7.939767282683094E-2</v>
      </c>
      <c r="K57" s="18" t="s">
        <v>110</v>
      </c>
      <c r="L57" s="23">
        <f>MATCH(K57,$K$2:$K$34,0)</f>
        <v>31</v>
      </c>
      <c r="M57" s="18" t="s">
        <v>49</v>
      </c>
      <c r="N57" s="23">
        <f>MATCH(M57,$M$2:$M$22,0)</f>
        <v>1</v>
      </c>
      <c r="O57" s="16" t="s">
        <v>38</v>
      </c>
      <c r="P57" s="23">
        <f>MATCH(O57,$O$2:$O$9,0)</f>
        <v>2</v>
      </c>
      <c r="Q57" s="67">
        <v>25</v>
      </c>
      <c r="R57" s="68" t="s">
        <v>189</v>
      </c>
      <c r="S57" s="67" t="s">
        <v>14</v>
      </c>
      <c r="T57" s="23">
        <f>MATCH(S57,$S$2:$S$3,0)</f>
        <v>2</v>
      </c>
      <c r="U57" s="67" t="s">
        <v>14</v>
      </c>
      <c r="V57" s="23">
        <f>MATCH(U57,$U$2:$U$3,0)</f>
        <v>2</v>
      </c>
      <c r="W57" s="67" t="s">
        <v>67</v>
      </c>
      <c r="X57" s="23">
        <f>MATCH(W57,$W$2:$W$4,0)</f>
        <v>1</v>
      </c>
      <c r="Y57" s="17">
        <v>1</v>
      </c>
      <c r="Z57" s="17" t="s">
        <v>28</v>
      </c>
      <c r="AA57" s="23">
        <f>MATCH(Z57,$Z$2:$Z$5,0)</f>
        <v>2</v>
      </c>
      <c r="AB57" s="23">
        <f>MATCH(AC57,$AC$2:$AC$3,0)</f>
        <v>1</v>
      </c>
      <c r="AC57" s="194" t="s">
        <v>30</v>
      </c>
      <c r="AD57" s="191"/>
      <c r="AE57" s="196"/>
      <c r="AF57" s="64"/>
      <c r="AG57" s="75"/>
      <c r="AH57" s="75"/>
      <c r="AI57" s="64"/>
      <c r="AJ57" s="74"/>
      <c r="AK57" s="75"/>
      <c r="AL57" s="75"/>
      <c r="AM57" s="74"/>
      <c r="AN57" s="75"/>
      <c r="AO57" s="75"/>
      <c r="AP57" s="197"/>
      <c r="AR57" s="64"/>
      <c r="AS57" s="64"/>
      <c r="AT57" s="64"/>
      <c r="AU57" s="74"/>
      <c r="AV57" s="75"/>
      <c r="AW57" s="75"/>
      <c r="AX57" s="74"/>
      <c r="AY57" s="75"/>
      <c r="AZ57" s="75"/>
      <c r="BA57" s="76"/>
    </row>
    <row r="58" spans="1:80" x14ac:dyDescent="0.25">
      <c r="A58" s="181">
        <f>A57+1</f>
        <v>3</v>
      </c>
      <c r="B58" s="19" t="s">
        <v>45</v>
      </c>
      <c r="C58" s="23">
        <f>MATCH(B58,$B$2:$B$3,0)</f>
        <v>1</v>
      </c>
      <c r="D58" s="66" t="s">
        <v>57</v>
      </c>
      <c r="E58" s="23">
        <f>MATCH(D58,$D$2:$D$3,0)</f>
        <v>1</v>
      </c>
      <c r="F58" s="66" t="s">
        <v>28</v>
      </c>
      <c r="G58" s="23">
        <f>MATCH(F58,$F$2:$F$4,0)</f>
        <v>3</v>
      </c>
      <c r="H58" s="69">
        <f>I57+1</f>
        <v>36800</v>
      </c>
      <c r="I58" s="69">
        <f>EOMONTH(H58,0)</f>
        <v>36830</v>
      </c>
      <c r="J58" s="18">
        <f>(I58-H58)/365.25</f>
        <v>8.2135523613963035E-2</v>
      </c>
      <c r="K58" s="18" t="s">
        <v>110</v>
      </c>
      <c r="L58" s="23">
        <f>MATCH(K58,$K$2:$K$34,0)</f>
        <v>31</v>
      </c>
      <c r="M58" s="18" t="s">
        <v>49</v>
      </c>
      <c r="N58" s="23">
        <f>MATCH(M58,$M$2:$M$22,0)</f>
        <v>1</v>
      </c>
      <c r="O58" s="16" t="s">
        <v>38</v>
      </c>
      <c r="P58" s="23">
        <f>MATCH(O58,$O$2:$O$9,0)</f>
        <v>2</v>
      </c>
      <c r="Q58" s="67">
        <v>25</v>
      </c>
      <c r="R58" s="68" t="s">
        <v>189</v>
      </c>
      <c r="S58" s="67" t="s">
        <v>14</v>
      </c>
      <c r="T58" s="23">
        <f>MATCH(S58,$S$2:$S$3,0)</f>
        <v>2</v>
      </c>
      <c r="U58" s="67" t="s">
        <v>14</v>
      </c>
      <c r="V58" s="23">
        <f>MATCH(U58,$U$2:$U$3,0)</f>
        <v>2</v>
      </c>
      <c r="W58" s="67" t="s">
        <v>67</v>
      </c>
      <c r="X58" s="23">
        <f>MATCH(W58,$W$2:$W$4,0)</f>
        <v>1</v>
      </c>
      <c r="Y58" s="17">
        <v>1</v>
      </c>
      <c r="Z58" s="17" t="s">
        <v>28</v>
      </c>
      <c r="AA58" s="23">
        <f>MATCH(Z58,$Z$2:$Z$5,0)</f>
        <v>2</v>
      </c>
      <c r="AB58" s="23">
        <f>MATCH(AC58,$AC$2:$AC$3,0)</f>
        <v>1</v>
      </c>
      <c r="AC58" s="194" t="s">
        <v>30</v>
      </c>
      <c r="AD58" s="191"/>
      <c r="AE58" s="196"/>
      <c r="AF58" s="64"/>
      <c r="AG58" s="75"/>
      <c r="AH58" s="75"/>
      <c r="AI58" s="64"/>
      <c r="AJ58" s="74"/>
      <c r="AK58" s="75"/>
      <c r="AL58" s="75"/>
      <c r="AM58" s="74"/>
      <c r="AN58" s="75"/>
      <c r="AO58" s="75"/>
      <c r="AP58" s="197"/>
      <c r="AR58" s="64"/>
      <c r="AS58" s="64"/>
      <c r="AT58" s="64"/>
      <c r="AU58" s="74"/>
      <c r="AV58" s="75"/>
      <c r="AW58" s="75"/>
      <c r="AX58" s="74"/>
      <c r="AY58" s="75"/>
      <c r="AZ58" s="75"/>
      <c r="BA58" s="76"/>
    </row>
    <row r="59" spans="1:80" x14ac:dyDescent="0.25">
      <c r="A59" s="181">
        <f>A58+1</f>
        <v>4</v>
      </c>
      <c r="B59" s="19" t="s">
        <v>45</v>
      </c>
      <c r="C59" s="23">
        <f>MATCH(B59,$B$2:$B$3,0)</f>
        <v>1</v>
      </c>
      <c r="D59" s="66" t="s">
        <v>57</v>
      </c>
      <c r="E59" s="23">
        <f>MATCH(D59,$D$2:$D$3,0)</f>
        <v>1</v>
      </c>
      <c r="F59" s="66" t="s">
        <v>28</v>
      </c>
      <c r="G59" s="23">
        <f>MATCH(F59,$F$2:$F$4,0)</f>
        <v>3</v>
      </c>
      <c r="H59" s="69">
        <f>I58+1</f>
        <v>36831</v>
      </c>
      <c r="I59" s="69">
        <f>EOMONTH(H59,0)</f>
        <v>36860</v>
      </c>
      <c r="J59" s="18">
        <f>(I59-H59)/365.25</f>
        <v>7.939767282683094E-2</v>
      </c>
      <c r="K59" s="18" t="s">
        <v>110</v>
      </c>
      <c r="L59" s="23">
        <f>MATCH(K59,$K$2:$K$34,0)</f>
        <v>31</v>
      </c>
      <c r="M59" s="18" t="s">
        <v>49</v>
      </c>
      <c r="N59" s="23">
        <f>MATCH(M59,$M$2:$M$22,0)</f>
        <v>1</v>
      </c>
      <c r="O59" s="16" t="s">
        <v>38</v>
      </c>
      <c r="P59" s="23">
        <f>MATCH(O59,$O$2:$O$9,0)</f>
        <v>2</v>
      </c>
      <c r="Q59" s="67">
        <v>25</v>
      </c>
      <c r="R59" s="68" t="s">
        <v>189</v>
      </c>
      <c r="S59" s="67" t="s">
        <v>14</v>
      </c>
      <c r="T59" s="23">
        <f>MATCH(S59,$S$2:$S$3,0)</f>
        <v>2</v>
      </c>
      <c r="U59" s="67" t="s">
        <v>14</v>
      </c>
      <c r="V59" s="23">
        <f>MATCH(U59,$U$2:$U$3,0)</f>
        <v>2</v>
      </c>
      <c r="W59" s="67" t="s">
        <v>67</v>
      </c>
      <c r="X59" s="23">
        <f>MATCH(W59,$W$2:$W$4,0)</f>
        <v>1</v>
      </c>
      <c r="Y59" s="17">
        <v>1</v>
      </c>
      <c r="Z59" s="17" t="s">
        <v>28</v>
      </c>
      <c r="AA59" s="23">
        <f>MATCH(Z59,$Z$2:$Z$5,0)</f>
        <v>2</v>
      </c>
      <c r="AB59" s="23">
        <f>MATCH(AC59,$AC$2:$AC$3,0)</f>
        <v>1</v>
      </c>
      <c r="AC59" s="194" t="s">
        <v>30</v>
      </c>
      <c r="AD59" s="191"/>
      <c r="AE59" s="196"/>
      <c r="AF59" s="64"/>
      <c r="AG59" s="75"/>
      <c r="AH59" s="75"/>
      <c r="AI59" s="64"/>
      <c r="AJ59" s="74"/>
      <c r="AK59" s="75"/>
      <c r="AL59" s="75"/>
      <c r="AM59" s="74"/>
      <c r="AN59" s="75"/>
      <c r="AO59" s="75"/>
      <c r="AP59" s="197"/>
      <c r="AR59" s="64"/>
      <c r="AS59" s="64"/>
      <c r="AT59" s="64"/>
      <c r="AU59" s="74"/>
      <c r="AV59" s="75"/>
      <c r="AW59" s="75"/>
      <c r="AX59" s="74"/>
      <c r="AY59" s="75"/>
      <c r="AZ59" s="75"/>
      <c r="BA59" s="76"/>
    </row>
    <row r="60" spans="1:80" x14ac:dyDescent="0.25">
      <c r="A60" s="181">
        <f>A59+1</f>
        <v>5</v>
      </c>
      <c r="B60" s="19" t="s">
        <v>45</v>
      </c>
      <c r="C60" s="23">
        <f>MATCH(B60,$B$2:$B$3,0)</f>
        <v>1</v>
      </c>
      <c r="D60" s="66" t="s">
        <v>57</v>
      </c>
      <c r="E60" s="23">
        <f>MATCH(D60,$D$2:$D$3,0)</f>
        <v>1</v>
      </c>
      <c r="F60" s="66" t="s">
        <v>28</v>
      </c>
      <c r="G60" s="23">
        <f>MATCH(F60,$F$2:$F$4,0)</f>
        <v>3</v>
      </c>
      <c r="H60" s="69">
        <f>I59+1</f>
        <v>36861</v>
      </c>
      <c r="I60" s="69">
        <f>EOMONTH(H60,0)</f>
        <v>36891</v>
      </c>
      <c r="J60" s="18">
        <f>(I60-H60)/365.25</f>
        <v>8.2135523613963035E-2</v>
      </c>
      <c r="K60" s="18" t="s">
        <v>110</v>
      </c>
      <c r="L60" s="23">
        <f>MATCH(K60,$K$2:$K$34,0)</f>
        <v>31</v>
      </c>
      <c r="M60" s="18" t="s">
        <v>49</v>
      </c>
      <c r="N60" s="23">
        <f>MATCH(M60,$M$2:$M$22,0)</f>
        <v>1</v>
      </c>
      <c r="O60" s="16" t="s">
        <v>38</v>
      </c>
      <c r="P60" s="23">
        <f>MATCH(O60,$O$2:$O$9,0)</f>
        <v>2</v>
      </c>
      <c r="Q60" s="67">
        <v>25</v>
      </c>
      <c r="R60" s="68" t="s">
        <v>189</v>
      </c>
      <c r="S60" s="67" t="s">
        <v>14</v>
      </c>
      <c r="T60" s="23">
        <f>MATCH(S60,$S$2:$S$3,0)</f>
        <v>2</v>
      </c>
      <c r="U60" s="67" t="s">
        <v>14</v>
      </c>
      <c r="V60" s="23">
        <f>MATCH(U60,$U$2:$U$3,0)</f>
        <v>2</v>
      </c>
      <c r="W60" s="67" t="s">
        <v>67</v>
      </c>
      <c r="X60" s="23">
        <f>MATCH(W60,$W$2:$W$4,0)</f>
        <v>1</v>
      </c>
      <c r="Y60" s="17">
        <v>1</v>
      </c>
      <c r="Z60" s="17" t="s">
        <v>28</v>
      </c>
      <c r="AA60" s="23">
        <f>MATCH(Z60,$Z$2:$Z$5,0)</f>
        <v>2</v>
      </c>
      <c r="AB60" s="23">
        <f>MATCH(AC60,$AC$2:$AC$3,0)</f>
        <v>1</v>
      </c>
      <c r="AC60" s="194" t="s">
        <v>30</v>
      </c>
      <c r="AD60" s="191"/>
      <c r="AE60" s="196"/>
      <c r="AF60" s="64"/>
      <c r="AG60" s="75"/>
      <c r="AH60" s="75"/>
      <c r="AI60" s="64"/>
      <c r="AJ60" s="74"/>
      <c r="AK60" s="75"/>
      <c r="AL60" s="75"/>
      <c r="AM60" s="74"/>
      <c r="AN60" s="75"/>
      <c r="AO60" s="75"/>
      <c r="AP60" s="197"/>
      <c r="AR60" s="64"/>
      <c r="AS60" s="64"/>
      <c r="AT60" s="64"/>
      <c r="AU60" s="74"/>
      <c r="AV60" s="75"/>
      <c r="AW60" s="75"/>
      <c r="AX60" s="74"/>
      <c r="AY60" s="75"/>
      <c r="AZ60" s="75"/>
      <c r="BA60" s="76"/>
    </row>
    <row r="61" spans="1:80" x14ac:dyDescent="0.25">
      <c r="A61" s="181"/>
      <c r="B61" s="19"/>
      <c r="C61" s="23"/>
      <c r="D61" s="66"/>
      <c r="E61" s="23"/>
      <c r="F61" s="66"/>
      <c r="G61" s="23"/>
      <c r="H61" s="69"/>
      <c r="I61" s="69"/>
      <c r="J61" s="18"/>
      <c r="K61" s="18"/>
      <c r="L61" s="23"/>
      <c r="M61" s="18"/>
      <c r="N61" s="23"/>
      <c r="O61" s="16"/>
      <c r="P61" s="23"/>
      <c r="Q61" s="67"/>
      <c r="R61" s="68"/>
      <c r="S61" s="67"/>
      <c r="T61" s="23"/>
      <c r="U61" s="67"/>
      <c r="V61" s="23"/>
      <c r="W61" s="67"/>
      <c r="X61" s="23"/>
      <c r="Y61" s="17"/>
      <c r="Z61" s="17"/>
      <c r="AA61" s="23"/>
      <c r="AB61" s="23"/>
      <c r="AC61" s="194"/>
      <c r="AD61" s="191"/>
      <c r="AE61" s="196"/>
      <c r="AF61" s="64"/>
      <c r="AG61" s="75"/>
      <c r="AH61" s="75"/>
      <c r="AI61" s="64"/>
      <c r="AJ61" s="74"/>
      <c r="AK61" s="75"/>
      <c r="AL61" s="75"/>
      <c r="AM61" s="74"/>
      <c r="AN61" s="75"/>
      <c r="AO61" s="75"/>
      <c r="AP61" s="197"/>
      <c r="AR61" s="64"/>
      <c r="AS61" s="64"/>
      <c r="AT61" s="64"/>
      <c r="AU61" s="74"/>
      <c r="AV61" s="75"/>
      <c r="AW61" s="75"/>
      <c r="AX61" s="74"/>
      <c r="AY61" s="75"/>
      <c r="AZ61" s="75"/>
      <c r="BA61" s="76"/>
    </row>
    <row r="62" spans="1:80" x14ac:dyDescent="0.25">
      <c r="A62" s="181"/>
      <c r="B62" s="19"/>
      <c r="C62" s="23"/>
      <c r="D62" s="66"/>
      <c r="E62" s="23"/>
      <c r="F62" s="66"/>
      <c r="G62" s="23"/>
      <c r="H62" s="69"/>
      <c r="I62" s="69"/>
      <c r="J62" s="18"/>
      <c r="K62" s="18"/>
      <c r="L62" s="23"/>
      <c r="M62" s="18"/>
      <c r="N62" s="23"/>
      <c r="O62" s="16"/>
      <c r="P62" s="23"/>
      <c r="Q62" s="3"/>
      <c r="R62" s="68"/>
      <c r="S62" s="67"/>
      <c r="T62" s="23"/>
      <c r="U62" s="67"/>
      <c r="V62" s="23"/>
      <c r="W62" s="67"/>
      <c r="X62" s="23"/>
      <c r="Y62" s="17"/>
      <c r="Z62" s="17"/>
      <c r="AA62" s="23"/>
      <c r="AB62" s="23"/>
      <c r="AC62" s="194"/>
      <c r="AD62" s="191"/>
      <c r="AE62" s="196"/>
      <c r="AF62" s="64"/>
      <c r="AG62" s="75"/>
      <c r="AH62" s="75"/>
      <c r="AI62" s="64"/>
      <c r="AJ62" s="74"/>
      <c r="AK62" s="75"/>
      <c r="AL62" s="75"/>
      <c r="AM62" s="74"/>
      <c r="AN62" s="75"/>
      <c r="AO62" s="75"/>
      <c r="AP62" s="197"/>
    </row>
    <row r="63" spans="1:80" x14ac:dyDescent="0.25">
      <c r="A63" s="181"/>
      <c r="B63" s="19"/>
      <c r="C63" s="23"/>
      <c r="D63" s="66"/>
      <c r="E63" s="23"/>
      <c r="F63" s="66"/>
      <c r="G63" s="23"/>
      <c r="H63" s="69"/>
      <c r="I63" s="69"/>
      <c r="J63" s="18"/>
      <c r="K63" s="18"/>
      <c r="L63" s="23"/>
      <c r="M63" s="18"/>
      <c r="N63" s="23"/>
      <c r="O63" s="16"/>
      <c r="P63" s="23"/>
      <c r="Q63" s="3"/>
      <c r="R63" s="68"/>
      <c r="S63" s="67"/>
      <c r="T63" s="23"/>
      <c r="U63" s="67"/>
      <c r="V63" s="23"/>
      <c r="W63" s="67"/>
      <c r="X63" s="23"/>
      <c r="Y63" s="17"/>
      <c r="Z63" s="17"/>
      <c r="AA63" s="23"/>
      <c r="AB63" s="23"/>
      <c r="AC63" s="194"/>
      <c r="AD63" s="191"/>
      <c r="AE63" s="196"/>
      <c r="AF63" s="64"/>
      <c r="AG63" s="75"/>
      <c r="AH63" s="75"/>
      <c r="AI63" s="64"/>
      <c r="AJ63" s="74"/>
      <c r="AK63" s="75"/>
      <c r="AL63" s="75"/>
      <c r="AM63" s="74"/>
      <c r="AN63" s="75"/>
      <c r="AO63" s="75"/>
      <c r="AP63" s="197"/>
    </row>
    <row r="64" spans="1:80" x14ac:dyDescent="0.25">
      <c r="A64" s="181"/>
      <c r="B64" s="19"/>
      <c r="C64" s="23"/>
      <c r="D64" s="66"/>
      <c r="E64" s="23"/>
      <c r="F64" s="66"/>
      <c r="G64" s="23"/>
      <c r="H64" s="69"/>
      <c r="I64" s="69"/>
      <c r="J64" s="18"/>
      <c r="K64" s="18"/>
      <c r="L64" s="23"/>
      <c r="M64" s="18"/>
      <c r="N64" s="23"/>
      <c r="O64" s="16"/>
      <c r="P64" s="23"/>
      <c r="Q64" s="3"/>
      <c r="R64" s="68"/>
      <c r="S64" s="67"/>
      <c r="T64" s="23"/>
      <c r="U64" s="67"/>
      <c r="V64" s="23"/>
      <c r="W64" s="67"/>
      <c r="X64" s="23"/>
      <c r="Y64" s="17"/>
      <c r="Z64" s="17"/>
      <c r="AA64" s="23"/>
      <c r="AB64" s="23"/>
      <c r="AC64" s="194"/>
      <c r="AD64" s="192"/>
      <c r="AE64" s="196"/>
      <c r="AF64" s="64"/>
      <c r="AG64" s="75"/>
      <c r="AH64" s="75"/>
      <c r="AI64" s="64"/>
      <c r="AJ64" s="74"/>
      <c r="AK64" s="75"/>
      <c r="AL64" s="75"/>
      <c r="AM64" s="74"/>
      <c r="AN64" s="75"/>
      <c r="AO64" s="75"/>
      <c r="AP64" s="197"/>
    </row>
    <row r="65" spans="1:42" x14ac:dyDescent="0.25">
      <c r="A65" s="181"/>
      <c r="B65" s="19"/>
      <c r="C65" s="23"/>
      <c r="D65" s="66"/>
      <c r="E65" s="23"/>
      <c r="F65" s="66"/>
      <c r="G65" s="23"/>
      <c r="H65" s="69"/>
      <c r="I65" s="69"/>
      <c r="J65" s="18"/>
      <c r="K65" s="18"/>
      <c r="L65" s="23"/>
      <c r="M65" s="18"/>
      <c r="N65" s="23"/>
      <c r="O65" s="16"/>
      <c r="P65" s="23"/>
      <c r="Q65" s="3"/>
      <c r="R65" s="68"/>
      <c r="S65" s="67"/>
      <c r="T65" s="23"/>
      <c r="U65" s="67"/>
      <c r="V65" s="23"/>
      <c r="W65" s="67"/>
      <c r="X65" s="23"/>
      <c r="Y65" s="17"/>
      <c r="Z65" s="17"/>
      <c r="AA65" s="23"/>
      <c r="AB65" s="23"/>
      <c r="AC65" s="194"/>
      <c r="AD65" s="192"/>
      <c r="AE65" s="196"/>
      <c r="AF65" s="64"/>
      <c r="AG65" s="75"/>
      <c r="AH65" s="75"/>
      <c r="AI65" s="64"/>
      <c r="AJ65" s="74"/>
      <c r="AK65" s="75"/>
      <c r="AL65" s="75"/>
      <c r="AM65" s="74"/>
      <c r="AN65" s="75"/>
      <c r="AO65" s="75"/>
      <c r="AP65" s="197"/>
    </row>
    <row r="66" spans="1:42" x14ac:dyDescent="0.25">
      <c r="A66" s="181"/>
      <c r="B66" s="19"/>
      <c r="C66" s="23"/>
      <c r="D66" s="66"/>
      <c r="E66" s="23"/>
      <c r="F66" s="66"/>
      <c r="G66" s="23"/>
      <c r="H66" s="69"/>
      <c r="I66" s="69"/>
      <c r="J66" s="18"/>
      <c r="K66" s="18"/>
      <c r="L66" s="23"/>
      <c r="M66" s="18"/>
      <c r="N66" s="23"/>
      <c r="O66" s="16"/>
      <c r="P66" s="23"/>
      <c r="Q66" s="3"/>
      <c r="R66" s="68"/>
      <c r="S66" s="67"/>
      <c r="T66" s="23"/>
      <c r="U66" s="67"/>
      <c r="V66" s="23"/>
      <c r="W66" s="67"/>
      <c r="X66" s="23"/>
      <c r="Y66" s="17"/>
      <c r="Z66" s="17"/>
      <c r="AA66" s="23"/>
      <c r="AB66" s="23"/>
      <c r="AC66" s="194"/>
      <c r="AD66" s="192"/>
      <c r="AE66" s="196"/>
      <c r="AF66" s="64"/>
      <c r="AG66" s="75"/>
      <c r="AH66" s="75"/>
      <c r="AI66" s="64"/>
      <c r="AJ66" s="74"/>
      <c r="AK66" s="75"/>
      <c r="AL66" s="75"/>
      <c r="AM66" s="74"/>
      <c r="AN66" s="75"/>
      <c r="AO66" s="75"/>
      <c r="AP66" s="197"/>
    </row>
    <row r="67" spans="1:42" x14ac:dyDescent="0.25">
      <c r="A67" s="181"/>
      <c r="B67" s="19"/>
      <c r="C67" s="23"/>
      <c r="D67" s="66"/>
      <c r="E67" s="23"/>
      <c r="F67" s="66"/>
      <c r="G67" s="23"/>
      <c r="H67" s="69"/>
      <c r="I67" s="69"/>
      <c r="J67" s="18"/>
      <c r="K67" s="18"/>
      <c r="L67" s="23"/>
      <c r="M67" s="18"/>
      <c r="N67" s="23"/>
      <c r="O67" s="16"/>
      <c r="P67" s="23"/>
      <c r="Q67" s="3"/>
      <c r="R67" s="68"/>
      <c r="S67" s="67"/>
      <c r="T67" s="23"/>
      <c r="U67" s="67"/>
      <c r="V67" s="23"/>
      <c r="W67" s="67"/>
      <c r="X67" s="23"/>
      <c r="Y67" s="17"/>
      <c r="Z67" s="17"/>
      <c r="AA67" s="23"/>
      <c r="AB67" s="23"/>
      <c r="AC67" s="194"/>
      <c r="AD67" s="192"/>
      <c r="AE67" s="196"/>
      <c r="AF67" s="64"/>
      <c r="AG67" s="75"/>
      <c r="AH67" s="75"/>
      <c r="AI67" s="64"/>
      <c r="AJ67" s="74"/>
      <c r="AK67" s="75"/>
      <c r="AL67" s="75"/>
      <c r="AM67" s="74"/>
      <c r="AN67" s="75"/>
      <c r="AO67" s="75"/>
      <c r="AP67" s="197"/>
    </row>
    <row r="68" spans="1:42" x14ac:dyDescent="0.25">
      <c r="A68" s="181"/>
      <c r="B68" s="19"/>
      <c r="C68" s="23"/>
      <c r="D68" s="66"/>
      <c r="E68" s="23"/>
      <c r="F68" s="66"/>
      <c r="G68" s="23"/>
      <c r="H68" s="69"/>
      <c r="I68" s="69"/>
      <c r="J68" s="18"/>
      <c r="K68" s="18"/>
      <c r="L68" s="23"/>
      <c r="M68" s="18"/>
      <c r="N68" s="23"/>
      <c r="O68" s="16"/>
      <c r="P68" s="23"/>
      <c r="Q68" s="3"/>
      <c r="R68" s="68"/>
      <c r="S68" s="67"/>
      <c r="T68" s="23"/>
      <c r="U68" s="67"/>
      <c r="V68" s="23"/>
      <c r="W68" s="67"/>
      <c r="X68" s="23"/>
      <c r="Y68" s="17"/>
      <c r="Z68" s="17"/>
      <c r="AA68" s="23"/>
      <c r="AB68" s="23"/>
      <c r="AC68" s="194"/>
      <c r="AD68" s="192"/>
      <c r="AE68" s="196"/>
      <c r="AF68" s="64"/>
      <c r="AG68" s="75"/>
      <c r="AH68" s="75"/>
      <c r="AI68" s="64"/>
      <c r="AJ68" s="74"/>
      <c r="AK68" s="75"/>
      <c r="AL68" s="75"/>
      <c r="AM68" s="74"/>
      <c r="AN68" s="75"/>
      <c r="AO68" s="75"/>
      <c r="AP68" s="197"/>
    </row>
    <row r="69" spans="1:42" x14ac:dyDescent="0.25">
      <c r="A69" s="181"/>
      <c r="B69" s="19"/>
      <c r="C69" s="23"/>
      <c r="D69" s="66"/>
      <c r="E69" s="23"/>
      <c r="F69" s="66"/>
      <c r="G69" s="23"/>
      <c r="H69" s="69"/>
      <c r="I69" s="69"/>
      <c r="J69" s="18"/>
      <c r="K69" s="18"/>
      <c r="L69" s="23"/>
      <c r="M69" s="18"/>
      <c r="N69" s="23"/>
      <c r="O69" s="16"/>
      <c r="P69" s="23"/>
      <c r="Q69" s="3"/>
      <c r="R69" s="68"/>
      <c r="S69" s="67"/>
      <c r="T69" s="23"/>
      <c r="U69" s="67"/>
      <c r="V69" s="23"/>
      <c r="W69" s="67"/>
      <c r="X69" s="23"/>
      <c r="Y69" s="17"/>
      <c r="Z69" s="17"/>
      <c r="AA69" s="23"/>
      <c r="AB69" s="23"/>
      <c r="AC69" s="194"/>
      <c r="AD69" s="192"/>
      <c r="AE69" s="196"/>
      <c r="AF69" s="64"/>
      <c r="AG69" s="75"/>
      <c r="AH69" s="75"/>
      <c r="AI69" s="64"/>
      <c r="AJ69" s="74"/>
      <c r="AK69" s="75"/>
      <c r="AL69" s="75"/>
      <c r="AM69" s="74"/>
      <c r="AN69" s="75"/>
      <c r="AO69" s="75"/>
      <c r="AP69" s="197"/>
    </row>
    <row r="70" spans="1:42" x14ac:dyDescent="0.25">
      <c r="A70" s="181"/>
      <c r="B70" s="19"/>
      <c r="C70" s="23"/>
      <c r="D70" s="66"/>
      <c r="E70" s="23"/>
      <c r="F70" s="66"/>
      <c r="G70" s="23"/>
      <c r="H70" s="69"/>
      <c r="I70" s="69"/>
      <c r="J70" s="18"/>
      <c r="K70" s="18"/>
      <c r="L70" s="23"/>
      <c r="M70" s="18"/>
      <c r="N70" s="23"/>
      <c r="O70" s="16"/>
      <c r="P70" s="23"/>
      <c r="Q70" s="3"/>
      <c r="R70" s="68"/>
      <c r="S70" s="67"/>
      <c r="T70" s="23"/>
      <c r="U70" s="67"/>
      <c r="V70" s="23"/>
      <c r="W70" s="67"/>
      <c r="X70" s="23"/>
      <c r="Y70" s="17"/>
      <c r="Z70" s="17"/>
      <c r="AA70" s="23"/>
      <c r="AB70" s="23"/>
      <c r="AC70" s="194"/>
      <c r="AD70" s="192"/>
      <c r="AE70" s="196"/>
      <c r="AF70" s="64"/>
      <c r="AG70" s="75"/>
      <c r="AH70" s="75"/>
      <c r="AI70" s="64"/>
      <c r="AJ70" s="74"/>
      <c r="AK70" s="75"/>
      <c r="AL70" s="75"/>
      <c r="AM70" s="74"/>
      <c r="AN70" s="75"/>
      <c r="AO70" s="75"/>
      <c r="AP70" s="197"/>
    </row>
    <row r="71" spans="1:42" x14ac:dyDescent="0.25">
      <c r="A71" s="182"/>
      <c r="B71" s="162"/>
      <c r="C71" s="66"/>
      <c r="D71" s="66"/>
      <c r="E71" s="66"/>
      <c r="F71" s="66"/>
      <c r="G71" s="66"/>
      <c r="H71" s="69"/>
      <c r="I71" s="69"/>
      <c r="J71" s="163"/>
      <c r="K71" s="18"/>
      <c r="L71" s="23"/>
      <c r="M71" s="18"/>
      <c r="N71" s="23"/>
      <c r="O71" s="16"/>
      <c r="P71" s="66"/>
      <c r="Q71" s="164"/>
      <c r="R71" s="68"/>
      <c r="S71" s="165"/>
      <c r="T71" s="66"/>
      <c r="U71" s="165"/>
      <c r="V71" s="66"/>
      <c r="W71" s="165"/>
      <c r="X71" s="66"/>
      <c r="Y71" s="166"/>
      <c r="Z71" s="17"/>
      <c r="AA71" s="66"/>
      <c r="AB71" s="66"/>
      <c r="AC71" s="194"/>
      <c r="AD71" s="192"/>
      <c r="AE71" s="196"/>
      <c r="AF71" s="64"/>
      <c r="AG71" s="75"/>
      <c r="AH71" s="75"/>
      <c r="AI71" s="64"/>
      <c r="AJ71" s="74"/>
      <c r="AK71" s="75"/>
      <c r="AL71" s="75"/>
      <c r="AM71" s="74"/>
      <c r="AN71" s="75"/>
      <c r="AO71" s="75"/>
      <c r="AP71" s="197"/>
    </row>
    <row r="72" spans="1:42" x14ac:dyDescent="0.25">
      <c r="A72" s="182"/>
      <c r="B72" s="162"/>
      <c r="C72" s="66"/>
      <c r="D72" s="66"/>
      <c r="E72" s="66"/>
      <c r="F72" s="66"/>
      <c r="G72" s="66"/>
      <c r="H72" s="69"/>
      <c r="I72" s="69"/>
      <c r="J72" s="163"/>
      <c r="K72" s="18"/>
      <c r="L72" s="23"/>
      <c r="M72" s="18"/>
      <c r="N72" s="23"/>
      <c r="O72" s="16"/>
      <c r="P72" s="66"/>
      <c r="Q72" s="164"/>
      <c r="R72" s="68"/>
      <c r="S72" s="165"/>
      <c r="T72" s="66"/>
      <c r="U72" s="165"/>
      <c r="V72" s="66"/>
      <c r="W72" s="165"/>
      <c r="X72" s="66"/>
      <c r="Y72" s="166"/>
      <c r="Z72" s="17"/>
      <c r="AA72" s="66"/>
      <c r="AB72" s="66"/>
      <c r="AC72" s="194"/>
      <c r="AD72" s="191"/>
      <c r="AE72" s="196"/>
      <c r="AF72" s="64"/>
      <c r="AG72" s="75"/>
      <c r="AH72" s="75"/>
      <c r="AI72" s="64"/>
      <c r="AJ72" s="74"/>
      <c r="AK72" s="75"/>
      <c r="AL72" s="75"/>
      <c r="AM72" s="74"/>
      <c r="AN72" s="75"/>
      <c r="AO72" s="75"/>
      <c r="AP72" s="197"/>
    </row>
    <row r="73" spans="1:42" x14ac:dyDescent="0.25">
      <c r="A73" s="182"/>
      <c r="B73" s="162"/>
      <c r="C73" s="66"/>
      <c r="D73" s="66"/>
      <c r="E73" s="66"/>
      <c r="F73" s="66"/>
      <c r="G73" s="66"/>
      <c r="H73" s="69"/>
      <c r="I73" s="69"/>
      <c r="J73" s="163"/>
      <c r="K73" s="18"/>
      <c r="L73" s="23"/>
      <c r="M73" s="18"/>
      <c r="N73" s="23"/>
      <c r="O73" s="16"/>
      <c r="P73" s="66"/>
      <c r="Q73" s="164"/>
      <c r="R73" s="68"/>
      <c r="S73" s="165"/>
      <c r="T73" s="66"/>
      <c r="U73" s="165"/>
      <c r="V73" s="66"/>
      <c r="W73" s="165"/>
      <c r="X73" s="66"/>
      <c r="Y73" s="166"/>
      <c r="Z73" s="17"/>
      <c r="AA73" s="66"/>
      <c r="AB73" s="66"/>
      <c r="AC73" s="194"/>
      <c r="AD73" s="191"/>
      <c r="AE73" s="196"/>
      <c r="AF73" s="64"/>
      <c r="AG73" s="75"/>
      <c r="AH73" s="75"/>
      <c r="AI73" s="64"/>
      <c r="AJ73" s="74"/>
      <c r="AK73" s="75"/>
      <c r="AL73" s="75"/>
      <c r="AM73" s="74"/>
      <c r="AN73" s="75"/>
      <c r="AO73" s="75"/>
      <c r="AP73" s="197"/>
    </row>
    <row r="74" spans="1:42" x14ac:dyDescent="0.25">
      <c r="A74" s="182"/>
      <c r="B74" s="162"/>
      <c r="C74" s="66"/>
      <c r="D74" s="66"/>
      <c r="E74" s="66"/>
      <c r="F74" s="66"/>
      <c r="G74" s="66"/>
      <c r="H74" s="69"/>
      <c r="I74" s="69"/>
      <c r="J74" s="163"/>
      <c r="K74" s="18"/>
      <c r="L74" s="23"/>
      <c r="M74" s="18"/>
      <c r="N74" s="23"/>
      <c r="O74" s="16"/>
      <c r="P74" s="66"/>
      <c r="Q74" s="164"/>
      <c r="R74" s="68"/>
      <c r="S74" s="165"/>
      <c r="T74" s="66"/>
      <c r="U74" s="165"/>
      <c r="V74" s="66"/>
      <c r="W74" s="165"/>
      <c r="X74" s="66"/>
      <c r="Y74" s="166"/>
      <c r="Z74" s="17"/>
      <c r="AA74" s="66"/>
      <c r="AB74" s="66"/>
      <c r="AC74" s="194"/>
      <c r="AD74" s="191"/>
      <c r="AE74" s="196"/>
      <c r="AF74" s="64"/>
      <c r="AG74" s="75"/>
      <c r="AH74" s="75"/>
      <c r="AI74" s="64"/>
      <c r="AJ74" s="74"/>
      <c r="AK74" s="75"/>
      <c r="AL74" s="75"/>
      <c r="AM74" s="74"/>
      <c r="AN74" s="75"/>
      <c r="AO74" s="75"/>
      <c r="AP74" s="197"/>
    </row>
    <row r="75" spans="1:42" x14ac:dyDescent="0.25">
      <c r="A75" s="182"/>
      <c r="B75" s="162"/>
      <c r="C75" s="66"/>
      <c r="D75" s="66"/>
      <c r="E75" s="66"/>
      <c r="F75" s="66"/>
      <c r="G75" s="66"/>
      <c r="H75" s="69"/>
      <c r="I75" s="69"/>
      <c r="J75" s="163"/>
      <c r="K75" s="18"/>
      <c r="L75" s="23"/>
      <c r="M75" s="18"/>
      <c r="N75" s="23"/>
      <c r="O75" s="16"/>
      <c r="P75" s="66"/>
      <c r="Q75" s="164"/>
      <c r="R75" s="68"/>
      <c r="S75" s="165"/>
      <c r="T75" s="66"/>
      <c r="U75" s="165"/>
      <c r="V75" s="66"/>
      <c r="W75" s="165"/>
      <c r="X75" s="66"/>
      <c r="Y75" s="166"/>
      <c r="Z75" s="17"/>
      <c r="AA75" s="66"/>
      <c r="AB75" s="66"/>
      <c r="AC75" s="194"/>
      <c r="AD75" s="191"/>
      <c r="AE75" s="196"/>
      <c r="AF75" s="64"/>
      <c r="AG75" s="75"/>
      <c r="AH75" s="75"/>
      <c r="AI75" s="64"/>
      <c r="AJ75" s="74"/>
      <c r="AK75" s="75"/>
      <c r="AL75" s="75"/>
      <c r="AM75" s="74"/>
      <c r="AN75" s="75"/>
      <c r="AO75" s="75"/>
      <c r="AP75" s="197"/>
    </row>
    <row r="76" spans="1:42" x14ac:dyDescent="0.25">
      <c r="A76" s="182"/>
      <c r="B76" s="162"/>
      <c r="C76" s="66"/>
      <c r="D76" s="66"/>
      <c r="E76" s="66"/>
      <c r="F76" s="66"/>
      <c r="G76" s="66"/>
      <c r="H76" s="69"/>
      <c r="I76" s="69"/>
      <c r="J76" s="163"/>
      <c r="K76" s="18"/>
      <c r="L76" s="23"/>
      <c r="M76" s="18"/>
      <c r="N76" s="23"/>
      <c r="O76" s="16"/>
      <c r="P76" s="66"/>
      <c r="Q76" s="164"/>
      <c r="R76" s="68"/>
      <c r="S76" s="165"/>
      <c r="T76" s="66"/>
      <c r="U76" s="165"/>
      <c r="V76" s="66"/>
      <c r="W76" s="165"/>
      <c r="X76" s="66"/>
      <c r="Y76" s="166"/>
      <c r="Z76" s="17"/>
      <c r="AA76" s="66"/>
      <c r="AB76" s="66"/>
      <c r="AC76" s="194"/>
      <c r="AD76" s="191"/>
      <c r="AE76" s="196"/>
      <c r="AF76" s="64"/>
      <c r="AG76" s="75"/>
      <c r="AH76" s="75"/>
      <c r="AI76" s="64"/>
      <c r="AJ76" s="74"/>
      <c r="AK76" s="75"/>
      <c r="AL76" s="75"/>
      <c r="AM76" s="74"/>
      <c r="AN76" s="75"/>
      <c r="AO76" s="75"/>
      <c r="AP76" s="197"/>
    </row>
    <row r="77" spans="1:42" x14ac:dyDescent="0.25">
      <c r="A77" s="181"/>
      <c r="B77" s="19"/>
      <c r="C77" s="161"/>
      <c r="D77" s="66"/>
      <c r="E77" s="161"/>
      <c r="F77" s="66"/>
      <c r="G77" s="161"/>
      <c r="H77" s="69"/>
      <c r="I77" s="69"/>
      <c r="J77" s="18"/>
      <c r="K77" s="18"/>
      <c r="L77" s="23"/>
      <c r="M77" s="18"/>
      <c r="N77" s="23"/>
      <c r="O77" s="16"/>
      <c r="P77" s="161"/>
      <c r="Q77" s="3"/>
      <c r="R77" s="68"/>
      <c r="S77" s="67"/>
      <c r="T77" s="161"/>
      <c r="U77" s="67"/>
      <c r="V77" s="161"/>
      <c r="W77" s="67"/>
      <c r="X77" s="161"/>
      <c r="Y77" s="17"/>
      <c r="Z77" s="17"/>
      <c r="AA77" s="161"/>
      <c r="AB77" s="161"/>
      <c r="AC77" s="194"/>
      <c r="AD77" s="191"/>
      <c r="AE77" s="196"/>
      <c r="AF77" s="64"/>
      <c r="AG77" s="75"/>
      <c r="AH77" s="75"/>
      <c r="AI77" s="64"/>
      <c r="AJ77" s="74"/>
      <c r="AK77" s="75"/>
      <c r="AL77" s="75"/>
      <c r="AM77" s="74"/>
      <c r="AN77" s="75"/>
      <c r="AO77" s="75"/>
      <c r="AP77" s="197"/>
    </row>
    <row r="78" spans="1:42" x14ac:dyDescent="0.25">
      <c r="A78" s="182"/>
      <c r="B78" s="162"/>
      <c r="C78" s="66"/>
      <c r="D78" s="66"/>
      <c r="E78" s="66"/>
      <c r="F78" s="66"/>
      <c r="G78" s="66"/>
      <c r="H78" s="69"/>
      <c r="I78" s="69"/>
      <c r="J78" s="163"/>
      <c r="K78" s="18"/>
      <c r="L78" s="23"/>
      <c r="M78" s="18"/>
      <c r="N78" s="23"/>
      <c r="O78" s="16"/>
      <c r="P78" s="66"/>
      <c r="Q78" s="164"/>
      <c r="R78" s="68"/>
      <c r="S78" s="165"/>
      <c r="T78" s="66"/>
      <c r="U78" s="165"/>
      <c r="V78" s="66"/>
      <c r="W78" s="165"/>
      <c r="X78" s="66"/>
      <c r="Y78" s="166"/>
      <c r="Z78" s="17"/>
      <c r="AA78" s="66"/>
      <c r="AB78" s="66"/>
      <c r="AC78" s="194"/>
      <c r="AD78" s="191"/>
      <c r="AE78" s="196"/>
      <c r="AF78" s="64"/>
      <c r="AG78" s="75"/>
      <c r="AH78" s="75"/>
      <c r="AI78" s="64"/>
      <c r="AJ78" s="74"/>
      <c r="AK78" s="75"/>
      <c r="AL78" s="75"/>
      <c r="AM78" s="74"/>
      <c r="AN78" s="75"/>
      <c r="AO78" s="75"/>
      <c r="AP78" s="197"/>
    </row>
    <row r="79" spans="1:42" x14ac:dyDescent="0.25">
      <c r="A79" s="182"/>
      <c r="B79" s="162"/>
      <c r="C79" s="66"/>
      <c r="D79" s="66"/>
      <c r="E79" s="66"/>
      <c r="F79" s="66"/>
      <c r="G79" s="66"/>
      <c r="H79" s="69"/>
      <c r="I79" s="69"/>
      <c r="J79" s="163"/>
      <c r="K79" s="18"/>
      <c r="L79" s="23"/>
      <c r="M79" s="18"/>
      <c r="N79" s="23"/>
      <c r="O79" s="16"/>
      <c r="P79" s="66"/>
      <c r="Q79" s="164"/>
      <c r="R79" s="68"/>
      <c r="S79" s="165"/>
      <c r="T79" s="66"/>
      <c r="U79" s="165"/>
      <c r="V79" s="66"/>
      <c r="W79" s="165"/>
      <c r="X79" s="66"/>
      <c r="Y79" s="166"/>
      <c r="Z79" s="17"/>
      <c r="AA79" s="66"/>
      <c r="AB79" s="66"/>
      <c r="AC79" s="194"/>
      <c r="AD79" s="191"/>
      <c r="AE79" s="196"/>
      <c r="AF79" s="64"/>
      <c r="AG79" s="75"/>
      <c r="AH79" s="75"/>
      <c r="AI79" s="64"/>
      <c r="AJ79" s="74"/>
      <c r="AK79" s="75"/>
      <c r="AL79" s="75"/>
      <c r="AM79" s="74"/>
      <c r="AN79" s="75"/>
      <c r="AO79" s="75"/>
      <c r="AP79" s="197"/>
    </row>
    <row r="80" spans="1:42" x14ac:dyDescent="0.25">
      <c r="A80" s="182"/>
      <c r="B80" s="162"/>
      <c r="C80" s="66"/>
      <c r="D80" s="66"/>
      <c r="E80" s="66"/>
      <c r="F80" s="66"/>
      <c r="G80" s="66"/>
      <c r="H80" s="69"/>
      <c r="I80" s="69"/>
      <c r="J80" s="163"/>
      <c r="K80" s="18"/>
      <c r="L80" s="23"/>
      <c r="M80" s="18"/>
      <c r="N80" s="23"/>
      <c r="O80" s="16"/>
      <c r="P80" s="66"/>
      <c r="Q80" s="164"/>
      <c r="R80" s="68"/>
      <c r="S80" s="165"/>
      <c r="T80" s="66"/>
      <c r="U80" s="165"/>
      <c r="V80" s="66"/>
      <c r="W80" s="165"/>
      <c r="X80" s="66"/>
      <c r="Y80" s="166"/>
      <c r="Z80" s="17"/>
      <c r="AA80" s="66"/>
      <c r="AB80" s="66"/>
      <c r="AC80" s="194"/>
      <c r="AD80" s="191"/>
      <c r="AE80" s="196"/>
      <c r="AF80" s="64"/>
      <c r="AG80" s="75"/>
      <c r="AH80" s="75"/>
      <c r="AI80" s="64"/>
      <c r="AJ80" s="74"/>
      <c r="AK80" s="75"/>
      <c r="AL80" s="75"/>
      <c r="AM80" s="74"/>
      <c r="AN80" s="75"/>
      <c r="AO80" s="75"/>
      <c r="AP80" s="197"/>
    </row>
    <row r="81" spans="1:42" x14ac:dyDescent="0.25">
      <c r="A81" s="182"/>
      <c r="B81" s="162"/>
      <c r="C81" s="66"/>
      <c r="D81" s="66"/>
      <c r="E81" s="66"/>
      <c r="F81" s="66"/>
      <c r="G81" s="66"/>
      <c r="H81" s="69"/>
      <c r="I81" s="69"/>
      <c r="J81" s="163"/>
      <c r="K81" s="18"/>
      <c r="L81" s="23"/>
      <c r="M81" s="18"/>
      <c r="N81" s="23"/>
      <c r="O81" s="16"/>
      <c r="P81" s="66"/>
      <c r="Q81" s="164"/>
      <c r="R81" s="68"/>
      <c r="S81" s="165"/>
      <c r="T81" s="66"/>
      <c r="U81" s="165"/>
      <c r="V81" s="66"/>
      <c r="W81" s="165"/>
      <c r="X81" s="66"/>
      <c r="Y81" s="166"/>
      <c r="Z81" s="17"/>
      <c r="AA81" s="66"/>
      <c r="AB81" s="66"/>
      <c r="AC81" s="194"/>
      <c r="AD81" s="191"/>
      <c r="AE81" s="196"/>
      <c r="AF81" s="64"/>
      <c r="AG81" s="75"/>
      <c r="AH81" s="75"/>
      <c r="AI81" s="64"/>
      <c r="AJ81" s="74"/>
      <c r="AK81" s="75"/>
      <c r="AL81" s="75"/>
      <c r="AM81" s="74"/>
      <c r="AN81" s="75"/>
      <c r="AO81" s="75"/>
      <c r="AP81" s="197"/>
    </row>
    <row r="82" spans="1:42" x14ac:dyDescent="0.25">
      <c r="A82" s="182"/>
      <c r="B82" s="162"/>
      <c r="C82" s="66"/>
      <c r="D82" s="66"/>
      <c r="E82" s="66"/>
      <c r="F82" s="66"/>
      <c r="G82" s="66"/>
      <c r="H82" s="69"/>
      <c r="I82" s="69"/>
      <c r="J82" s="163"/>
      <c r="K82" s="18"/>
      <c r="L82" s="23"/>
      <c r="M82" s="18"/>
      <c r="N82" s="23"/>
      <c r="O82" s="16"/>
      <c r="P82" s="66"/>
      <c r="Q82" s="164"/>
      <c r="R82" s="68"/>
      <c r="S82" s="165"/>
      <c r="T82" s="66"/>
      <c r="U82" s="165"/>
      <c r="V82" s="66"/>
      <c r="W82" s="165"/>
      <c r="X82" s="66"/>
      <c r="Y82" s="166"/>
      <c r="Z82" s="17"/>
      <c r="AA82" s="66"/>
      <c r="AB82" s="66"/>
      <c r="AC82" s="194"/>
      <c r="AD82" s="191"/>
      <c r="AE82" s="196"/>
      <c r="AF82" s="64"/>
      <c r="AG82" s="75"/>
      <c r="AH82" s="75"/>
      <c r="AI82" s="64"/>
      <c r="AJ82" s="74"/>
      <c r="AK82" s="75"/>
      <c r="AL82" s="75"/>
      <c r="AM82" s="74"/>
      <c r="AN82" s="75"/>
      <c r="AO82" s="75"/>
      <c r="AP82" s="197"/>
    </row>
    <row r="83" spans="1:42" x14ac:dyDescent="0.25">
      <c r="A83" s="182"/>
      <c r="B83" s="162"/>
      <c r="C83" s="66"/>
      <c r="D83" s="66"/>
      <c r="E83" s="66"/>
      <c r="F83" s="66"/>
      <c r="G83" s="66"/>
      <c r="H83" s="69"/>
      <c r="I83" s="69"/>
      <c r="J83" s="163"/>
      <c r="K83" s="18"/>
      <c r="L83" s="23"/>
      <c r="M83" s="18"/>
      <c r="N83" s="23"/>
      <c r="O83" s="16"/>
      <c r="P83" s="66"/>
      <c r="Q83" s="164"/>
      <c r="R83" s="68"/>
      <c r="S83" s="165"/>
      <c r="T83" s="66"/>
      <c r="U83" s="165"/>
      <c r="V83" s="66"/>
      <c r="W83" s="165"/>
      <c r="X83" s="66"/>
      <c r="Y83" s="166"/>
      <c r="Z83" s="17"/>
      <c r="AA83" s="66"/>
      <c r="AB83" s="66"/>
      <c r="AC83" s="194"/>
      <c r="AD83" s="191"/>
      <c r="AE83" s="196"/>
      <c r="AF83" s="64"/>
      <c r="AG83" s="75"/>
      <c r="AH83" s="75"/>
      <c r="AI83" s="64"/>
      <c r="AJ83" s="74"/>
      <c r="AK83" s="75"/>
      <c r="AL83" s="75"/>
      <c r="AM83" s="74"/>
      <c r="AN83" s="75"/>
      <c r="AO83" s="75"/>
      <c r="AP83" s="197"/>
    </row>
    <row r="84" spans="1:42" x14ac:dyDescent="0.25">
      <c r="A84" s="182"/>
      <c r="B84" s="162"/>
      <c r="C84" s="66"/>
      <c r="D84" s="66"/>
      <c r="E84" s="66"/>
      <c r="F84" s="66"/>
      <c r="G84" s="66"/>
      <c r="H84" s="69"/>
      <c r="I84" s="69"/>
      <c r="J84" s="163"/>
      <c r="K84" s="18"/>
      <c r="L84" s="23"/>
      <c r="M84" s="18"/>
      <c r="N84" s="23"/>
      <c r="O84" s="16"/>
      <c r="P84" s="66"/>
      <c r="Q84" s="164"/>
      <c r="R84" s="68"/>
      <c r="S84" s="165"/>
      <c r="T84" s="66"/>
      <c r="U84" s="165"/>
      <c r="V84" s="66"/>
      <c r="W84" s="165"/>
      <c r="X84" s="66"/>
      <c r="Y84" s="166"/>
      <c r="Z84" s="17"/>
      <c r="AA84" s="66"/>
      <c r="AB84" s="66"/>
      <c r="AC84" s="194"/>
      <c r="AD84" s="191"/>
      <c r="AE84" s="196"/>
      <c r="AF84" s="64"/>
      <c r="AG84" s="75"/>
      <c r="AH84" s="75"/>
      <c r="AI84" s="64"/>
      <c r="AJ84" s="74"/>
      <c r="AK84" s="75"/>
      <c r="AL84" s="75"/>
      <c r="AM84" s="74"/>
      <c r="AN84" s="75"/>
      <c r="AO84" s="75"/>
      <c r="AP84" s="197"/>
    </row>
    <row r="85" spans="1:42" x14ac:dyDescent="0.25">
      <c r="A85" s="182"/>
      <c r="B85" s="162"/>
      <c r="C85" s="66"/>
      <c r="D85" s="66"/>
      <c r="E85" s="66"/>
      <c r="F85" s="66"/>
      <c r="G85" s="66"/>
      <c r="H85" s="69"/>
      <c r="I85" s="69"/>
      <c r="J85" s="163"/>
      <c r="K85" s="18"/>
      <c r="L85" s="23"/>
      <c r="M85" s="18"/>
      <c r="N85" s="23"/>
      <c r="O85" s="16"/>
      <c r="P85" s="66"/>
      <c r="Q85" s="164"/>
      <c r="R85" s="68"/>
      <c r="S85" s="165"/>
      <c r="T85" s="66"/>
      <c r="U85" s="165"/>
      <c r="V85" s="66"/>
      <c r="W85" s="165"/>
      <c r="X85" s="66"/>
      <c r="Y85" s="166"/>
      <c r="Z85" s="17"/>
      <c r="AA85" s="66"/>
      <c r="AB85" s="66"/>
      <c r="AC85" s="194"/>
      <c r="AD85" s="191"/>
      <c r="AE85" s="196"/>
      <c r="AF85" s="64"/>
      <c r="AG85" s="75"/>
      <c r="AH85" s="75"/>
      <c r="AI85" s="64"/>
      <c r="AJ85" s="74"/>
      <c r="AK85" s="75"/>
      <c r="AL85" s="75"/>
      <c r="AM85" s="74"/>
      <c r="AN85" s="75"/>
      <c r="AO85" s="75"/>
      <c r="AP85" s="197"/>
    </row>
    <row r="86" spans="1:42" x14ac:dyDescent="0.25">
      <c r="A86" s="182"/>
      <c r="B86" s="162"/>
      <c r="C86" s="66"/>
      <c r="D86" s="66"/>
      <c r="E86" s="66"/>
      <c r="F86" s="66"/>
      <c r="G86" s="66"/>
      <c r="H86" s="69"/>
      <c r="I86" s="69"/>
      <c r="J86" s="163"/>
      <c r="K86" s="18"/>
      <c r="L86" s="23"/>
      <c r="M86" s="18"/>
      <c r="N86" s="23"/>
      <c r="O86" s="16"/>
      <c r="P86" s="66"/>
      <c r="Q86" s="164"/>
      <c r="R86" s="68"/>
      <c r="S86" s="165"/>
      <c r="T86" s="66"/>
      <c r="U86" s="165"/>
      <c r="V86" s="66"/>
      <c r="W86" s="165"/>
      <c r="X86" s="66"/>
      <c r="Y86" s="166"/>
      <c r="Z86" s="17"/>
      <c r="AA86" s="66"/>
      <c r="AB86" s="66"/>
      <c r="AC86" s="194"/>
      <c r="AD86" s="191"/>
      <c r="AE86" s="196"/>
      <c r="AF86" s="64"/>
      <c r="AG86" s="75"/>
      <c r="AH86" s="75"/>
      <c r="AI86" s="64"/>
      <c r="AJ86" s="74"/>
      <c r="AK86" s="75"/>
      <c r="AL86" s="75"/>
      <c r="AM86" s="74"/>
      <c r="AN86" s="75"/>
      <c r="AO86" s="75"/>
      <c r="AP86" s="197"/>
    </row>
    <row r="87" spans="1:42" x14ac:dyDescent="0.25">
      <c r="A87" s="182"/>
      <c r="B87" s="162"/>
      <c r="C87" s="66"/>
      <c r="D87" s="66"/>
      <c r="E87" s="66"/>
      <c r="F87" s="66"/>
      <c r="G87" s="66"/>
      <c r="H87" s="69"/>
      <c r="I87" s="69"/>
      <c r="J87" s="163"/>
      <c r="K87" s="18"/>
      <c r="L87" s="23"/>
      <c r="M87" s="18"/>
      <c r="N87" s="23"/>
      <c r="O87" s="16"/>
      <c r="P87" s="66"/>
      <c r="Q87" s="164"/>
      <c r="R87" s="68"/>
      <c r="S87" s="165"/>
      <c r="T87" s="66"/>
      <c r="U87" s="165"/>
      <c r="V87" s="66"/>
      <c r="W87" s="165"/>
      <c r="X87" s="66"/>
      <c r="Y87" s="166"/>
      <c r="Z87" s="17"/>
      <c r="AA87" s="66"/>
      <c r="AB87" s="66"/>
      <c r="AC87" s="194"/>
      <c r="AD87" s="191"/>
      <c r="AE87" s="196"/>
      <c r="AF87" s="64"/>
      <c r="AG87" s="75"/>
      <c r="AH87" s="75"/>
      <c r="AI87" s="64"/>
      <c r="AJ87" s="74"/>
      <c r="AK87" s="75"/>
      <c r="AL87" s="75"/>
      <c r="AM87" s="74"/>
      <c r="AN87" s="75"/>
      <c r="AO87" s="75"/>
      <c r="AP87" s="197"/>
    </row>
    <row r="88" spans="1:42" x14ac:dyDescent="0.25">
      <c r="A88" s="182"/>
      <c r="B88" s="162"/>
      <c r="C88" s="66"/>
      <c r="D88" s="66"/>
      <c r="E88" s="66"/>
      <c r="F88" s="66"/>
      <c r="G88" s="66"/>
      <c r="H88" s="69"/>
      <c r="I88" s="69"/>
      <c r="J88" s="163"/>
      <c r="K88" s="18"/>
      <c r="L88" s="23"/>
      <c r="M88" s="18"/>
      <c r="N88" s="23"/>
      <c r="O88" s="16"/>
      <c r="P88" s="66"/>
      <c r="Q88" s="164"/>
      <c r="R88" s="68"/>
      <c r="S88" s="165"/>
      <c r="T88" s="66"/>
      <c r="U88" s="165"/>
      <c r="V88" s="66"/>
      <c r="W88" s="165"/>
      <c r="X88" s="66"/>
      <c r="Y88" s="166"/>
      <c r="Z88" s="17"/>
      <c r="AA88" s="66"/>
      <c r="AB88" s="66"/>
      <c r="AC88" s="194"/>
      <c r="AD88" s="191"/>
      <c r="AE88" s="196"/>
      <c r="AF88" s="64"/>
      <c r="AG88" s="75"/>
      <c r="AH88" s="75"/>
      <c r="AI88" s="64"/>
      <c r="AJ88" s="74"/>
      <c r="AK88" s="75"/>
      <c r="AL88" s="75"/>
      <c r="AM88" s="74"/>
      <c r="AN88" s="75"/>
      <c r="AO88" s="75"/>
      <c r="AP88" s="197"/>
    </row>
    <row r="89" spans="1:42" x14ac:dyDescent="0.25">
      <c r="A89" s="182"/>
      <c r="B89" s="162"/>
      <c r="C89" s="66"/>
      <c r="D89" s="66"/>
      <c r="E89" s="66"/>
      <c r="F89" s="66"/>
      <c r="G89" s="66"/>
      <c r="H89" s="69"/>
      <c r="I89" s="69"/>
      <c r="J89" s="163"/>
      <c r="K89" s="18"/>
      <c r="L89" s="23"/>
      <c r="M89" s="18"/>
      <c r="N89" s="23"/>
      <c r="O89" s="16"/>
      <c r="P89" s="66"/>
      <c r="Q89" s="164"/>
      <c r="R89" s="68"/>
      <c r="S89" s="165"/>
      <c r="T89" s="66"/>
      <c r="U89" s="165"/>
      <c r="V89" s="66"/>
      <c r="W89" s="165"/>
      <c r="X89" s="66"/>
      <c r="Y89" s="166"/>
      <c r="Z89" s="17"/>
      <c r="AA89" s="66"/>
      <c r="AB89" s="66"/>
      <c r="AC89" s="194"/>
      <c r="AD89" s="191"/>
      <c r="AE89" s="196"/>
      <c r="AF89" s="64"/>
      <c r="AG89" s="75"/>
      <c r="AH89" s="75"/>
      <c r="AI89" s="64"/>
      <c r="AJ89" s="74"/>
      <c r="AK89" s="75"/>
      <c r="AL89" s="75"/>
      <c r="AM89" s="74"/>
      <c r="AN89" s="75"/>
      <c r="AO89" s="75"/>
      <c r="AP89" s="197"/>
    </row>
    <row r="90" spans="1:42" x14ac:dyDescent="0.25">
      <c r="A90" s="182"/>
      <c r="B90" s="162"/>
      <c r="C90" s="66"/>
      <c r="D90" s="66"/>
      <c r="E90" s="66"/>
      <c r="F90" s="66"/>
      <c r="G90" s="66"/>
      <c r="H90" s="69"/>
      <c r="I90" s="69"/>
      <c r="J90" s="163"/>
      <c r="K90" s="18"/>
      <c r="L90" s="23"/>
      <c r="M90" s="18"/>
      <c r="N90" s="23"/>
      <c r="O90" s="16"/>
      <c r="P90" s="66"/>
      <c r="Q90" s="164"/>
      <c r="R90" s="68"/>
      <c r="S90" s="165"/>
      <c r="T90" s="66"/>
      <c r="U90" s="165"/>
      <c r="V90" s="66"/>
      <c r="W90" s="165"/>
      <c r="X90" s="66"/>
      <c r="Y90" s="166"/>
      <c r="Z90" s="17"/>
      <c r="AA90" s="66"/>
      <c r="AB90" s="66"/>
      <c r="AC90" s="194"/>
      <c r="AD90" s="191"/>
      <c r="AE90" s="196"/>
      <c r="AF90" s="64"/>
      <c r="AG90" s="75"/>
      <c r="AH90" s="75"/>
      <c r="AI90" s="64"/>
      <c r="AJ90" s="74"/>
      <c r="AK90" s="75"/>
      <c r="AL90" s="75"/>
      <c r="AM90" s="74"/>
      <c r="AN90" s="75"/>
      <c r="AO90" s="75"/>
      <c r="AP90" s="197"/>
    </row>
    <row r="91" spans="1:42" x14ac:dyDescent="0.25">
      <c r="A91" s="182"/>
      <c r="B91" s="162"/>
      <c r="C91" s="66"/>
      <c r="D91" s="66"/>
      <c r="E91" s="66"/>
      <c r="F91" s="66"/>
      <c r="G91" s="66"/>
      <c r="H91" s="69"/>
      <c r="I91" s="69"/>
      <c r="J91" s="163"/>
      <c r="K91" s="18"/>
      <c r="L91" s="23"/>
      <c r="M91" s="18"/>
      <c r="N91" s="23"/>
      <c r="O91" s="16"/>
      <c r="P91" s="66"/>
      <c r="Q91" s="164"/>
      <c r="R91" s="68"/>
      <c r="S91" s="165"/>
      <c r="T91" s="66"/>
      <c r="U91" s="165"/>
      <c r="V91" s="66"/>
      <c r="W91" s="165"/>
      <c r="X91" s="66"/>
      <c r="Y91" s="166"/>
      <c r="Z91" s="17"/>
      <c r="AA91" s="66"/>
      <c r="AB91" s="66"/>
      <c r="AC91" s="194"/>
      <c r="AD91" s="191"/>
      <c r="AE91" s="196"/>
      <c r="AF91" s="64"/>
      <c r="AG91" s="75"/>
      <c r="AH91" s="75"/>
      <c r="AI91" s="64"/>
      <c r="AJ91" s="74"/>
      <c r="AK91" s="75"/>
      <c r="AL91" s="75"/>
      <c r="AM91" s="74"/>
      <c r="AN91" s="75"/>
      <c r="AO91" s="75"/>
      <c r="AP91" s="197"/>
    </row>
    <row r="92" spans="1:42" x14ac:dyDescent="0.25">
      <c r="A92" s="182"/>
      <c r="B92" s="162"/>
      <c r="C92" s="66"/>
      <c r="D92" s="66"/>
      <c r="E92" s="66"/>
      <c r="F92" s="66"/>
      <c r="G92" s="66"/>
      <c r="H92" s="69"/>
      <c r="I92" s="69"/>
      <c r="J92" s="163"/>
      <c r="K92" s="18"/>
      <c r="L92" s="23"/>
      <c r="M92" s="18"/>
      <c r="N92" s="23"/>
      <c r="O92" s="16"/>
      <c r="P92" s="66"/>
      <c r="Q92" s="164"/>
      <c r="R92" s="68"/>
      <c r="S92" s="165"/>
      <c r="T92" s="66"/>
      <c r="U92" s="165"/>
      <c r="V92" s="66"/>
      <c r="W92" s="165"/>
      <c r="X92" s="66"/>
      <c r="Y92" s="166"/>
      <c r="Z92" s="17"/>
      <c r="AA92" s="66"/>
      <c r="AB92" s="66"/>
      <c r="AC92" s="194"/>
      <c r="AD92" s="191"/>
      <c r="AE92" s="196"/>
      <c r="AF92" s="64"/>
      <c r="AG92" s="75"/>
      <c r="AH92" s="75"/>
      <c r="AI92" s="64"/>
      <c r="AJ92" s="74"/>
      <c r="AK92" s="75"/>
      <c r="AL92" s="75"/>
      <c r="AM92" s="74"/>
      <c r="AN92" s="75"/>
      <c r="AO92" s="75"/>
      <c r="AP92" s="197"/>
    </row>
    <row r="93" spans="1:42" x14ac:dyDescent="0.25">
      <c r="A93" s="182"/>
      <c r="B93" s="162"/>
      <c r="C93" s="66"/>
      <c r="D93" s="66"/>
      <c r="E93" s="66"/>
      <c r="F93" s="66"/>
      <c r="G93" s="66"/>
      <c r="H93" s="69"/>
      <c r="I93" s="69"/>
      <c r="J93" s="163"/>
      <c r="K93" s="18"/>
      <c r="L93" s="23"/>
      <c r="M93" s="18"/>
      <c r="N93" s="23"/>
      <c r="O93" s="16"/>
      <c r="P93" s="66"/>
      <c r="Q93" s="164"/>
      <c r="R93" s="68"/>
      <c r="S93" s="165"/>
      <c r="T93" s="66"/>
      <c r="U93" s="165"/>
      <c r="V93" s="66"/>
      <c r="W93" s="165"/>
      <c r="X93" s="66"/>
      <c r="Y93" s="166"/>
      <c r="Z93" s="17"/>
      <c r="AA93" s="66"/>
      <c r="AB93" s="66"/>
      <c r="AC93" s="194"/>
      <c r="AD93" s="191"/>
      <c r="AE93" s="196"/>
      <c r="AF93" s="64"/>
      <c r="AG93" s="75"/>
      <c r="AH93" s="75"/>
      <c r="AI93" s="64"/>
      <c r="AJ93" s="74"/>
      <c r="AK93" s="75"/>
      <c r="AL93" s="75"/>
      <c r="AM93" s="74"/>
      <c r="AN93" s="75"/>
      <c r="AO93" s="75"/>
      <c r="AP93" s="197"/>
    </row>
    <row r="94" spans="1:42" x14ac:dyDescent="0.25">
      <c r="A94" s="182"/>
      <c r="B94" s="162"/>
      <c r="C94" s="66"/>
      <c r="D94" s="66"/>
      <c r="E94" s="66"/>
      <c r="F94" s="66"/>
      <c r="G94" s="66"/>
      <c r="H94" s="69"/>
      <c r="I94" s="69"/>
      <c r="J94" s="163"/>
      <c r="K94" s="18"/>
      <c r="L94" s="23"/>
      <c r="M94" s="18"/>
      <c r="N94" s="23"/>
      <c r="O94" s="16"/>
      <c r="P94" s="66"/>
      <c r="Q94" s="164"/>
      <c r="R94" s="68"/>
      <c r="S94" s="165"/>
      <c r="T94" s="66"/>
      <c r="U94" s="165"/>
      <c r="V94" s="66"/>
      <c r="W94" s="165"/>
      <c r="X94" s="66"/>
      <c r="Y94" s="166"/>
      <c r="Z94" s="17"/>
      <c r="AA94" s="66"/>
      <c r="AB94" s="66"/>
      <c r="AC94" s="194"/>
      <c r="AD94" s="191"/>
      <c r="AE94" s="196"/>
      <c r="AF94" s="64"/>
      <c r="AG94" s="75"/>
      <c r="AH94" s="75"/>
      <c r="AI94" s="64"/>
      <c r="AJ94" s="74"/>
      <c r="AK94" s="75"/>
      <c r="AL94" s="75"/>
      <c r="AM94" s="74"/>
      <c r="AN94" s="75"/>
      <c r="AO94" s="75"/>
      <c r="AP94" s="197"/>
    </row>
    <row r="95" spans="1:42" x14ac:dyDescent="0.25">
      <c r="A95" s="182"/>
      <c r="B95" s="162"/>
      <c r="C95" s="66"/>
      <c r="D95" s="66"/>
      <c r="E95" s="66"/>
      <c r="F95" s="66"/>
      <c r="G95" s="66"/>
      <c r="H95" s="69"/>
      <c r="I95" s="69"/>
      <c r="J95" s="163"/>
      <c r="K95" s="18"/>
      <c r="L95" s="23"/>
      <c r="M95" s="18"/>
      <c r="N95" s="23"/>
      <c r="O95" s="16"/>
      <c r="P95" s="66"/>
      <c r="Q95" s="164"/>
      <c r="R95" s="68"/>
      <c r="S95" s="165"/>
      <c r="T95" s="66"/>
      <c r="U95" s="165"/>
      <c r="V95" s="66"/>
      <c r="W95" s="165"/>
      <c r="X95" s="66"/>
      <c r="Y95" s="166"/>
      <c r="Z95" s="17"/>
      <c r="AA95" s="66"/>
      <c r="AB95" s="66"/>
      <c r="AC95" s="194"/>
      <c r="AD95" s="191"/>
      <c r="AE95" s="196"/>
      <c r="AF95" s="64"/>
      <c r="AG95" s="75"/>
      <c r="AH95" s="75"/>
      <c r="AI95" s="64"/>
      <c r="AJ95" s="74"/>
      <c r="AK95" s="75"/>
      <c r="AL95" s="75"/>
      <c r="AM95" s="74"/>
      <c r="AN95" s="75"/>
      <c r="AO95" s="75"/>
      <c r="AP95" s="197"/>
    </row>
    <row r="96" spans="1:42" x14ac:dyDescent="0.25">
      <c r="A96" s="182"/>
      <c r="B96" s="162"/>
      <c r="C96" s="66"/>
      <c r="D96" s="66"/>
      <c r="E96" s="66"/>
      <c r="F96" s="66"/>
      <c r="G96" s="66"/>
      <c r="H96" s="69"/>
      <c r="I96" s="69"/>
      <c r="J96" s="163"/>
      <c r="K96" s="18"/>
      <c r="L96" s="23"/>
      <c r="M96" s="18"/>
      <c r="N96" s="23"/>
      <c r="O96" s="16"/>
      <c r="P96" s="66"/>
      <c r="Q96" s="164"/>
      <c r="R96" s="68"/>
      <c r="S96" s="165"/>
      <c r="T96" s="66"/>
      <c r="U96" s="165"/>
      <c r="V96" s="66"/>
      <c r="W96" s="165"/>
      <c r="X96" s="66"/>
      <c r="Y96" s="166"/>
      <c r="Z96" s="17"/>
      <c r="AA96" s="66"/>
      <c r="AB96" s="66"/>
      <c r="AC96" s="194"/>
      <c r="AD96" s="191"/>
      <c r="AE96" s="196"/>
      <c r="AF96" s="64"/>
      <c r="AG96" s="75"/>
      <c r="AH96" s="75"/>
      <c r="AI96" s="64"/>
      <c r="AJ96" s="74"/>
      <c r="AK96" s="75"/>
      <c r="AL96" s="75"/>
      <c r="AM96" s="74"/>
      <c r="AN96" s="75"/>
      <c r="AO96" s="75"/>
      <c r="AP96" s="197"/>
    </row>
    <row r="97" spans="1:42" x14ac:dyDescent="0.25">
      <c r="A97" s="182"/>
      <c r="B97" s="162"/>
      <c r="C97" s="66"/>
      <c r="D97" s="66"/>
      <c r="E97" s="66"/>
      <c r="F97" s="66"/>
      <c r="G97" s="66"/>
      <c r="H97" s="69"/>
      <c r="I97" s="69"/>
      <c r="J97" s="163"/>
      <c r="K97" s="18"/>
      <c r="L97" s="23"/>
      <c r="M97" s="18"/>
      <c r="N97" s="23"/>
      <c r="O97" s="16"/>
      <c r="P97" s="66"/>
      <c r="Q97" s="164"/>
      <c r="R97" s="68"/>
      <c r="S97" s="165"/>
      <c r="T97" s="66"/>
      <c r="U97" s="165"/>
      <c r="V97" s="66"/>
      <c r="W97" s="165"/>
      <c r="X97" s="66"/>
      <c r="Y97" s="166"/>
      <c r="Z97" s="17"/>
      <c r="AA97" s="66"/>
      <c r="AB97" s="66"/>
      <c r="AC97" s="194"/>
      <c r="AD97" s="191"/>
      <c r="AE97" s="196"/>
      <c r="AF97" s="64"/>
      <c r="AG97" s="75"/>
      <c r="AH97" s="75"/>
      <c r="AI97" s="64"/>
      <c r="AJ97" s="74"/>
      <c r="AK97" s="75"/>
      <c r="AL97" s="75"/>
      <c r="AM97" s="74"/>
      <c r="AN97" s="75"/>
      <c r="AO97" s="75"/>
      <c r="AP97" s="197"/>
    </row>
    <row r="98" spans="1:42" x14ac:dyDescent="0.25">
      <c r="A98" s="182"/>
      <c r="B98" s="162"/>
      <c r="C98" s="66"/>
      <c r="D98" s="66"/>
      <c r="E98" s="66"/>
      <c r="F98" s="66"/>
      <c r="G98" s="66"/>
      <c r="H98" s="69"/>
      <c r="I98" s="69"/>
      <c r="J98" s="163"/>
      <c r="K98" s="18"/>
      <c r="L98" s="23"/>
      <c r="M98" s="18"/>
      <c r="N98" s="23"/>
      <c r="O98" s="16"/>
      <c r="P98" s="66"/>
      <c r="Q98" s="164"/>
      <c r="R98" s="68"/>
      <c r="S98" s="165"/>
      <c r="T98" s="66"/>
      <c r="U98" s="165"/>
      <c r="V98" s="66"/>
      <c r="W98" s="165"/>
      <c r="X98" s="66"/>
      <c r="Y98" s="166"/>
      <c r="Z98" s="17"/>
      <c r="AA98" s="66"/>
      <c r="AB98" s="66"/>
      <c r="AC98" s="194"/>
      <c r="AD98" s="191"/>
      <c r="AE98" s="196"/>
      <c r="AF98" s="64"/>
      <c r="AG98" s="75"/>
      <c r="AH98" s="75"/>
      <c r="AI98" s="64"/>
      <c r="AJ98" s="74"/>
      <c r="AK98" s="75"/>
      <c r="AL98" s="75"/>
      <c r="AM98" s="74"/>
      <c r="AN98" s="75"/>
      <c r="AO98" s="75"/>
      <c r="AP98" s="197"/>
    </row>
    <row r="99" spans="1:42" x14ac:dyDescent="0.25">
      <c r="A99" s="182"/>
      <c r="B99" s="162"/>
      <c r="C99" s="66"/>
      <c r="D99" s="66"/>
      <c r="E99" s="66"/>
      <c r="F99" s="66"/>
      <c r="G99" s="66"/>
      <c r="H99" s="69"/>
      <c r="I99" s="69"/>
      <c r="J99" s="163"/>
      <c r="K99" s="18"/>
      <c r="L99" s="23"/>
      <c r="M99" s="18"/>
      <c r="N99" s="23"/>
      <c r="O99" s="16"/>
      <c r="P99" s="66"/>
      <c r="Q99" s="164"/>
      <c r="R99" s="68"/>
      <c r="S99" s="165"/>
      <c r="T99" s="66"/>
      <c r="U99" s="165"/>
      <c r="V99" s="66"/>
      <c r="W99" s="165"/>
      <c r="X99" s="66"/>
      <c r="Y99" s="166"/>
      <c r="Z99" s="17"/>
      <c r="AA99" s="66"/>
      <c r="AB99" s="66"/>
      <c r="AC99" s="194"/>
      <c r="AD99" s="191"/>
      <c r="AE99" s="196"/>
      <c r="AF99" s="64"/>
      <c r="AG99" s="75"/>
      <c r="AH99" s="75"/>
      <c r="AI99" s="64"/>
      <c r="AJ99" s="74"/>
      <c r="AK99" s="75"/>
      <c r="AL99" s="75"/>
      <c r="AM99" s="74"/>
      <c r="AN99" s="75"/>
      <c r="AO99" s="75"/>
      <c r="AP99" s="197"/>
    </row>
    <row r="100" spans="1:42" x14ac:dyDescent="0.25">
      <c r="A100" s="182"/>
      <c r="B100" s="162"/>
      <c r="C100" s="66"/>
      <c r="D100" s="66"/>
      <c r="E100" s="66"/>
      <c r="F100" s="66"/>
      <c r="G100" s="66"/>
      <c r="H100" s="69"/>
      <c r="I100" s="69"/>
      <c r="J100" s="163"/>
      <c r="K100" s="18"/>
      <c r="L100" s="23"/>
      <c r="M100" s="18"/>
      <c r="N100" s="23"/>
      <c r="O100" s="16"/>
      <c r="P100" s="66"/>
      <c r="Q100" s="164"/>
      <c r="R100" s="68"/>
      <c r="S100" s="165"/>
      <c r="T100" s="66"/>
      <c r="U100" s="165"/>
      <c r="V100" s="66"/>
      <c r="W100" s="165"/>
      <c r="X100" s="66"/>
      <c r="Y100" s="166"/>
      <c r="Z100" s="17"/>
      <c r="AA100" s="66"/>
      <c r="AB100" s="66"/>
      <c r="AC100" s="194"/>
      <c r="AD100" s="191"/>
      <c r="AE100" s="196"/>
      <c r="AF100" s="64"/>
      <c r="AG100" s="75"/>
      <c r="AH100" s="75"/>
      <c r="AI100" s="64"/>
      <c r="AJ100" s="74"/>
      <c r="AK100" s="75"/>
      <c r="AL100" s="75"/>
      <c r="AM100" s="74"/>
      <c r="AN100" s="75"/>
      <c r="AO100" s="75"/>
      <c r="AP100" s="197"/>
    </row>
    <row r="101" spans="1:42" x14ac:dyDescent="0.25">
      <c r="A101" s="182"/>
      <c r="B101" s="162"/>
      <c r="C101" s="66"/>
      <c r="D101" s="66"/>
      <c r="E101" s="66"/>
      <c r="F101" s="66"/>
      <c r="G101" s="66"/>
      <c r="H101" s="69"/>
      <c r="I101" s="69"/>
      <c r="J101" s="163"/>
      <c r="K101" s="18"/>
      <c r="L101" s="23"/>
      <c r="M101" s="18"/>
      <c r="N101" s="23"/>
      <c r="O101" s="16"/>
      <c r="P101" s="66"/>
      <c r="Q101" s="164"/>
      <c r="R101" s="68"/>
      <c r="S101" s="165"/>
      <c r="T101" s="66"/>
      <c r="U101" s="165"/>
      <c r="V101" s="66"/>
      <c r="W101" s="165"/>
      <c r="X101" s="66"/>
      <c r="Y101" s="166"/>
      <c r="Z101" s="17"/>
      <c r="AA101" s="66"/>
      <c r="AB101" s="66"/>
      <c r="AC101" s="194"/>
      <c r="AD101" s="36"/>
      <c r="AE101" s="196"/>
      <c r="AF101" s="64"/>
      <c r="AG101" s="75"/>
      <c r="AH101" s="75"/>
      <c r="AI101" s="64"/>
      <c r="AJ101" s="74"/>
      <c r="AK101" s="75"/>
      <c r="AL101" s="75"/>
      <c r="AM101" s="74"/>
      <c r="AN101" s="75"/>
      <c r="AO101" s="75"/>
      <c r="AP101" s="197"/>
    </row>
    <row r="102" spans="1:42" x14ac:dyDescent="0.25">
      <c r="A102" s="182"/>
      <c r="B102" s="162"/>
      <c r="C102" s="66"/>
      <c r="D102" s="66"/>
      <c r="E102" s="66"/>
      <c r="F102" s="66"/>
      <c r="G102" s="66"/>
      <c r="H102" s="69"/>
      <c r="I102" s="69"/>
      <c r="J102" s="163"/>
      <c r="K102" s="18"/>
      <c r="L102" s="23"/>
      <c r="M102" s="18"/>
      <c r="N102" s="23"/>
      <c r="O102" s="16"/>
      <c r="P102" s="66"/>
      <c r="Q102" s="164"/>
      <c r="R102" s="68"/>
      <c r="S102" s="165"/>
      <c r="T102" s="66"/>
      <c r="U102" s="165"/>
      <c r="V102" s="66"/>
      <c r="W102" s="165"/>
      <c r="X102" s="66"/>
      <c r="Y102" s="166"/>
      <c r="Z102" s="17"/>
      <c r="AA102" s="66"/>
      <c r="AB102" s="66"/>
      <c r="AC102" s="194"/>
      <c r="AD102" s="36"/>
      <c r="AE102" s="196"/>
      <c r="AF102" s="64"/>
      <c r="AG102" s="75"/>
      <c r="AH102" s="75"/>
      <c r="AI102" s="64"/>
      <c r="AJ102" s="74"/>
      <c r="AK102" s="75"/>
      <c r="AL102" s="75"/>
      <c r="AM102" s="74"/>
      <c r="AN102" s="75"/>
      <c r="AO102" s="75"/>
      <c r="AP102" s="197"/>
    </row>
    <row r="103" spans="1:42" x14ac:dyDescent="0.25">
      <c r="A103" s="182"/>
      <c r="B103" s="162"/>
      <c r="C103" s="66"/>
      <c r="D103" s="66"/>
      <c r="E103" s="66"/>
      <c r="F103" s="66"/>
      <c r="G103" s="66"/>
      <c r="H103" s="69"/>
      <c r="I103" s="69"/>
      <c r="J103" s="163"/>
      <c r="K103" s="18"/>
      <c r="L103" s="23"/>
      <c r="M103" s="18"/>
      <c r="N103" s="23"/>
      <c r="O103" s="16"/>
      <c r="P103" s="66"/>
      <c r="Q103" s="164"/>
      <c r="R103" s="68"/>
      <c r="S103" s="165"/>
      <c r="T103" s="66"/>
      <c r="U103" s="165"/>
      <c r="V103" s="66"/>
      <c r="W103" s="165"/>
      <c r="X103" s="66"/>
      <c r="Y103" s="166"/>
      <c r="Z103" s="17"/>
      <c r="AA103" s="66"/>
      <c r="AB103" s="66"/>
      <c r="AC103" s="194"/>
      <c r="AD103" s="36"/>
      <c r="AE103" s="196"/>
      <c r="AF103" s="64"/>
      <c r="AG103" s="75"/>
      <c r="AH103" s="75"/>
      <c r="AI103" s="64"/>
      <c r="AJ103" s="74"/>
      <c r="AK103" s="75"/>
      <c r="AL103" s="75"/>
      <c r="AM103" s="74"/>
      <c r="AN103" s="75"/>
      <c r="AO103" s="75"/>
      <c r="AP103" s="197"/>
    </row>
    <row r="104" spans="1:42" x14ac:dyDescent="0.25">
      <c r="A104" s="182"/>
      <c r="B104" s="162"/>
      <c r="C104" s="66"/>
      <c r="D104" s="66"/>
      <c r="E104" s="66"/>
      <c r="F104" s="66"/>
      <c r="G104" s="66"/>
      <c r="H104" s="69"/>
      <c r="I104" s="69"/>
      <c r="J104" s="163"/>
      <c r="K104" s="18"/>
      <c r="L104" s="23"/>
      <c r="M104" s="18"/>
      <c r="N104" s="23"/>
      <c r="O104" s="16"/>
      <c r="P104" s="66"/>
      <c r="Q104" s="164"/>
      <c r="R104" s="68"/>
      <c r="S104" s="165"/>
      <c r="T104" s="66"/>
      <c r="U104" s="165"/>
      <c r="V104" s="66"/>
      <c r="W104" s="165"/>
      <c r="X104" s="66"/>
      <c r="Y104" s="166"/>
      <c r="Z104" s="17"/>
      <c r="AA104" s="66"/>
      <c r="AB104" s="66"/>
      <c r="AC104" s="194"/>
      <c r="AD104" s="36"/>
      <c r="AE104" s="196"/>
      <c r="AF104" s="64"/>
      <c r="AG104" s="75"/>
      <c r="AH104" s="75"/>
      <c r="AI104" s="64"/>
      <c r="AJ104" s="74"/>
      <c r="AK104" s="75"/>
      <c r="AL104" s="75"/>
      <c r="AM104" s="74"/>
      <c r="AN104" s="75"/>
      <c r="AO104" s="75"/>
      <c r="AP104" s="197"/>
    </row>
    <row r="105" spans="1:42" x14ac:dyDescent="0.25">
      <c r="A105" s="182"/>
      <c r="B105" s="162"/>
      <c r="C105" s="66"/>
      <c r="D105" s="66"/>
      <c r="E105" s="66"/>
      <c r="F105" s="66"/>
      <c r="G105" s="66"/>
      <c r="H105" s="69"/>
      <c r="I105" s="69"/>
      <c r="J105" s="163"/>
      <c r="K105" s="18"/>
      <c r="L105" s="23"/>
      <c r="M105" s="18"/>
      <c r="N105" s="23"/>
      <c r="O105" s="16"/>
      <c r="P105" s="66"/>
      <c r="Q105" s="164"/>
      <c r="R105" s="68"/>
      <c r="S105" s="165"/>
      <c r="T105" s="66"/>
      <c r="U105" s="165"/>
      <c r="V105" s="66"/>
      <c r="W105" s="165"/>
      <c r="X105" s="66"/>
      <c r="Y105" s="166"/>
      <c r="Z105" s="17"/>
      <c r="AA105" s="66"/>
      <c r="AB105" s="66"/>
      <c r="AC105" s="194"/>
      <c r="AD105" s="36"/>
      <c r="AE105" s="196"/>
      <c r="AF105" s="64"/>
      <c r="AG105" s="75"/>
      <c r="AH105" s="75"/>
      <c r="AI105" s="64"/>
      <c r="AJ105" s="74"/>
      <c r="AK105" s="75"/>
      <c r="AL105" s="75"/>
      <c r="AM105" s="74"/>
      <c r="AN105" s="75"/>
      <c r="AO105" s="75"/>
      <c r="AP105" s="197"/>
    </row>
    <row r="106" spans="1:42" x14ac:dyDescent="0.25">
      <c r="A106" s="182"/>
      <c r="B106" s="162"/>
      <c r="C106" s="66"/>
      <c r="D106" s="66"/>
      <c r="E106" s="66"/>
      <c r="F106" s="66"/>
      <c r="G106" s="66"/>
      <c r="H106" s="69"/>
      <c r="I106" s="69"/>
      <c r="J106" s="163"/>
      <c r="K106" s="18"/>
      <c r="L106" s="23"/>
      <c r="M106" s="18"/>
      <c r="N106" s="23"/>
      <c r="O106" s="16"/>
      <c r="P106" s="66"/>
      <c r="Q106" s="164"/>
      <c r="R106" s="68"/>
      <c r="S106" s="165"/>
      <c r="T106" s="66"/>
      <c r="U106" s="165"/>
      <c r="V106" s="66"/>
      <c r="W106" s="165"/>
      <c r="X106" s="66"/>
      <c r="Y106" s="166"/>
      <c r="Z106" s="17"/>
      <c r="AA106" s="66"/>
      <c r="AB106" s="66"/>
      <c r="AC106" s="194"/>
      <c r="AD106" s="36"/>
      <c r="AE106" s="196"/>
      <c r="AF106" s="64"/>
      <c r="AG106" s="75"/>
      <c r="AH106" s="75"/>
      <c r="AI106" s="64"/>
      <c r="AJ106" s="74"/>
      <c r="AK106" s="75"/>
      <c r="AL106" s="75"/>
      <c r="AM106" s="74"/>
      <c r="AN106" s="75"/>
      <c r="AO106" s="75"/>
      <c r="AP106" s="197"/>
    </row>
    <row r="107" spans="1:42" x14ac:dyDescent="0.25">
      <c r="A107" s="182"/>
      <c r="B107" s="162"/>
      <c r="C107" s="66"/>
      <c r="D107" s="66"/>
      <c r="E107" s="66"/>
      <c r="F107" s="66"/>
      <c r="G107" s="66"/>
      <c r="H107" s="69"/>
      <c r="I107" s="69"/>
      <c r="J107" s="163"/>
      <c r="K107" s="18"/>
      <c r="L107" s="23"/>
      <c r="M107" s="18"/>
      <c r="N107" s="23"/>
      <c r="O107" s="16"/>
      <c r="P107" s="66"/>
      <c r="Q107" s="164"/>
      <c r="R107" s="68"/>
      <c r="S107" s="165"/>
      <c r="T107" s="66"/>
      <c r="U107" s="165"/>
      <c r="V107" s="66"/>
      <c r="W107" s="165"/>
      <c r="X107" s="66"/>
      <c r="Y107" s="166"/>
      <c r="Z107" s="17"/>
      <c r="AA107" s="66"/>
      <c r="AB107" s="66"/>
      <c r="AC107" s="194"/>
      <c r="AD107" s="36"/>
      <c r="AE107" s="196"/>
      <c r="AF107" s="64"/>
      <c r="AG107" s="75"/>
      <c r="AH107" s="75"/>
      <c r="AI107" s="64"/>
      <c r="AJ107" s="74"/>
      <c r="AK107" s="75"/>
      <c r="AL107" s="75"/>
      <c r="AM107" s="74"/>
      <c r="AN107" s="75"/>
      <c r="AO107" s="75"/>
      <c r="AP107" s="197"/>
    </row>
    <row r="108" spans="1:42" x14ac:dyDescent="0.25">
      <c r="A108" s="182"/>
      <c r="B108" s="162"/>
      <c r="C108" s="66"/>
      <c r="D108" s="66"/>
      <c r="E108" s="66"/>
      <c r="F108" s="66"/>
      <c r="G108" s="66"/>
      <c r="H108" s="69"/>
      <c r="I108" s="69"/>
      <c r="J108" s="163"/>
      <c r="K108" s="18"/>
      <c r="L108" s="23"/>
      <c r="M108" s="18"/>
      <c r="N108" s="23"/>
      <c r="O108" s="16"/>
      <c r="P108" s="66"/>
      <c r="Q108" s="164"/>
      <c r="R108" s="68"/>
      <c r="S108" s="165"/>
      <c r="T108" s="66"/>
      <c r="U108" s="165"/>
      <c r="V108" s="66"/>
      <c r="W108" s="165"/>
      <c r="X108" s="66"/>
      <c r="Y108" s="166"/>
      <c r="Z108" s="17"/>
      <c r="AA108" s="66"/>
      <c r="AB108" s="66"/>
      <c r="AC108" s="194"/>
      <c r="AD108" s="36"/>
      <c r="AE108" s="196"/>
      <c r="AF108" s="64"/>
      <c r="AG108" s="75"/>
      <c r="AH108" s="75"/>
      <c r="AI108" s="64"/>
      <c r="AJ108" s="74"/>
      <c r="AK108" s="75"/>
      <c r="AL108" s="75"/>
      <c r="AM108" s="74"/>
      <c r="AN108" s="75"/>
      <c r="AO108" s="75"/>
      <c r="AP108" s="197"/>
    </row>
    <row r="109" spans="1:42" x14ac:dyDescent="0.25">
      <c r="A109" s="182"/>
      <c r="B109" s="162"/>
      <c r="C109" s="66"/>
      <c r="D109" s="66"/>
      <c r="E109" s="66"/>
      <c r="F109" s="66"/>
      <c r="G109" s="66"/>
      <c r="H109" s="69"/>
      <c r="I109" s="69"/>
      <c r="J109" s="163"/>
      <c r="K109" s="18"/>
      <c r="L109" s="23"/>
      <c r="M109" s="18"/>
      <c r="N109" s="23"/>
      <c r="O109" s="16"/>
      <c r="P109" s="66"/>
      <c r="Q109" s="164"/>
      <c r="R109" s="68"/>
      <c r="S109" s="165"/>
      <c r="T109" s="66"/>
      <c r="U109" s="165"/>
      <c r="V109" s="66"/>
      <c r="W109" s="165"/>
      <c r="X109" s="66"/>
      <c r="Y109" s="166"/>
      <c r="Z109" s="17"/>
      <c r="AA109" s="66"/>
      <c r="AB109" s="66"/>
      <c r="AC109" s="194"/>
      <c r="AD109" s="36"/>
      <c r="AE109" s="196"/>
      <c r="AF109" s="64"/>
      <c r="AG109" s="75"/>
      <c r="AH109" s="75"/>
      <c r="AI109" s="64"/>
      <c r="AJ109" s="74"/>
      <c r="AK109" s="75"/>
      <c r="AL109" s="75"/>
      <c r="AM109" s="74"/>
      <c r="AN109" s="75"/>
      <c r="AO109" s="75"/>
      <c r="AP109" s="197"/>
    </row>
    <row r="110" spans="1:42" x14ac:dyDescent="0.25">
      <c r="A110" s="182"/>
      <c r="B110" s="162"/>
      <c r="C110" s="66"/>
      <c r="D110" s="66"/>
      <c r="E110" s="66"/>
      <c r="F110" s="66"/>
      <c r="G110" s="66"/>
      <c r="H110" s="69"/>
      <c r="I110" s="69"/>
      <c r="J110" s="163"/>
      <c r="K110" s="18"/>
      <c r="L110" s="23"/>
      <c r="M110" s="18"/>
      <c r="N110" s="23"/>
      <c r="O110" s="16"/>
      <c r="P110" s="66"/>
      <c r="Q110" s="164"/>
      <c r="R110" s="68"/>
      <c r="S110" s="165"/>
      <c r="T110" s="66"/>
      <c r="U110" s="165"/>
      <c r="V110" s="66"/>
      <c r="W110" s="165"/>
      <c r="X110" s="66"/>
      <c r="Y110" s="166"/>
      <c r="Z110" s="17"/>
      <c r="AA110" s="66"/>
      <c r="AB110" s="66"/>
      <c r="AC110" s="194"/>
      <c r="AD110" s="36"/>
      <c r="AE110" s="196"/>
      <c r="AF110" s="64"/>
      <c r="AG110" s="75"/>
      <c r="AH110" s="75"/>
      <c r="AI110" s="64"/>
      <c r="AJ110" s="74"/>
      <c r="AK110" s="75"/>
      <c r="AL110" s="75"/>
      <c r="AM110" s="74"/>
      <c r="AN110" s="75"/>
      <c r="AO110" s="75"/>
      <c r="AP110" s="197"/>
    </row>
    <row r="111" spans="1:42" x14ac:dyDescent="0.25">
      <c r="A111" s="182"/>
      <c r="B111" s="162"/>
      <c r="C111" s="66"/>
      <c r="D111" s="66"/>
      <c r="E111" s="66"/>
      <c r="F111" s="66"/>
      <c r="G111" s="66"/>
      <c r="H111" s="69"/>
      <c r="I111" s="69"/>
      <c r="J111" s="163"/>
      <c r="K111" s="18"/>
      <c r="L111" s="23"/>
      <c r="M111" s="18"/>
      <c r="N111" s="23"/>
      <c r="O111" s="16"/>
      <c r="P111" s="66"/>
      <c r="Q111" s="164"/>
      <c r="R111" s="68"/>
      <c r="S111" s="165"/>
      <c r="T111" s="66"/>
      <c r="U111" s="165"/>
      <c r="V111" s="66"/>
      <c r="W111" s="165"/>
      <c r="X111" s="66"/>
      <c r="Y111" s="166"/>
      <c r="Z111" s="17"/>
      <c r="AA111" s="66"/>
      <c r="AB111" s="66"/>
      <c r="AC111" s="194"/>
      <c r="AD111" s="36"/>
      <c r="AE111" s="196"/>
      <c r="AF111" s="64"/>
      <c r="AG111" s="75"/>
      <c r="AH111" s="75"/>
      <c r="AI111" s="64"/>
      <c r="AJ111" s="74"/>
      <c r="AK111" s="75"/>
      <c r="AL111" s="75"/>
      <c r="AM111" s="74"/>
      <c r="AN111" s="75"/>
      <c r="AO111" s="75"/>
      <c r="AP111" s="197"/>
    </row>
    <row r="112" spans="1:42" x14ac:dyDescent="0.25">
      <c r="A112" s="182"/>
      <c r="B112" s="162"/>
      <c r="C112" s="66"/>
      <c r="D112" s="66"/>
      <c r="E112" s="66"/>
      <c r="F112" s="66"/>
      <c r="G112" s="66"/>
      <c r="H112" s="69"/>
      <c r="I112" s="69"/>
      <c r="J112" s="163"/>
      <c r="K112" s="18"/>
      <c r="L112" s="23"/>
      <c r="M112" s="18"/>
      <c r="N112" s="23"/>
      <c r="O112" s="16"/>
      <c r="P112" s="66"/>
      <c r="Q112" s="164"/>
      <c r="R112" s="68"/>
      <c r="S112" s="165"/>
      <c r="T112" s="66"/>
      <c r="U112" s="165"/>
      <c r="V112" s="66"/>
      <c r="W112" s="165"/>
      <c r="X112" s="66"/>
      <c r="Y112" s="166"/>
      <c r="Z112" s="17"/>
      <c r="AA112" s="66"/>
      <c r="AB112" s="66"/>
      <c r="AC112" s="194"/>
      <c r="AD112" s="36"/>
      <c r="AE112" s="196"/>
      <c r="AF112" s="64"/>
      <c r="AG112" s="75"/>
      <c r="AH112" s="75"/>
      <c r="AI112" s="64"/>
      <c r="AJ112" s="74"/>
      <c r="AK112" s="75"/>
      <c r="AL112" s="75"/>
      <c r="AM112" s="74"/>
      <c r="AN112" s="75"/>
      <c r="AO112" s="75"/>
      <c r="AP112" s="197"/>
    </row>
    <row r="113" spans="1:42" x14ac:dyDescent="0.25">
      <c r="A113" s="183"/>
      <c r="H113" s="46"/>
      <c r="I113" s="46"/>
      <c r="L113" s="23"/>
      <c r="N113" s="23"/>
      <c r="AC113" s="193"/>
      <c r="AD113" s="36"/>
      <c r="AE113" s="196"/>
      <c r="AF113" s="64"/>
      <c r="AG113" s="75"/>
      <c r="AH113" s="75"/>
      <c r="AI113" s="64"/>
      <c r="AJ113" s="74"/>
      <c r="AK113" s="75"/>
      <c r="AL113" s="75"/>
      <c r="AM113" s="74"/>
      <c r="AN113" s="75"/>
      <c r="AO113" s="75"/>
      <c r="AP113" s="197"/>
    </row>
    <row r="114" spans="1:42" x14ac:dyDescent="0.25">
      <c r="A114" s="183"/>
      <c r="H114" s="46"/>
      <c r="I114" s="46"/>
      <c r="L114" s="23"/>
      <c r="N114" s="23"/>
      <c r="AC114" s="193"/>
      <c r="AD114" s="36"/>
      <c r="AE114" s="196"/>
      <c r="AF114" s="64"/>
      <c r="AG114" s="75"/>
      <c r="AH114" s="75"/>
      <c r="AI114" s="64"/>
      <c r="AJ114" s="74"/>
      <c r="AK114" s="75"/>
      <c r="AL114" s="75"/>
      <c r="AM114" s="74"/>
      <c r="AN114" s="75"/>
      <c r="AO114" s="75"/>
      <c r="AP114" s="197"/>
    </row>
    <row r="115" spans="1:42" x14ac:dyDescent="0.25">
      <c r="A115" s="183"/>
      <c r="H115" s="46"/>
      <c r="I115" s="46"/>
      <c r="L115" s="23"/>
      <c r="N115" s="23"/>
      <c r="AC115" s="193"/>
      <c r="AD115" s="36"/>
      <c r="AE115" s="196"/>
      <c r="AF115" s="64"/>
      <c r="AG115" s="75"/>
      <c r="AH115" s="75"/>
      <c r="AI115" s="64"/>
      <c r="AJ115" s="74"/>
      <c r="AK115" s="75"/>
      <c r="AL115" s="75"/>
      <c r="AM115" s="74"/>
      <c r="AN115" s="75"/>
      <c r="AO115" s="75"/>
      <c r="AP115" s="197"/>
    </row>
    <row r="116" spans="1:42" x14ac:dyDescent="0.25">
      <c r="A116" s="183"/>
      <c r="H116" s="46"/>
      <c r="I116" s="46"/>
      <c r="L116" s="23"/>
      <c r="N116" s="23"/>
      <c r="AC116" s="193"/>
      <c r="AD116" s="36"/>
      <c r="AE116" s="196"/>
      <c r="AF116" s="64"/>
      <c r="AG116" s="75"/>
      <c r="AH116" s="75"/>
      <c r="AI116" s="64"/>
      <c r="AJ116" s="74"/>
      <c r="AK116" s="75"/>
      <c r="AL116" s="75"/>
      <c r="AM116" s="74"/>
      <c r="AN116" s="75"/>
      <c r="AO116" s="75"/>
      <c r="AP116" s="197"/>
    </row>
    <row r="117" spans="1:42" x14ac:dyDescent="0.25">
      <c r="A117" s="183"/>
      <c r="H117" s="46"/>
      <c r="I117" s="46"/>
      <c r="L117" s="23"/>
      <c r="N117" s="23"/>
      <c r="AC117" s="193"/>
      <c r="AD117" s="36"/>
      <c r="AE117" s="196"/>
      <c r="AF117" s="64"/>
      <c r="AG117" s="75"/>
      <c r="AH117" s="75"/>
      <c r="AI117" s="64"/>
      <c r="AJ117" s="74"/>
      <c r="AK117" s="75"/>
      <c r="AL117" s="75"/>
      <c r="AM117" s="74"/>
      <c r="AN117" s="75"/>
      <c r="AO117" s="75"/>
      <c r="AP117" s="197"/>
    </row>
    <row r="118" spans="1:42" x14ac:dyDescent="0.25">
      <c r="A118" s="183"/>
      <c r="H118" s="46"/>
      <c r="I118" s="46"/>
      <c r="L118" s="23"/>
      <c r="N118" s="23"/>
      <c r="AC118" s="193"/>
      <c r="AD118" s="36"/>
      <c r="AE118" s="196"/>
      <c r="AF118" s="64"/>
      <c r="AG118" s="75"/>
      <c r="AH118" s="75"/>
      <c r="AI118" s="64"/>
      <c r="AJ118" s="74"/>
      <c r="AK118" s="75"/>
      <c r="AL118" s="75"/>
      <c r="AM118" s="74"/>
      <c r="AN118" s="75"/>
      <c r="AO118" s="75"/>
      <c r="AP118" s="197"/>
    </row>
    <row r="119" spans="1:42" x14ac:dyDescent="0.25">
      <c r="A119" s="183"/>
      <c r="H119" s="46"/>
      <c r="I119" s="46"/>
      <c r="L119" s="23"/>
      <c r="N119" s="23"/>
      <c r="AC119" s="193"/>
      <c r="AD119" s="36"/>
      <c r="AE119" s="196"/>
      <c r="AF119" s="64"/>
      <c r="AG119" s="75"/>
      <c r="AH119" s="75"/>
      <c r="AI119" s="64"/>
      <c r="AJ119" s="74"/>
      <c r="AK119" s="75"/>
      <c r="AL119" s="75"/>
      <c r="AM119" s="74"/>
      <c r="AN119" s="75"/>
      <c r="AO119" s="75"/>
      <c r="AP119" s="197"/>
    </row>
    <row r="120" spans="1:42" x14ac:dyDescent="0.25">
      <c r="A120" s="183"/>
      <c r="H120" s="46"/>
      <c r="I120" s="46"/>
      <c r="L120" s="23"/>
      <c r="N120" s="23"/>
      <c r="AC120" s="193"/>
      <c r="AD120" s="36"/>
      <c r="AE120" s="196"/>
      <c r="AF120" s="64"/>
      <c r="AG120" s="75"/>
      <c r="AH120" s="75"/>
      <c r="AI120" s="64"/>
      <c r="AJ120" s="74"/>
      <c r="AK120" s="75"/>
      <c r="AL120" s="75"/>
      <c r="AM120" s="74"/>
      <c r="AN120" s="75"/>
      <c r="AO120" s="75"/>
      <c r="AP120" s="197"/>
    </row>
    <row r="121" spans="1:42" x14ac:dyDescent="0.25">
      <c r="A121" s="183"/>
      <c r="H121" s="46"/>
      <c r="I121" s="46"/>
      <c r="L121" s="23"/>
      <c r="N121" s="23"/>
      <c r="AC121" s="193"/>
      <c r="AD121" s="36"/>
      <c r="AE121" s="196"/>
      <c r="AF121" s="64"/>
      <c r="AG121" s="75"/>
      <c r="AH121" s="75"/>
      <c r="AI121" s="64"/>
      <c r="AJ121" s="74"/>
      <c r="AK121" s="75"/>
      <c r="AL121" s="75"/>
      <c r="AM121" s="74"/>
      <c r="AN121" s="75"/>
      <c r="AO121" s="75"/>
      <c r="AP121" s="197"/>
    </row>
    <row r="122" spans="1:42" x14ac:dyDescent="0.25">
      <c r="A122" s="183"/>
      <c r="H122" s="46"/>
      <c r="I122" s="46"/>
      <c r="L122" s="23"/>
      <c r="N122" s="23"/>
      <c r="AC122" s="193"/>
      <c r="AD122" s="36"/>
      <c r="AE122" s="196"/>
      <c r="AF122" s="64"/>
      <c r="AG122" s="75"/>
      <c r="AH122" s="75"/>
      <c r="AI122" s="64"/>
      <c r="AJ122" s="74"/>
      <c r="AK122" s="75"/>
      <c r="AL122" s="75"/>
      <c r="AM122" s="74"/>
      <c r="AN122" s="75"/>
      <c r="AO122" s="75"/>
      <c r="AP122" s="197"/>
    </row>
    <row r="123" spans="1:42" x14ac:dyDescent="0.25">
      <c r="A123" s="183"/>
      <c r="H123" s="46"/>
      <c r="I123" s="46"/>
      <c r="L123" s="23"/>
      <c r="N123" s="23"/>
      <c r="AC123" s="193"/>
      <c r="AD123" s="36"/>
      <c r="AE123" s="196"/>
      <c r="AF123" s="64"/>
      <c r="AG123" s="75"/>
      <c r="AH123" s="75"/>
      <c r="AI123" s="64"/>
      <c r="AJ123" s="74"/>
      <c r="AK123" s="75"/>
      <c r="AL123" s="75"/>
      <c r="AM123" s="74"/>
      <c r="AN123" s="75"/>
      <c r="AO123" s="75"/>
      <c r="AP123" s="197"/>
    </row>
    <row r="124" spans="1:42" x14ac:dyDescent="0.25">
      <c r="A124" s="183"/>
      <c r="H124" s="46"/>
      <c r="I124" s="46"/>
      <c r="L124" s="23"/>
      <c r="N124" s="23"/>
      <c r="AC124" s="193"/>
      <c r="AD124" s="36"/>
      <c r="AE124" s="196"/>
      <c r="AF124" s="64"/>
      <c r="AG124" s="75"/>
      <c r="AH124" s="75"/>
      <c r="AI124" s="64"/>
      <c r="AJ124" s="74"/>
      <c r="AK124" s="75"/>
      <c r="AL124" s="75"/>
      <c r="AM124" s="74"/>
      <c r="AN124" s="75"/>
      <c r="AO124" s="75"/>
      <c r="AP124" s="197"/>
    </row>
    <row r="125" spans="1:42" x14ac:dyDescent="0.25">
      <c r="A125" s="183"/>
      <c r="H125" s="46"/>
      <c r="I125" s="46"/>
      <c r="L125" s="23"/>
      <c r="N125" s="23"/>
      <c r="AC125" s="193"/>
      <c r="AD125" s="36"/>
      <c r="AE125" s="196"/>
      <c r="AF125" s="64"/>
      <c r="AG125" s="75"/>
      <c r="AH125" s="75"/>
      <c r="AI125" s="64"/>
      <c r="AJ125" s="74"/>
      <c r="AK125" s="75"/>
      <c r="AL125" s="75"/>
      <c r="AM125" s="74"/>
      <c r="AN125" s="75"/>
      <c r="AO125" s="75"/>
      <c r="AP125" s="197"/>
    </row>
    <row r="126" spans="1:42" x14ac:dyDescent="0.25">
      <c r="A126" s="183"/>
      <c r="H126" s="46"/>
      <c r="I126" s="46"/>
      <c r="L126" s="23"/>
      <c r="N126" s="23"/>
      <c r="AC126" s="193"/>
      <c r="AD126" s="36"/>
      <c r="AE126" s="196"/>
      <c r="AF126" s="64"/>
      <c r="AG126" s="75"/>
      <c r="AH126" s="75"/>
      <c r="AI126" s="64"/>
      <c r="AJ126" s="74"/>
      <c r="AK126" s="75"/>
      <c r="AL126" s="75"/>
      <c r="AM126" s="74"/>
      <c r="AN126" s="75"/>
      <c r="AO126" s="75"/>
      <c r="AP126" s="197"/>
    </row>
    <row r="127" spans="1:42" x14ac:dyDescent="0.25">
      <c r="A127" s="183"/>
      <c r="H127" s="46"/>
      <c r="I127" s="46"/>
      <c r="L127" s="23"/>
      <c r="N127" s="23"/>
      <c r="AC127" s="193"/>
      <c r="AD127" s="36"/>
      <c r="AE127" s="196"/>
      <c r="AF127" s="64"/>
      <c r="AG127" s="75"/>
      <c r="AH127" s="75"/>
      <c r="AI127" s="64"/>
      <c r="AJ127" s="74"/>
      <c r="AK127" s="75"/>
      <c r="AL127" s="75"/>
      <c r="AM127" s="74"/>
      <c r="AN127" s="75"/>
      <c r="AO127" s="75"/>
      <c r="AP127" s="197"/>
    </row>
    <row r="128" spans="1:42" x14ac:dyDescent="0.25">
      <c r="A128" s="183"/>
      <c r="H128" s="46"/>
      <c r="I128" s="46"/>
      <c r="L128" s="23"/>
      <c r="N128" s="23"/>
      <c r="AC128" s="193"/>
      <c r="AD128" s="36"/>
      <c r="AE128" s="196"/>
      <c r="AF128" s="64"/>
      <c r="AG128" s="75"/>
      <c r="AH128" s="75"/>
      <c r="AI128" s="64"/>
      <c r="AJ128" s="74"/>
      <c r="AK128" s="75"/>
      <c r="AL128" s="75"/>
      <c r="AM128" s="74"/>
      <c r="AN128" s="75"/>
      <c r="AO128" s="75"/>
      <c r="AP128" s="197"/>
    </row>
    <row r="129" spans="1:42" x14ac:dyDescent="0.25">
      <c r="A129" s="183"/>
      <c r="H129" s="46"/>
      <c r="I129" s="46"/>
      <c r="L129" s="23"/>
      <c r="N129" s="23"/>
      <c r="AC129" s="193"/>
      <c r="AD129" s="36"/>
      <c r="AE129" s="196"/>
      <c r="AF129" s="64"/>
      <c r="AG129" s="75"/>
      <c r="AH129" s="75"/>
      <c r="AI129" s="64"/>
      <c r="AJ129" s="74"/>
      <c r="AK129" s="75"/>
      <c r="AL129" s="75"/>
      <c r="AM129" s="74"/>
      <c r="AN129" s="75"/>
      <c r="AO129" s="75"/>
      <c r="AP129" s="197"/>
    </row>
    <row r="130" spans="1:42" x14ac:dyDescent="0.25">
      <c r="A130" s="183"/>
      <c r="H130" s="46"/>
      <c r="I130" s="46"/>
      <c r="L130" s="23"/>
      <c r="N130" s="23"/>
      <c r="AC130" s="193"/>
      <c r="AD130" s="36"/>
      <c r="AE130" s="196"/>
      <c r="AF130" s="64"/>
      <c r="AG130" s="75"/>
      <c r="AH130" s="75"/>
      <c r="AI130" s="64"/>
      <c r="AJ130" s="74"/>
      <c r="AK130" s="75"/>
      <c r="AL130" s="75"/>
      <c r="AM130" s="74"/>
      <c r="AN130" s="75"/>
      <c r="AO130" s="75"/>
      <c r="AP130" s="197"/>
    </row>
    <row r="131" spans="1:42" x14ac:dyDescent="0.25">
      <c r="A131" s="183"/>
      <c r="H131" s="46"/>
      <c r="I131" s="46"/>
      <c r="L131" s="23"/>
      <c r="N131" s="23"/>
      <c r="AC131" s="193"/>
      <c r="AD131" s="36"/>
      <c r="AE131" s="196"/>
      <c r="AF131" s="64"/>
      <c r="AG131" s="75"/>
      <c r="AH131" s="75"/>
      <c r="AI131" s="64"/>
      <c r="AJ131" s="74"/>
      <c r="AK131" s="75"/>
      <c r="AL131" s="75"/>
      <c r="AM131" s="74"/>
      <c r="AN131" s="75"/>
      <c r="AO131" s="75"/>
      <c r="AP131" s="197"/>
    </row>
    <row r="132" spans="1:42" x14ac:dyDescent="0.25">
      <c r="A132" s="183"/>
      <c r="H132" s="46"/>
      <c r="I132" s="46"/>
      <c r="L132" s="23"/>
      <c r="N132" s="23"/>
      <c r="AC132" s="193"/>
      <c r="AD132" s="36"/>
      <c r="AE132" s="196"/>
      <c r="AF132" s="64"/>
      <c r="AG132" s="75"/>
      <c r="AH132" s="75"/>
      <c r="AI132" s="64"/>
      <c r="AJ132" s="74"/>
      <c r="AK132" s="75"/>
      <c r="AL132" s="75"/>
      <c r="AM132" s="74"/>
      <c r="AN132" s="75"/>
      <c r="AO132" s="75"/>
      <c r="AP132" s="197"/>
    </row>
    <row r="133" spans="1:42" x14ac:dyDescent="0.25">
      <c r="A133" s="183"/>
      <c r="H133" s="46"/>
      <c r="I133" s="46"/>
      <c r="L133" s="23"/>
      <c r="N133" s="23"/>
      <c r="AC133" s="193"/>
      <c r="AD133" s="36"/>
      <c r="AE133" s="196"/>
      <c r="AF133" s="64"/>
      <c r="AG133" s="75"/>
      <c r="AH133" s="75"/>
      <c r="AI133" s="64"/>
      <c r="AJ133" s="74"/>
      <c r="AK133" s="75"/>
      <c r="AL133" s="75"/>
      <c r="AM133" s="74"/>
      <c r="AN133" s="75"/>
      <c r="AO133" s="75"/>
      <c r="AP133" s="197"/>
    </row>
    <row r="134" spans="1:42" x14ac:dyDescent="0.25">
      <c r="A134" s="183"/>
      <c r="H134" s="46"/>
      <c r="I134" s="46"/>
      <c r="L134" s="23"/>
      <c r="N134" s="23"/>
      <c r="AC134" s="193"/>
      <c r="AD134" s="36"/>
      <c r="AE134" s="196"/>
      <c r="AF134" s="64"/>
      <c r="AG134" s="75"/>
      <c r="AH134" s="75"/>
      <c r="AI134" s="64"/>
      <c r="AJ134" s="74"/>
      <c r="AK134" s="75"/>
      <c r="AL134" s="75"/>
      <c r="AM134" s="74"/>
      <c r="AN134" s="75"/>
      <c r="AO134" s="75"/>
      <c r="AP134" s="197"/>
    </row>
    <row r="135" spans="1:42" x14ac:dyDescent="0.25">
      <c r="A135" s="183"/>
      <c r="H135" s="46"/>
      <c r="I135" s="46"/>
      <c r="L135" s="23"/>
      <c r="N135" s="23"/>
      <c r="AC135" s="193"/>
      <c r="AD135" s="36"/>
      <c r="AE135" s="196"/>
      <c r="AF135" s="64"/>
      <c r="AG135" s="75"/>
      <c r="AH135" s="75"/>
      <c r="AI135" s="64"/>
      <c r="AJ135" s="74"/>
      <c r="AK135" s="75"/>
      <c r="AL135" s="75"/>
      <c r="AM135" s="74"/>
      <c r="AN135" s="75"/>
      <c r="AO135" s="75"/>
      <c r="AP135" s="197"/>
    </row>
    <row r="136" spans="1:42" x14ac:dyDescent="0.25">
      <c r="A136" s="183"/>
      <c r="H136" s="46"/>
      <c r="I136" s="46"/>
      <c r="L136" s="23"/>
      <c r="N136" s="23"/>
      <c r="AC136" s="193"/>
      <c r="AD136" s="36"/>
      <c r="AE136" s="196"/>
      <c r="AF136" s="64"/>
      <c r="AG136" s="75"/>
      <c r="AH136" s="75"/>
      <c r="AI136" s="64"/>
      <c r="AJ136" s="74"/>
      <c r="AK136" s="75"/>
      <c r="AL136" s="75"/>
      <c r="AM136" s="74"/>
      <c r="AN136" s="75"/>
      <c r="AO136" s="75"/>
      <c r="AP136" s="197"/>
    </row>
    <row r="137" spans="1:42" x14ac:dyDescent="0.25">
      <c r="A137" s="183"/>
      <c r="H137" s="46"/>
      <c r="I137" s="46"/>
      <c r="L137" s="23"/>
      <c r="N137" s="23"/>
      <c r="AC137" s="193"/>
      <c r="AD137" s="36"/>
      <c r="AE137" s="196"/>
      <c r="AF137" s="64"/>
      <c r="AG137" s="75"/>
      <c r="AH137" s="75"/>
      <c r="AI137" s="64"/>
      <c r="AJ137" s="74"/>
      <c r="AK137" s="75"/>
      <c r="AL137" s="75"/>
      <c r="AM137" s="74"/>
      <c r="AN137" s="75"/>
      <c r="AO137" s="75"/>
      <c r="AP137" s="197"/>
    </row>
    <row r="138" spans="1:42" x14ac:dyDescent="0.25">
      <c r="A138" s="183"/>
      <c r="H138" s="46"/>
      <c r="I138" s="46"/>
      <c r="L138" s="23"/>
      <c r="N138" s="23"/>
      <c r="AC138" s="193"/>
      <c r="AD138" s="36"/>
      <c r="AE138" s="196"/>
      <c r="AF138" s="64"/>
      <c r="AG138" s="75"/>
      <c r="AH138" s="75"/>
      <c r="AI138" s="64"/>
      <c r="AJ138" s="74"/>
      <c r="AK138" s="75"/>
      <c r="AL138" s="75"/>
      <c r="AM138" s="74"/>
      <c r="AN138" s="75"/>
      <c r="AO138" s="75"/>
      <c r="AP138" s="197"/>
    </row>
    <row r="139" spans="1:42" x14ac:dyDescent="0.25">
      <c r="A139" s="183"/>
      <c r="H139" s="46"/>
      <c r="I139" s="46"/>
      <c r="L139" s="23"/>
      <c r="N139" s="23"/>
      <c r="AC139" s="193"/>
      <c r="AD139" s="36"/>
      <c r="AE139" s="196"/>
      <c r="AF139" s="64"/>
      <c r="AG139" s="75"/>
      <c r="AH139" s="75"/>
      <c r="AI139" s="64"/>
      <c r="AJ139" s="74"/>
      <c r="AK139" s="75"/>
      <c r="AL139" s="75"/>
      <c r="AM139" s="74"/>
      <c r="AN139" s="75"/>
      <c r="AO139" s="75"/>
      <c r="AP139" s="197"/>
    </row>
    <row r="140" spans="1:42" x14ac:dyDescent="0.25">
      <c r="A140" s="183"/>
      <c r="H140" s="46"/>
      <c r="I140" s="46"/>
      <c r="L140" s="23"/>
      <c r="N140" s="23"/>
      <c r="AC140" s="193"/>
      <c r="AD140" s="36"/>
      <c r="AE140" s="196"/>
      <c r="AF140" s="64"/>
      <c r="AG140" s="75"/>
      <c r="AH140" s="75"/>
      <c r="AI140" s="64"/>
      <c r="AJ140" s="74"/>
      <c r="AK140" s="75"/>
      <c r="AL140" s="75"/>
      <c r="AM140" s="74"/>
      <c r="AN140" s="75"/>
      <c r="AO140" s="75"/>
      <c r="AP140" s="197"/>
    </row>
    <row r="141" spans="1:42" x14ac:dyDescent="0.25">
      <c r="A141" s="183"/>
      <c r="H141" s="46"/>
      <c r="I141" s="46"/>
      <c r="L141" s="23"/>
      <c r="N141" s="23"/>
      <c r="AC141" s="193"/>
      <c r="AD141" s="36"/>
      <c r="AE141" s="196"/>
      <c r="AF141" s="64"/>
      <c r="AG141" s="75"/>
      <c r="AH141" s="75"/>
      <c r="AI141" s="64"/>
      <c r="AJ141" s="74"/>
      <c r="AK141" s="75"/>
      <c r="AL141" s="75"/>
      <c r="AM141" s="74"/>
      <c r="AN141" s="75"/>
      <c r="AO141" s="75"/>
      <c r="AP141" s="197"/>
    </row>
    <row r="142" spans="1:42" x14ac:dyDescent="0.25">
      <c r="A142" s="183"/>
      <c r="H142" s="46"/>
      <c r="I142" s="46"/>
      <c r="L142" s="23"/>
      <c r="N142" s="23"/>
      <c r="AC142" s="193"/>
      <c r="AD142" s="36"/>
      <c r="AE142" s="196"/>
      <c r="AF142" s="64"/>
      <c r="AG142" s="75"/>
      <c r="AH142" s="75"/>
      <c r="AI142" s="64"/>
      <c r="AJ142" s="74"/>
      <c r="AK142" s="75"/>
      <c r="AL142" s="75"/>
      <c r="AM142" s="74"/>
      <c r="AN142" s="75"/>
      <c r="AO142" s="75"/>
      <c r="AP142" s="197"/>
    </row>
    <row r="143" spans="1:42" x14ac:dyDescent="0.25">
      <c r="A143" s="183"/>
      <c r="H143" s="46"/>
      <c r="I143" s="46"/>
      <c r="L143" s="23"/>
      <c r="N143" s="23"/>
      <c r="AC143" s="193"/>
      <c r="AD143" s="36"/>
      <c r="AE143" s="196"/>
      <c r="AF143" s="64"/>
      <c r="AG143" s="75"/>
      <c r="AH143" s="75"/>
      <c r="AI143" s="64"/>
      <c r="AJ143" s="74"/>
      <c r="AK143" s="75"/>
      <c r="AL143" s="75"/>
      <c r="AM143" s="74"/>
      <c r="AN143" s="75"/>
      <c r="AO143" s="75"/>
      <c r="AP143" s="197"/>
    </row>
    <row r="144" spans="1:42" x14ac:dyDescent="0.25">
      <c r="A144" s="183"/>
      <c r="H144" s="46"/>
      <c r="I144" s="46"/>
      <c r="L144" s="23"/>
      <c r="N144" s="23"/>
      <c r="AC144" s="193"/>
      <c r="AD144" s="36"/>
      <c r="AE144" s="196"/>
      <c r="AF144" s="64"/>
      <c r="AG144" s="75"/>
      <c r="AH144" s="75"/>
      <c r="AI144" s="64"/>
      <c r="AJ144" s="74"/>
      <c r="AK144" s="75"/>
      <c r="AL144" s="75"/>
      <c r="AM144" s="74"/>
      <c r="AN144" s="75"/>
      <c r="AO144" s="75"/>
      <c r="AP144" s="197"/>
    </row>
    <row r="145" spans="1:42" x14ac:dyDescent="0.25">
      <c r="A145" s="183"/>
      <c r="H145" s="46"/>
      <c r="I145" s="46"/>
      <c r="L145" s="23"/>
      <c r="N145" s="23"/>
      <c r="AC145" s="193"/>
      <c r="AD145" s="36"/>
      <c r="AE145" s="196"/>
      <c r="AF145" s="64"/>
      <c r="AG145" s="75"/>
      <c r="AH145" s="75"/>
      <c r="AI145" s="64"/>
      <c r="AJ145" s="74"/>
      <c r="AK145" s="75"/>
      <c r="AL145" s="75"/>
      <c r="AM145" s="74"/>
      <c r="AN145" s="75"/>
      <c r="AO145" s="75"/>
      <c r="AP145" s="197"/>
    </row>
    <row r="146" spans="1:42" x14ac:dyDescent="0.25">
      <c r="A146" s="183"/>
      <c r="H146" s="46"/>
      <c r="I146" s="46"/>
      <c r="L146" s="23"/>
      <c r="N146" s="23"/>
      <c r="AC146" s="193"/>
      <c r="AD146" s="36"/>
      <c r="AE146" s="196"/>
      <c r="AF146" s="64"/>
      <c r="AG146" s="75"/>
      <c r="AH146" s="75"/>
      <c r="AI146" s="64"/>
      <c r="AJ146" s="74"/>
      <c r="AK146" s="75"/>
      <c r="AL146" s="75"/>
      <c r="AM146" s="74"/>
      <c r="AN146" s="75"/>
      <c r="AO146" s="75"/>
      <c r="AP146" s="197"/>
    </row>
    <row r="147" spans="1:42" x14ac:dyDescent="0.25">
      <c r="A147" s="183"/>
      <c r="H147" s="46"/>
      <c r="I147" s="46"/>
      <c r="L147" s="23"/>
      <c r="N147" s="23"/>
      <c r="AC147" s="193"/>
      <c r="AD147" s="36"/>
      <c r="AE147" s="196"/>
      <c r="AF147" s="64"/>
      <c r="AG147" s="75"/>
      <c r="AH147" s="75"/>
      <c r="AI147" s="64"/>
      <c r="AJ147" s="74"/>
      <c r="AK147" s="75"/>
      <c r="AL147" s="75"/>
      <c r="AM147" s="74"/>
      <c r="AN147" s="75"/>
      <c r="AO147" s="75"/>
      <c r="AP147" s="197"/>
    </row>
    <row r="148" spans="1:42" x14ac:dyDescent="0.25">
      <c r="A148" s="183"/>
      <c r="H148" s="46"/>
      <c r="I148" s="46"/>
      <c r="L148" s="23"/>
      <c r="N148" s="23"/>
      <c r="AC148" s="193"/>
      <c r="AD148" s="36"/>
      <c r="AE148" s="196"/>
      <c r="AF148" s="64"/>
      <c r="AG148" s="75"/>
      <c r="AH148" s="75"/>
      <c r="AI148" s="64"/>
      <c r="AJ148" s="74"/>
      <c r="AK148" s="75"/>
      <c r="AL148" s="75"/>
      <c r="AM148" s="74"/>
      <c r="AN148" s="75"/>
      <c r="AO148" s="75"/>
      <c r="AP148" s="197"/>
    </row>
    <row r="149" spans="1:42" x14ac:dyDescent="0.25">
      <c r="A149" s="183"/>
      <c r="H149" s="46"/>
      <c r="I149" s="46"/>
      <c r="L149" s="23"/>
      <c r="N149" s="23"/>
      <c r="AC149" s="193"/>
      <c r="AD149" s="36"/>
      <c r="AE149" s="196"/>
      <c r="AF149" s="64"/>
      <c r="AG149" s="75"/>
      <c r="AH149" s="75"/>
      <c r="AI149" s="64"/>
      <c r="AJ149" s="74"/>
      <c r="AK149" s="75"/>
      <c r="AL149" s="75"/>
      <c r="AM149" s="74"/>
      <c r="AN149" s="75"/>
      <c r="AO149" s="75"/>
      <c r="AP149" s="197"/>
    </row>
    <row r="150" spans="1:42" x14ac:dyDescent="0.25">
      <c r="A150" s="183"/>
      <c r="H150" s="46"/>
      <c r="I150" s="46"/>
      <c r="L150" s="23"/>
      <c r="N150" s="23"/>
      <c r="AC150" s="193"/>
      <c r="AD150" s="36"/>
      <c r="AE150" s="196"/>
      <c r="AF150" s="64"/>
      <c r="AG150" s="75"/>
      <c r="AH150" s="75"/>
      <c r="AI150" s="64"/>
      <c r="AJ150" s="74"/>
      <c r="AK150" s="75"/>
      <c r="AL150" s="75"/>
      <c r="AM150" s="74"/>
      <c r="AN150" s="75"/>
      <c r="AO150" s="75"/>
      <c r="AP150" s="197"/>
    </row>
    <row r="151" spans="1:42" x14ac:dyDescent="0.25">
      <c r="A151" s="183"/>
      <c r="H151" s="46"/>
      <c r="I151" s="46"/>
      <c r="L151" s="23"/>
      <c r="N151" s="23"/>
      <c r="AC151" s="193"/>
      <c r="AD151" s="36"/>
      <c r="AE151" s="196"/>
      <c r="AF151" s="64"/>
      <c r="AG151" s="75"/>
      <c r="AH151" s="75"/>
      <c r="AI151" s="64"/>
      <c r="AJ151" s="74"/>
      <c r="AK151" s="75"/>
      <c r="AL151" s="75"/>
      <c r="AM151" s="74"/>
      <c r="AN151" s="75"/>
      <c r="AO151" s="75"/>
      <c r="AP151" s="197"/>
    </row>
    <row r="152" spans="1:42" x14ac:dyDescent="0.25">
      <c r="A152" s="183"/>
      <c r="H152" s="46"/>
      <c r="I152" s="46"/>
      <c r="L152" s="23"/>
      <c r="N152" s="23"/>
      <c r="AC152" s="193"/>
      <c r="AD152" s="36"/>
      <c r="AE152" s="196"/>
      <c r="AF152" s="64"/>
      <c r="AG152" s="75"/>
      <c r="AH152" s="75"/>
      <c r="AI152" s="64"/>
      <c r="AJ152" s="74"/>
      <c r="AK152" s="75"/>
      <c r="AL152" s="75"/>
      <c r="AM152" s="74"/>
      <c r="AN152" s="75"/>
      <c r="AO152" s="75"/>
      <c r="AP152" s="197"/>
    </row>
    <row r="153" spans="1:42" x14ac:dyDescent="0.25">
      <c r="A153" s="183"/>
      <c r="H153" s="46"/>
      <c r="I153" s="46"/>
      <c r="L153" s="23"/>
      <c r="N153" s="23"/>
      <c r="AC153" s="193"/>
      <c r="AD153" s="36"/>
      <c r="AE153" s="196"/>
      <c r="AF153" s="64"/>
      <c r="AG153" s="75"/>
      <c r="AH153" s="75"/>
      <c r="AI153" s="64"/>
      <c r="AJ153" s="74"/>
      <c r="AK153" s="75"/>
      <c r="AL153" s="75"/>
      <c r="AM153" s="74"/>
      <c r="AN153" s="75"/>
      <c r="AO153" s="75"/>
      <c r="AP153" s="197"/>
    </row>
    <row r="154" spans="1:42" x14ac:dyDescent="0.25">
      <c r="A154" s="183"/>
      <c r="H154" s="46"/>
      <c r="I154" s="46"/>
      <c r="L154" s="23"/>
      <c r="N154" s="23"/>
      <c r="AC154" s="193"/>
      <c r="AD154" s="36"/>
      <c r="AE154" s="196"/>
      <c r="AF154" s="64"/>
      <c r="AG154" s="75"/>
      <c r="AH154" s="75"/>
      <c r="AI154" s="64"/>
      <c r="AJ154" s="74"/>
      <c r="AK154" s="75"/>
      <c r="AL154" s="75"/>
      <c r="AM154" s="74"/>
      <c r="AN154" s="75"/>
      <c r="AO154" s="75"/>
      <c r="AP154" s="197"/>
    </row>
    <row r="155" spans="1:42" x14ac:dyDescent="0.25">
      <c r="A155" s="183"/>
      <c r="H155" s="46"/>
      <c r="I155" s="46"/>
      <c r="L155" s="23"/>
      <c r="N155" s="23"/>
      <c r="AC155" s="193"/>
      <c r="AD155" s="36"/>
      <c r="AE155" s="196"/>
      <c r="AF155" s="64"/>
      <c r="AG155" s="75"/>
      <c r="AH155" s="75"/>
      <c r="AI155" s="64"/>
      <c r="AJ155" s="74"/>
      <c r="AK155" s="75"/>
      <c r="AL155" s="75"/>
      <c r="AM155" s="74"/>
      <c r="AN155" s="75"/>
      <c r="AO155" s="75"/>
      <c r="AP155" s="197"/>
    </row>
    <row r="156" spans="1:42" x14ac:dyDescent="0.25">
      <c r="A156" s="183"/>
      <c r="H156" s="46"/>
      <c r="I156" s="46"/>
      <c r="L156" s="23"/>
      <c r="N156" s="23"/>
      <c r="AC156" s="193"/>
      <c r="AD156" s="36"/>
      <c r="AE156" s="196"/>
      <c r="AF156" s="64"/>
      <c r="AG156" s="75"/>
      <c r="AH156" s="75"/>
      <c r="AI156" s="64"/>
      <c r="AJ156" s="74"/>
      <c r="AK156" s="75"/>
      <c r="AL156" s="75"/>
      <c r="AM156" s="74"/>
      <c r="AN156" s="75"/>
      <c r="AO156" s="75"/>
      <c r="AP156" s="197"/>
    </row>
    <row r="157" spans="1:42" x14ac:dyDescent="0.25">
      <c r="A157" s="183"/>
      <c r="H157" s="46"/>
      <c r="I157" s="46"/>
      <c r="L157" s="23"/>
      <c r="N157" s="23"/>
      <c r="AC157" s="193"/>
      <c r="AD157" s="36"/>
      <c r="AE157" s="196"/>
      <c r="AF157" s="64"/>
      <c r="AG157" s="75"/>
      <c r="AH157" s="75"/>
      <c r="AI157" s="64"/>
      <c r="AJ157" s="74"/>
      <c r="AK157" s="75"/>
      <c r="AL157" s="75"/>
      <c r="AM157" s="74"/>
      <c r="AN157" s="75"/>
      <c r="AO157" s="75"/>
      <c r="AP157" s="197"/>
    </row>
    <row r="158" spans="1:42" x14ac:dyDescent="0.25">
      <c r="A158" s="183"/>
      <c r="H158" s="46"/>
      <c r="I158" s="46"/>
      <c r="L158" s="23"/>
      <c r="N158" s="23"/>
      <c r="AC158" s="193"/>
      <c r="AD158" s="36"/>
      <c r="AE158" s="196"/>
      <c r="AF158" s="64"/>
      <c r="AG158" s="75"/>
      <c r="AH158" s="75"/>
      <c r="AI158" s="64"/>
      <c r="AJ158" s="74"/>
      <c r="AK158" s="75"/>
      <c r="AL158" s="75"/>
      <c r="AM158" s="74"/>
      <c r="AN158" s="75"/>
      <c r="AO158" s="75"/>
      <c r="AP158" s="197"/>
    </row>
    <row r="159" spans="1:42" x14ac:dyDescent="0.25">
      <c r="A159" s="183"/>
      <c r="H159" s="46"/>
      <c r="I159" s="46"/>
      <c r="L159" s="23"/>
      <c r="N159" s="23"/>
      <c r="AC159" s="193"/>
      <c r="AD159" s="36"/>
      <c r="AE159" s="196"/>
      <c r="AF159" s="64"/>
      <c r="AG159" s="75"/>
      <c r="AH159" s="75"/>
      <c r="AI159" s="64"/>
      <c r="AJ159" s="74"/>
      <c r="AK159" s="75"/>
      <c r="AL159" s="75"/>
      <c r="AM159" s="74"/>
      <c r="AN159" s="75"/>
      <c r="AO159" s="75"/>
      <c r="AP159" s="197"/>
    </row>
    <row r="160" spans="1:42" x14ac:dyDescent="0.25">
      <c r="A160" s="183"/>
      <c r="H160" s="46"/>
      <c r="I160" s="46"/>
      <c r="L160" s="23"/>
      <c r="N160" s="23"/>
      <c r="AC160" s="193"/>
      <c r="AD160" s="36"/>
      <c r="AE160" s="196"/>
      <c r="AF160" s="64"/>
      <c r="AG160" s="75"/>
      <c r="AH160" s="75"/>
      <c r="AI160" s="64"/>
      <c r="AJ160" s="74"/>
      <c r="AK160" s="75"/>
      <c r="AL160" s="75"/>
      <c r="AM160" s="74"/>
      <c r="AN160" s="75"/>
      <c r="AO160" s="75"/>
      <c r="AP160" s="197"/>
    </row>
    <row r="161" spans="1:42" x14ac:dyDescent="0.25">
      <c r="A161" s="183"/>
      <c r="H161" s="46"/>
      <c r="I161" s="46"/>
      <c r="L161" s="23"/>
      <c r="N161" s="23"/>
      <c r="AC161" s="193"/>
      <c r="AD161" s="36"/>
      <c r="AE161" s="196"/>
      <c r="AF161" s="64"/>
      <c r="AG161" s="75"/>
      <c r="AH161" s="75"/>
      <c r="AI161" s="64"/>
      <c r="AJ161" s="74"/>
      <c r="AK161" s="75"/>
      <c r="AL161" s="75"/>
      <c r="AM161" s="74"/>
      <c r="AN161" s="75"/>
      <c r="AO161" s="75"/>
      <c r="AP161" s="197"/>
    </row>
    <row r="162" spans="1:42" x14ac:dyDescent="0.25">
      <c r="A162" s="183"/>
      <c r="H162" s="46"/>
      <c r="I162" s="46"/>
      <c r="L162" s="23"/>
      <c r="N162" s="23"/>
      <c r="AC162" s="193"/>
      <c r="AD162" s="36"/>
      <c r="AE162" s="196"/>
      <c r="AF162" s="64"/>
      <c r="AG162" s="75"/>
      <c r="AH162" s="75"/>
      <c r="AI162" s="64"/>
      <c r="AJ162" s="74"/>
      <c r="AK162" s="75"/>
      <c r="AL162" s="75"/>
      <c r="AM162" s="74"/>
      <c r="AN162" s="75"/>
      <c r="AO162" s="75"/>
      <c r="AP162" s="197"/>
    </row>
    <row r="163" spans="1:42" x14ac:dyDescent="0.25">
      <c r="A163" s="183"/>
      <c r="H163" s="46"/>
      <c r="I163" s="46"/>
      <c r="L163" s="23"/>
      <c r="N163" s="23"/>
      <c r="AC163" s="193"/>
      <c r="AD163" s="36"/>
      <c r="AE163" s="196"/>
      <c r="AF163" s="64"/>
      <c r="AG163" s="75"/>
      <c r="AH163" s="75"/>
      <c r="AI163" s="64"/>
      <c r="AJ163" s="74"/>
      <c r="AK163" s="75"/>
      <c r="AL163" s="75"/>
      <c r="AM163" s="74"/>
      <c r="AN163" s="75"/>
      <c r="AO163" s="75"/>
      <c r="AP163" s="197"/>
    </row>
    <row r="164" spans="1:42" x14ac:dyDescent="0.25">
      <c r="A164" s="183"/>
      <c r="H164" s="46"/>
      <c r="I164" s="46"/>
      <c r="L164" s="23"/>
      <c r="N164" s="23"/>
      <c r="AC164" s="193"/>
      <c r="AD164" s="36"/>
      <c r="AE164" s="196"/>
      <c r="AF164" s="64"/>
      <c r="AG164" s="75"/>
      <c r="AH164" s="75"/>
      <c r="AI164" s="64"/>
      <c r="AJ164" s="74"/>
      <c r="AK164" s="75"/>
      <c r="AL164" s="75"/>
      <c r="AM164" s="74"/>
      <c r="AN164" s="75"/>
      <c r="AO164" s="75"/>
      <c r="AP164" s="197"/>
    </row>
    <row r="165" spans="1:42" x14ac:dyDescent="0.25">
      <c r="A165" s="183"/>
      <c r="H165" s="46"/>
      <c r="I165" s="46"/>
      <c r="L165" s="23"/>
      <c r="N165" s="23"/>
      <c r="AC165" s="193"/>
      <c r="AD165" s="36"/>
      <c r="AE165" s="196"/>
      <c r="AF165" s="64"/>
      <c r="AG165" s="75"/>
      <c r="AH165" s="75"/>
      <c r="AI165" s="64"/>
      <c r="AJ165" s="74"/>
      <c r="AK165" s="75"/>
      <c r="AL165" s="75"/>
      <c r="AM165" s="74"/>
      <c r="AN165" s="75"/>
      <c r="AO165" s="75"/>
      <c r="AP165" s="197"/>
    </row>
    <row r="166" spans="1:42" x14ac:dyDescent="0.25">
      <c r="A166" s="183"/>
      <c r="H166" s="46"/>
      <c r="I166" s="46"/>
      <c r="L166" s="23"/>
      <c r="N166" s="23"/>
      <c r="AC166" s="193"/>
      <c r="AD166" s="36"/>
      <c r="AE166" s="196"/>
      <c r="AF166" s="64"/>
      <c r="AG166" s="75"/>
      <c r="AH166" s="75"/>
      <c r="AI166" s="64"/>
      <c r="AJ166" s="74"/>
      <c r="AK166" s="75"/>
      <c r="AL166" s="75"/>
      <c r="AM166" s="74"/>
      <c r="AN166" s="75"/>
      <c r="AO166" s="75"/>
      <c r="AP166" s="197"/>
    </row>
    <row r="167" spans="1:42" x14ac:dyDescent="0.25">
      <c r="A167" s="183"/>
      <c r="H167" s="46"/>
      <c r="I167" s="46"/>
      <c r="L167" s="23"/>
      <c r="N167" s="23"/>
      <c r="AC167" s="193"/>
      <c r="AD167" s="36"/>
      <c r="AE167" s="196"/>
      <c r="AF167" s="64"/>
      <c r="AG167" s="75"/>
      <c r="AH167" s="75"/>
      <c r="AI167" s="64"/>
      <c r="AJ167" s="74"/>
      <c r="AK167" s="75"/>
      <c r="AL167" s="75"/>
      <c r="AM167" s="74"/>
      <c r="AN167" s="75"/>
      <c r="AO167" s="75"/>
      <c r="AP167" s="197"/>
    </row>
    <row r="168" spans="1:42" x14ac:dyDescent="0.25">
      <c r="A168" s="183"/>
      <c r="H168" s="46"/>
      <c r="I168" s="46"/>
      <c r="L168" s="23"/>
      <c r="N168" s="23"/>
      <c r="AC168" s="193"/>
      <c r="AD168" s="36"/>
      <c r="AE168" s="196"/>
      <c r="AF168" s="64"/>
      <c r="AG168" s="75"/>
      <c r="AH168" s="75"/>
      <c r="AI168" s="64"/>
      <c r="AJ168" s="74"/>
      <c r="AK168" s="75"/>
      <c r="AL168" s="75"/>
      <c r="AM168" s="74"/>
      <c r="AN168" s="75"/>
      <c r="AO168" s="75"/>
      <c r="AP168" s="197"/>
    </row>
    <row r="169" spans="1:42" x14ac:dyDescent="0.25">
      <c r="A169" s="183"/>
      <c r="H169" s="46"/>
      <c r="I169" s="46"/>
      <c r="L169" s="23"/>
      <c r="N169" s="23"/>
      <c r="AC169" s="193"/>
      <c r="AD169" s="36"/>
      <c r="AE169" s="196"/>
      <c r="AF169" s="64"/>
      <c r="AG169" s="75"/>
      <c r="AH169" s="75"/>
      <c r="AI169" s="64"/>
      <c r="AJ169" s="74"/>
      <c r="AK169" s="75"/>
      <c r="AL169" s="75"/>
      <c r="AM169" s="74"/>
      <c r="AN169" s="75"/>
      <c r="AO169" s="75"/>
      <c r="AP169" s="197"/>
    </row>
    <row r="170" spans="1:42" x14ac:dyDescent="0.25">
      <c r="A170" s="183"/>
      <c r="H170" s="46"/>
      <c r="I170" s="46"/>
      <c r="L170" s="23"/>
      <c r="N170" s="23"/>
      <c r="AC170" s="193"/>
      <c r="AD170" s="36"/>
      <c r="AE170" s="196"/>
      <c r="AF170" s="64"/>
      <c r="AG170" s="75"/>
      <c r="AH170" s="75"/>
      <c r="AI170" s="64"/>
      <c r="AJ170" s="74"/>
      <c r="AK170" s="75"/>
      <c r="AL170" s="75"/>
      <c r="AM170" s="74"/>
      <c r="AN170" s="75"/>
      <c r="AO170" s="75"/>
      <c r="AP170" s="197"/>
    </row>
    <row r="171" spans="1:42" x14ac:dyDescent="0.25">
      <c r="A171" s="183"/>
      <c r="H171" s="46"/>
      <c r="I171" s="46"/>
      <c r="L171" s="23"/>
      <c r="N171" s="23"/>
      <c r="AC171" s="193"/>
      <c r="AD171" s="36"/>
      <c r="AE171" s="196"/>
      <c r="AF171" s="64"/>
      <c r="AG171" s="75"/>
      <c r="AH171" s="75"/>
      <c r="AI171" s="64"/>
      <c r="AJ171" s="74"/>
      <c r="AK171" s="75"/>
      <c r="AL171" s="75"/>
      <c r="AM171" s="74"/>
      <c r="AN171" s="75"/>
      <c r="AO171" s="75"/>
      <c r="AP171" s="197"/>
    </row>
    <row r="172" spans="1:42" x14ac:dyDescent="0.25">
      <c r="A172" s="183"/>
      <c r="H172" s="46"/>
      <c r="I172" s="46"/>
      <c r="L172" s="23"/>
      <c r="N172" s="23"/>
      <c r="AC172" s="193"/>
      <c r="AD172" s="36"/>
      <c r="AE172" s="196"/>
      <c r="AF172" s="64"/>
      <c r="AG172" s="75"/>
      <c r="AH172" s="75"/>
      <c r="AI172" s="64"/>
      <c r="AJ172" s="74"/>
      <c r="AK172" s="75"/>
      <c r="AL172" s="75"/>
      <c r="AM172" s="74"/>
      <c r="AN172" s="75"/>
      <c r="AO172" s="75"/>
      <c r="AP172" s="197"/>
    </row>
    <row r="173" spans="1:42" x14ac:dyDescent="0.25">
      <c r="A173" s="183"/>
      <c r="H173" s="46"/>
      <c r="I173" s="46"/>
      <c r="L173" s="23"/>
      <c r="N173" s="23"/>
      <c r="AC173" s="193"/>
      <c r="AD173" s="36"/>
      <c r="AE173" s="196"/>
      <c r="AF173" s="64"/>
      <c r="AG173" s="75"/>
      <c r="AH173" s="75"/>
      <c r="AI173" s="64"/>
      <c r="AJ173" s="74"/>
      <c r="AK173" s="75"/>
      <c r="AL173" s="75"/>
      <c r="AM173" s="74"/>
      <c r="AN173" s="75"/>
      <c r="AO173" s="75"/>
      <c r="AP173" s="197"/>
    </row>
    <row r="174" spans="1:42" x14ac:dyDescent="0.25">
      <c r="A174" s="183"/>
      <c r="H174" s="46"/>
      <c r="I174" s="46"/>
      <c r="L174" s="23"/>
      <c r="N174" s="23"/>
      <c r="AC174" s="193"/>
      <c r="AD174" s="36"/>
      <c r="AE174" s="196"/>
      <c r="AF174" s="64"/>
      <c r="AG174" s="75"/>
      <c r="AH174" s="75"/>
      <c r="AI174" s="64"/>
      <c r="AJ174" s="74"/>
      <c r="AK174" s="75"/>
      <c r="AL174" s="75"/>
      <c r="AM174" s="74"/>
      <c r="AN174" s="75"/>
      <c r="AO174" s="75"/>
      <c r="AP174" s="197"/>
    </row>
    <row r="175" spans="1:42" x14ac:dyDescent="0.25">
      <c r="A175" s="183"/>
      <c r="H175" s="46"/>
      <c r="I175" s="46"/>
      <c r="L175" s="23"/>
      <c r="N175" s="23"/>
      <c r="AC175" s="193"/>
      <c r="AD175" s="36"/>
      <c r="AE175" s="196"/>
      <c r="AF175" s="64"/>
      <c r="AG175" s="75"/>
      <c r="AH175" s="75"/>
      <c r="AI175" s="64"/>
      <c r="AJ175" s="74"/>
      <c r="AK175" s="75"/>
      <c r="AL175" s="75"/>
      <c r="AM175" s="74"/>
      <c r="AN175" s="75"/>
      <c r="AO175" s="75"/>
      <c r="AP175" s="197"/>
    </row>
    <row r="176" spans="1:42" x14ac:dyDescent="0.25">
      <c r="A176" s="183"/>
      <c r="H176" s="46"/>
      <c r="I176" s="46"/>
      <c r="L176" s="23"/>
      <c r="N176" s="23"/>
      <c r="AC176" s="193"/>
      <c r="AD176" s="36"/>
      <c r="AE176" s="196"/>
      <c r="AF176" s="64"/>
      <c r="AG176" s="75"/>
      <c r="AH176" s="75"/>
      <c r="AI176" s="64"/>
      <c r="AJ176" s="74"/>
      <c r="AK176" s="75"/>
      <c r="AL176" s="75"/>
      <c r="AM176" s="74"/>
      <c r="AN176" s="75"/>
      <c r="AO176" s="75"/>
      <c r="AP176" s="197"/>
    </row>
    <row r="177" spans="1:42" x14ac:dyDescent="0.25">
      <c r="A177" s="183"/>
      <c r="H177" s="46"/>
      <c r="I177" s="46"/>
      <c r="L177" s="23"/>
      <c r="N177" s="23"/>
      <c r="AC177" s="193"/>
      <c r="AD177" s="36"/>
      <c r="AE177" s="196"/>
      <c r="AF177" s="64"/>
      <c r="AG177" s="75"/>
      <c r="AH177" s="75"/>
      <c r="AI177" s="64"/>
      <c r="AJ177" s="74"/>
      <c r="AK177" s="75"/>
      <c r="AL177" s="75"/>
      <c r="AM177" s="74"/>
      <c r="AN177" s="75"/>
      <c r="AO177" s="75"/>
      <c r="AP177" s="197"/>
    </row>
    <row r="178" spans="1:42" x14ac:dyDescent="0.25">
      <c r="A178" s="183"/>
      <c r="H178" s="46"/>
      <c r="I178" s="46"/>
      <c r="L178" s="23"/>
      <c r="N178" s="23"/>
      <c r="AC178" s="193"/>
      <c r="AD178" s="36"/>
      <c r="AE178" s="196"/>
      <c r="AF178" s="64"/>
      <c r="AG178" s="75"/>
      <c r="AH178" s="75"/>
      <c r="AI178" s="64"/>
      <c r="AJ178" s="74"/>
      <c r="AK178" s="75"/>
      <c r="AL178" s="75"/>
      <c r="AM178" s="74"/>
      <c r="AN178" s="75"/>
      <c r="AO178" s="75"/>
      <c r="AP178" s="197"/>
    </row>
    <row r="179" spans="1:42" x14ac:dyDescent="0.25">
      <c r="A179" s="183"/>
      <c r="H179" s="46"/>
      <c r="I179" s="46"/>
      <c r="L179" s="23"/>
      <c r="N179" s="23"/>
      <c r="AC179" s="193"/>
      <c r="AD179" s="36"/>
      <c r="AE179" s="196"/>
      <c r="AF179" s="64"/>
      <c r="AG179" s="75"/>
      <c r="AH179" s="75"/>
      <c r="AI179" s="64"/>
      <c r="AJ179" s="74"/>
      <c r="AK179" s="75"/>
      <c r="AL179" s="75"/>
      <c r="AM179" s="74"/>
      <c r="AN179" s="75"/>
      <c r="AO179" s="75"/>
      <c r="AP179" s="197"/>
    </row>
    <row r="180" spans="1:42" x14ac:dyDescent="0.25">
      <c r="A180" s="183"/>
      <c r="H180" s="46"/>
      <c r="I180" s="46"/>
      <c r="L180" s="23"/>
      <c r="N180" s="23"/>
      <c r="AC180" s="193"/>
      <c r="AD180" s="36"/>
      <c r="AE180" s="196"/>
      <c r="AF180" s="64"/>
      <c r="AG180" s="75"/>
      <c r="AH180" s="75"/>
      <c r="AI180" s="64"/>
      <c r="AJ180" s="74"/>
      <c r="AK180" s="75"/>
      <c r="AL180" s="75"/>
      <c r="AM180" s="74"/>
      <c r="AN180" s="75"/>
      <c r="AO180" s="75"/>
      <c r="AP180" s="197"/>
    </row>
    <row r="181" spans="1:42" x14ac:dyDescent="0.25">
      <c r="A181" s="183"/>
      <c r="H181" s="46"/>
      <c r="I181" s="46"/>
      <c r="L181" s="23"/>
      <c r="N181" s="23"/>
      <c r="AC181" s="193"/>
      <c r="AD181" s="36"/>
      <c r="AE181" s="196"/>
      <c r="AF181" s="64"/>
      <c r="AG181" s="75"/>
      <c r="AH181" s="75"/>
      <c r="AI181" s="64"/>
      <c r="AJ181" s="74"/>
      <c r="AK181" s="75"/>
      <c r="AL181" s="75"/>
      <c r="AM181" s="74"/>
      <c r="AN181" s="75"/>
      <c r="AO181" s="75"/>
      <c r="AP181" s="197"/>
    </row>
    <row r="182" spans="1:42" x14ac:dyDescent="0.25">
      <c r="A182" s="183"/>
      <c r="H182" s="46"/>
      <c r="I182" s="46"/>
      <c r="L182" s="23"/>
      <c r="N182" s="23"/>
      <c r="AC182" s="193"/>
      <c r="AD182" s="36"/>
      <c r="AE182" s="196"/>
      <c r="AF182" s="64"/>
      <c r="AG182" s="75"/>
      <c r="AH182" s="75"/>
      <c r="AI182" s="64"/>
      <c r="AJ182" s="74"/>
      <c r="AK182" s="75"/>
      <c r="AL182" s="75"/>
      <c r="AM182" s="74"/>
      <c r="AN182" s="75"/>
      <c r="AO182" s="75"/>
      <c r="AP182" s="197"/>
    </row>
    <row r="183" spans="1:42" x14ac:dyDescent="0.25">
      <c r="A183" s="183"/>
      <c r="H183" s="46"/>
      <c r="I183" s="46"/>
      <c r="L183" s="23"/>
      <c r="N183" s="23"/>
      <c r="AC183" s="193"/>
      <c r="AD183" s="36"/>
      <c r="AE183" s="196"/>
      <c r="AF183" s="64"/>
      <c r="AG183" s="75"/>
      <c r="AH183" s="75"/>
      <c r="AI183" s="64"/>
      <c r="AJ183" s="74"/>
      <c r="AK183" s="75"/>
      <c r="AL183" s="75"/>
      <c r="AM183" s="74"/>
      <c r="AN183" s="75"/>
      <c r="AO183" s="75"/>
      <c r="AP183" s="197"/>
    </row>
    <row r="184" spans="1:42" x14ac:dyDescent="0.25">
      <c r="A184" s="183"/>
      <c r="H184" s="46"/>
      <c r="I184" s="46"/>
      <c r="L184" s="23"/>
      <c r="N184" s="23"/>
      <c r="AC184" s="193"/>
      <c r="AD184" s="36"/>
      <c r="AE184" s="196"/>
      <c r="AF184" s="64"/>
      <c r="AG184" s="75"/>
      <c r="AH184" s="75"/>
      <c r="AI184" s="64"/>
      <c r="AJ184" s="74"/>
      <c r="AK184" s="75"/>
      <c r="AL184" s="75"/>
      <c r="AM184" s="74"/>
      <c r="AN184" s="75"/>
      <c r="AO184" s="75"/>
      <c r="AP184" s="197"/>
    </row>
    <row r="185" spans="1:42" x14ac:dyDescent="0.25">
      <c r="A185" s="183"/>
      <c r="H185" s="46"/>
      <c r="I185" s="46"/>
      <c r="L185" s="23"/>
      <c r="N185" s="23"/>
      <c r="AC185" s="193"/>
      <c r="AD185" s="36"/>
      <c r="AE185" s="196"/>
      <c r="AF185" s="64"/>
      <c r="AG185" s="75"/>
      <c r="AH185" s="75"/>
      <c r="AI185" s="64"/>
      <c r="AJ185" s="74"/>
      <c r="AK185" s="75"/>
      <c r="AL185" s="75"/>
      <c r="AM185" s="74"/>
      <c r="AN185" s="75"/>
      <c r="AO185" s="75"/>
      <c r="AP185" s="197"/>
    </row>
    <row r="186" spans="1:42" x14ac:dyDescent="0.25">
      <c r="A186" s="183"/>
      <c r="H186" s="46"/>
      <c r="I186" s="46"/>
      <c r="L186" s="23"/>
      <c r="N186" s="23"/>
      <c r="AC186" s="193"/>
      <c r="AD186" s="36"/>
      <c r="AE186" s="196"/>
      <c r="AF186" s="64"/>
      <c r="AG186" s="75"/>
      <c r="AH186" s="75"/>
      <c r="AI186" s="64"/>
      <c r="AJ186" s="74"/>
      <c r="AK186" s="75"/>
      <c r="AL186" s="75"/>
      <c r="AM186" s="74"/>
      <c r="AN186" s="75"/>
      <c r="AO186" s="75"/>
      <c r="AP186" s="197"/>
    </row>
    <row r="187" spans="1:42" x14ac:dyDescent="0.25">
      <c r="A187" s="183"/>
      <c r="H187" s="46"/>
      <c r="I187" s="46"/>
      <c r="L187" s="23"/>
      <c r="N187" s="23"/>
      <c r="AC187" s="193"/>
      <c r="AD187" s="36"/>
      <c r="AE187" s="196"/>
      <c r="AF187" s="64"/>
      <c r="AG187" s="75"/>
      <c r="AH187" s="75"/>
      <c r="AI187" s="64"/>
      <c r="AJ187" s="74"/>
      <c r="AK187" s="75"/>
      <c r="AL187" s="75"/>
      <c r="AM187" s="74"/>
      <c r="AN187" s="75"/>
      <c r="AO187" s="75"/>
      <c r="AP187" s="197"/>
    </row>
    <row r="188" spans="1:42" x14ac:dyDescent="0.25">
      <c r="A188" s="183"/>
      <c r="H188" s="46"/>
      <c r="I188" s="46"/>
      <c r="L188" s="23"/>
      <c r="N188" s="23"/>
      <c r="AC188" s="193"/>
      <c r="AD188" s="36"/>
      <c r="AE188" s="196"/>
      <c r="AF188" s="64"/>
      <c r="AG188" s="75"/>
      <c r="AH188" s="75"/>
      <c r="AI188" s="64"/>
      <c r="AJ188" s="74"/>
      <c r="AK188" s="75"/>
      <c r="AL188" s="75"/>
      <c r="AM188" s="74"/>
      <c r="AN188" s="75"/>
      <c r="AO188" s="75"/>
      <c r="AP188" s="197"/>
    </row>
    <row r="189" spans="1:42" x14ac:dyDescent="0.25">
      <c r="A189" s="183"/>
      <c r="H189" s="46"/>
      <c r="I189" s="46"/>
      <c r="L189" s="23"/>
      <c r="N189" s="23"/>
      <c r="AC189" s="193"/>
      <c r="AD189" s="36"/>
      <c r="AE189" s="196"/>
      <c r="AF189" s="64"/>
      <c r="AG189" s="75"/>
      <c r="AH189" s="75"/>
      <c r="AI189" s="64"/>
      <c r="AJ189" s="74"/>
      <c r="AK189" s="75"/>
      <c r="AL189" s="75"/>
      <c r="AM189" s="74"/>
      <c r="AN189" s="75"/>
      <c r="AO189" s="75"/>
      <c r="AP189" s="197"/>
    </row>
    <row r="190" spans="1:42" x14ac:dyDescent="0.25">
      <c r="A190" s="183"/>
      <c r="H190" s="46"/>
      <c r="I190" s="46"/>
      <c r="L190" s="23"/>
      <c r="N190" s="23"/>
      <c r="AC190" s="193"/>
      <c r="AD190" s="36"/>
      <c r="AE190" s="196"/>
      <c r="AF190" s="64"/>
      <c r="AG190" s="75"/>
      <c r="AH190" s="75"/>
      <c r="AI190" s="64"/>
      <c r="AJ190" s="74"/>
      <c r="AK190" s="75"/>
      <c r="AL190" s="75"/>
      <c r="AM190" s="74"/>
      <c r="AN190" s="75"/>
      <c r="AO190" s="75"/>
      <c r="AP190" s="197"/>
    </row>
    <row r="191" spans="1:42" x14ac:dyDescent="0.25">
      <c r="A191" s="183"/>
      <c r="H191" s="46"/>
      <c r="I191" s="46"/>
      <c r="L191" s="23"/>
      <c r="N191" s="23"/>
      <c r="AC191" s="193"/>
      <c r="AD191" s="36"/>
      <c r="AE191" s="196"/>
      <c r="AF191" s="64"/>
      <c r="AG191" s="75"/>
      <c r="AH191" s="75"/>
      <c r="AI191" s="64"/>
      <c r="AJ191" s="74"/>
      <c r="AK191" s="75"/>
      <c r="AL191" s="75"/>
      <c r="AM191" s="74"/>
      <c r="AN191" s="75"/>
      <c r="AO191" s="75"/>
      <c r="AP191" s="197"/>
    </row>
    <row r="192" spans="1:42" x14ac:dyDescent="0.25">
      <c r="A192" s="183"/>
      <c r="H192" s="46"/>
      <c r="I192" s="46"/>
      <c r="L192" s="23"/>
      <c r="N192" s="23"/>
      <c r="AC192" s="193"/>
      <c r="AD192" s="36"/>
      <c r="AE192" s="196"/>
      <c r="AF192" s="64"/>
      <c r="AG192" s="75"/>
      <c r="AH192" s="75"/>
      <c r="AI192" s="64"/>
      <c r="AJ192" s="74"/>
      <c r="AK192" s="75"/>
      <c r="AL192" s="75"/>
      <c r="AM192" s="74"/>
      <c r="AN192" s="75"/>
      <c r="AO192" s="75"/>
      <c r="AP192" s="197"/>
    </row>
    <row r="193" spans="1:42" x14ac:dyDescent="0.25">
      <c r="A193" s="183"/>
      <c r="H193" s="46"/>
      <c r="I193" s="46"/>
      <c r="L193" s="23"/>
      <c r="N193" s="23"/>
      <c r="AC193" s="193"/>
      <c r="AD193" s="36"/>
      <c r="AE193" s="196"/>
      <c r="AF193" s="64"/>
      <c r="AG193" s="75"/>
      <c r="AH193" s="75"/>
      <c r="AI193" s="64"/>
      <c r="AJ193" s="74"/>
      <c r="AK193" s="75"/>
      <c r="AL193" s="75"/>
      <c r="AM193" s="74"/>
      <c r="AN193" s="75"/>
      <c r="AO193" s="75"/>
      <c r="AP193" s="197"/>
    </row>
    <row r="194" spans="1:42" x14ac:dyDescent="0.25">
      <c r="A194" s="183"/>
      <c r="H194" s="46"/>
      <c r="I194" s="46"/>
      <c r="L194" s="23"/>
      <c r="N194" s="23"/>
      <c r="AC194" s="193"/>
      <c r="AD194" s="36"/>
      <c r="AE194" s="196"/>
      <c r="AF194" s="64"/>
      <c r="AG194" s="75"/>
      <c r="AH194" s="75"/>
      <c r="AI194" s="64"/>
      <c r="AJ194" s="74"/>
      <c r="AK194" s="75"/>
      <c r="AL194" s="75"/>
      <c r="AM194" s="74"/>
      <c r="AN194" s="75"/>
      <c r="AO194" s="75"/>
      <c r="AP194" s="197"/>
    </row>
    <row r="195" spans="1:42" x14ac:dyDescent="0.25">
      <c r="A195" s="183"/>
      <c r="H195" s="46"/>
      <c r="I195" s="46"/>
      <c r="L195" s="23"/>
      <c r="N195" s="23"/>
      <c r="AC195" s="193"/>
      <c r="AD195" s="36"/>
      <c r="AE195" s="196"/>
      <c r="AF195" s="64"/>
      <c r="AG195" s="75"/>
      <c r="AH195" s="75"/>
      <c r="AI195" s="64"/>
      <c r="AJ195" s="74"/>
      <c r="AK195" s="75"/>
      <c r="AL195" s="75"/>
      <c r="AM195" s="74"/>
      <c r="AN195" s="75"/>
      <c r="AO195" s="75"/>
      <c r="AP195" s="197"/>
    </row>
    <row r="196" spans="1:42" x14ac:dyDescent="0.25">
      <c r="A196" s="183"/>
      <c r="H196" s="46"/>
      <c r="I196" s="46"/>
      <c r="L196" s="23"/>
      <c r="N196" s="23"/>
      <c r="AC196" s="193"/>
      <c r="AD196" s="36"/>
      <c r="AE196" s="196"/>
      <c r="AF196" s="64"/>
      <c r="AG196" s="75"/>
      <c r="AH196" s="75"/>
      <c r="AI196" s="64"/>
      <c r="AJ196" s="74"/>
      <c r="AK196" s="75"/>
      <c r="AL196" s="75"/>
      <c r="AM196" s="74"/>
      <c r="AN196" s="75"/>
      <c r="AO196" s="75"/>
      <c r="AP196" s="197"/>
    </row>
    <row r="197" spans="1:42" x14ac:dyDescent="0.25">
      <c r="A197" s="183"/>
      <c r="H197" s="46"/>
      <c r="I197" s="46"/>
      <c r="L197" s="23"/>
      <c r="N197" s="23"/>
      <c r="AC197" s="193"/>
      <c r="AD197" s="36"/>
      <c r="AE197" s="196"/>
      <c r="AF197" s="64"/>
      <c r="AG197" s="75"/>
      <c r="AH197" s="75"/>
      <c r="AI197" s="64"/>
      <c r="AJ197" s="74"/>
      <c r="AK197" s="75"/>
      <c r="AL197" s="75"/>
      <c r="AM197" s="74"/>
      <c r="AN197" s="75"/>
      <c r="AO197" s="75"/>
      <c r="AP197" s="197"/>
    </row>
    <row r="198" spans="1:42" x14ac:dyDescent="0.25">
      <c r="A198" s="183"/>
      <c r="H198" s="46"/>
      <c r="I198" s="46"/>
      <c r="L198" s="23"/>
      <c r="N198" s="23"/>
      <c r="AC198" s="193"/>
      <c r="AD198" s="36"/>
      <c r="AE198" s="196"/>
      <c r="AF198" s="64"/>
      <c r="AG198" s="75"/>
      <c r="AH198" s="75"/>
      <c r="AI198" s="64"/>
      <c r="AJ198" s="74"/>
      <c r="AK198" s="75"/>
      <c r="AL198" s="75"/>
      <c r="AM198" s="74"/>
      <c r="AN198" s="75"/>
      <c r="AO198" s="75"/>
      <c r="AP198" s="197"/>
    </row>
    <row r="199" spans="1:42" x14ac:dyDescent="0.25">
      <c r="A199" s="183"/>
      <c r="H199" s="46"/>
      <c r="I199" s="46"/>
      <c r="L199" s="23"/>
      <c r="N199" s="23"/>
      <c r="AC199" s="193"/>
      <c r="AD199" s="36"/>
      <c r="AE199" s="196"/>
      <c r="AF199" s="64"/>
      <c r="AG199" s="75"/>
      <c r="AH199" s="75"/>
      <c r="AI199" s="64"/>
      <c r="AJ199" s="74"/>
      <c r="AK199" s="75"/>
      <c r="AL199" s="75"/>
      <c r="AM199" s="74"/>
      <c r="AN199" s="75"/>
      <c r="AO199" s="75"/>
      <c r="AP199" s="197"/>
    </row>
    <row r="200" spans="1:42" x14ac:dyDescent="0.25">
      <c r="A200" s="183"/>
      <c r="H200" s="46"/>
      <c r="I200" s="46"/>
      <c r="L200" s="23"/>
      <c r="N200" s="23"/>
      <c r="AC200" s="193"/>
      <c r="AD200" s="36"/>
      <c r="AE200" s="196"/>
      <c r="AF200" s="64"/>
      <c r="AG200" s="75"/>
      <c r="AH200" s="75"/>
      <c r="AI200" s="64"/>
      <c r="AJ200" s="74"/>
      <c r="AK200" s="75"/>
      <c r="AL200" s="75"/>
      <c r="AM200" s="74"/>
      <c r="AN200" s="75"/>
      <c r="AO200" s="75"/>
      <c r="AP200" s="197"/>
    </row>
    <row r="201" spans="1:42" x14ac:dyDescent="0.25">
      <c r="A201" s="183"/>
      <c r="H201" s="46"/>
      <c r="I201" s="46"/>
      <c r="L201" s="23"/>
      <c r="N201" s="23"/>
      <c r="AC201" s="193"/>
      <c r="AD201" s="36"/>
      <c r="AE201" s="196"/>
      <c r="AF201" s="64"/>
      <c r="AG201" s="75"/>
      <c r="AH201" s="75"/>
      <c r="AI201" s="64"/>
      <c r="AJ201" s="74"/>
      <c r="AK201" s="75"/>
      <c r="AL201" s="75"/>
      <c r="AM201" s="74"/>
      <c r="AN201" s="75"/>
      <c r="AO201" s="75"/>
      <c r="AP201" s="197"/>
    </row>
    <row r="202" spans="1:42" x14ac:dyDescent="0.25">
      <c r="A202" s="183"/>
      <c r="H202" s="46"/>
      <c r="I202" s="46"/>
      <c r="L202" s="23"/>
      <c r="N202" s="23"/>
      <c r="AC202" s="193"/>
      <c r="AD202" s="36"/>
      <c r="AE202" s="196"/>
      <c r="AF202" s="64"/>
      <c r="AG202" s="75"/>
      <c r="AH202" s="75"/>
      <c r="AI202" s="64"/>
      <c r="AJ202" s="74"/>
      <c r="AK202" s="75"/>
      <c r="AL202" s="75"/>
      <c r="AM202" s="74"/>
      <c r="AN202" s="75"/>
      <c r="AO202" s="75"/>
      <c r="AP202" s="197"/>
    </row>
    <row r="203" spans="1:42" x14ac:dyDescent="0.25">
      <c r="A203" s="183"/>
      <c r="H203" s="46"/>
      <c r="I203" s="46"/>
      <c r="L203" s="23"/>
      <c r="N203" s="23"/>
      <c r="AC203" s="193"/>
      <c r="AD203" s="36"/>
      <c r="AE203" s="196"/>
      <c r="AF203" s="64"/>
      <c r="AG203" s="75"/>
      <c r="AH203" s="75"/>
      <c r="AI203" s="64"/>
      <c r="AJ203" s="74"/>
      <c r="AK203" s="75"/>
      <c r="AL203" s="75"/>
      <c r="AM203" s="74"/>
      <c r="AN203" s="75"/>
      <c r="AO203" s="75"/>
      <c r="AP203" s="197"/>
    </row>
    <row r="204" spans="1:42" x14ac:dyDescent="0.25">
      <c r="A204" s="183"/>
      <c r="H204" s="46"/>
      <c r="I204" s="46"/>
      <c r="L204" s="23"/>
      <c r="N204" s="23"/>
      <c r="AC204" s="193"/>
      <c r="AD204" s="36"/>
      <c r="AE204" s="196"/>
      <c r="AF204" s="64"/>
      <c r="AG204" s="75"/>
      <c r="AH204" s="75"/>
      <c r="AI204" s="64"/>
      <c r="AJ204" s="74"/>
      <c r="AK204" s="75"/>
      <c r="AL204" s="75"/>
      <c r="AM204" s="74"/>
      <c r="AN204" s="75"/>
      <c r="AO204" s="75"/>
      <c r="AP204" s="197"/>
    </row>
    <row r="205" spans="1:42" x14ac:dyDescent="0.25">
      <c r="A205" s="183"/>
      <c r="H205" s="46"/>
      <c r="I205" s="46"/>
      <c r="L205" s="23"/>
      <c r="N205" s="23"/>
      <c r="AC205" s="193"/>
      <c r="AD205" s="36"/>
      <c r="AE205" s="196"/>
      <c r="AF205" s="64"/>
      <c r="AG205" s="75"/>
      <c r="AH205" s="75"/>
      <c r="AI205" s="64"/>
      <c r="AJ205" s="74"/>
      <c r="AK205" s="75"/>
      <c r="AL205" s="75"/>
      <c r="AM205" s="74"/>
      <c r="AN205" s="75"/>
      <c r="AO205" s="75"/>
      <c r="AP205" s="197"/>
    </row>
    <row r="206" spans="1:42" x14ac:dyDescent="0.25">
      <c r="A206" s="183"/>
      <c r="H206" s="46"/>
      <c r="I206" s="46"/>
      <c r="L206" s="23"/>
      <c r="N206" s="23"/>
      <c r="AC206" s="193"/>
      <c r="AD206" s="36"/>
      <c r="AE206" s="196"/>
      <c r="AF206" s="64"/>
      <c r="AG206" s="75"/>
      <c r="AH206" s="75"/>
      <c r="AI206" s="64"/>
      <c r="AJ206" s="74"/>
      <c r="AK206" s="75"/>
      <c r="AL206" s="75"/>
      <c r="AM206" s="74"/>
      <c r="AN206" s="75"/>
      <c r="AO206" s="75"/>
      <c r="AP206" s="197"/>
    </row>
    <row r="207" spans="1:42" x14ac:dyDescent="0.25">
      <c r="A207" s="183"/>
      <c r="H207" s="46"/>
      <c r="I207" s="46"/>
      <c r="L207" s="23"/>
      <c r="N207" s="23"/>
      <c r="AC207" s="193"/>
      <c r="AD207" s="36"/>
      <c r="AE207" s="196"/>
      <c r="AF207" s="64"/>
      <c r="AG207" s="75"/>
      <c r="AH207" s="75"/>
      <c r="AI207" s="64"/>
      <c r="AJ207" s="74"/>
      <c r="AK207" s="75"/>
      <c r="AL207" s="75"/>
      <c r="AM207" s="74"/>
      <c r="AN207" s="75"/>
      <c r="AO207" s="75"/>
      <c r="AP207" s="197"/>
    </row>
    <row r="208" spans="1:42" x14ac:dyDescent="0.25">
      <c r="A208" s="183"/>
      <c r="H208" s="46"/>
      <c r="I208" s="46"/>
      <c r="L208" s="23"/>
      <c r="N208" s="23"/>
      <c r="AC208" s="193"/>
      <c r="AD208" s="36"/>
      <c r="AE208" s="196"/>
      <c r="AF208" s="64"/>
      <c r="AG208" s="75"/>
      <c r="AH208" s="75"/>
      <c r="AI208" s="64"/>
      <c r="AJ208" s="74"/>
      <c r="AK208" s="75"/>
      <c r="AL208" s="75"/>
      <c r="AM208" s="74"/>
      <c r="AN208" s="75"/>
      <c r="AO208" s="75"/>
      <c r="AP208" s="197"/>
    </row>
    <row r="209" spans="1:42" x14ac:dyDescent="0.25">
      <c r="A209" s="183"/>
      <c r="H209" s="46"/>
      <c r="I209" s="46"/>
      <c r="L209" s="23"/>
      <c r="N209" s="23"/>
      <c r="AC209" s="193"/>
      <c r="AD209" s="36"/>
      <c r="AE209" s="196"/>
      <c r="AF209" s="64"/>
      <c r="AG209" s="75"/>
      <c r="AH209" s="75"/>
      <c r="AI209" s="64"/>
      <c r="AJ209" s="74"/>
      <c r="AK209" s="75"/>
      <c r="AL209" s="75"/>
      <c r="AM209" s="74"/>
      <c r="AN209" s="75"/>
      <c r="AO209" s="75"/>
      <c r="AP209" s="197"/>
    </row>
    <row r="210" spans="1:42" x14ac:dyDescent="0.25">
      <c r="A210" s="183"/>
      <c r="H210" s="46"/>
      <c r="I210" s="46"/>
      <c r="L210" s="23"/>
      <c r="N210" s="23"/>
      <c r="AC210" s="193"/>
      <c r="AD210" s="36"/>
      <c r="AE210" s="196"/>
      <c r="AF210" s="64"/>
      <c r="AG210" s="75"/>
      <c r="AH210" s="75"/>
      <c r="AI210" s="64"/>
      <c r="AJ210" s="74"/>
      <c r="AK210" s="75"/>
      <c r="AL210" s="75"/>
      <c r="AM210" s="74"/>
      <c r="AN210" s="75"/>
      <c r="AO210" s="75"/>
      <c r="AP210" s="197"/>
    </row>
    <row r="211" spans="1:42" x14ac:dyDescent="0.25">
      <c r="A211" s="183"/>
      <c r="H211" s="46"/>
      <c r="I211" s="46"/>
      <c r="L211" s="23"/>
      <c r="N211" s="23"/>
      <c r="AC211" s="193"/>
      <c r="AD211" s="36"/>
      <c r="AE211" s="196"/>
      <c r="AF211" s="64"/>
      <c r="AG211" s="75"/>
      <c r="AH211" s="75"/>
      <c r="AI211" s="64"/>
      <c r="AJ211" s="74"/>
      <c r="AK211" s="75"/>
      <c r="AL211" s="75"/>
      <c r="AM211" s="74"/>
      <c r="AN211" s="75"/>
      <c r="AO211" s="75"/>
      <c r="AP211" s="197"/>
    </row>
    <row r="212" spans="1:42" x14ac:dyDescent="0.25">
      <c r="A212" s="183"/>
      <c r="H212" s="46"/>
      <c r="I212" s="46"/>
      <c r="L212" s="23"/>
      <c r="N212" s="23"/>
      <c r="AC212" s="193"/>
      <c r="AD212" s="36"/>
      <c r="AE212" s="196"/>
      <c r="AF212" s="64"/>
      <c r="AG212" s="75"/>
      <c r="AH212" s="75"/>
      <c r="AI212" s="64"/>
      <c r="AJ212" s="74"/>
      <c r="AK212" s="75"/>
      <c r="AL212" s="75"/>
      <c r="AM212" s="74"/>
      <c r="AN212" s="75"/>
      <c r="AO212" s="75"/>
      <c r="AP212" s="197"/>
    </row>
    <row r="213" spans="1:42" x14ac:dyDescent="0.25">
      <c r="A213" s="183"/>
      <c r="H213" s="46"/>
      <c r="I213" s="46"/>
      <c r="L213" s="23"/>
      <c r="N213" s="23"/>
      <c r="AC213" s="193"/>
      <c r="AD213" s="36"/>
      <c r="AE213" s="196"/>
      <c r="AF213" s="64"/>
      <c r="AG213" s="75"/>
      <c r="AH213" s="75"/>
      <c r="AI213" s="64"/>
      <c r="AJ213" s="74"/>
      <c r="AK213" s="75"/>
      <c r="AL213" s="75"/>
      <c r="AM213" s="74"/>
      <c r="AN213" s="75"/>
      <c r="AO213" s="75"/>
      <c r="AP213" s="197"/>
    </row>
    <row r="214" spans="1:42" x14ac:dyDescent="0.25">
      <c r="A214" s="183"/>
      <c r="H214" s="46"/>
      <c r="I214" s="46"/>
      <c r="L214" s="23"/>
      <c r="N214" s="23"/>
      <c r="AC214" s="193"/>
      <c r="AD214" s="36"/>
      <c r="AE214" s="196"/>
      <c r="AF214" s="64"/>
      <c r="AG214" s="75"/>
      <c r="AH214" s="75"/>
      <c r="AI214" s="64"/>
      <c r="AJ214" s="74"/>
      <c r="AK214" s="75"/>
      <c r="AL214" s="75"/>
      <c r="AM214" s="74"/>
      <c r="AN214" s="75"/>
      <c r="AO214" s="75"/>
      <c r="AP214" s="197"/>
    </row>
    <row r="215" spans="1:42" x14ac:dyDescent="0.25">
      <c r="A215" s="183"/>
      <c r="H215" s="46"/>
      <c r="I215" s="46"/>
      <c r="L215" s="23"/>
      <c r="N215" s="23"/>
      <c r="AC215" s="193"/>
      <c r="AD215" s="36"/>
      <c r="AE215" s="196"/>
      <c r="AF215" s="64"/>
      <c r="AG215" s="75"/>
      <c r="AH215" s="75"/>
      <c r="AI215" s="64"/>
      <c r="AJ215" s="74"/>
      <c r="AK215" s="75"/>
      <c r="AL215" s="75"/>
      <c r="AM215" s="74"/>
      <c r="AN215" s="75"/>
      <c r="AO215" s="75"/>
      <c r="AP215" s="197"/>
    </row>
    <row r="216" spans="1:42" x14ac:dyDescent="0.25">
      <c r="A216" s="183"/>
      <c r="H216" s="46"/>
      <c r="I216" s="46"/>
      <c r="L216" s="23"/>
      <c r="N216" s="23"/>
      <c r="AC216" s="193"/>
      <c r="AD216" s="36"/>
      <c r="AE216" s="196"/>
      <c r="AF216" s="64"/>
      <c r="AG216" s="75"/>
      <c r="AH216" s="75"/>
      <c r="AI216" s="64"/>
      <c r="AJ216" s="74"/>
      <c r="AK216" s="75"/>
      <c r="AL216" s="75"/>
      <c r="AM216" s="74"/>
      <c r="AN216" s="75"/>
      <c r="AO216" s="75"/>
      <c r="AP216" s="197"/>
    </row>
    <row r="217" spans="1:42" x14ac:dyDescent="0.25">
      <c r="A217" s="183"/>
      <c r="H217" s="46"/>
      <c r="I217" s="46"/>
      <c r="L217" s="23"/>
      <c r="N217" s="23"/>
      <c r="AC217" s="193"/>
      <c r="AD217" s="36"/>
      <c r="AE217" s="196"/>
      <c r="AF217" s="64"/>
      <c r="AG217" s="75"/>
      <c r="AH217" s="75"/>
      <c r="AI217" s="64"/>
      <c r="AJ217" s="74"/>
      <c r="AK217" s="75"/>
      <c r="AL217" s="75"/>
      <c r="AM217" s="74"/>
      <c r="AN217" s="75"/>
      <c r="AO217" s="75"/>
      <c r="AP217" s="197"/>
    </row>
    <row r="218" spans="1:42" x14ac:dyDescent="0.25">
      <c r="A218" s="183"/>
      <c r="H218" s="46"/>
      <c r="I218" s="46"/>
      <c r="L218" s="23"/>
      <c r="N218" s="23"/>
      <c r="AC218" s="193"/>
      <c r="AD218" s="36"/>
      <c r="AE218" s="196"/>
      <c r="AF218" s="64"/>
      <c r="AG218" s="75"/>
      <c r="AH218" s="75"/>
      <c r="AI218" s="64"/>
      <c r="AJ218" s="74"/>
      <c r="AK218" s="75"/>
      <c r="AL218" s="75"/>
      <c r="AM218" s="74"/>
      <c r="AN218" s="75"/>
      <c r="AO218" s="75"/>
      <c r="AP218" s="197"/>
    </row>
    <row r="219" spans="1:42" x14ac:dyDescent="0.25">
      <c r="A219" s="183"/>
      <c r="H219" s="46"/>
      <c r="I219" s="46"/>
      <c r="L219" s="23"/>
      <c r="N219" s="23"/>
      <c r="AC219" s="193"/>
      <c r="AD219" s="36"/>
      <c r="AE219" s="196"/>
      <c r="AF219" s="64"/>
      <c r="AG219" s="75"/>
      <c r="AH219" s="75"/>
      <c r="AI219" s="64"/>
      <c r="AJ219" s="74"/>
      <c r="AK219" s="75"/>
      <c r="AL219" s="75"/>
      <c r="AM219" s="74"/>
      <c r="AN219" s="75"/>
      <c r="AO219" s="75"/>
      <c r="AP219" s="197"/>
    </row>
    <row r="220" spans="1:42" x14ac:dyDescent="0.25">
      <c r="A220" s="183"/>
      <c r="H220" s="46"/>
      <c r="I220" s="46"/>
      <c r="L220" s="23"/>
      <c r="N220" s="23"/>
      <c r="AC220" s="193"/>
      <c r="AD220" s="36"/>
      <c r="AE220" s="196"/>
      <c r="AF220" s="64"/>
      <c r="AG220" s="75"/>
      <c r="AH220" s="75"/>
      <c r="AI220" s="64"/>
      <c r="AJ220" s="74"/>
      <c r="AK220" s="75"/>
      <c r="AL220" s="75"/>
      <c r="AM220" s="74"/>
      <c r="AN220" s="75"/>
      <c r="AO220" s="75"/>
      <c r="AP220" s="197"/>
    </row>
    <row r="221" spans="1:42" x14ac:dyDescent="0.25">
      <c r="A221" s="183"/>
      <c r="H221" s="46"/>
      <c r="I221" s="46"/>
      <c r="L221" s="23"/>
      <c r="N221" s="23"/>
      <c r="AC221" s="193"/>
      <c r="AD221" s="36"/>
      <c r="AE221" s="196"/>
      <c r="AF221" s="64"/>
      <c r="AG221" s="75"/>
      <c r="AH221" s="75"/>
      <c r="AI221" s="64"/>
      <c r="AJ221" s="74"/>
      <c r="AK221" s="75"/>
      <c r="AL221" s="75"/>
      <c r="AM221" s="74"/>
      <c r="AN221" s="75"/>
      <c r="AO221" s="75"/>
      <c r="AP221" s="197"/>
    </row>
    <row r="222" spans="1:42" x14ac:dyDescent="0.25">
      <c r="A222" s="183"/>
      <c r="H222" s="46"/>
      <c r="I222" s="46"/>
      <c r="L222" s="23"/>
      <c r="N222" s="23"/>
      <c r="AC222" s="193"/>
      <c r="AD222" s="36"/>
      <c r="AE222" s="196"/>
      <c r="AF222" s="64"/>
      <c r="AG222" s="75"/>
      <c r="AH222" s="75"/>
      <c r="AI222" s="64"/>
      <c r="AJ222" s="74"/>
      <c r="AK222" s="75"/>
      <c r="AL222" s="75"/>
      <c r="AM222" s="74"/>
      <c r="AN222" s="75"/>
      <c r="AO222" s="75"/>
      <c r="AP222" s="197"/>
    </row>
    <row r="223" spans="1:42" x14ac:dyDescent="0.25">
      <c r="A223" s="183"/>
      <c r="H223" s="46"/>
      <c r="I223" s="46"/>
      <c r="L223" s="23"/>
      <c r="N223" s="23"/>
      <c r="AC223" s="193"/>
      <c r="AD223" s="36"/>
      <c r="AE223" s="196"/>
      <c r="AF223" s="64"/>
      <c r="AG223" s="75"/>
      <c r="AH223" s="75"/>
      <c r="AI223" s="64"/>
      <c r="AJ223" s="74"/>
      <c r="AK223" s="75"/>
      <c r="AL223" s="75"/>
      <c r="AM223" s="74"/>
      <c r="AN223" s="75"/>
      <c r="AO223" s="75"/>
      <c r="AP223" s="197"/>
    </row>
    <row r="224" spans="1:42" x14ac:dyDescent="0.25">
      <c r="A224" s="183"/>
      <c r="H224" s="46"/>
      <c r="I224" s="46"/>
      <c r="L224" s="23"/>
      <c r="N224" s="23"/>
      <c r="AC224" s="193"/>
      <c r="AD224" s="36"/>
      <c r="AE224" s="196"/>
      <c r="AF224" s="64"/>
      <c r="AG224" s="75"/>
      <c r="AH224" s="75"/>
      <c r="AI224" s="64"/>
      <c r="AJ224" s="74"/>
      <c r="AK224" s="75"/>
      <c r="AL224" s="75"/>
      <c r="AM224" s="74"/>
      <c r="AN224" s="75"/>
      <c r="AO224" s="75"/>
      <c r="AP224" s="197"/>
    </row>
    <row r="225" spans="1:42" x14ac:dyDescent="0.25">
      <c r="A225" s="183"/>
      <c r="H225" s="46"/>
      <c r="I225" s="46"/>
      <c r="L225" s="23"/>
      <c r="N225" s="23"/>
      <c r="AC225" s="193"/>
      <c r="AD225" s="36"/>
      <c r="AE225" s="196"/>
      <c r="AF225" s="64"/>
      <c r="AG225" s="75"/>
      <c r="AH225" s="75"/>
      <c r="AI225" s="64"/>
      <c r="AJ225" s="74"/>
      <c r="AK225" s="75"/>
      <c r="AL225" s="75"/>
      <c r="AM225" s="74"/>
      <c r="AN225" s="75"/>
      <c r="AO225" s="75"/>
      <c r="AP225" s="197"/>
    </row>
    <row r="226" spans="1:42" x14ac:dyDescent="0.25">
      <c r="A226" s="183"/>
      <c r="H226" s="46"/>
      <c r="I226" s="46"/>
      <c r="L226" s="23"/>
      <c r="N226" s="23"/>
      <c r="AC226" s="193"/>
      <c r="AD226" s="36"/>
      <c r="AE226" s="196"/>
      <c r="AF226" s="64"/>
      <c r="AG226" s="75"/>
      <c r="AH226" s="75"/>
      <c r="AI226" s="64"/>
      <c r="AJ226" s="74"/>
      <c r="AK226" s="75"/>
      <c r="AL226" s="75"/>
      <c r="AM226" s="74"/>
      <c r="AN226" s="75"/>
      <c r="AO226" s="75"/>
      <c r="AP226" s="197"/>
    </row>
    <row r="227" spans="1:42" x14ac:dyDescent="0.25">
      <c r="A227" s="183"/>
      <c r="H227" s="46"/>
      <c r="I227" s="46"/>
      <c r="L227" s="23"/>
      <c r="N227" s="23"/>
      <c r="AC227" s="193"/>
      <c r="AD227" s="36"/>
      <c r="AE227" s="196"/>
      <c r="AF227" s="64"/>
      <c r="AG227" s="75"/>
      <c r="AH227" s="75"/>
      <c r="AI227" s="64"/>
      <c r="AJ227" s="74"/>
      <c r="AK227" s="75"/>
      <c r="AL227" s="75"/>
      <c r="AM227" s="74"/>
      <c r="AN227" s="75"/>
      <c r="AO227" s="75"/>
      <c r="AP227" s="197"/>
    </row>
    <row r="228" spans="1:42" x14ac:dyDescent="0.25">
      <c r="A228" s="183"/>
      <c r="H228" s="46"/>
      <c r="I228" s="46"/>
      <c r="L228" s="23"/>
      <c r="N228" s="23"/>
      <c r="AC228" s="193"/>
      <c r="AD228" s="36"/>
      <c r="AE228" s="196"/>
      <c r="AF228" s="64"/>
      <c r="AG228" s="75"/>
      <c r="AH228" s="75"/>
      <c r="AI228" s="64"/>
      <c r="AJ228" s="74"/>
      <c r="AK228" s="75"/>
      <c r="AL228" s="75"/>
      <c r="AM228" s="74"/>
      <c r="AN228" s="75"/>
      <c r="AO228" s="75"/>
      <c r="AP228" s="197"/>
    </row>
    <row r="229" spans="1:42" x14ac:dyDescent="0.25">
      <c r="A229" s="183"/>
      <c r="H229" s="46"/>
      <c r="I229" s="46"/>
      <c r="L229" s="23"/>
      <c r="N229" s="23"/>
      <c r="AC229" s="193"/>
      <c r="AD229" s="36"/>
      <c r="AE229" s="196"/>
      <c r="AF229" s="64"/>
      <c r="AG229" s="75"/>
      <c r="AH229" s="75"/>
      <c r="AI229" s="64"/>
      <c r="AJ229" s="74"/>
      <c r="AK229" s="75"/>
      <c r="AL229" s="75"/>
      <c r="AM229" s="74"/>
      <c r="AN229" s="75"/>
      <c r="AO229" s="75"/>
      <c r="AP229" s="197"/>
    </row>
    <row r="230" spans="1:42" x14ac:dyDescent="0.25">
      <c r="A230" s="183"/>
      <c r="H230" s="46"/>
      <c r="I230" s="46"/>
      <c r="L230" s="23"/>
      <c r="N230" s="23"/>
      <c r="AC230" s="193"/>
      <c r="AD230" s="36"/>
      <c r="AE230" s="196"/>
      <c r="AF230" s="64"/>
      <c r="AG230" s="75"/>
      <c r="AH230" s="75"/>
      <c r="AI230" s="64"/>
      <c r="AJ230" s="74"/>
      <c r="AK230" s="75"/>
      <c r="AL230" s="75"/>
      <c r="AM230" s="74"/>
      <c r="AN230" s="75"/>
      <c r="AO230" s="75"/>
      <c r="AP230" s="197"/>
    </row>
    <row r="231" spans="1:42" x14ac:dyDescent="0.25">
      <c r="A231" s="183"/>
      <c r="H231" s="46"/>
      <c r="I231" s="46"/>
      <c r="L231" s="23"/>
      <c r="N231" s="23"/>
      <c r="AC231" s="193"/>
      <c r="AD231" s="36"/>
      <c r="AE231" s="196"/>
      <c r="AF231" s="64"/>
      <c r="AG231" s="75"/>
      <c r="AH231" s="75"/>
      <c r="AI231" s="64"/>
      <c r="AJ231" s="74"/>
      <c r="AK231" s="75"/>
      <c r="AL231" s="75"/>
      <c r="AM231" s="74"/>
      <c r="AN231" s="75"/>
      <c r="AO231" s="75"/>
      <c r="AP231" s="197"/>
    </row>
    <row r="232" spans="1:42" x14ac:dyDescent="0.25">
      <c r="A232" s="183"/>
      <c r="H232" s="46"/>
      <c r="I232" s="46"/>
      <c r="L232" s="23"/>
      <c r="N232" s="23"/>
      <c r="AC232" s="193"/>
      <c r="AD232" s="36"/>
      <c r="AE232" s="196"/>
      <c r="AF232" s="64"/>
      <c r="AG232" s="75"/>
      <c r="AH232" s="75"/>
      <c r="AI232" s="64"/>
      <c r="AJ232" s="74"/>
      <c r="AK232" s="75"/>
      <c r="AL232" s="75"/>
      <c r="AM232" s="74"/>
      <c r="AN232" s="75"/>
      <c r="AO232" s="75"/>
      <c r="AP232" s="197"/>
    </row>
    <row r="233" spans="1:42" x14ac:dyDescent="0.25">
      <c r="A233" s="183"/>
      <c r="H233" s="46"/>
      <c r="I233" s="46"/>
      <c r="L233" s="23"/>
      <c r="N233" s="23"/>
      <c r="AC233" s="193"/>
      <c r="AD233" s="36"/>
      <c r="AE233" s="196"/>
      <c r="AF233" s="64"/>
      <c r="AG233" s="75"/>
      <c r="AH233" s="75"/>
      <c r="AI233" s="64"/>
      <c r="AJ233" s="74"/>
      <c r="AK233" s="75"/>
      <c r="AL233" s="75"/>
      <c r="AM233" s="74"/>
      <c r="AN233" s="75"/>
      <c r="AO233" s="75"/>
      <c r="AP233" s="197"/>
    </row>
    <row r="234" spans="1:42" x14ac:dyDescent="0.25">
      <c r="A234" s="183"/>
      <c r="H234" s="46"/>
      <c r="I234" s="46"/>
      <c r="L234" s="23"/>
      <c r="N234" s="23"/>
      <c r="AC234" s="193"/>
      <c r="AD234" s="36"/>
      <c r="AE234" s="196"/>
      <c r="AF234" s="64"/>
      <c r="AG234" s="75"/>
      <c r="AH234" s="75"/>
      <c r="AI234" s="64"/>
      <c r="AJ234" s="74"/>
      <c r="AK234" s="75"/>
      <c r="AL234" s="75"/>
      <c r="AM234" s="74"/>
      <c r="AN234" s="75"/>
      <c r="AO234" s="75"/>
      <c r="AP234" s="197"/>
    </row>
    <row r="235" spans="1:42" x14ac:dyDescent="0.25">
      <c r="A235" s="183"/>
      <c r="H235" s="46"/>
      <c r="I235" s="46"/>
      <c r="L235" s="23"/>
      <c r="N235" s="23"/>
      <c r="AC235" s="193"/>
      <c r="AD235" s="36"/>
      <c r="AE235" s="196"/>
      <c r="AF235" s="64"/>
      <c r="AG235" s="75"/>
      <c r="AH235" s="75"/>
      <c r="AI235" s="64"/>
      <c r="AJ235" s="74"/>
      <c r="AK235" s="75"/>
      <c r="AL235" s="75"/>
      <c r="AM235" s="74"/>
      <c r="AN235" s="75"/>
      <c r="AO235" s="75"/>
      <c r="AP235" s="197"/>
    </row>
    <row r="236" spans="1:42" x14ac:dyDescent="0.25">
      <c r="A236" s="183"/>
      <c r="H236" s="46"/>
      <c r="I236" s="46"/>
      <c r="L236" s="23"/>
      <c r="N236" s="23"/>
      <c r="AC236" s="193"/>
      <c r="AD236" s="36"/>
      <c r="AE236" s="196"/>
      <c r="AF236" s="64"/>
      <c r="AG236" s="75"/>
      <c r="AH236" s="75"/>
      <c r="AI236" s="64"/>
      <c r="AJ236" s="74"/>
      <c r="AK236" s="75"/>
      <c r="AL236" s="75"/>
      <c r="AM236" s="74"/>
      <c r="AN236" s="75"/>
      <c r="AO236" s="75"/>
      <c r="AP236" s="197"/>
    </row>
    <row r="237" spans="1:42" x14ac:dyDescent="0.25">
      <c r="A237" s="183"/>
      <c r="H237" s="46"/>
      <c r="I237" s="46"/>
      <c r="L237" s="23"/>
      <c r="N237" s="23"/>
      <c r="AC237" s="193"/>
      <c r="AD237" s="36"/>
      <c r="AE237" s="196"/>
      <c r="AF237" s="64"/>
      <c r="AG237" s="75"/>
      <c r="AH237" s="75"/>
      <c r="AI237" s="64"/>
      <c r="AJ237" s="74"/>
      <c r="AK237" s="75"/>
      <c r="AL237" s="75"/>
      <c r="AM237" s="74"/>
      <c r="AN237" s="75"/>
      <c r="AO237" s="75"/>
      <c r="AP237" s="197"/>
    </row>
    <row r="238" spans="1:42" x14ac:dyDescent="0.25">
      <c r="A238" s="183"/>
      <c r="H238" s="46"/>
      <c r="I238" s="46"/>
      <c r="L238" s="23"/>
      <c r="N238" s="23"/>
      <c r="AC238" s="193"/>
      <c r="AD238" s="36"/>
      <c r="AE238" s="196"/>
      <c r="AF238" s="64"/>
      <c r="AG238" s="75"/>
      <c r="AH238" s="75"/>
      <c r="AI238" s="64"/>
      <c r="AJ238" s="74"/>
      <c r="AK238" s="75"/>
      <c r="AL238" s="75"/>
      <c r="AM238" s="74"/>
      <c r="AN238" s="75"/>
      <c r="AO238" s="75"/>
      <c r="AP238" s="197"/>
    </row>
    <row r="239" spans="1:42" x14ac:dyDescent="0.25">
      <c r="A239" s="183"/>
      <c r="H239" s="46"/>
      <c r="I239" s="46"/>
      <c r="L239" s="23"/>
      <c r="N239" s="23"/>
      <c r="AC239" s="193"/>
      <c r="AD239" s="36"/>
      <c r="AE239" s="196"/>
      <c r="AF239" s="64"/>
      <c r="AG239" s="75"/>
      <c r="AH239" s="75"/>
      <c r="AI239" s="64"/>
      <c r="AJ239" s="74"/>
      <c r="AK239" s="75"/>
      <c r="AL239" s="75"/>
      <c r="AM239" s="74"/>
      <c r="AN239" s="75"/>
      <c r="AO239" s="75"/>
      <c r="AP239" s="197"/>
    </row>
    <row r="240" spans="1:42" x14ac:dyDescent="0.25">
      <c r="A240" s="183"/>
      <c r="H240" s="46"/>
      <c r="I240" s="46"/>
      <c r="L240" s="23"/>
      <c r="N240" s="23"/>
      <c r="AC240" s="193"/>
      <c r="AD240" s="36"/>
      <c r="AE240" s="196"/>
      <c r="AF240" s="64"/>
      <c r="AG240" s="75"/>
      <c r="AH240" s="75"/>
      <c r="AI240" s="64"/>
      <c r="AJ240" s="74"/>
      <c r="AK240" s="75"/>
      <c r="AL240" s="75"/>
      <c r="AM240" s="74"/>
      <c r="AN240" s="75"/>
      <c r="AO240" s="75"/>
      <c r="AP240" s="197"/>
    </row>
    <row r="241" spans="1:42" x14ac:dyDescent="0.25">
      <c r="A241" s="183"/>
      <c r="H241" s="46"/>
      <c r="I241" s="46"/>
      <c r="L241" s="23"/>
      <c r="N241" s="23"/>
      <c r="AC241" s="193"/>
      <c r="AD241" s="36"/>
      <c r="AE241" s="196"/>
      <c r="AF241" s="64"/>
      <c r="AG241" s="75"/>
      <c r="AH241" s="75"/>
      <c r="AI241" s="64"/>
      <c r="AJ241" s="74"/>
      <c r="AK241" s="75"/>
      <c r="AL241" s="75"/>
      <c r="AM241" s="74"/>
      <c r="AN241" s="75"/>
      <c r="AO241" s="75"/>
      <c r="AP241" s="197"/>
    </row>
    <row r="242" spans="1:42" x14ac:dyDescent="0.25">
      <c r="A242" s="183"/>
      <c r="H242" s="46"/>
      <c r="I242" s="46"/>
      <c r="L242" s="23"/>
      <c r="N242" s="23"/>
      <c r="AC242" s="193"/>
      <c r="AD242" s="36"/>
      <c r="AE242" s="196"/>
      <c r="AF242" s="64"/>
      <c r="AG242" s="75"/>
      <c r="AH242" s="75"/>
      <c r="AI242" s="64"/>
      <c r="AJ242" s="74"/>
      <c r="AK242" s="75"/>
      <c r="AL242" s="75"/>
      <c r="AM242" s="74"/>
      <c r="AN242" s="75"/>
      <c r="AO242" s="75"/>
      <c r="AP242" s="197"/>
    </row>
    <row r="243" spans="1:42" x14ac:dyDescent="0.25">
      <c r="A243" s="183"/>
      <c r="H243" s="46"/>
      <c r="I243" s="46"/>
      <c r="L243" s="23"/>
      <c r="N243" s="23"/>
      <c r="AC243" s="193"/>
      <c r="AD243" s="36"/>
      <c r="AE243" s="196"/>
      <c r="AF243" s="64"/>
      <c r="AG243" s="75"/>
      <c r="AH243" s="75"/>
      <c r="AI243" s="64"/>
      <c r="AJ243" s="74"/>
      <c r="AK243" s="75"/>
      <c r="AL243" s="75"/>
      <c r="AM243" s="74"/>
      <c r="AN243" s="75"/>
      <c r="AO243" s="75"/>
      <c r="AP243" s="197"/>
    </row>
    <row r="244" spans="1:42" x14ac:dyDescent="0.25">
      <c r="A244" s="183"/>
      <c r="H244" s="46"/>
      <c r="I244" s="46"/>
      <c r="L244" s="23"/>
      <c r="N244" s="23"/>
      <c r="AC244" s="193"/>
      <c r="AD244" s="36"/>
      <c r="AE244" s="196"/>
      <c r="AF244" s="64"/>
      <c r="AG244" s="75"/>
      <c r="AH244" s="75"/>
      <c r="AI244" s="64"/>
      <c r="AJ244" s="74"/>
      <c r="AK244" s="75"/>
      <c r="AL244" s="75"/>
      <c r="AM244" s="74"/>
      <c r="AN244" s="75"/>
      <c r="AO244" s="75"/>
      <c r="AP244" s="197"/>
    </row>
    <row r="245" spans="1:42" x14ac:dyDescent="0.25">
      <c r="A245" s="183"/>
      <c r="H245" s="46"/>
      <c r="I245" s="46"/>
      <c r="L245" s="23"/>
      <c r="N245" s="23"/>
      <c r="AC245" s="193"/>
      <c r="AD245" s="36"/>
      <c r="AE245" s="196"/>
      <c r="AF245" s="64"/>
      <c r="AG245" s="75"/>
      <c r="AH245" s="75"/>
      <c r="AI245" s="64"/>
      <c r="AJ245" s="74"/>
      <c r="AK245" s="75"/>
      <c r="AL245" s="75"/>
      <c r="AM245" s="74"/>
      <c r="AN245" s="75"/>
      <c r="AO245" s="75"/>
      <c r="AP245" s="197"/>
    </row>
    <row r="246" spans="1:42" x14ac:dyDescent="0.25">
      <c r="A246" s="183"/>
      <c r="H246" s="46"/>
      <c r="I246" s="46"/>
      <c r="L246" s="23"/>
      <c r="N246" s="23"/>
      <c r="AC246" s="193"/>
      <c r="AD246" s="36"/>
      <c r="AE246" s="196"/>
      <c r="AF246" s="64"/>
      <c r="AG246" s="75"/>
      <c r="AH246" s="75"/>
      <c r="AI246" s="64"/>
      <c r="AJ246" s="74"/>
      <c r="AK246" s="75"/>
      <c r="AL246" s="75"/>
      <c r="AM246" s="74"/>
      <c r="AN246" s="75"/>
      <c r="AO246" s="75"/>
      <c r="AP246" s="197"/>
    </row>
    <row r="247" spans="1:42" x14ac:dyDescent="0.25">
      <c r="A247" s="183"/>
      <c r="H247" s="46"/>
      <c r="I247" s="46"/>
      <c r="L247" s="23"/>
      <c r="N247" s="23"/>
      <c r="AC247" s="193"/>
      <c r="AD247" s="36"/>
      <c r="AE247" s="196"/>
      <c r="AF247" s="64"/>
      <c r="AG247" s="75"/>
      <c r="AH247" s="75"/>
      <c r="AI247" s="64"/>
      <c r="AJ247" s="74"/>
      <c r="AK247" s="75"/>
      <c r="AL247" s="75"/>
      <c r="AM247" s="74"/>
      <c r="AN247" s="75"/>
      <c r="AO247" s="75"/>
      <c r="AP247" s="197"/>
    </row>
    <row r="248" spans="1:42" x14ac:dyDescent="0.25">
      <c r="A248" s="183"/>
      <c r="H248" s="46"/>
      <c r="I248" s="46"/>
      <c r="L248" s="23"/>
      <c r="N248" s="23"/>
      <c r="AC248" s="193"/>
      <c r="AD248" s="36"/>
      <c r="AE248" s="196"/>
      <c r="AF248" s="64"/>
      <c r="AG248" s="75"/>
      <c r="AH248" s="75"/>
      <c r="AI248" s="64"/>
      <c r="AJ248" s="74"/>
      <c r="AK248" s="75"/>
      <c r="AL248" s="75"/>
      <c r="AM248" s="74"/>
      <c r="AN248" s="75"/>
      <c r="AO248" s="75"/>
      <c r="AP248" s="197"/>
    </row>
    <row r="249" spans="1:42" x14ac:dyDescent="0.25">
      <c r="A249" s="183"/>
      <c r="H249" s="46"/>
      <c r="I249" s="46"/>
      <c r="L249" s="23"/>
      <c r="N249" s="23"/>
      <c r="AC249" s="193"/>
      <c r="AD249" s="36"/>
      <c r="AE249" s="196"/>
      <c r="AF249" s="64"/>
      <c r="AG249" s="75"/>
      <c r="AH249" s="75"/>
      <c r="AI249" s="64"/>
      <c r="AJ249" s="74"/>
      <c r="AK249" s="75"/>
      <c r="AL249" s="75"/>
      <c r="AM249" s="74"/>
      <c r="AN249" s="75"/>
      <c r="AO249" s="75"/>
      <c r="AP249" s="197"/>
    </row>
    <row r="250" spans="1:42" x14ac:dyDescent="0.25">
      <c r="A250" s="183"/>
      <c r="H250" s="46"/>
      <c r="I250" s="46"/>
      <c r="L250" s="23"/>
      <c r="N250" s="23"/>
      <c r="AC250" s="193"/>
      <c r="AD250" s="36"/>
      <c r="AE250" s="196"/>
      <c r="AF250" s="64"/>
      <c r="AG250" s="75"/>
      <c r="AH250" s="75"/>
      <c r="AI250" s="64"/>
      <c r="AJ250" s="74"/>
      <c r="AK250" s="75"/>
      <c r="AL250" s="75"/>
      <c r="AM250" s="74"/>
      <c r="AN250" s="75"/>
      <c r="AO250" s="75"/>
      <c r="AP250" s="197"/>
    </row>
    <row r="251" spans="1:42" x14ac:dyDescent="0.25">
      <c r="A251" s="183"/>
      <c r="H251" s="46"/>
      <c r="I251" s="46"/>
      <c r="L251" s="23"/>
      <c r="N251" s="23"/>
      <c r="AC251" s="193"/>
      <c r="AD251" s="36"/>
      <c r="AE251" s="196"/>
      <c r="AF251" s="64"/>
      <c r="AG251" s="75"/>
      <c r="AH251" s="75"/>
      <c r="AI251" s="64"/>
      <c r="AJ251" s="74"/>
      <c r="AK251" s="75"/>
      <c r="AL251" s="75"/>
      <c r="AM251" s="74"/>
      <c r="AN251" s="75"/>
      <c r="AO251" s="75"/>
      <c r="AP251" s="197"/>
    </row>
    <row r="252" spans="1:42" x14ac:dyDescent="0.25">
      <c r="A252" s="183"/>
      <c r="H252" s="46"/>
      <c r="I252" s="46"/>
      <c r="L252" s="23"/>
      <c r="N252" s="23"/>
      <c r="AC252" s="193"/>
      <c r="AD252" s="36"/>
      <c r="AE252" s="196"/>
      <c r="AF252" s="64"/>
      <c r="AG252" s="75"/>
      <c r="AH252" s="75"/>
      <c r="AI252" s="64"/>
      <c r="AJ252" s="74"/>
      <c r="AK252" s="75"/>
      <c r="AL252" s="75"/>
      <c r="AM252" s="74"/>
      <c r="AN252" s="75"/>
      <c r="AO252" s="75"/>
      <c r="AP252" s="197"/>
    </row>
    <row r="253" spans="1:42" x14ac:dyDescent="0.25">
      <c r="A253" s="183"/>
      <c r="H253" s="46"/>
      <c r="I253" s="46"/>
      <c r="L253" s="23"/>
      <c r="N253" s="23"/>
      <c r="AC253" s="193"/>
      <c r="AD253" s="36"/>
      <c r="AE253" s="196"/>
      <c r="AF253" s="64"/>
      <c r="AG253" s="75"/>
      <c r="AH253" s="75"/>
      <c r="AI253" s="64"/>
      <c r="AJ253" s="74"/>
      <c r="AK253" s="75"/>
      <c r="AL253" s="75"/>
      <c r="AM253" s="74"/>
      <c r="AN253" s="75"/>
      <c r="AO253" s="75"/>
      <c r="AP253" s="197"/>
    </row>
    <row r="254" spans="1:42" x14ac:dyDescent="0.25">
      <c r="A254" s="183"/>
      <c r="H254" s="46"/>
      <c r="I254" s="46"/>
      <c r="L254" s="23"/>
      <c r="N254" s="23"/>
      <c r="AC254" s="193"/>
      <c r="AD254" s="36"/>
      <c r="AE254" s="196"/>
      <c r="AF254" s="64"/>
      <c r="AG254" s="75"/>
      <c r="AH254" s="75"/>
      <c r="AI254" s="64"/>
      <c r="AJ254" s="74"/>
      <c r="AK254" s="75"/>
      <c r="AL254" s="75"/>
      <c r="AM254" s="74"/>
      <c r="AN254" s="75"/>
      <c r="AO254" s="75"/>
      <c r="AP254" s="197"/>
    </row>
    <row r="255" spans="1:42" x14ac:dyDescent="0.25">
      <c r="A255" s="183"/>
      <c r="H255" s="46"/>
      <c r="I255" s="46"/>
      <c r="L255" s="23"/>
      <c r="N255" s="23"/>
      <c r="AC255" s="193"/>
      <c r="AD255" s="36"/>
      <c r="AE255" s="196"/>
      <c r="AF255" s="64"/>
      <c r="AG255" s="75"/>
      <c r="AH255" s="75"/>
      <c r="AI255" s="64"/>
      <c r="AJ255" s="74"/>
      <c r="AK255" s="75"/>
      <c r="AL255" s="75"/>
      <c r="AM255" s="74"/>
      <c r="AN255" s="75"/>
      <c r="AO255" s="75"/>
      <c r="AP255" s="197"/>
    </row>
    <row r="256" spans="1:42" x14ac:dyDescent="0.25">
      <c r="A256" s="183"/>
      <c r="H256" s="46"/>
      <c r="I256" s="46"/>
      <c r="L256" s="23"/>
      <c r="N256" s="23"/>
      <c r="AC256" s="193"/>
      <c r="AD256" s="36"/>
      <c r="AE256" s="196"/>
      <c r="AF256" s="64"/>
      <c r="AG256" s="75"/>
      <c r="AH256" s="75"/>
      <c r="AI256" s="64"/>
      <c r="AJ256" s="74"/>
      <c r="AK256" s="75"/>
      <c r="AL256" s="75"/>
      <c r="AM256" s="74"/>
      <c r="AN256" s="75"/>
      <c r="AO256" s="75"/>
      <c r="AP256" s="197"/>
    </row>
    <row r="257" spans="1:42" x14ac:dyDescent="0.25">
      <c r="A257" s="183"/>
      <c r="H257" s="46"/>
      <c r="I257" s="46"/>
      <c r="L257" s="23"/>
      <c r="N257" s="23"/>
      <c r="AC257" s="193"/>
      <c r="AD257" s="36"/>
      <c r="AE257" s="196"/>
      <c r="AF257" s="64"/>
      <c r="AG257" s="75"/>
      <c r="AH257" s="75"/>
      <c r="AI257" s="64"/>
      <c r="AJ257" s="74"/>
      <c r="AK257" s="75"/>
      <c r="AL257" s="75"/>
      <c r="AM257" s="74"/>
      <c r="AN257" s="75"/>
      <c r="AO257" s="75"/>
      <c r="AP257" s="197"/>
    </row>
    <row r="258" spans="1:42" x14ac:dyDescent="0.25">
      <c r="A258" s="183"/>
      <c r="H258" s="46"/>
      <c r="I258" s="46"/>
      <c r="L258" s="23"/>
      <c r="N258" s="23"/>
      <c r="AC258" s="193"/>
      <c r="AD258" s="36"/>
      <c r="AE258" s="196"/>
      <c r="AF258" s="64"/>
      <c r="AG258" s="75"/>
      <c r="AH258" s="75"/>
      <c r="AI258" s="64"/>
      <c r="AJ258" s="74"/>
      <c r="AK258" s="75"/>
      <c r="AL258" s="75"/>
      <c r="AM258" s="74"/>
      <c r="AN258" s="75"/>
      <c r="AO258" s="75"/>
      <c r="AP258" s="197"/>
    </row>
    <row r="259" spans="1:42" x14ac:dyDescent="0.25">
      <c r="A259" s="183"/>
      <c r="H259" s="46"/>
      <c r="I259" s="46"/>
      <c r="L259" s="23"/>
      <c r="N259" s="23"/>
      <c r="AC259" s="193"/>
      <c r="AD259" s="36"/>
      <c r="AE259" s="196"/>
      <c r="AF259" s="64"/>
      <c r="AG259" s="75"/>
      <c r="AH259" s="75"/>
      <c r="AI259" s="64"/>
      <c r="AJ259" s="74"/>
      <c r="AK259" s="75"/>
      <c r="AL259" s="75"/>
      <c r="AM259" s="74"/>
      <c r="AN259" s="75"/>
      <c r="AO259" s="75"/>
      <c r="AP259" s="197"/>
    </row>
    <row r="260" spans="1:42" x14ac:dyDescent="0.25">
      <c r="A260" s="183"/>
      <c r="H260" s="46"/>
      <c r="I260" s="46"/>
      <c r="L260" s="23"/>
      <c r="N260" s="23"/>
      <c r="AC260" s="193"/>
      <c r="AD260" s="36"/>
      <c r="AE260" s="196"/>
      <c r="AF260" s="64"/>
      <c r="AG260" s="75"/>
      <c r="AH260" s="75"/>
      <c r="AI260" s="64"/>
      <c r="AJ260" s="74"/>
      <c r="AK260" s="75"/>
      <c r="AL260" s="75"/>
      <c r="AM260" s="74"/>
      <c r="AN260" s="75"/>
      <c r="AO260" s="75"/>
      <c r="AP260" s="197"/>
    </row>
    <row r="261" spans="1:42" x14ac:dyDescent="0.25">
      <c r="A261" s="183"/>
      <c r="H261" s="46"/>
      <c r="I261" s="46"/>
      <c r="L261" s="23"/>
      <c r="N261" s="23"/>
      <c r="AC261" s="193"/>
      <c r="AD261" s="36"/>
      <c r="AE261" s="196"/>
      <c r="AF261" s="64"/>
      <c r="AG261" s="75"/>
      <c r="AH261" s="75"/>
      <c r="AI261" s="64"/>
      <c r="AJ261" s="74"/>
      <c r="AK261" s="75"/>
      <c r="AL261" s="75"/>
      <c r="AM261" s="74"/>
      <c r="AN261" s="75"/>
      <c r="AO261" s="75"/>
      <c r="AP261" s="197"/>
    </row>
    <row r="262" spans="1:42" x14ac:dyDescent="0.25">
      <c r="A262" s="183"/>
      <c r="H262" s="46"/>
      <c r="I262" s="46"/>
      <c r="L262" s="23"/>
      <c r="N262" s="23"/>
      <c r="AC262" s="193"/>
      <c r="AD262" s="36"/>
      <c r="AE262" s="196"/>
      <c r="AF262" s="64"/>
      <c r="AG262" s="75"/>
      <c r="AH262" s="75"/>
      <c r="AI262" s="64"/>
      <c r="AJ262" s="74"/>
      <c r="AK262" s="75"/>
      <c r="AL262" s="75"/>
      <c r="AM262" s="74"/>
      <c r="AN262" s="75"/>
      <c r="AO262" s="75"/>
      <c r="AP262" s="197"/>
    </row>
    <row r="263" spans="1:42" x14ac:dyDescent="0.25">
      <c r="A263" s="183"/>
      <c r="H263" s="46"/>
      <c r="I263" s="46"/>
      <c r="L263" s="23"/>
      <c r="N263" s="23"/>
      <c r="AC263" s="193"/>
      <c r="AD263" s="36"/>
      <c r="AE263" s="196"/>
      <c r="AF263" s="64"/>
      <c r="AG263" s="75"/>
      <c r="AH263" s="75"/>
      <c r="AI263" s="64"/>
      <c r="AJ263" s="74"/>
      <c r="AK263" s="75"/>
      <c r="AL263" s="75"/>
      <c r="AM263" s="74"/>
      <c r="AN263" s="75"/>
      <c r="AO263" s="75"/>
      <c r="AP263" s="197"/>
    </row>
    <row r="264" spans="1:42" x14ac:dyDescent="0.25">
      <c r="A264" s="183"/>
      <c r="H264" s="46"/>
      <c r="I264" s="46"/>
      <c r="L264" s="23"/>
      <c r="N264" s="23"/>
      <c r="AC264" s="193"/>
      <c r="AD264" s="36"/>
      <c r="AE264" s="196"/>
      <c r="AF264" s="64"/>
      <c r="AG264" s="75"/>
      <c r="AH264" s="75"/>
      <c r="AI264" s="64"/>
      <c r="AJ264" s="74"/>
      <c r="AK264" s="75"/>
      <c r="AL264" s="75"/>
      <c r="AM264" s="74"/>
      <c r="AN264" s="75"/>
      <c r="AO264" s="75"/>
      <c r="AP264" s="197"/>
    </row>
    <row r="265" spans="1:42" x14ac:dyDescent="0.25">
      <c r="A265" s="183"/>
      <c r="H265" s="46"/>
      <c r="I265" s="46"/>
      <c r="L265" s="23"/>
      <c r="N265" s="23"/>
      <c r="AC265" s="193"/>
      <c r="AD265" s="36"/>
      <c r="AE265" s="196"/>
      <c r="AF265" s="64"/>
      <c r="AG265" s="75"/>
      <c r="AH265" s="75"/>
      <c r="AI265" s="64"/>
      <c r="AJ265" s="74"/>
      <c r="AK265" s="75"/>
      <c r="AL265" s="75"/>
      <c r="AM265" s="74"/>
      <c r="AN265" s="75"/>
      <c r="AO265" s="75"/>
      <c r="AP265" s="197"/>
    </row>
    <row r="266" spans="1:42" x14ac:dyDescent="0.25">
      <c r="A266" s="183"/>
      <c r="H266" s="46"/>
      <c r="I266" s="46"/>
      <c r="L266" s="23"/>
      <c r="N266" s="23"/>
      <c r="AC266" s="193"/>
      <c r="AD266" s="36"/>
      <c r="AE266" s="196"/>
      <c r="AF266" s="64"/>
      <c r="AG266" s="75"/>
      <c r="AH266" s="75"/>
      <c r="AI266" s="64"/>
      <c r="AJ266" s="74"/>
      <c r="AK266" s="75"/>
      <c r="AL266" s="75"/>
      <c r="AM266" s="74"/>
      <c r="AN266" s="75"/>
      <c r="AO266" s="75"/>
      <c r="AP266" s="197"/>
    </row>
    <row r="267" spans="1:42" x14ac:dyDescent="0.25">
      <c r="A267" s="183"/>
      <c r="H267" s="46"/>
      <c r="I267" s="46"/>
      <c r="L267" s="23"/>
      <c r="N267" s="23"/>
      <c r="AC267" s="193"/>
      <c r="AD267" s="36"/>
      <c r="AE267" s="196"/>
      <c r="AF267" s="64"/>
      <c r="AG267" s="75"/>
      <c r="AH267" s="75"/>
      <c r="AI267" s="64"/>
      <c r="AJ267" s="74"/>
      <c r="AK267" s="75"/>
      <c r="AL267" s="75"/>
      <c r="AM267" s="74"/>
      <c r="AN267" s="75"/>
      <c r="AO267" s="75"/>
      <c r="AP267" s="197"/>
    </row>
    <row r="268" spans="1:42" x14ac:dyDescent="0.25">
      <c r="A268" s="183"/>
      <c r="H268" s="46"/>
      <c r="I268" s="46"/>
      <c r="L268" s="23"/>
      <c r="N268" s="23"/>
      <c r="AC268" s="193"/>
      <c r="AD268" s="36"/>
      <c r="AE268" s="196"/>
      <c r="AF268" s="64"/>
      <c r="AG268" s="75"/>
      <c r="AH268" s="75"/>
      <c r="AI268" s="64"/>
      <c r="AJ268" s="74"/>
      <c r="AK268" s="75"/>
      <c r="AL268" s="75"/>
      <c r="AM268" s="74"/>
      <c r="AN268" s="75"/>
      <c r="AO268" s="75"/>
      <c r="AP268" s="197"/>
    </row>
    <row r="269" spans="1:42" x14ac:dyDescent="0.25">
      <c r="A269" s="183"/>
      <c r="H269" s="46"/>
      <c r="I269" s="46"/>
      <c r="L269" s="23"/>
      <c r="N269" s="23"/>
      <c r="AC269" s="193"/>
      <c r="AD269" s="36"/>
      <c r="AE269" s="196"/>
      <c r="AF269" s="64"/>
      <c r="AG269" s="75"/>
      <c r="AH269" s="75"/>
      <c r="AI269" s="64"/>
      <c r="AJ269" s="74"/>
      <c r="AK269" s="75"/>
      <c r="AL269" s="75"/>
      <c r="AM269" s="74"/>
      <c r="AN269" s="75"/>
      <c r="AO269" s="75"/>
      <c r="AP269" s="197"/>
    </row>
    <row r="270" spans="1:42" x14ac:dyDescent="0.25">
      <c r="A270" s="183"/>
      <c r="H270" s="46"/>
      <c r="I270" s="46"/>
      <c r="L270" s="23"/>
      <c r="N270" s="23"/>
      <c r="AC270" s="193"/>
      <c r="AD270" s="36"/>
      <c r="AE270" s="196"/>
      <c r="AF270" s="64"/>
      <c r="AG270" s="75"/>
      <c r="AH270" s="75"/>
      <c r="AI270" s="64"/>
      <c r="AJ270" s="74"/>
      <c r="AK270" s="75"/>
      <c r="AL270" s="75"/>
      <c r="AM270" s="74"/>
      <c r="AN270" s="75"/>
      <c r="AO270" s="75"/>
      <c r="AP270" s="197"/>
    </row>
    <row r="271" spans="1:42" x14ac:dyDescent="0.25">
      <c r="A271" s="183"/>
      <c r="H271" s="46"/>
      <c r="I271" s="46"/>
      <c r="L271" s="23"/>
      <c r="N271" s="23"/>
      <c r="AC271" s="193"/>
      <c r="AD271" s="36"/>
      <c r="AE271" s="196"/>
      <c r="AF271" s="64"/>
      <c r="AG271" s="75"/>
      <c r="AH271" s="75"/>
      <c r="AI271" s="64"/>
      <c r="AJ271" s="74"/>
      <c r="AK271" s="75"/>
      <c r="AL271" s="75"/>
      <c r="AM271" s="74"/>
      <c r="AN271" s="75"/>
      <c r="AO271" s="75"/>
      <c r="AP271" s="197"/>
    </row>
    <row r="272" spans="1:42" x14ac:dyDescent="0.25">
      <c r="A272" s="183"/>
      <c r="H272" s="46"/>
      <c r="I272" s="46"/>
      <c r="L272" s="23"/>
      <c r="N272" s="23"/>
      <c r="AC272" s="193"/>
      <c r="AD272" s="36"/>
      <c r="AE272" s="196"/>
      <c r="AF272" s="64"/>
      <c r="AG272" s="75"/>
      <c r="AH272" s="75"/>
      <c r="AI272" s="64"/>
      <c r="AJ272" s="74"/>
      <c r="AK272" s="75"/>
      <c r="AL272" s="75"/>
      <c r="AM272" s="74"/>
      <c r="AN272" s="75"/>
      <c r="AO272" s="75"/>
      <c r="AP272" s="197"/>
    </row>
    <row r="273" spans="1:42" x14ac:dyDescent="0.25">
      <c r="A273" s="183"/>
      <c r="H273" s="46"/>
      <c r="I273" s="46"/>
      <c r="L273" s="23"/>
      <c r="N273" s="23"/>
      <c r="AC273" s="193"/>
      <c r="AD273" s="36"/>
      <c r="AE273" s="196"/>
      <c r="AF273" s="64"/>
      <c r="AG273" s="75"/>
      <c r="AH273" s="75"/>
      <c r="AI273" s="64"/>
      <c r="AJ273" s="74"/>
      <c r="AK273" s="75"/>
      <c r="AL273" s="75"/>
      <c r="AM273" s="74"/>
      <c r="AN273" s="75"/>
      <c r="AO273" s="75"/>
      <c r="AP273" s="197"/>
    </row>
    <row r="274" spans="1:42" x14ac:dyDescent="0.25">
      <c r="A274" s="183"/>
      <c r="H274" s="46"/>
      <c r="I274" s="46"/>
      <c r="L274" s="23"/>
      <c r="N274" s="23"/>
      <c r="AC274" s="193"/>
      <c r="AD274" s="36"/>
      <c r="AE274" s="196"/>
      <c r="AF274" s="64"/>
      <c r="AG274" s="75"/>
      <c r="AH274" s="75"/>
      <c r="AI274" s="64"/>
      <c r="AJ274" s="74"/>
      <c r="AK274" s="75"/>
      <c r="AL274" s="75"/>
      <c r="AM274" s="74"/>
      <c r="AN274" s="75"/>
      <c r="AO274" s="75"/>
      <c r="AP274" s="197"/>
    </row>
    <row r="275" spans="1:42" x14ac:dyDescent="0.25">
      <c r="A275" s="183"/>
      <c r="H275" s="46"/>
      <c r="I275" s="46"/>
      <c r="L275" s="23"/>
      <c r="N275" s="23"/>
      <c r="AC275" s="193"/>
      <c r="AD275" s="36"/>
      <c r="AE275" s="196"/>
      <c r="AF275" s="64"/>
      <c r="AG275" s="75"/>
      <c r="AH275" s="75"/>
      <c r="AI275" s="64"/>
      <c r="AJ275" s="74"/>
      <c r="AK275" s="75"/>
      <c r="AL275" s="75"/>
      <c r="AM275" s="74"/>
      <c r="AN275" s="75"/>
      <c r="AO275" s="75"/>
      <c r="AP275" s="197"/>
    </row>
    <row r="276" spans="1:42" x14ac:dyDescent="0.25">
      <c r="A276" s="183"/>
      <c r="H276" s="46"/>
      <c r="I276" s="46"/>
      <c r="L276" s="23"/>
      <c r="N276" s="23"/>
      <c r="AC276" s="193"/>
      <c r="AD276" s="36"/>
      <c r="AE276" s="196"/>
      <c r="AF276" s="64"/>
      <c r="AG276" s="75"/>
      <c r="AH276" s="75"/>
      <c r="AI276" s="64"/>
      <c r="AJ276" s="74"/>
      <c r="AK276" s="75"/>
      <c r="AL276" s="75"/>
      <c r="AM276" s="74"/>
      <c r="AN276" s="75"/>
      <c r="AO276" s="75"/>
      <c r="AP276" s="197"/>
    </row>
    <row r="277" spans="1:42" x14ac:dyDescent="0.25">
      <c r="A277" s="183"/>
      <c r="H277" s="46"/>
      <c r="I277" s="46"/>
      <c r="L277" s="23"/>
      <c r="N277" s="23"/>
      <c r="AC277" s="193"/>
      <c r="AD277" s="36"/>
      <c r="AE277" s="196"/>
      <c r="AF277" s="64"/>
      <c r="AG277" s="75"/>
      <c r="AH277" s="75"/>
      <c r="AI277" s="64"/>
      <c r="AJ277" s="74"/>
      <c r="AK277" s="75"/>
      <c r="AL277" s="75"/>
      <c r="AM277" s="74"/>
      <c r="AN277" s="75"/>
      <c r="AO277" s="75"/>
      <c r="AP277" s="197"/>
    </row>
    <row r="278" spans="1:42" x14ac:dyDescent="0.25">
      <c r="A278" s="183"/>
      <c r="H278" s="46"/>
      <c r="I278" s="46"/>
      <c r="L278" s="23"/>
      <c r="N278" s="23"/>
      <c r="AC278" s="193"/>
      <c r="AD278" s="36"/>
      <c r="AE278" s="196"/>
      <c r="AF278" s="64"/>
      <c r="AG278" s="75"/>
      <c r="AH278" s="75"/>
      <c r="AI278" s="64"/>
      <c r="AJ278" s="74"/>
      <c r="AK278" s="75"/>
      <c r="AL278" s="75"/>
      <c r="AM278" s="74"/>
      <c r="AN278" s="75"/>
      <c r="AO278" s="75"/>
      <c r="AP278" s="197"/>
    </row>
    <row r="279" spans="1:42" x14ac:dyDescent="0.25">
      <c r="A279" s="183"/>
      <c r="H279" s="46"/>
      <c r="I279" s="46"/>
      <c r="L279" s="23"/>
      <c r="N279" s="23"/>
      <c r="AC279" s="193"/>
      <c r="AD279" s="36"/>
      <c r="AE279" s="196"/>
      <c r="AF279" s="64"/>
      <c r="AG279" s="75"/>
      <c r="AH279" s="75"/>
      <c r="AI279" s="64"/>
      <c r="AJ279" s="74"/>
      <c r="AK279" s="75"/>
      <c r="AL279" s="75"/>
      <c r="AM279" s="74"/>
      <c r="AN279" s="75"/>
      <c r="AO279" s="75"/>
      <c r="AP279" s="197"/>
    </row>
    <row r="280" spans="1:42" x14ac:dyDescent="0.25">
      <c r="A280" s="183"/>
      <c r="H280" s="46"/>
      <c r="I280" s="46"/>
      <c r="L280" s="23"/>
      <c r="N280" s="23"/>
      <c r="AC280" s="193"/>
      <c r="AD280" s="36"/>
      <c r="AE280" s="196"/>
      <c r="AF280" s="64"/>
      <c r="AG280" s="75"/>
      <c r="AH280" s="75"/>
      <c r="AI280" s="64"/>
      <c r="AJ280" s="74"/>
      <c r="AK280" s="75"/>
      <c r="AL280" s="75"/>
      <c r="AM280" s="74"/>
      <c r="AN280" s="75"/>
      <c r="AO280" s="75"/>
      <c r="AP280" s="197"/>
    </row>
    <row r="281" spans="1:42" x14ac:dyDescent="0.25">
      <c r="A281" s="183"/>
      <c r="H281" s="46"/>
      <c r="I281" s="46"/>
      <c r="L281" s="23"/>
      <c r="N281" s="23"/>
      <c r="AC281" s="193"/>
      <c r="AD281" s="36"/>
      <c r="AE281" s="196"/>
      <c r="AF281" s="64"/>
      <c r="AG281" s="75"/>
      <c r="AH281" s="75"/>
      <c r="AI281" s="64"/>
      <c r="AJ281" s="74"/>
      <c r="AK281" s="75"/>
      <c r="AL281" s="75"/>
      <c r="AM281" s="74"/>
      <c r="AN281" s="75"/>
      <c r="AO281" s="75"/>
      <c r="AP281" s="197"/>
    </row>
    <row r="282" spans="1:42" x14ac:dyDescent="0.25">
      <c r="A282" s="183"/>
      <c r="H282" s="46"/>
      <c r="I282" s="46"/>
      <c r="L282" s="23"/>
      <c r="N282" s="23"/>
      <c r="AC282" s="193"/>
      <c r="AD282" s="36"/>
      <c r="AE282" s="196"/>
      <c r="AF282" s="64"/>
      <c r="AG282" s="75"/>
      <c r="AH282" s="75"/>
      <c r="AI282" s="64"/>
      <c r="AJ282" s="74"/>
      <c r="AK282" s="75"/>
      <c r="AL282" s="75"/>
      <c r="AM282" s="74"/>
      <c r="AN282" s="75"/>
      <c r="AO282" s="75"/>
      <c r="AP282" s="197"/>
    </row>
    <row r="283" spans="1:42" x14ac:dyDescent="0.25">
      <c r="A283" s="183"/>
      <c r="H283" s="46"/>
      <c r="I283" s="46"/>
      <c r="L283" s="23"/>
      <c r="N283" s="23"/>
      <c r="AC283" s="193"/>
      <c r="AD283" s="36"/>
      <c r="AE283" s="196"/>
      <c r="AF283" s="64"/>
      <c r="AG283" s="75"/>
      <c r="AH283" s="75"/>
      <c r="AI283" s="64"/>
      <c r="AJ283" s="74"/>
      <c r="AK283" s="75"/>
      <c r="AL283" s="75"/>
      <c r="AM283" s="74"/>
      <c r="AN283" s="75"/>
      <c r="AO283" s="75"/>
      <c r="AP283" s="197"/>
    </row>
    <row r="284" spans="1:42" x14ac:dyDescent="0.25">
      <c r="A284" s="183"/>
      <c r="H284" s="46"/>
      <c r="I284" s="46"/>
      <c r="L284" s="23"/>
      <c r="N284" s="23"/>
      <c r="AC284" s="193"/>
      <c r="AD284" s="36"/>
      <c r="AE284" s="196"/>
      <c r="AF284" s="64"/>
      <c r="AG284" s="75"/>
      <c r="AH284" s="75"/>
      <c r="AI284" s="64"/>
      <c r="AJ284" s="74"/>
      <c r="AK284" s="75"/>
      <c r="AL284" s="75"/>
      <c r="AM284" s="74"/>
      <c r="AN284" s="75"/>
      <c r="AO284" s="75"/>
      <c r="AP284" s="197"/>
    </row>
    <row r="285" spans="1:42" x14ac:dyDescent="0.25">
      <c r="A285" s="183"/>
      <c r="H285" s="46"/>
      <c r="I285" s="46"/>
      <c r="L285" s="23"/>
      <c r="N285" s="23"/>
      <c r="AC285" s="193"/>
      <c r="AD285" s="36"/>
      <c r="AE285" s="196"/>
      <c r="AF285" s="64"/>
      <c r="AG285" s="75"/>
      <c r="AH285" s="75"/>
      <c r="AI285" s="64"/>
      <c r="AJ285" s="74"/>
      <c r="AK285" s="75"/>
      <c r="AL285" s="75"/>
      <c r="AM285" s="74"/>
      <c r="AN285" s="75"/>
      <c r="AO285" s="75"/>
      <c r="AP285" s="197"/>
    </row>
    <row r="286" spans="1:42" x14ac:dyDescent="0.25">
      <c r="A286" s="183"/>
      <c r="H286" s="46"/>
      <c r="I286" s="46"/>
      <c r="L286" s="23"/>
      <c r="N286" s="23"/>
      <c r="AC286" s="193"/>
      <c r="AD286" s="36"/>
      <c r="AE286" s="196"/>
      <c r="AF286" s="64"/>
      <c r="AG286" s="75"/>
      <c r="AH286" s="75"/>
      <c r="AI286" s="64"/>
      <c r="AJ286" s="74"/>
      <c r="AK286" s="75"/>
      <c r="AL286" s="75"/>
      <c r="AM286" s="74"/>
      <c r="AN286" s="75"/>
      <c r="AO286" s="75"/>
      <c r="AP286" s="197"/>
    </row>
    <row r="287" spans="1:42" x14ac:dyDescent="0.25">
      <c r="A287" s="183"/>
      <c r="H287" s="46"/>
      <c r="I287" s="46"/>
      <c r="L287" s="23"/>
      <c r="N287" s="23"/>
      <c r="AC287" s="193"/>
      <c r="AD287" s="36"/>
      <c r="AE287" s="196"/>
      <c r="AF287" s="64"/>
      <c r="AG287" s="75"/>
      <c r="AH287" s="75"/>
      <c r="AI287" s="64"/>
      <c r="AJ287" s="74"/>
      <c r="AK287" s="75"/>
      <c r="AL287" s="75"/>
      <c r="AM287" s="74"/>
      <c r="AN287" s="75"/>
      <c r="AO287" s="75"/>
      <c r="AP287" s="197"/>
    </row>
    <row r="288" spans="1:42" x14ac:dyDescent="0.25">
      <c r="A288" s="183"/>
      <c r="H288" s="46"/>
      <c r="I288" s="46"/>
      <c r="L288" s="23"/>
      <c r="N288" s="23"/>
      <c r="AC288" s="193"/>
      <c r="AD288" s="36"/>
      <c r="AE288" s="196"/>
      <c r="AF288" s="64"/>
      <c r="AG288" s="75"/>
      <c r="AH288" s="75"/>
      <c r="AI288" s="64"/>
      <c r="AJ288" s="74"/>
      <c r="AK288" s="75"/>
      <c r="AL288" s="75"/>
      <c r="AM288" s="74"/>
      <c r="AN288" s="75"/>
      <c r="AO288" s="75"/>
      <c r="AP288" s="197"/>
    </row>
    <row r="289" spans="1:42" x14ac:dyDescent="0.25">
      <c r="A289" s="183"/>
      <c r="H289" s="46"/>
      <c r="I289" s="46"/>
      <c r="L289" s="23"/>
      <c r="N289" s="23"/>
      <c r="AC289" s="193"/>
      <c r="AD289" s="36"/>
      <c r="AE289" s="196"/>
      <c r="AF289" s="64"/>
      <c r="AG289" s="75"/>
      <c r="AH289" s="75"/>
      <c r="AI289" s="64"/>
      <c r="AJ289" s="74"/>
      <c r="AK289" s="75"/>
      <c r="AL289" s="75"/>
      <c r="AM289" s="74"/>
      <c r="AN289" s="75"/>
      <c r="AO289" s="75"/>
      <c r="AP289" s="197"/>
    </row>
    <row r="290" spans="1:42" x14ac:dyDescent="0.25">
      <c r="A290" s="183"/>
      <c r="H290" s="46"/>
      <c r="I290" s="46"/>
      <c r="L290" s="23"/>
      <c r="N290" s="23"/>
      <c r="AC290" s="193"/>
      <c r="AD290" s="36"/>
      <c r="AE290" s="196"/>
      <c r="AF290" s="64"/>
      <c r="AG290" s="75"/>
      <c r="AH290" s="75"/>
      <c r="AI290" s="64"/>
      <c r="AJ290" s="74"/>
      <c r="AK290" s="75"/>
      <c r="AL290" s="75"/>
      <c r="AM290" s="74"/>
      <c r="AN290" s="75"/>
      <c r="AO290" s="75"/>
      <c r="AP290" s="197"/>
    </row>
    <row r="291" spans="1:42" x14ac:dyDescent="0.25">
      <c r="A291" s="183"/>
      <c r="H291" s="46"/>
      <c r="I291" s="46"/>
      <c r="L291" s="23"/>
      <c r="N291" s="23"/>
      <c r="AC291" s="193"/>
      <c r="AD291" s="36"/>
      <c r="AE291" s="196"/>
      <c r="AF291" s="64"/>
      <c r="AG291" s="75"/>
      <c r="AH291" s="75"/>
      <c r="AI291" s="64"/>
      <c r="AJ291" s="74"/>
      <c r="AK291" s="75"/>
      <c r="AL291" s="75"/>
      <c r="AM291" s="74"/>
      <c r="AN291" s="75"/>
      <c r="AO291" s="75"/>
      <c r="AP291" s="197"/>
    </row>
    <row r="292" spans="1:42" x14ac:dyDescent="0.25">
      <c r="A292" s="183"/>
      <c r="H292" s="46"/>
      <c r="I292" s="46"/>
      <c r="L292" s="23"/>
      <c r="N292" s="23"/>
      <c r="AC292" s="193"/>
      <c r="AD292" s="36"/>
      <c r="AE292" s="196"/>
      <c r="AF292" s="64"/>
      <c r="AG292" s="75"/>
      <c r="AH292" s="75"/>
      <c r="AI292" s="64"/>
      <c r="AJ292" s="74"/>
      <c r="AK292" s="75"/>
      <c r="AL292" s="75"/>
      <c r="AM292" s="74"/>
      <c r="AN292" s="75"/>
      <c r="AO292" s="75"/>
      <c r="AP292" s="197"/>
    </row>
    <row r="293" spans="1:42" x14ac:dyDescent="0.25">
      <c r="A293" s="183"/>
      <c r="H293" s="46"/>
      <c r="I293" s="46"/>
      <c r="L293" s="23"/>
      <c r="N293" s="23"/>
      <c r="AC293" s="193"/>
      <c r="AD293" s="36"/>
      <c r="AE293" s="196"/>
      <c r="AF293" s="64"/>
      <c r="AG293" s="75"/>
      <c r="AH293" s="75"/>
      <c r="AI293" s="64"/>
      <c r="AJ293" s="74"/>
      <c r="AK293" s="75"/>
      <c r="AL293" s="75"/>
      <c r="AM293" s="74"/>
      <c r="AN293" s="75"/>
      <c r="AO293" s="75"/>
      <c r="AP293" s="197"/>
    </row>
    <row r="294" spans="1:42" x14ac:dyDescent="0.25">
      <c r="A294" s="183"/>
      <c r="H294" s="46"/>
      <c r="I294" s="46"/>
      <c r="L294" s="23"/>
      <c r="N294" s="23"/>
      <c r="AC294" s="193"/>
      <c r="AD294" s="36"/>
      <c r="AE294" s="196"/>
      <c r="AF294" s="64"/>
      <c r="AG294" s="75"/>
      <c r="AH294" s="75"/>
      <c r="AI294" s="64"/>
      <c r="AJ294" s="74"/>
      <c r="AK294" s="75"/>
      <c r="AL294" s="75"/>
      <c r="AM294" s="74"/>
      <c r="AN294" s="75"/>
      <c r="AO294" s="75"/>
      <c r="AP294" s="197"/>
    </row>
    <row r="295" spans="1:42" x14ac:dyDescent="0.25">
      <c r="A295" s="183"/>
      <c r="H295" s="46"/>
      <c r="I295" s="46"/>
      <c r="L295" s="23"/>
      <c r="N295" s="23"/>
      <c r="AC295" s="193"/>
      <c r="AD295" s="36"/>
      <c r="AE295" s="196"/>
      <c r="AF295" s="64"/>
      <c r="AG295" s="75"/>
      <c r="AH295" s="75"/>
      <c r="AI295" s="64"/>
      <c r="AJ295" s="74"/>
      <c r="AK295" s="75"/>
      <c r="AL295" s="75"/>
      <c r="AM295" s="74"/>
      <c r="AN295" s="75"/>
      <c r="AO295" s="75"/>
      <c r="AP295" s="197"/>
    </row>
    <row r="296" spans="1:42" x14ac:dyDescent="0.25">
      <c r="A296" s="183"/>
      <c r="H296" s="46"/>
      <c r="I296" s="46"/>
      <c r="L296" s="23"/>
      <c r="N296" s="23"/>
      <c r="AC296" s="193"/>
      <c r="AD296" s="36"/>
      <c r="AE296" s="196"/>
      <c r="AF296" s="64"/>
      <c r="AG296" s="75"/>
      <c r="AH296" s="75"/>
      <c r="AI296" s="64"/>
      <c r="AJ296" s="74"/>
      <c r="AK296" s="75"/>
      <c r="AL296" s="75"/>
      <c r="AM296" s="74"/>
      <c r="AN296" s="75"/>
      <c r="AO296" s="75"/>
      <c r="AP296" s="197"/>
    </row>
    <row r="297" spans="1:42" x14ac:dyDescent="0.25">
      <c r="A297" s="183"/>
      <c r="H297" s="46"/>
      <c r="I297" s="46"/>
      <c r="L297" s="23"/>
      <c r="N297" s="23"/>
      <c r="AC297" s="193"/>
      <c r="AD297" s="36"/>
      <c r="AE297" s="196"/>
      <c r="AF297" s="64"/>
      <c r="AG297" s="75"/>
      <c r="AH297" s="75"/>
      <c r="AI297" s="64"/>
      <c r="AJ297" s="74"/>
      <c r="AK297" s="75"/>
      <c r="AL297" s="75"/>
      <c r="AM297" s="74"/>
      <c r="AN297" s="75"/>
      <c r="AO297" s="75"/>
      <c r="AP297" s="197"/>
    </row>
    <row r="298" spans="1:42" x14ac:dyDescent="0.25">
      <c r="A298" s="183"/>
      <c r="H298" s="46"/>
      <c r="I298" s="46"/>
      <c r="L298" s="23"/>
      <c r="N298" s="23"/>
      <c r="AC298" s="193"/>
      <c r="AD298" s="36"/>
      <c r="AE298" s="196"/>
      <c r="AF298" s="64"/>
      <c r="AG298" s="75"/>
      <c r="AH298" s="75"/>
      <c r="AI298" s="64"/>
      <c r="AJ298" s="74"/>
      <c r="AK298" s="75"/>
      <c r="AL298" s="75"/>
      <c r="AM298" s="74"/>
      <c r="AN298" s="75"/>
      <c r="AO298" s="75"/>
      <c r="AP298" s="197"/>
    </row>
    <row r="299" spans="1:42" x14ac:dyDescent="0.25">
      <c r="A299" s="183"/>
      <c r="H299" s="46"/>
      <c r="I299" s="46"/>
      <c r="L299" s="23"/>
      <c r="N299" s="23"/>
      <c r="AC299" s="193"/>
      <c r="AD299" s="36"/>
      <c r="AE299" s="196"/>
      <c r="AF299" s="64"/>
      <c r="AG299" s="75"/>
      <c r="AH299" s="75"/>
      <c r="AI299" s="64"/>
      <c r="AJ299" s="74"/>
      <c r="AK299" s="75"/>
      <c r="AL299" s="75"/>
      <c r="AM299" s="74"/>
      <c r="AN299" s="75"/>
      <c r="AO299" s="75"/>
      <c r="AP299" s="197"/>
    </row>
    <row r="300" spans="1:42" x14ac:dyDescent="0.25">
      <c r="A300" s="183"/>
      <c r="H300" s="46"/>
      <c r="I300" s="46"/>
      <c r="L300" s="23"/>
      <c r="N300" s="23"/>
      <c r="AC300" s="193"/>
      <c r="AD300" s="36"/>
      <c r="AE300" s="196"/>
      <c r="AF300" s="64"/>
      <c r="AG300" s="75"/>
      <c r="AH300" s="75"/>
      <c r="AI300" s="64"/>
      <c r="AJ300" s="74"/>
      <c r="AK300" s="75"/>
      <c r="AL300" s="75"/>
      <c r="AM300" s="74"/>
      <c r="AN300" s="75"/>
      <c r="AO300" s="75"/>
      <c r="AP300" s="197"/>
    </row>
    <row r="301" spans="1:42" x14ac:dyDescent="0.25">
      <c r="A301" s="183"/>
      <c r="H301" s="46"/>
      <c r="I301" s="46"/>
      <c r="L301" s="23"/>
      <c r="N301" s="23"/>
      <c r="AC301" s="193"/>
      <c r="AD301" s="36"/>
      <c r="AE301" s="196"/>
      <c r="AF301" s="64"/>
      <c r="AG301" s="75"/>
      <c r="AH301" s="75"/>
      <c r="AI301" s="64"/>
      <c r="AJ301" s="74"/>
      <c r="AK301" s="75"/>
      <c r="AL301" s="75"/>
      <c r="AM301" s="74"/>
      <c r="AN301" s="75"/>
      <c r="AO301" s="75"/>
      <c r="AP301" s="197"/>
    </row>
    <row r="302" spans="1:42" x14ac:dyDescent="0.25">
      <c r="A302" s="183"/>
      <c r="H302" s="46"/>
      <c r="I302" s="46"/>
      <c r="L302" s="23"/>
      <c r="N302" s="23"/>
      <c r="AC302" s="193"/>
      <c r="AD302" s="36"/>
      <c r="AE302" s="196"/>
      <c r="AF302" s="64"/>
      <c r="AG302" s="75"/>
      <c r="AH302" s="75"/>
      <c r="AI302" s="64"/>
      <c r="AJ302" s="74"/>
      <c r="AK302" s="75"/>
      <c r="AL302" s="75"/>
      <c r="AM302" s="74"/>
      <c r="AN302" s="75"/>
      <c r="AO302" s="75"/>
      <c r="AP302" s="197"/>
    </row>
    <row r="303" spans="1:42" x14ac:dyDescent="0.25">
      <c r="A303" s="183"/>
      <c r="H303" s="46"/>
      <c r="I303" s="46"/>
      <c r="L303" s="23"/>
      <c r="N303" s="23"/>
      <c r="AC303" s="193"/>
      <c r="AD303" s="36"/>
      <c r="AE303" s="196"/>
      <c r="AF303" s="64"/>
      <c r="AG303" s="75"/>
      <c r="AH303" s="75"/>
      <c r="AI303" s="64"/>
      <c r="AJ303" s="74"/>
      <c r="AK303" s="75"/>
      <c r="AL303" s="75"/>
      <c r="AM303" s="74"/>
      <c r="AN303" s="75"/>
      <c r="AO303" s="75"/>
      <c r="AP303" s="197"/>
    </row>
    <row r="304" spans="1:42" x14ac:dyDescent="0.25">
      <c r="A304" s="183"/>
      <c r="H304" s="46"/>
      <c r="I304" s="46"/>
      <c r="L304" s="23"/>
      <c r="N304" s="23"/>
      <c r="AC304" s="193"/>
      <c r="AD304" s="36"/>
      <c r="AE304" s="196"/>
      <c r="AF304" s="64"/>
      <c r="AG304" s="75"/>
      <c r="AH304" s="75"/>
      <c r="AI304" s="64"/>
      <c r="AJ304" s="74"/>
      <c r="AK304" s="75"/>
      <c r="AL304" s="75"/>
      <c r="AM304" s="74"/>
      <c r="AN304" s="75"/>
      <c r="AO304" s="75"/>
      <c r="AP304" s="197"/>
    </row>
    <row r="305" spans="1:42" x14ac:dyDescent="0.25">
      <c r="A305" s="183"/>
      <c r="H305" s="46"/>
      <c r="I305" s="46"/>
      <c r="L305" s="23"/>
      <c r="N305" s="23"/>
      <c r="AC305" s="193"/>
      <c r="AD305" s="36"/>
      <c r="AE305" s="196"/>
      <c r="AF305" s="64"/>
      <c r="AG305" s="75"/>
      <c r="AH305" s="75"/>
      <c r="AI305" s="64"/>
      <c r="AJ305" s="74"/>
      <c r="AK305" s="75"/>
      <c r="AL305" s="75"/>
      <c r="AM305" s="74"/>
      <c r="AN305" s="75"/>
      <c r="AO305" s="75"/>
      <c r="AP305" s="197"/>
    </row>
    <row r="306" spans="1:42" x14ac:dyDescent="0.25">
      <c r="A306" s="183"/>
      <c r="H306" s="46"/>
      <c r="I306" s="46"/>
      <c r="L306" s="23"/>
      <c r="N306" s="23"/>
      <c r="AC306" s="193"/>
      <c r="AD306" s="36"/>
      <c r="AE306" s="196"/>
      <c r="AF306" s="64"/>
      <c r="AG306" s="75"/>
      <c r="AH306" s="75"/>
      <c r="AI306" s="64"/>
      <c r="AJ306" s="74"/>
      <c r="AK306" s="75"/>
      <c r="AL306" s="75"/>
      <c r="AM306" s="74"/>
      <c r="AN306" s="75"/>
      <c r="AO306" s="75"/>
      <c r="AP306" s="197"/>
    </row>
    <row r="307" spans="1:42" x14ac:dyDescent="0.25">
      <c r="A307" s="183"/>
      <c r="H307" s="46"/>
      <c r="I307" s="46"/>
      <c r="L307" s="23"/>
      <c r="N307" s="23"/>
      <c r="AC307" s="193"/>
      <c r="AD307" s="36"/>
      <c r="AE307" s="196"/>
      <c r="AF307" s="64"/>
      <c r="AG307" s="75"/>
      <c r="AH307" s="75"/>
      <c r="AI307" s="64"/>
      <c r="AJ307" s="74"/>
      <c r="AK307" s="75"/>
      <c r="AL307" s="75"/>
      <c r="AM307" s="74"/>
      <c r="AN307" s="75"/>
      <c r="AO307" s="75"/>
      <c r="AP307" s="197"/>
    </row>
    <row r="308" spans="1:42" x14ac:dyDescent="0.25">
      <c r="A308" s="183"/>
      <c r="H308" s="46"/>
      <c r="I308" s="46"/>
      <c r="L308" s="23"/>
      <c r="N308" s="23"/>
      <c r="AC308" s="193"/>
      <c r="AD308" s="36"/>
      <c r="AE308" s="196"/>
      <c r="AF308" s="64"/>
      <c r="AG308" s="75"/>
      <c r="AH308" s="75"/>
      <c r="AI308" s="64"/>
      <c r="AJ308" s="74"/>
      <c r="AK308" s="75"/>
      <c r="AL308" s="75"/>
      <c r="AM308" s="74"/>
      <c r="AN308" s="75"/>
      <c r="AO308" s="75"/>
      <c r="AP308" s="197"/>
    </row>
    <row r="309" spans="1:42" x14ac:dyDescent="0.25">
      <c r="A309" s="183"/>
      <c r="H309" s="46"/>
      <c r="I309" s="46"/>
      <c r="L309" s="23"/>
      <c r="N309" s="23"/>
      <c r="AC309" s="193"/>
      <c r="AD309" s="36"/>
      <c r="AE309" s="196"/>
      <c r="AF309" s="64"/>
      <c r="AG309" s="75"/>
      <c r="AH309" s="75"/>
      <c r="AI309" s="64"/>
      <c r="AJ309" s="74"/>
      <c r="AK309" s="75"/>
      <c r="AL309" s="75"/>
      <c r="AM309" s="74"/>
      <c r="AN309" s="75"/>
      <c r="AO309" s="75"/>
      <c r="AP309" s="197"/>
    </row>
    <row r="310" spans="1:42" x14ac:dyDescent="0.25">
      <c r="A310" s="183"/>
      <c r="H310" s="46"/>
      <c r="I310" s="46"/>
      <c r="L310" s="23"/>
      <c r="N310" s="23"/>
      <c r="AC310" s="193"/>
      <c r="AD310" s="36"/>
      <c r="AE310" s="196"/>
      <c r="AF310" s="64"/>
      <c r="AG310" s="75"/>
      <c r="AH310" s="75"/>
      <c r="AI310" s="64"/>
      <c r="AJ310" s="74"/>
      <c r="AK310" s="75"/>
      <c r="AL310" s="75"/>
      <c r="AM310" s="74"/>
      <c r="AN310" s="75"/>
      <c r="AO310" s="75"/>
      <c r="AP310" s="197"/>
    </row>
    <row r="311" spans="1:42" x14ac:dyDescent="0.25">
      <c r="A311" s="183"/>
      <c r="H311" s="46"/>
      <c r="I311" s="46"/>
      <c r="L311" s="23"/>
      <c r="N311" s="23"/>
      <c r="AC311" s="193"/>
      <c r="AD311" s="36"/>
      <c r="AE311" s="196"/>
      <c r="AF311" s="64"/>
      <c r="AG311" s="75"/>
      <c r="AH311" s="75"/>
      <c r="AI311" s="64"/>
      <c r="AJ311" s="74"/>
      <c r="AK311" s="75"/>
      <c r="AL311" s="75"/>
      <c r="AM311" s="74"/>
      <c r="AN311" s="75"/>
      <c r="AO311" s="75"/>
      <c r="AP311" s="197"/>
    </row>
    <row r="312" spans="1:42" x14ac:dyDescent="0.25">
      <c r="A312" s="183"/>
      <c r="H312" s="46"/>
      <c r="I312" s="46"/>
      <c r="L312" s="23"/>
      <c r="N312" s="23"/>
      <c r="AC312" s="193"/>
      <c r="AD312" s="36"/>
      <c r="AE312" s="196"/>
      <c r="AF312" s="64"/>
      <c r="AG312" s="75"/>
      <c r="AH312" s="75"/>
      <c r="AI312" s="64"/>
      <c r="AJ312" s="74"/>
      <c r="AK312" s="75"/>
      <c r="AL312" s="75"/>
      <c r="AM312" s="74"/>
      <c r="AN312" s="75"/>
      <c r="AO312" s="75"/>
      <c r="AP312" s="197"/>
    </row>
    <row r="313" spans="1:42" x14ac:dyDescent="0.25">
      <c r="A313" s="183"/>
      <c r="H313" s="46"/>
      <c r="I313" s="46"/>
      <c r="L313" s="23"/>
      <c r="N313" s="23"/>
      <c r="AC313" s="193"/>
      <c r="AD313" s="36"/>
      <c r="AE313" s="196"/>
      <c r="AF313" s="64"/>
      <c r="AG313" s="75"/>
      <c r="AH313" s="75"/>
      <c r="AI313" s="64"/>
      <c r="AJ313" s="74"/>
      <c r="AK313" s="75"/>
      <c r="AL313" s="75"/>
      <c r="AM313" s="74"/>
      <c r="AN313" s="75"/>
      <c r="AO313" s="75"/>
      <c r="AP313" s="197"/>
    </row>
    <row r="314" spans="1:42" x14ac:dyDescent="0.25">
      <c r="A314" s="183"/>
      <c r="H314" s="46"/>
      <c r="I314" s="46"/>
      <c r="L314" s="23"/>
      <c r="N314" s="23"/>
      <c r="AC314" s="193"/>
      <c r="AD314" s="36"/>
      <c r="AE314" s="196"/>
      <c r="AF314" s="64"/>
      <c r="AG314" s="75"/>
      <c r="AH314" s="75"/>
      <c r="AI314" s="64"/>
      <c r="AJ314" s="74"/>
      <c r="AK314" s="75"/>
      <c r="AL314" s="75"/>
      <c r="AM314" s="74"/>
      <c r="AN314" s="75"/>
      <c r="AO314" s="75"/>
      <c r="AP314" s="197"/>
    </row>
    <row r="315" spans="1:42" x14ac:dyDescent="0.25">
      <c r="A315" s="183"/>
      <c r="H315" s="46"/>
      <c r="I315" s="46"/>
      <c r="L315" s="23"/>
      <c r="N315" s="23"/>
      <c r="AC315" s="193"/>
      <c r="AD315" s="36"/>
      <c r="AE315" s="196"/>
      <c r="AF315" s="64"/>
      <c r="AG315" s="75"/>
      <c r="AH315" s="75"/>
      <c r="AI315" s="64"/>
      <c r="AJ315" s="74"/>
      <c r="AK315" s="75"/>
      <c r="AL315" s="75"/>
      <c r="AM315" s="74"/>
      <c r="AN315" s="75"/>
      <c r="AO315" s="75"/>
      <c r="AP315" s="197"/>
    </row>
    <row r="316" spans="1:42" x14ac:dyDescent="0.25">
      <c r="A316" s="183"/>
      <c r="H316" s="46"/>
      <c r="I316" s="46"/>
      <c r="L316" s="23"/>
      <c r="N316" s="23"/>
      <c r="AC316" s="193"/>
      <c r="AD316" s="36"/>
      <c r="AE316" s="196"/>
      <c r="AF316" s="64"/>
      <c r="AG316" s="75"/>
      <c r="AH316" s="75"/>
      <c r="AI316" s="64"/>
      <c r="AJ316" s="74"/>
      <c r="AK316" s="75"/>
      <c r="AL316" s="75"/>
      <c r="AM316" s="74"/>
      <c r="AN316" s="75"/>
      <c r="AO316" s="75"/>
      <c r="AP316" s="197"/>
    </row>
    <row r="317" spans="1:42" x14ac:dyDescent="0.25">
      <c r="A317" s="183"/>
      <c r="H317" s="46"/>
      <c r="I317" s="46"/>
      <c r="L317" s="23"/>
      <c r="N317" s="23"/>
      <c r="AC317" s="193"/>
      <c r="AD317" s="36"/>
      <c r="AE317" s="196"/>
      <c r="AF317" s="64"/>
      <c r="AG317" s="75"/>
      <c r="AH317" s="75"/>
      <c r="AI317" s="64"/>
      <c r="AJ317" s="74"/>
      <c r="AK317" s="75"/>
      <c r="AL317" s="75"/>
      <c r="AM317" s="74"/>
      <c r="AN317" s="75"/>
      <c r="AO317" s="75"/>
      <c r="AP317" s="197"/>
    </row>
    <row r="318" spans="1:42" x14ac:dyDescent="0.25">
      <c r="A318" s="183"/>
      <c r="H318" s="46"/>
      <c r="I318" s="46"/>
      <c r="L318" s="23"/>
      <c r="N318" s="23"/>
      <c r="AC318" s="193"/>
      <c r="AD318" s="36"/>
      <c r="AE318" s="196"/>
      <c r="AF318" s="64"/>
      <c r="AG318" s="75"/>
      <c r="AH318" s="75"/>
      <c r="AI318" s="64"/>
      <c r="AJ318" s="74"/>
      <c r="AK318" s="75"/>
      <c r="AL318" s="75"/>
      <c r="AM318" s="74"/>
      <c r="AN318" s="75"/>
      <c r="AO318" s="75"/>
      <c r="AP318" s="197"/>
    </row>
    <row r="319" spans="1:42" x14ac:dyDescent="0.25">
      <c r="A319" s="183"/>
      <c r="H319" s="46"/>
      <c r="I319" s="46"/>
      <c r="L319" s="23"/>
      <c r="N319" s="23"/>
      <c r="AC319" s="193"/>
      <c r="AD319" s="36"/>
      <c r="AE319" s="196"/>
      <c r="AF319" s="64"/>
      <c r="AG319" s="75"/>
      <c r="AH319" s="75"/>
      <c r="AI319" s="64"/>
      <c r="AJ319" s="74"/>
      <c r="AK319" s="75"/>
      <c r="AL319" s="75"/>
      <c r="AM319" s="74"/>
      <c r="AN319" s="75"/>
      <c r="AO319" s="75"/>
      <c r="AP319" s="197"/>
    </row>
    <row r="320" spans="1:42" x14ac:dyDescent="0.25">
      <c r="A320" s="183"/>
      <c r="H320" s="46"/>
      <c r="I320" s="46"/>
      <c r="L320" s="23"/>
      <c r="N320" s="23"/>
      <c r="AC320" s="193"/>
      <c r="AD320" s="36"/>
      <c r="AE320" s="196"/>
      <c r="AF320" s="64"/>
      <c r="AG320" s="75"/>
      <c r="AH320" s="75"/>
      <c r="AI320" s="64"/>
      <c r="AJ320" s="74"/>
      <c r="AK320" s="75"/>
      <c r="AL320" s="75"/>
      <c r="AM320" s="74"/>
      <c r="AN320" s="75"/>
      <c r="AO320" s="75"/>
      <c r="AP320" s="197"/>
    </row>
    <row r="321" spans="1:42" x14ac:dyDescent="0.25">
      <c r="A321" s="183"/>
      <c r="H321" s="46"/>
      <c r="I321" s="46"/>
      <c r="L321" s="23"/>
      <c r="N321" s="23"/>
      <c r="AC321" s="193"/>
      <c r="AD321" s="36"/>
      <c r="AE321" s="196"/>
      <c r="AF321" s="64"/>
      <c r="AG321" s="75"/>
      <c r="AH321" s="75"/>
      <c r="AI321" s="64"/>
      <c r="AJ321" s="74"/>
      <c r="AK321" s="75"/>
      <c r="AL321" s="75"/>
      <c r="AM321" s="74"/>
      <c r="AN321" s="75"/>
      <c r="AO321" s="75"/>
      <c r="AP321" s="197"/>
    </row>
    <row r="322" spans="1:42" x14ac:dyDescent="0.25">
      <c r="A322" s="183"/>
      <c r="H322" s="46"/>
      <c r="I322" s="46"/>
      <c r="L322" s="23"/>
      <c r="N322" s="23"/>
      <c r="AC322" s="193"/>
      <c r="AD322" s="36"/>
      <c r="AE322" s="196"/>
      <c r="AF322" s="64"/>
      <c r="AG322" s="75"/>
      <c r="AH322" s="75"/>
      <c r="AI322" s="64"/>
      <c r="AJ322" s="74"/>
      <c r="AK322" s="75"/>
      <c r="AL322" s="75"/>
      <c r="AM322" s="74"/>
      <c r="AN322" s="75"/>
      <c r="AO322" s="75"/>
      <c r="AP322" s="197"/>
    </row>
    <row r="323" spans="1:42" x14ac:dyDescent="0.25">
      <c r="A323" s="183"/>
      <c r="H323" s="46"/>
      <c r="I323" s="46"/>
      <c r="L323" s="23"/>
      <c r="N323" s="23"/>
      <c r="AC323" s="193"/>
      <c r="AD323" s="36"/>
      <c r="AE323" s="196"/>
      <c r="AF323" s="64"/>
      <c r="AG323" s="75"/>
      <c r="AH323" s="75"/>
      <c r="AI323" s="64"/>
      <c r="AJ323" s="74"/>
      <c r="AK323" s="75"/>
      <c r="AL323" s="75"/>
      <c r="AM323" s="74"/>
      <c r="AN323" s="75"/>
      <c r="AO323" s="75"/>
      <c r="AP323" s="197"/>
    </row>
    <row r="324" spans="1:42" x14ac:dyDescent="0.25">
      <c r="A324" s="183"/>
      <c r="H324" s="46"/>
      <c r="I324" s="46"/>
      <c r="L324" s="23"/>
      <c r="N324" s="23"/>
      <c r="AC324" s="193"/>
      <c r="AD324" s="36"/>
      <c r="AE324" s="196"/>
      <c r="AF324" s="64"/>
      <c r="AG324" s="75"/>
      <c r="AH324" s="75"/>
      <c r="AI324" s="64"/>
      <c r="AJ324" s="74"/>
      <c r="AK324" s="75"/>
      <c r="AL324" s="75"/>
      <c r="AM324" s="74"/>
      <c r="AN324" s="75"/>
      <c r="AO324" s="75"/>
      <c r="AP324" s="197"/>
    </row>
    <row r="325" spans="1:42" x14ac:dyDescent="0.25">
      <c r="A325" s="183"/>
      <c r="H325" s="46"/>
      <c r="I325" s="46"/>
      <c r="L325" s="23"/>
      <c r="N325" s="23"/>
      <c r="AC325" s="193"/>
      <c r="AD325" s="36"/>
      <c r="AE325" s="196"/>
      <c r="AF325" s="64"/>
      <c r="AG325" s="75"/>
      <c r="AH325" s="75"/>
      <c r="AI325" s="64"/>
      <c r="AJ325" s="74"/>
      <c r="AK325" s="75"/>
      <c r="AL325" s="75"/>
      <c r="AM325" s="74"/>
      <c r="AN325" s="75"/>
      <c r="AO325" s="75"/>
      <c r="AP325" s="197"/>
    </row>
    <row r="326" spans="1:42" x14ac:dyDescent="0.25">
      <c r="A326" s="183"/>
      <c r="H326" s="46"/>
      <c r="I326" s="46"/>
      <c r="L326" s="23"/>
      <c r="N326" s="23"/>
      <c r="AC326" s="193"/>
      <c r="AD326" s="36"/>
      <c r="AE326" s="196"/>
      <c r="AF326" s="64"/>
      <c r="AG326" s="75"/>
      <c r="AH326" s="75"/>
      <c r="AI326" s="64"/>
      <c r="AJ326" s="74"/>
      <c r="AK326" s="75"/>
      <c r="AL326" s="75"/>
      <c r="AM326" s="74"/>
      <c r="AN326" s="75"/>
      <c r="AO326" s="75"/>
      <c r="AP326" s="197"/>
    </row>
    <row r="327" spans="1:42" x14ac:dyDescent="0.25">
      <c r="A327" s="183"/>
      <c r="H327" s="46"/>
      <c r="I327" s="46"/>
      <c r="L327" s="23"/>
      <c r="N327" s="23"/>
      <c r="AC327" s="193"/>
      <c r="AD327" s="36"/>
      <c r="AE327" s="196"/>
      <c r="AF327" s="64"/>
      <c r="AG327" s="75"/>
      <c r="AH327" s="75"/>
      <c r="AI327" s="64"/>
      <c r="AJ327" s="74"/>
      <c r="AK327" s="75"/>
      <c r="AL327" s="75"/>
      <c r="AM327" s="74"/>
      <c r="AN327" s="75"/>
      <c r="AO327" s="75"/>
      <c r="AP327" s="197"/>
    </row>
    <row r="328" spans="1:42" x14ac:dyDescent="0.25">
      <c r="A328" s="183"/>
      <c r="H328" s="46"/>
      <c r="I328" s="46"/>
      <c r="L328" s="23"/>
      <c r="N328" s="23"/>
      <c r="AC328" s="193"/>
      <c r="AD328" s="36"/>
      <c r="AE328" s="196"/>
      <c r="AF328" s="64"/>
      <c r="AG328" s="75"/>
      <c r="AH328" s="75"/>
      <c r="AI328" s="64"/>
      <c r="AJ328" s="74"/>
      <c r="AK328" s="75"/>
      <c r="AL328" s="75"/>
      <c r="AM328" s="74"/>
      <c r="AN328" s="75"/>
      <c r="AO328" s="75"/>
      <c r="AP328" s="197"/>
    </row>
    <row r="329" spans="1:42" x14ac:dyDescent="0.25">
      <c r="A329" s="183"/>
      <c r="H329" s="46"/>
      <c r="I329" s="46"/>
      <c r="L329" s="23"/>
      <c r="N329" s="23"/>
      <c r="AC329" s="193"/>
      <c r="AD329" s="36"/>
      <c r="AE329" s="196"/>
      <c r="AF329" s="64"/>
      <c r="AG329" s="75"/>
      <c r="AH329" s="75"/>
      <c r="AI329" s="64"/>
      <c r="AJ329" s="74"/>
      <c r="AK329" s="75"/>
      <c r="AL329" s="75"/>
      <c r="AM329" s="74"/>
      <c r="AN329" s="75"/>
      <c r="AO329" s="75"/>
      <c r="AP329" s="197"/>
    </row>
    <row r="330" spans="1:42" x14ac:dyDescent="0.25">
      <c r="A330" s="183"/>
      <c r="H330" s="46"/>
      <c r="I330" s="46"/>
      <c r="L330" s="23"/>
      <c r="N330" s="23"/>
      <c r="AC330" s="193"/>
      <c r="AD330" s="36"/>
      <c r="AE330" s="196"/>
      <c r="AF330" s="64"/>
      <c r="AG330" s="75"/>
      <c r="AH330" s="75"/>
      <c r="AI330" s="64"/>
      <c r="AJ330" s="74"/>
      <c r="AK330" s="75"/>
      <c r="AL330" s="75"/>
      <c r="AM330" s="74"/>
      <c r="AN330" s="75"/>
      <c r="AO330" s="75"/>
      <c r="AP330" s="197"/>
    </row>
    <row r="331" spans="1:42" x14ac:dyDescent="0.25">
      <c r="A331" s="183"/>
      <c r="H331" s="46"/>
      <c r="I331" s="46"/>
      <c r="L331" s="23"/>
      <c r="N331" s="23"/>
      <c r="AC331" s="193"/>
      <c r="AD331" s="36"/>
      <c r="AE331" s="196"/>
      <c r="AF331" s="64"/>
      <c r="AG331" s="75"/>
      <c r="AH331" s="75"/>
      <c r="AI331" s="64"/>
      <c r="AJ331" s="74"/>
      <c r="AK331" s="75"/>
      <c r="AL331" s="75"/>
      <c r="AM331" s="74"/>
      <c r="AN331" s="75"/>
      <c r="AO331" s="75"/>
      <c r="AP331" s="197"/>
    </row>
    <row r="332" spans="1:42" x14ac:dyDescent="0.25">
      <c r="A332" s="183"/>
      <c r="H332" s="46"/>
      <c r="I332" s="46"/>
      <c r="L332" s="23"/>
      <c r="N332" s="23"/>
      <c r="AC332" s="193"/>
      <c r="AD332" s="36"/>
      <c r="AE332" s="196"/>
      <c r="AF332" s="64"/>
      <c r="AG332" s="75"/>
      <c r="AH332" s="75"/>
      <c r="AI332" s="64"/>
      <c r="AJ332" s="74"/>
      <c r="AK332" s="75"/>
      <c r="AL332" s="75"/>
      <c r="AM332" s="74"/>
      <c r="AN332" s="75"/>
      <c r="AO332" s="75"/>
      <c r="AP332" s="197"/>
    </row>
    <row r="333" spans="1:42" x14ac:dyDescent="0.25">
      <c r="A333" s="183"/>
      <c r="H333" s="46"/>
      <c r="I333" s="46"/>
      <c r="L333" s="23"/>
      <c r="N333" s="23"/>
      <c r="AC333" s="193"/>
      <c r="AD333" s="36"/>
      <c r="AE333" s="196"/>
      <c r="AF333" s="64"/>
      <c r="AG333" s="75"/>
      <c r="AH333" s="75"/>
      <c r="AI333" s="64"/>
      <c r="AJ333" s="74"/>
      <c r="AK333" s="75"/>
      <c r="AL333" s="75"/>
      <c r="AM333" s="74"/>
      <c r="AN333" s="75"/>
      <c r="AO333" s="75"/>
      <c r="AP333" s="197"/>
    </row>
    <row r="334" spans="1:42" x14ac:dyDescent="0.25">
      <c r="A334" s="183"/>
      <c r="H334" s="46"/>
      <c r="I334" s="46"/>
      <c r="L334" s="23"/>
      <c r="N334" s="23"/>
      <c r="AC334" s="193"/>
      <c r="AD334" s="36"/>
      <c r="AE334" s="196"/>
      <c r="AF334" s="64"/>
      <c r="AG334" s="75"/>
      <c r="AH334" s="75"/>
      <c r="AI334" s="64"/>
      <c r="AJ334" s="74"/>
      <c r="AK334" s="75"/>
      <c r="AL334" s="75"/>
      <c r="AM334" s="74"/>
      <c r="AN334" s="75"/>
      <c r="AO334" s="75"/>
      <c r="AP334" s="197"/>
    </row>
    <row r="335" spans="1:42" x14ac:dyDescent="0.25">
      <c r="A335" s="183"/>
      <c r="H335" s="46"/>
      <c r="I335" s="46"/>
      <c r="L335" s="23"/>
      <c r="N335" s="23"/>
      <c r="AC335" s="193"/>
      <c r="AD335" s="36"/>
      <c r="AE335" s="196"/>
      <c r="AF335" s="64"/>
      <c r="AG335" s="75"/>
      <c r="AH335" s="75"/>
      <c r="AI335" s="64"/>
      <c r="AJ335" s="74"/>
      <c r="AK335" s="75"/>
      <c r="AL335" s="75"/>
      <c r="AM335" s="74"/>
      <c r="AN335" s="75"/>
      <c r="AO335" s="75"/>
      <c r="AP335" s="197"/>
    </row>
    <row r="336" spans="1:42" x14ac:dyDescent="0.25">
      <c r="A336" s="183"/>
      <c r="H336" s="46"/>
      <c r="I336" s="46"/>
      <c r="L336" s="23"/>
      <c r="N336" s="23"/>
      <c r="AC336" s="193"/>
      <c r="AD336" s="36"/>
      <c r="AE336" s="196"/>
      <c r="AF336" s="64"/>
      <c r="AG336" s="75"/>
      <c r="AH336" s="75"/>
      <c r="AI336" s="64"/>
      <c r="AJ336" s="74"/>
      <c r="AK336" s="75"/>
      <c r="AL336" s="75"/>
      <c r="AM336" s="74"/>
      <c r="AN336" s="75"/>
      <c r="AO336" s="75"/>
      <c r="AP336" s="197"/>
    </row>
    <row r="337" spans="1:42" x14ac:dyDescent="0.25">
      <c r="A337" s="183"/>
      <c r="H337" s="46"/>
      <c r="I337" s="46"/>
      <c r="L337" s="23"/>
      <c r="N337" s="23"/>
      <c r="AC337" s="193"/>
      <c r="AD337" s="36"/>
      <c r="AE337" s="196"/>
      <c r="AF337" s="64"/>
      <c r="AG337" s="75"/>
      <c r="AH337" s="75"/>
      <c r="AI337" s="64"/>
      <c r="AJ337" s="74"/>
      <c r="AK337" s="75"/>
      <c r="AL337" s="75"/>
      <c r="AM337" s="74"/>
      <c r="AN337" s="75"/>
      <c r="AO337" s="75"/>
      <c r="AP337" s="197"/>
    </row>
    <row r="338" spans="1:42" x14ac:dyDescent="0.25">
      <c r="A338" s="183"/>
      <c r="H338" s="46"/>
      <c r="I338" s="46"/>
      <c r="L338" s="23"/>
      <c r="N338" s="23"/>
      <c r="AC338" s="193"/>
      <c r="AD338" s="36"/>
      <c r="AE338" s="196"/>
      <c r="AF338" s="64"/>
      <c r="AG338" s="75"/>
      <c r="AH338" s="75"/>
      <c r="AI338" s="64"/>
      <c r="AJ338" s="74"/>
      <c r="AK338" s="75"/>
      <c r="AL338" s="75"/>
      <c r="AM338" s="74"/>
      <c r="AN338" s="75"/>
      <c r="AO338" s="75"/>
      <c r="AP338" s="197"/>
    </row>
    <row r="339" spans="1:42" x14ac:dyDescent="0.25">
      <c r="A339" s="183"/>
      <c r="H339" s="46"/>
      <c r="I339" s="46"/>
      <c r="L339" s="23"/>
      <c r="N339" s="23"/>
      <c r="AC339" s="193"/>
      <c r="AD339" s="36"/>
      <c r="AE339" s="196"/>
      <c r="AF339" s="64"/>
      <c r="AG339" s="75"/>
      <c r="AH339" s="75"/>
      <c r="AI339" s="64"/>
      <c r="AJ339" s="74"/>
      <c r="AK339" s="75"/>
      <c r="AL339" s="75"/>
      <c r="AM339" s="74"/>
      <c r="AN339" s="75"/>
      <c r="AO339" s="75"/>
      <c r="AP339" s="197"/>
    </row>
    <row r="340" spans="1:42" x14ac:dyDescent="0.25">
      <c r="A340" s="183"/>
      <c r="H340" s="46"/>
      <c r="I340" s="46"/>
      <c r="L340" s="23"/>
      <c r="N340" s="23"/>
      <c r="AC340" s="193"/>
      <c r="AD340" s="36"/>
      <c r="AE340" s="196"/>
      <c r="AF340" s="64"/>
      <c r="AG340" s="75"/>
      <c r="AH340" s="75"/>
      <c r="AI340" s="64"/>
      <c r="AJ340" s="74"/>
      <c r="AK340" s="75"/>
      <c r="AL340" s="75"/>
      <c r="AM340" s="74"/>
      <c r="AN340" s="75"/>
      <c r="AO340" s="75"/>
      <c r="AP340" s="197"/>
    </row>
    <row r="341" spans="1:42" x14ac:dyDescent="0.25">
      <c r="A341" s="183"/>
      <c r="H341" s="46"/>
      <c r="I341" s="46"/>
      <c r="L341" s="23"/>
      <c r="N341" s="23"/>
      <c r="AC341" s="193"/>
      <c r="AD341" s="36"/>
      <c r="AE341" s="196"/>
      <c r="AF341" s="64"/>
      <c r="AG341" s="75"/>
      <c r="AH341" s="75"/>
      <c r="AI341" s="64"/>
      <c r="AJ341" s="74"/>
      <c r="AK341" s="75"/>
      <c r="AL341" s="75"/>
      <c r="AM341" s="74"/>
      <c r="AN341" s="75"/>
      <c r="AO341" s="75"/>
      <c r="AP341" s="197"/>
    </row>
    <row r="342" spans="1:42" x14ac:dyDescent="0.25">
      <c r="A342" s="183"/>
      <c r="H342" s="46"/>
      <c r="I342" s="46"/>
      <c r="L342" s="23"/>
      <c r="N342" s="23"/>
      <c r="AC342" s="193"/>
      <c r="AD342" s="36"/>
      <c r="AE342" s="196"/>
      <c r="AF342" s="64"/>
      <c r="AG342" s="75"/>
      <c r="AH342" s="75"/>
      <c r="AI342" s="64"/>
      <c r="AJ342" s="74"/>
      <c r="AK342" s="75"/>
      <c r="AL342" s="75"/>
      <c r="AM342" s="74"/>
      <c r="AN342" s="75"/>
      <c r="AO342" s="75"/>
      <c r="AP342" s="197"/>
    </row>
    <row r="343" spans="1:42" x14ac:dyDescent="0.25">
      <c r="A343" s="183"/>
      <c r="H343" s="46"/>
      <c r="I343" s="46"/>
      <c r="L343" s="23"/>
      <c r="N343" s="23"/>
      <c r="AC343" s="193"/>
      <c r="AD343" s="36"/>
      <c r="AE343" s="196"/>
      <c r="AF343" s="64"/>
      <c r="AG343" s="75"/>
      <c r="AH343" s="75"/>
      <c r="AI343" s="64"/>
      <c r="AJ343" s="74"/>
      <c r="AK343" s="75"/>
      <c r="AL343" s="75"/>
      <c r="AM343" s="74"/>
      <c r="AN343" s="75"/>
      <c r="AO343" s="75"/>
      <c r="AP343" s="197"/>
    </row>
    <row r="344" spans="1:42" x14ac:dyDescent="0.25">
      <c r="A344" s="183"/>
      <c r="H344" s="46"/>
      <c r="I344" s="46"/>
      <c r="L344" s="23"/>
      <c r="N344" s="23"/>
      <c r="AC344" s="193"/>
      <c r="AD344" s="36"/>
      <c r="AE344" s="196"/>
      <c r="AF344" s="64"/>
      <c r="AG344" s="75"/>
      <c r="AH344" s="75"/>
      <c r="AI344" s="64"/>
      <c r="AJ344" s="74"/>
      <c r="AK344" s="75"/>
      <c r="AL344" s="75"/>
      <c r="AM344" s="74"/>
      <c r="AN344" s="75"/>
      <c r="AO344" s="75"/>
      <c r="AP344" s="197"/>
    </row>
    <row r="345" spans="1:42" x14ac:dyDescent="0.25">
      <c r="A345" s="183"/>
      <c r="H345" s="46"/>
      <c r="I345" s="46"/>
      <c r="L345" s="23"/>
      <c r="N345" s="23"/>
      <c r="AC345" s="193"/>
      <c r="AD345" s="36"/>
      <c r="AE345" s="196"/>
      <c r="AF345" s="64"/>
      <c r="AG345" s="75"/>
      <c r="AH345" s="75"/>
      <c r="AI345" s="64"/>
      <c r="AJ345" s="74"/>
      <c r="AK345" s="75"/>
      <c r="AL345" s="75"/>
      <c r="AM345" s="74"/>
      <c r="AN345" s="75"/>
      <c r="AO345" s="75"/>
      <c r="AP345" s="197"/>
    </row>
    <row r="346" spans="1:42" x14ac:dyDescent="0.25">
      <c r="A346" s="183"/>
      <c r="H346" s="46"/>
      <c r="I346" s="46"/>
      <c r="L346" s="23"/>
      <c r="N346" s="23"/>
      <c r="AC346" s="193"/>
      <c r="AD346" s="36"/>
      <c r="AE346" s="196"/>
      <c r="AF346" s="64"/>
      <c r="AG346" s="75"/>
      <c r="AH346" s="75"/>
      <c r="AI346" s="64"/>
      <c r="AJ346" s="74"/>
      <c r="AK346" s="75"/>
      <c r="AL346" s="75"/>
      <c r="AM346" s="74"/>
      <c r="AN346" s="75"/>
      <c r="AO346" s="75"/>
      <c r="AP346" s="197"/>
    </row>
    <row r="347" spans="1:42" x14ac:dyDescent="0.25">
      <c r="A347" s="183"/>
      <c r="H347" s="46"/>
      <c r="I347" s="46"/>
      <c r="L347" s="23"/>
      <c r="N347" s="23"/>
      <c r="AC347" s="193"/>
      <c r="AD347" s="36"/>
      <c r="AE347" s="196"/>
      <c r="AF347" s="64"/>
      <c r="AG347" s="75"/>
      <c r="AH347" s="75"/>
      <c r="AI347" s="64"/>
      <c r="AJ347" s="74"/>
      <c r="AK347" s="75"/>
      <c r="AL347" s="75"/>
      <c r="AM347" s="74"/>
      <c r="AN347" s="75"/>
      <c r="AO347" s="75"/>
      <c r="AP347" s="197"/>
    </row>
    <row r="348" spans="1:42" x14ac:dyDescent="0.25">
      <c r="A348" s="183"/>
      <c r="H348" s="46"/>
      <c r="I348" s="46"/>
      <c r="L348" s="23"/>
      <c r="N348" s="23"/>
      <c r="AC348" s="193"/>
      <c r="AD348" s="36"/>
      <c r="AE348" s="196"/>
      <c r="AF348" s="64"/>
      <c r="AG348" s="75"/>
      <c r="AH348" s="75"/>
      <c r="AI348" s="64"/>
      <c r="AJ348" s="74"/>
      <c r="AK348" s="75"/>
      <c r="AL348" s="75"/>
      <c r="AM348" s="74"/>
      <c r="AN348" s="75"/>
      <c r="AO348" s="75"/>
      <c r="AP348" s="197"/>
    </row>
    <row r="349" spans="1:42" x14ac:dyDescent="0.25">
      <c r="A349" s="183"/>
      <c r="H349" s="46"/>
      <c r="I349" s="46"/>
      <c r="L349" s="23"/>
      <c r="N349" s="23"/>
      <c r="AC349" s="193"/>
      <c r="AD349" s="36"/>
      <c r="AE349" s="196"/>
      <c r="AF349" s="64"/>
      <c r="AG349" s="75"/>
      <c r="AH349" s="75"/>
      <c r="AI349" s="64"/>
      <c r="AJ349" s="74"/>
      <c r="AK349" s="75"/>
      <c r="AL349" s="75"/>
      <c r="AM349" s="74"/>
      <c r="AN349" s="75"/>
      <c r="AO349" s="75"/>
      <c r="AP349" s="197"/>
    </row>
    <row r="350" spans="1:42" x14ac:dyDescent="0.25">
      <c r="A350" s="183"/>
      <c r="H350" s="46"/>
      <c r="I350" s="46"/>
      <c r="L350" s="23"/>
      <c r="N350" s="23"/>
      <c r="AC350" s="193"/>
      <c r="AD350" s="36"/>
      <c r="AE350" s="196"/>
      <c r="AF350" s="64"/>
      <c r="AG350" s="75"/>
      <c r="AH350" s="75"/>
      <c r="AI350" s="64"/>
      <c r="AJ350" s="74"/>
      <c r="AK350" s="75"/>
      <c r="AL350" s="75"/>
      <c r="AM350" s="74"/>
      <c r="AN350" s="75"/>
      <c r="AO350" s="75"/>
      <c r="AP350" s="197"/>
    </row>
    <row r="351" spans="1:42" x14ac:dyDescent="0.25">
      <c r="A351" s="183"/>
      <c r="H351" s="46"/>
      <c r="I351" s="46"/>
      <c r="L351" s="23"/>
      <c r="N351" s="23"/>
      <c r="AC351" s="193"/>
      <c r="AD351" s="36"/>
      <c r="AE351" s="196"/>
      <c r="AF351" s="64"/>
      <c r="AG351" s="75"/>
      <c r="AH351" s="75"/>
      <c r="AI351" s="64"/>
      <c r="AJ351" s="74"/>
      <c r="AK351" s="75"/>
      <c r="AL351" s="75"/>
      <c r="AM351" s="74"/>
      <c r="AN351" s="75"/>
      <c r="AO351" s="75"/>
      <c r="AP351" s="197"/>
    </row>
    <row r="352" spans="1:42" x14ac:dyDescent="0.25">
      <c r="A352" s="183"/>
      <c r="H352" s="46"/>
      <c r="I352" s="46"/>
      <c r="L352" s="23"/>
      <c r="N352" s="23"/>
      <c r="AC352" s="193"/>
      <c r="AD352" s="36"/>
      <c r="AE352" s="196"/>
      <c r="AF352" s="64"/>
      <c r="AG352" s="75"/>
      <c r="AH352" s="75"/>
      <c r="AI352" s="64"/>
      <c r="AJ352" s="74"/>
      <c r="AK352" s="75"/>
      <c r="AL352" s="75"/>
      <c r="AM352" s="74"/>
      <c r="AN352" s="75"/>
      <c r="AO352" s="75"/>
      <c r="AP352" s="197"/>
    </row>
    <row r="353" spans="1:42" x14ac:dyDescent="0.25">
      <c r="A353" s="183"/>
      <c r="H353" s="46"/>
      <c r="I353" s="46"/>
      <c r="L353" s="23"/>
      <c r="N353" s="23"/>
      <c r="AC353" s="193"/>
      <c r="AD353" s="36"/>
      <c r="AE353" s="196"/>
      <c r="AF353" s="64"/>
      <c r="AG353" s="75"/>
      <c r="AH353" s="75"/>
      <c r="AI353" s="64"/>
      <c r="AJ353" s="74"/>
      <c r="AK353" s="75"/>
      <c r="AL353" s="75"/>
      <c r="AM353" s="74"/>
      <c r="AN353" s="75"/>
      <c r="AO353" s="75"/>
      <c r="AP353" s="197"/>
    </row>
    <row r="354" spans="1:42" x14ac:dyDescent="0.25">
      <c r="A354" s="183"/>
      <c r="H354" s="46"/>
      <c r="I354" s="46"/>
      <c r="L354" s="23"/>
      <c r="N354" s="23"/>
      <c r="AC354" s="193"/>
      <c r="AD354" s="36"/>
      <c r="AE354" s="196"/>
      <c r="AF354" s="64"/>
      <c r="AG354" s="75"/>
      <c r="AH354" s="75"/>
      <c r="AI354" s="64"/>
      <c r="AJ354" s="74"/>
      <c r="AK354" s="75"/>
      <c r="AL354" s="75"/>
      <c r="AM354" s="74"/>
      <c r="AN354" s="75"/>
      <c r="AO354" s="75"/>
      <c r="AP354" s="197"/>
    </row>
    <row r="355" spans="1:42" x14ac:dyDescent="0.25">
      <c r="A355" s="183"/>
      <c r="H355" s="46"/>
      <c r="I355" s="46"/>
      <c r="L355" s="23"/>
      <c r="N355" s="23"/>
      <c r="AC355" s="193"/>
      <c r="AD355" s="36"/>
      <c r="AE355" s="196"/>
      <c r="AF355" s="64"/>
      <c r="AG355" s="75"/>
      <c r="AH355" s="75"/>
      <c r="AI355" s="64"/>
      <c r="AJ355" s="74"/>
      <c r="AK355" s="75"/>
      <c r="AL355" s="75"/>
      <c r="AM355" s="74"/>
      <c r="AN355" s="75"/>
      <c r="AO355" s="75"/>
      <c r="AP355" s="197"/>
    </row>
    <row r="356" spans="1:42" x14ac:dyDescent="0.25">
      <c r="A356" s="183"/>
      <c r="H356" s="46"/>
      <c r="I356" s="46"/>
      <c r="L356" s="23"/>
      <c r="N356" s="23"/>
      <c r="AC356" s="193"/>
      <c r="AD356" s="36"/>
      <c r="AE356" s="196"/>
      <c r="AF356" s="64"/>
      <c r="AG356" s="75"/>
      <c r="AH356" s="75"/>
      <c r="AI356" s="64"/>
      <c r="AJ356" s="74"/>
      <c r="AK356" s="75"/>
      <c r="AL356" s="75"/>
      <c r="AM356" s="74"/>
      <c r="AN356" s="75"/>
      <c r="AO356" s="75"/>
      <c r="AP356" s="197"/>
    </row>
    <row r="357" spans="1:42" x14ac:dyDescent="0.25">
      <c r="A357" s="183"/>
      <c r="H357" s="46"/>
      <c r="I357" s="46"/>
      <c r="L357" s="23"/>
      <c r="N357" s="23"/>
      <c r="AC357" s="193"/>
      <c r="AD357" s="36"/>
      <c r="AE357" s="196"/>
      <c r="AF357" s="64"/>
      <c r="AG357" s="75"/>
      <c r="AH357" s="75"/>
      <c r="AI357" s="64"/>
      <c r="AJ357" s="74"/>
      <c r="AK357" s="75"/>
      <c r="AL357" s="75"/>
      <c r="AM357" s="74"/>
      <c r="AN357" s="75"/>
      <c r="AO357" s="75"/>
      <c r="AP357" s="197"/>
    </row>
    <row r="358" spans="1:42" x14ac:dyDescent="0.25">
      <c r="A358" s="183"/>
      <c r="H358" s="46"/>
      <c r="I358" s="46"/>
      <c r="L358" s="23"/>
      <c r="N358" s="23"/>
      <c r="AC358" s="193"/>
      <c r="AD358" s="36"/>
      <c r="AE358" s="196"/>
      <c r="AF358" s="64"/>
      <c r="AG358" s="75"/>
      <c r="AH358" s="75"/>
      <c r="AI358" s="64"/>
      <c r="AJ358" s="74"/>
      <c r="AK358" s="75"/>
      <c r="AL358" s="75"/>
      <c r="AM358" s="74"/>
      <c r="AN358" s="75"/>
      <c r="AO358" s="75"/>
      <c r="AP358" s="197"/>
    </row>
    <row r="359" spans="1:42" x14ac:dyDescent="0.25">
      <c r="A359" s="183"/>
      <c r="H359" s="46"/>
      <c r="I359" s="46"/>
      <c r="L359" s="23"/>
      <c r="N359" s="23"/>
      <c r="AC359" s="193"/>
      <c r="AD359" s="36"/>
      <c r="AE359" s="196"/>
      <c r="AF359" s="64"/>
      <c r="AG359" s="75"/>
      <c r="AH359" s="75"/>
      <c r="AI359" s="64"/>
      <c r="AJ359" s="74"/>
      <c r="AK359" s="75"/>
      <c r="AL359" s="75"/>
      <c r="AM359" s="74"/>
      <c r="AN359" s="75"/>
      <c r="AO359" s="75"/>
      <c r="AP359" s="197"/>
    </row>
    <row r="360" spans="1:42" x14ac:dyDescent="0.25">
      <c r="A360" s="183"/>
      <c r="H360" s="46"/>
      <c r="I360" s="46"/>
      <c r="L360" s="23"/>
      <c r="N360" s="23"/>
      <c r="AC360" s="193"/>
      <c r="AD360" s="36"/>
      <c r="AE360" s="196"/>
      <c r="AF360" s="64"/>
      <c r="AG360" s="75"/>
      <c r="AH360" s="75"/>
      <c r="AI360" s="64"/>
      <c r="AJ360" s="74"/>
      <c r="AK360" s="75"/>
      <c r="AL360" s="75"/>
      <c r="AM360" s="74"/>
      <c r="AN360" s="75"/>
      <c r="AO360" s="75"/>
      <c r="AP360" s="197"/>
    </row>
    <row r="361" spans="1:42" x14ac:dyDescent="0.25">
      <c r="A361" s="183"/>
      <c r="H361" s="46"/>
      <c r="I361" s="46"/>
      <c r="L361" s="23"/>
      <c r="N361" s="23"/>
      <c r="AC361" s="193"/>
      <c r="AD361" s="36"/>
      <c r="AE361" s="196"/>
      <c r="AF361" s="64"/>
      <c r="AG361" s="75"/>
      <c r="AH361" s="75"/>
      <c r="AI361" s="64"/>
      <c r="AJ361" s="74"/>
      <c r="AK361" s="75"/>
      <c r="AL361" s="75"/>
      <c r="AM361" s="74"/>
      <c r="AN361" s="75"/>
      <c r="AO361" s="75"/>
      <c r="AP361" s="197"/>
    </row>
    <row r="362" spans="1:42" x14ac:dyDescent="0.25">
      <c r="A362" s="183"/>
      <c r="H362" s="46"/>
      <c r="I362" s="46"/>
      <c r="L362" s="23"/>
      <c r="N362" s="23"/>
      <c r="AC362" s="193"/>
      <c r="AD362" s="36"/>
      <c r="AE362" s="196"/>
      <c r="AF362" s="64"/>
      <c r="AG362" s="75"/>
      <c r="AH362" s="75"/>
      <c r="AI362" s="64"/>
      <c r="AJ362" s="74"/>
      <c r="AK362" s="75"/>
      <c r="AL362" s="75"/>
      <c r="AM362" s="74"/>
      <c r="AN362" s="75"/>
      <c r="AO362" s="75"/>
      <c r="AP362" s="197"/>
    </row>
    <row r="363" spans="1:42" x14ac:dyDescent="0.25">
      <c r="A363" s="183"/>
      <c r="H363" s="46"/>
      <c r="I363" s="46"/>
      <c r="L363" s="23"/>
      <c r="N363" s="23"/>
      <c r="AC363" s="193"/>
      <c r="AD363" s="36"/>
      <c r="AE363" s="196"/>
      <c r="AF363" s="64"/>
      <c r="AG363" s="75"/>
      <c r="AH363" s="75"/>
      <c r="AI363" s="64"/>
      <c r="AJ363" s="74"/>
      <c r="AK363" s="75"/>
      <c r="AL363" s="75"/>
      <c r="AM363" s="74"/>
      <c r="AN363" s="75"/>
      <c r="AO363" s="75"/>
      <c r="AP363" s="197"/>
    </row>
    <row r="364" spans="1:42" x14ac:dyDescent="0.25">
      <c r="A364" s="183"/>
      <c r="H364" s="46"/>
      <c r="I364" s="46"/>
      <c r="L364" s="23"/>
      <c r="N364" s="23"/>
      <c r="AC364" s="193"/>
      <c r="AD364" s="36"/>
      <c r="AE364" s="196"/>
      <c r="AF364" s="64"/>
      <c r="AG364" s="75"/>
      <c r="AH364" s="75"/>
      <c r="AI364" s="64"/>
      <c r="AJ364" s="74"/>
      <c r="AK364" s="75"/>
      <c r="AL364" s="75"/>
      <c r="AM364" s="74"/>
      <c r="AN364" s="75"/>
      <c r="AO364" s="75"/>
      <c r="AP364" s="197"/>
    </row>
    <row r="365" spans="1:42" x14ac:dyDescent="0.25">
      <c r="A365" s="183"/>
      <c r="H365" s="46"/>
      <c r="I365" s="46"/>
      <c r="L365" s="23"/>
      <c r="N365" s="23"/>
      <c r="AC365" s="193"/>
      <c r="AD365" s="36"/>
      <c r="AE365" s="196"/>
      <c r="AF365" s="64"/>
      <c r="AG365" s="75"/>
      <c r="AH365" s="75"/>
      <c r="AI365" s="64"/>
      <c r="AJ365" s="74"/>
      <c r="AK365" s="75"/>
      <c r="AL365" s="75"/>
      <c r="AM365" s="74"/>
      <c r="AN365" s="75"/>
      <c r="AO365" s="75"/>
      <c r="AP365" s="197"/>
    </row>
    <row r="366" spans="1:42" x14ac:dyDescent="0.25">
      <c r="A366" s="183"/>
      <c r="H366" s="46"/>
      <c r="I366" s="46"/>
      <c r="L366" s="23"/>
      <c r="N366" s="23"/>
      <c r="AC366" s="193"/>
      <c r="AD366" s="36"/>
      <c r="AE366" s="196"/>
      <c r="AF366" s="64"/>
      <c r="AG366" s="75"/>
      <c r="AH366" s="75"/>
      <c r="AI366" s="64"/>
      <c r="AJ366" s="74"/>
      <c r="AK366" s="75"/>
      <c r="AL366" s="75"/>
      <c r="AM366" s="74"/>
      <c r="AN366" s="75"/>
      <c r="AO366" s="75"/>
      <c r="AP366" s="197"/>
    </row>
    <row r="367" spans="1:42" x14ac:dyDescent="0.25">
      <c r="A367" s="183"/>
      <c r="H367" s="46"/>
      <c r="I367" s="46"/>
      <c r="L367" s="23"/>
      <c r="N367" s="23"/>
      <c r="AC367" s="193"/>
      <c r="AD367" s="36"/>
      <c r="AE367" s="196"/>
      <c r="AF367" s="64"/>
      <c r="AG367" s="75"/>
      <c r="AH367" s="75"/>
      <c r="AI367" s="64"/>
      <c r="AJ367" s="74"/>
      <c r="AK367" s="75"/>
      <c r="AL367" s="75"/>
      <c r="AM367" s="74"/>
      <c r="AN367" s="75"/>
      <c r="AO367" s="75"/>
      <c r="AP367" s="197"/>
    </row>
    <row r="368" spans="1:42" x14ac:dyDescent="0.25">
      <c r="A368" s="183"/>
      <c r="H368" s="46"/>
      <c r="I368" s="46"/>
      <c r="L368" s="23"/>
      <c r="N368" s="23"/>
      <c r="AC368" s="193"/>
      <c r="AD368" s="36"/>
      <c r="AE368" s="196"/>
      <c r="AF368" s="64"/>
      <c r="AG368" s="75"/>
      <c r="AH368" s="75"/>
      <c r="AI368" s="64"/>
      <c r="AJ368" s="74"/>
      <c r="AK368" s="75"/>
      <c r="AL368" s="75"/>
      <c r="AM368" s="74"/>
      <c r="AN368" s="75"/>
      <c r="AO368" s="75"/>
      <c r="AP368" s="197"/>
    </row>
    <row r="369" spans="1:42" x14ac:dyDescent="0.25">
      <c r="A369" s="183"/>
      <c r="H369" s="46"/>
      <c r="I369" s="46"/>
      <c r="L369" s="23"/>
      <c r="N369" s="23"/>
      <c r="AC369" s="193"/>
      <c r="AD369" s="36"/>
      <c r="AE369" s="196"/>
      <c r="AF369" s="64"/>
      <c r="AG369" s="75"/>
      <c r="AH369" s="75"/>
      <c r="AI369" s="64"/>
      <c r="AJ369" s="74"/>
      <c r="AK369" s="75"/>
      <c r="AL369" s="75"/>
      <c r="AM369" s="74"/>
      <c r="AN369" s="75"/>
      <c r="AO369" s="75"/>
      <c r="AP369" s="197"/>
    </row>
    <row r="370" spans="1:42" x14ac:dyDescent="0.25">
      <c r="A370" s="183"/>
      <c r="H370" s="46"/>
      <c r="I370" s="46"/>
      <c r="L370" s="23"/>
      <c r="N370" s="23"/>
      <c r="AC370" s="193"/>
      <c r="AD370" s="36"/>
      <c r="AE370" s="196"/>
      <c r="AF370" s="64"/>
      <c r="AG370" s="75"/>
      <c r="AH370" s="75"/>
      <c r="AI370" s="64"/>
      <c r="AJ370" s="74"/>
      <c r="AK370" s="75"/>
      <c r="AL370" s="75"/>
      <c r="AM370" s="74"/>
      <c r="AN370" s="75"/>
      <c r="AO370" s="75"/>
      <c r="AP370" s="197"/>
    </row>
    <row r="371" spans="1:42" x14ac:dyDescent="0.25">
      <c r="A371" s="183"/>
      <c r="H371" s="46"/>
      <c r="I371" s="46"/>
      <c r="L371" s="23"/>
      <c r="N371" s="23"/>
      <c r="AC371" s="193"/>
      <c r="AD371" s="36"/>
      <c r="AE371" s="196"/>
      <c r="AF371" s="64"/>
      <c r="AG371" s="75"/>
      <c r="AH371" s="75"/>
      <c r="AI371" s="64"/>
      <c r="AJ371" s="74"/>
      <c r="AK371" s="75"/>
      <c r="AL371" s="75"/>
      <c r="AM371" s="74"/>
      <c r="AN371" s="75"/>
      <c r="AO371" s="75"/>
      <c r="AP371" s="197"/>
    </row>
    <row r="372" spans="1:42" x14ac:dyDescent="0.25">
      <c r="A372" s="183"/>
      <c r="H372" s="46"/>
      <c r="I372" s="46"/>
      <c r="L372" s="23"/>
      <c r="N372" s="23"/>
      <c r="AC372" s="193"/>
      <c r="AD372" s="36"/>
      <c r="AE372" s="196"/>
      <c r="AF372" s="64"/>
      <c r="AG372" s="75"/>
      <c r="AH372" s="75"/>
      <c r="AI372" s="64"/>
      <c r="AJ372" s="74"/>
      <c r="AK372" s="75"/>
      <c r="AL372" s="75"/>
      <c r="AM372" s="74"/>
      <c r="AN372" s="75"/>
      <c r="AO372" s="75"/>
      <c r="AP372" s="197"/>
    </row>
    <row r="373" spans="1:42" x14ac:dyDescent="0.25">
      <c r="A373" s="183"/>
      <c r="H373" s="46"/>
      <c r="I373" s="46"/>
      <c r="L373" s="23"/>
      <c r="N373" s="23"/>
      <c r="AC373" s="193"/>
      <c r="AD373" s="36"/>
      <c r="AE373" s="196"/>
      <c r="AF373" s="64"/>
      <c r="AG373" s="75"/>
      <c r="AH373" s="75"/>
      <c r="AI373" s="64"/>
      <c r="AJ373" s="74"/>
      <c r="AK373" s="75"/>
      <c r="AL373" s="75"/>
      <c r="AM373" s="74"/>
      <c r="AN373" s="75"/>
      <c r="AO373" s="75"/>
      <c r="AP373" s="197"/>
    </row>
    <row r="374" spans="1:42" x14ac:dyDescent="0.25">
      <c r="A374" s="183"/>
      <c r="H374" s="46"/>
      <c r="I374" s="46"/>
      <c r="L374" s="23"/>
      <c r="N374" s="23"/>
      <c r="AC374" s="193"/>
      <c r="AD374" s="36"/>
      <c r="AE374" s="196"/>
      <c r="AF374" s="64"/>
      <c r="AG374" s="75"/>
      <c r="AH374" s="75"/>
      <c r="AI374" s="64"/>
      <c r="AJ374" s="74"/>
      <c r="AK374" s="75"/>
      <c r="AL374" s="75"/>
      <c r="AM374" s="74"/>
      <c r="AN374" s="75"/>
      <c r="AO374" s="75"/>
      <c r="AP374" s="197"/>
    </row>
    <row r="375" spans="1:42" x14ac:dyDescent="0.25">
      <c r="A375" s="183"/>
      <c r="H375" s="46"/>
      <c r="I375" s="46"/>
      <c r="L375" s="23"/>
      <c r="N375" s="23"/>
      <c r="AC375" s="193"/>
      <c r="AD375" s="36"/>
      <c r="AE375" s="196"/>
      <c r="AF375" s="64"/>
      <c r="AG375" s="75"/>
      <c r="AH375" s="75"/>
      <c r="AI375" s="64"/>
      <c r="AJ375" s="74"/>
      <c r="AK375" s="75"/>
      <c r="AL375" s="75"/>
      <c r="AM375" s="74"/>
      <c r="AN375" s="75"/>
      <c r="AO375" s="75"/>
      <c r="AP375" s="197"/>
    </row>
    <row r="376" spans="1:42" x14ac:dyDescent="0.25">
      <c r="A376" s="183"/>
      <c r="H376" s="46"/>
      <c r="I376" s="46"/>
      <c r="L376" s="23"/>
      <c r="N376" s="23"/>
      <c r="AC376" s="193"/>
      <c r="AD376" s="36"/>
      <c r="AE376" s="196"/>
      <c r="AF376" s="64"/>
      <c r="AG376" s="75"/>
      <c r="AH376" s="75"/>
      <c r="AI376" s="64"/>
      <c r="AJ376" s="74"/>
      <c r="AK376" s="75"/>
      <c r="AL376" s="75"/>
      <c r="AM376" s="74"/>
      <c r="AN376" s="75"/>
      <c r="AO376" s="75"/>
      <c r="AP376" s="197"/>
    </row>
    <row r="377" spans="1:42" x14ac:dyDescent="0.25">
      <c r="A377" s="183"/>
      <c r="H377" s="46"/>
      <c r="I377" s="46"/>
      <c r="L377" s="23"/>
      <c r="N377" s="23"/>
      <c r="AC377" s="193"/>
      <c r="AD377" s="36"/>
      <c r="AE377" s="196"/>
      <c r="AF377" s="64"/>
      <c r="AG377" s="75"/>
      <c r="AH377" s="75"/>
      <c r="AI377" s="64"/>
      <c r="AJ377" s="74"/>
      <c r="AK377" s="75"/>
      <c r="AL377" s="75"/>
      <c r="AM377" s="74"/>
      <c r="AN377" s="75"/>
      <c r="AO377" s="75"/>
      <c r="AP377" s="197"/>
    </row>
    <row r="378" spans="1:42" x14ac:dyDescent="0.25">
      <c r="A378" s="183"/>
      <c r="H378" s="46"/>
      <c r="I378" s="46"/>
      <c r="L378" s="23"/>
      <c r="N378" s="23"/>
      <c r="AC378" s="193"/>
      <c r="AD378" s="36"/>
      <c r="AE378" s="196"/>
      <c r="AF378" s="64"/>
      <c r="AG378" s="75"/>
      <c r="AH378" s="75"/>
      <c r="AI378" s="64"/>
      <c r="AJ378" s="74"/>
      <c r="AK378" s="75"/>
      <c r="AL378" s="75"/>
      <c r="AM378" s="74"/>
      <c r="AN378" s="75"/>
      <c r="AO378" s="75"/>
      <c r="AP378" s="197"/>
    </row>
    <row r="379" spans="1:42" x14ac:dyDescent="0.25">
      <c r="A379" s="183"/>
      <c r="H379" s="46"/>
      <c r="I379" s="46"/>
      <c r="L379" s="23"/>
      <c r="N379" s="23"/>
      <c r="AC379" s="193"/>
      <c r="AD379" s="36"/>
      <c r="AE379" s="196"/>
      <c r="AF379" s="64"/>
      <c r="AG379" s="75"/>
      <c r="AH379" s="75"/>
      <c r="AI379" s="64"/>
      <c r="AJ379" s="74"/>
      <c r="AK379" s="75"/>
      <c r="AL379" s="75"/>
      <c r="AM379" s="74"/>
      <c r="AN379" s="75"/>
      <c r="AO379" s="75"/>
      <c r="AP379" s="197"/>
    </row>
    <row r="380" spans="1:42" x14ac:dyDescent="0.25">
      <c r="A380" s="183"/>
      <c r="H380" s="46"/>
      <c r="I380" s="46"/>
      <c r="L380" s="23"/>
      <c r="N380" s="23"/>
      <c r="AC380" s="193"/>
      <c r="AD380" s="36"/>
      <c r="AE380" s="196"/>
      <c r="AF380" s="64"/>
      <c r="AG380" s="75"/>
      <c r="AH380" s="75"/>
      <c r="AI380" s="64"/>
      <c r="AJ380" s="74"/>
      <c r="AK380" s="75"/>
      <c r="AL380" s="75"/>
      <c r="AM380" s="74"/>
      <c r="AN380" s="75"/>
      <c r="AO380" s="75"/>
      <c r="AP380" s="197"/>
    </row>
    <row r="381" spans="1:42" x14ac:dyDescent="0.25">
      <c r="A381" s="183"/>
      <c r="H381" s="46"/>
      <c r="I381" s="46"/>
      <c r="L381" s="23"/>
      <c r="N381" s="23"/>
      <c r="AC381" s="193"/>
      <c r="AD381" s="36"/>
      <c r="AE381" s="196"/>
      <c r="AF381" s="64"/>
      <c r="AG381" s="75"/>
      <c r="AH381" s="75"/>
      <c r="AI381" s="64"/>
      <c r="AJ381" s="74"/>
      <c r="AK381" s="75"/>
      <c r="AL381" s="75"/>
      <c r="AM381" s="74"/>
      <c r="AN381" s="75"/>
      <c r="AO381" s="75"/>
      <c r="AP381" s="197"/>
    </row>
    <row r="382" spans="1:42" x14ac:dyDescent="0.25">
      <c r="A382" s="183"/>
      <c r="H382" s="46"/>
      <c r="I382" s="46"/>
      <c r="L382" s="23"/>
      <c r="N382" s="23"/>
      <c r="AC382" s="193"/>
      <c r="AD382" s="36"/>
      <c r="AE382" s="196"/>
      <c r="AF382" s="64"/>
      <c r="AG382" s="75"/>
      <c r="AH382" s="75"/>
      <c r="AI382" s="64"/>
      <c r="AJ382" s="74"/>
      <c r="AK382" s="75"/>
      <c r="AL382" s="75"/>
      <c r="AM382" s="74"/>
      <c r="AN382" s="75"/>
      <c r="AO382" s="75"/>
      <c r="AP382" s="197"/>
    </row>
    <row r="383" spans="1:42" x14ac:dyDescent="0.25">
      <c r="A383" s="183"/>
      <c r="H383" s="46"/>
      <c r="I383" s="46"/>
      <c r="L383" s="23"/>
      <c r="N383" s="23"/>
      <c r="AC383" s="193"/>
      <c r="AD383" s="36"/>
      <c r="AE383" s="196"/>
      <c r="AF383" s="64"/>
      <c r="AG383" s="75"/>
      <c r="AH383" s="75"/>
      <c r="AI383" s="64"/>
      <c r="AJ383" s="74"/>
      <c r="AK383" s="75"/>
      <c r="AL383" s="75"/>
      <c r="AM383" s="74"/>
      <c r="AN383" s="75"/>
      <c r="AO383" s="75"/>
      <c r="AP383" s="197"/>
    </row>
    <row r="384" spans="1:42" x14ac:dyDescent="0.25">
      <c r="A384" s="183"/>
      <c r="H384" s="46"/>
      <c r="I384" s="46"/>
      <c r="L384" s="23"/>
      <c r="N384" s="23"/>
      <c r="AC384" s="193"/>
      <c r="AD384" s="36"/>
      <c r="AE384" s="196"/>
      <c r="AF384" s="64"/>
      <c r="AG384" s="75"/>
      <c r="AH384" s="75"/>
      <c r="AI384" s="64"/>
      <c r="AJ384" s="74"/>
      <c r="AK384" s="75"/>
      <c r="AL384" s="75"/>
      <c r="AM384" s="74"/>
      <c r="AN384" s="75"/>
      <c r="AO384" s="75"/>
      <c r="AP384" s="197"/>
    </row>
    <row r="385" spans="1:42" x14ac:dyDescent="0.25">
      <c r="A385" s="183"/>
      <c r="H385" s="46"/>
      <c r="I385" s="46"/>
      <c r="L385" s="23"/>
      <c r="N385" s="23"/>
      <c r="AC385" s="193"/>
      <c r="AD385" s="36"/>
      <c r="AE385" s="196"/>
      <c r="AF385" s="64"/>
      <c r="AG385" s="75"/>
      <c r="AH385" s="75"/>
      <c r="AI385" s="64"/>
      <c r="AJ385" s="74"/>
      <c r="AK385" s="75"/>
      <c r="AL385" s="75"/>
      <c r="AM385" s="74"/>
      <c r="AN385" s="75"/>
      <c r="AO385" s="75"/>
      <c r="AP385" s="197"/>
    </row>
    <row r="386" spans="1:42" x14ac:dyDescent="0.25">
      <c r="A386" s="183"/>
      <c r="H386" s="46"/>
      <c r="I386" s="46"/>
      <c r="L386" s="23"/>
      <c r="N386" s="23"/>
      <c r="AC386" s="193"/>
      <c r="AD386" s="36"/>
      <c r="AE386" s="196"/>
      <c r="AF386" s="64"/>
      <c r="AG386" s="75"/>
      <c r="AH386" s="75"/>
      <c r="AI386" s="64"/>
      <c r="AJ386" s="74"/>
      <c r="AK386" s="75"/>
      <c r="AL386" s="75"/>
      <c r="AM386" s="74"/>
      <c r="AN386" s="75"/>
      <c r="AO386" s="75"/>
      <c r="AP386" s="197"/>
    </row>
    <row r="387" spans="1:42" x14ac:dyDescent="0.25">
      <c r="A387" s="183"/>
      <c r="H387" s="46"/>
      <c r="I387" s="46"/>
      <c r="L387" s="23"/>
      <c r="N387" s="23"/>
      <c r="AC387" s="193"/>
      <c r="AD387" s="36"/>
      <c r="AE387" s="196"/>
      <c r="AF387" s="64"/>
      <c r="AG387" s="75"/>
      <c r="AH387" s="75"/>
      <c r="AI387" s="64"/>
      <c r="AJ387" s="74"/>
      <c r="AK387" s="75"/>
      <c r="AL387" s="75"/>
      <c r="AM387" s="74"/>
      <c r="AN387" s="75"/>
      <c r="AO387" s="75"/>
      <c r="AP387" s="197"/>
    </row>
    <row r="388" spans="1:42" x14ac:dyDescent="0.25">
      <c r="A388" s="183"/>
      <c r="H388" s="46"/>
      <c r="I388" s="46"/>
      <c r="L388" s="23"/>
      <c r="N388" s="23"/>
      <c r="AC388" s="193"/>
      <c r="AD388" s="36"/>
      <c r="AE388" s="196"/>
      <c r="AF388" s="64"/>
      <c r="AG388" s="75"/>
      <c r="AH388" s="75"/>
      <c r="AI388" s="64"/>
      <c r="AJ388" s="74"/>
      <c r="AK388" s="75"/>
      <c r="AL388" s="75"/>
      <c r="AM388" s="74"/>
      <c r="AN388" s="75"/>
      <c r="AO388" s="75"/>
      <c r="AP388" s="197"/>
    </row>
    <row r="389" spans="1:42" x14ac:dyDescent="0.25">
      <c r="A389" s="183"/>
      <c r="H389" s="46"/>
      <c r="I389" s="46"/>
      <c r="L389" s="23"/>
      <c r="N389" s="23"/>
      <c r="AC389" s="193"/>
      <c r="AD389" s="36"/>
      <c r="AE389" s="196"/>
      <c r="AF389" s="64"/>
      <c r="AG389" s="75"/>
      <c r="AH389" s="75"/>
      <c r="AI389" s="64"/>
      <c r="AJ389" s="74"/>
      <c r="AK389" s="75"/>
      <c r="AL389" s="75"/>
      <c r="AM389" s="74"/>
      <c r="AN389" s="75"/>
      <c r="AO389" s="75"/>
      <c r="AP389" s="197"/>
    </row>
    <row r="390" spans="1:42" x14ac:dyDescent="0.25">
      <c r="A390" s="183"/>
      <c r="H390" s="46"/>
      <c r="I390" s="46"/>
      <c r="L390" s="23"/>
      <c r="N390" s="23"/>
      <c r="AC390" s="193"/>
      <c r="AD390" s="36"/>
      <c r="AE390" s="196"/>
      <c r="AF390" s="64"/>
      <c r="AG390" s="75"/>
      <c r="AH390" s="75"/>
      <c r="AI390" s="64"/>
      <c r="AJ390" s="74"/>
      <c r="AK390" s="75"/>
      <c r="AL390" s="75"/>
      <c r="AM390" s="74"/>
      <c r="AN390" s="75"/>
      <c r="AO390" s="75"/>
      <c r="AP390" s="197"/>
    </row>
    <row r="391" spans="1:42" x14ac:dyDescent="0.25">
      <c r="A391" s="183"/>
      <c r="H391" s="46"/>
      <c r="I391" s="46"/>
      <c r="L391" s="23"/>
      <c r="N391" s="23"/>
      <c r="AC391" s="193"/>
      <c r="AD391" s="36"/>
      <c r="AE391" s="196"/>
      <c r="AF391" s="64"/>
      <c r="AG391" s="75"/>
      <c r="AH391" s="75"/>
      <c r="AI391" s="64"/>
      <c r="AJ391" s="74"/>
      <c r="AK391" s="75"/>
      <c r="AL391" s="75"/>
      <c r="AM391" s="74"/>
      <c r="AN391" s="75"/>
      <c r="AO391" s="75"/>
      <c r="AP391" s="197"/>
    </row>
    <row r="392" spans="1:42" x14ac:dyDescent="0.25">
      <c r="A392" s="183"/>
      <c r="H392" s="46"/>
      <c r="I392" s="46"/>
      <c r="L392" s="23"/>
      <c r="N392" s="23"/>
      <c r="AC392" s="193"/>
      <c r="AD392" s="36"/>
      <c r="AE392" s="196"/>
      <c r="AF392" s="64"/>
      <c r="AG392" s="75"/>
      <c r="AH392" s="75"/>
      <c r="AI392" s="64"/>
      <c r="AJ392" s="74"/>
      <c r="AK392" s="75"/>
      <c r="AL392" s="75"/>
      <c r="AM392" s="74"/>
      <c r="AN392" s="75"/>
      <c r="AO392" s="75"/>
      <c r="AP392" s="197"/>
    </row>
    <row r="393" spans="1:42" x14ac:dyDescent="0.25">
      <c r="A393" s="183"/>
      <c r="H393" s="46"/>
      <c r="I393" s="46"/>
      <c r="L393" s="23"/>
      <c r="N393" s="23"/>
      <c r="AC393" s="193"/>
      <c r="AD393" s="36"/>
      <c r="AE393" s="196"/>
      <c r="AF393" s="64"/>
      <c r="AG393" s="75"/>
      <c r="AH393" s="75"/>
      <c r="AI393" s="64"/>
      <c r="AJ393" s="74"/>
      <c r="AK393" s="75"/>
      <c r="AL393" s="75"/>
      <c r="AM393" s="74"/>
      <c r="AN393" s="75"/>
      <c r="AO393" s="75"/>
      <c r="AP393" s="197"/>
    </row>
    <row r="394" spans="1:42" x14ac:dyDescent="0.25">
      <c r="A394" s="183"/>
      <c r="H394" s="46"/>
      <c r="I394" s="46"/>
      <c r="L394" s="23"/>
      <c r="N394" s="23"/>
      <c r="AC394" s="193"/>
      <c r="AD394" s="36"/>
      <c r="AE394" s="196"/>
      <c r="AF394" s="64"/>
      <c r="AG394" s="75"/>
      <c r="AH394" s="75"/>
      <c r="AI394" s="64"/>
      <c r="AJ394" s="74"/>
      <c r="AK394" s="75"/>
      <c r="AL394" s="75"/>
      <c r="AM394" s="74"/>
      <c r="AN394" s="75"/>
      <c r="AO394" s="75"/>
      <c r="AP394" s="197"/>
    </row>
    <row r="395" spans="1:42" x14ac:dyDescent="0.25">
      <c r="A395" s="183"/>
      <c r="H395" s="46"/>
      <c r="I395" s="46"/>
      <c r="L395" s="23"/>
      <c r="N395" s="23"/>
      <c r="AC395" s="193"/>
      <c r="AD395" s="36"/>
      <c r="AE395" s="196"/>
      <c r="AF395" s="64"/>
      <c r="AG395" s="75"/>
      <c r="AH395" s="75"/>
      <c r="AI395" s="64"/>
      <c r="AJ395" s="74"/>
      <c r="AK395" s="75"/>
      <c r="AL395" s="75"/>
      <c r="AM395" s="74"/>
      <c r="AN395" s="75"/>
      <c r="AO395" s="75"/>
      <c r="AP395" s="197"/>
    </row>
    <row r="396" spans="1:42" x14ac:dyDescent="0.25">
      <c r="A396" s="183"/>
      <c r="H396" s="46"/>
      <c r="I396" s="46"/>
      <c r="L396" s="23"/>
      <c r="N396" s="23"/>
      <c r="AC396" s="193"/>
      <c r="AD396" s="36"/>
      <c r="AE396" s="196"/>
      <c r="AF396" s="64"/>
      <c r="AG396" s="75"/>
      <c r="AH396" s="75"/>
      <c r="AI396" s="64"/>
      <c r="AJ396" s="74"/>
      <c r="AK396" s="75"/>
      <c r="AL396" s="75"/>
      <c r="AM396" s="74"/>
      <c r="AN396" s="75"/>
      <c r="AO396" s="75"/>
      <c r="AP396" s="197"/>
    </row>
    <row r="397" spans="1:42" x14ac:dyDescent="0.25">
      <c r="A397" s="183"/>
      <c r="H397" s="46"/>
      <c r="I397" s="46"/>
      <c r="L397" s="23"/>
      <c r="N397" s="23"/>
      <c r="AC397" s="193"/>
      <c r="AD397" s="36"/>
      <c r="AE397" s="196"/>
      <c r="AF397" s="64"/>
      <c r="AG397" s="75"/>
      <c r="AH397" s="75"/>
      <c r="AI397" s="64"/>
      <c r="AJ397" s="74"/>
      <c r="AK397" s="75"/>
      <c r="AL397" s="75"/>
      <c r="AM397" s="74"/>
      <c r="AN397" s="75"/>
      <c r="AO397" s="75"/>
      <c r="AP397" s="197"/>
    </row>
    <row r="398" spans="1:42" x14ac:dyDescent="0.25">
      <c r="A398" s="183"/>
      <c r="H398" s="46"/>
      <c r="I398" s="46"/>
      <c r="L398" s="23"/>
      <c r="N398" s="23"/>
      <c r="AC398" s="193"/>
      <c r="AD398" s="36"/>
      <c r="AE398" s="196"/>
      <c r="AF398" s="64"/>
      <c r="AG398" s="75"/>
      <c r="AH398" s="75"/>
      <c r="AI398" s="64"/>
      <c r="AJ398" s="74"/>
      <c r="AK398" s="75"/>
      <c r="AL398" s="75"/>
      <c r="AM398" s="74"/>
      <c r="AN398" s="75"/>
      <c r="AO398" s="75"/>
      <c r="AP398" s="197"/>
    </row>
    <row r="399" spans="1:42" x14ac:dyDescent="0.25">
      <c r="A399" s="183"/>
      <c r="H399" s="46"/>
      <c r="I399" s="46"/>
      <c r="L399" s="23"/>
      <c r="N399" s="23"/>
      <c r="AC399" s="193"/>
      <c r="AD399" s="36"/>
      <c r="AE399" s="196"/>
      <c r="AF399" s="64"/>
      <c r="AG399" s="75"/>
      <c r="AH399" s="75"/>
      <c r="AI399" s="64"/>
      <c r="AJ399" s="74"/>
      <c r="AK399" s="75"/>
      <c r="AL399" s="75"/>
      <c r="AM399" s="74"/>
      <c r="AN399" s="75"/>
      <c r="AO399" s="75"/>
      <c r="AP399" s="197"/>
    </row>
    <row r="400" spans="1:42" x14ac:dyDescent="0.25">
      <c r="A400" s="183"/>
      <c r="H400" s="46"/>
      <c r="I400" s="46"/>
      <c r="L400" s="23"/>
      <c r="N400" s="23"/>
      <c r="AC400" s="193"/>
      <c r="AD400" s="36"/>
      <c r="AE400" s="196"/>
      <c r="AF400" s="64"/>
      <c r="AG400" s="75"/>
      <c r="AH400" s="75"/>
      <c r="AI400" s="64"/>
      <c r="AJ400" s="74"/>
      <c r="AK400" s="75"/>
      <c r="AL400" s="75"/>
      <c r="AM400" s="74"/>
      <c r="AN400" s="75"/>
      <c r="AO400" s="75"/>
      <c r="AP400" s="197"/>
    </row>
    <row r="401" spans="1:42" x14ac:dyDescent="0.25">
      <c r="A401" s="183"/>
      <c r="H401" s="46"/>
      <c r="I401" s="46"/>
      <c r="L401" s="23"/>
      <c r="N401" s="23"/>
      <c r="AC401" s="193"/>
      <c r="AD401" s="36"/>
      <c r="AE401" s="196"/>
      <c r="AF401" s="64"/>
      <c r="AG401" s="75"/>
      <c r="AH401" s="75"/>
      <c r="AI401" s="64"/>
      <c r="AJ401" s="74"/>
      <c r="AK401" s="75"/>
      <c r="AL401" s="75"/>
      <c r="AM401" s="74"/>
      <c r="AN401" s="75"/>
      <c r="AO401" s="75"/>
      <c r="AP401" s="197"/>
    </row>
    <row r="402" spans="1:42" x14ac:dyDescent="0.25">
      <c r="A402" s="183"/>
      <c r="H402" s="46"/>
      <c r="I402" s="46"/>
      <c r="L402" s="23"/>
      <c r="N402" s="23"/>
      <c r="AC402" s="193"/>
      <c r="AD402" s="36"/>
      <c r="AE402" s="196"/>
      <c r="AF402" s="64"/>
      <c r="AG402" s="75"/>
      <c r="AH402" s="75"/>
      <c r="AI402" s="64"/>
      <c r="AJ402" s="74"/>
      <c r="AK402" s="75"/>
      <c r="AL402" s="75"/>
      <c r="AM402" s="74"/>
      <c r="AN402" s="75"/>
      <c r="AO402" s="75"/>
      <c r="AP402" s="197"/>
    </row>
    <row r="403" spans="1:42" x14ac:dyDescent="0.25">
      <c r="A403" s="183"/>
      <c r="H403" s="46"/>
      <c r="I403" s="46"/>
      <c r="L403" s="23"/>
      <c r="N403" s="23"/>
      <c r="AC403" s="193"/>
      <c r="AD403" s="36"/>
      <c r="AE403" s="196"/>
      <c r="AF403" s="64"/>
      <c r="AG403" s="75"/>
      <c r="AH403" s="75"/>
      <c r="AI403" s="64"/>
      <c r="AJ403" s="74"/>
      <c r="AK403" s="75"/>
      <c r="AL403" s="75"/>
      <c r="AM403" s="74"/>
      <c r="AN403" s="75"/>
      <c r="AO403" s="75"/>
      <c r="AP403" s="197"/>
    </row>
    <row r="404" spans="1:42" x14ac:dyDescent="0.25">
      <c r="A404" s="183"/>
      <c r="H404" s="46"/>
      <c r="I404" s="46"/>
      <c r="L404" s="23"/>
      <c r="N404" s="23"/>
      <c r="AC404" s="193"/>
      <c r="AD404" s="36"/>
      <c r="AE404" s="196"/>
      <c r="AF404" s="64"/>
      <c r="AG404" s="75"/>
      <c r="AH404" s="75"/>
      <c r="AI404" s="64"/>
      <c r="AJ404" s="74"/>
      <c r="AK404" s="75"/>
      <c r="AL404" s="75"/>
      <c r="AM404" s="74"/>
      <c r="AN404" s="75"/>
      <c r="AO404" s="75"/>
      <c r="AP404" s="197"/>
    </row>
    <row r="405" spans="1:42" x14ac:dyDescent="0.25">
      <c r="A405" s="183"/>
      <c r="H405" s="46"/>
      <c r="I405" s="46"/>
      <c r="L405" s="23"/>
      <c r="N405" s="23"/>
      <c r="AC405" s="193"/>
      <c r="AD405" s="36"/>
      <c r="AE405" s="196"/>
      <c r="AF405" s="64"/>
      <c r="AG405" s="75"/>
      <c r="AH405" s="75"/>
      <c r="AI405" s="64"/>
      <c r="AJ405" s="74"/>
      <c r="AK405" s="75"/>
      <c r="AL405" s="75"/>
      <c r="AM405" s="74"/>
      <c r="AN405" s="75"/>
      <c r="AO405" s="75"/>
      <c r="AP405" s="197"/>
    </row>
    <row r="406" spans="1:42" x14ac:dyDescent="0.25">
      <c r="A406" s="183"/>
      <c r="H406" s="46"/>
      <c r="I406" s="46"/>
      <c r="L406" s="23"/>
      <c r="N406" s="23"/>
      <c r="AC406" s="193"/>
      <c r="AD406" s="36"/>
      <c r="AE406" s="196"/>
      <c r="AF406" s="64"/>
      <c r="AG406" s="75"/>
      <c r="AH406" s="75"/>
      <c r="AI406" s="64"/>
      <c r="AJ406" s="74"/>
      <c r="AK406" s="75"/>
      <c r="AL406" s="75"/>
      <c r="AM406" s="74"/>
      <c r="AN406" s="75"/>
      <c r="AO406" s="75"/>
      <c r="AP406" s="197"/>
    </row>
    <row r="407" spans="1:42" x14ac:dyDescent="0.25">
      <c r="A407" s="183"/>
      <c r="H407" s="46"/>
      <c r="I407" s="46"/>
      <c r="L407" s="23"/>
      <c r="N407" s="23"/>
      <c r="AC407" s="193"/>
      <c r="AD407" s="36"/>
      <c r="AE407" s="196"/>
      <c r="AF407" s="64"/>
      <c r="AG407" s="75"/>
      <c r="AH407" s="75"/>
      <c r="AI407" s="64"/>
      <c r="AJ407" s="74"/>
      <c r="AK407" s="75"/>
      <c r="AL407" s="75"/>
      <c r="AM407" s="74"/>
      <c r="AN407" s="75"/>
      <c r="AO407" s="75"/>
      <c r="AP407" s="197"/>
    </row>
    <row r="408" spans="1:42" x14ac:dyDescent="0.25">
      <c r="A408" s="183"/>
      <c r="H408" s="46"/>
      <c r="I408" s="46"/>
      <c r="L408" s="23"/>
      <c r="N408" s="23"/>
      <c r="AC408" s="193"/>
      <c r="AD408" s="36"/>
      <c r="AE408" s="196"/>
      <c r="AF408" s="64"/>
      <c r="AG408" s="75"/>
      <c r="AH408" s="75"/>
      <c r="AI408" s="64"/>
      <c r="AJ408" s="74"/>
      <c r="AK408" s="75"/>
      <c r="AL408" s="75"/>
      <c r="AM408" s="74"/>
      <c r="AN408" s="75"/>
      <c r="AO408" s="75"/>
      <c r="AP408" s="197"/>
    </row>
    <row r="409" spans="1:42" x14ac:dyDescent="0.25">
      <c r="A409" s="183"/>
      <c r="H409" s="46"/>
      <c r="I409" s="46"/>
      <c r="L409" s="23"/>
      <c r="N409" s="23"/>
      <c r="AC409" s="193"/>
      <c r="AD409" s="36"/>
      <c r="AE409" s="196"/>
      <c r="AF409" s="64"/>
      <c r="AG409" s="75"/>
      <c r="AH409" s="75"/>
      <c r="AI409" s="64"/>
      <c r="AJ409" s="74"/>
      <c r="AK409" s="75"/>
      <c r="AL409" s="75"/>
      <c r="AM409" s="74"/>
      <c r="AN409" s="75"/>
      <c r="AO409" s="75"/>
      <c r="AP409" s="197"/>
    </row>
    <row r="410" spans="1:42" x14ac:dyDescent="0.25">
      <c r="A410" s="183"/>
      <c r="H410" s="46"/>
      <c r="I410" s="46"/>
      <c r="L410" s="23"/>
      <c r="N410" s="23"/>
      <c r="AC410" s="193"/>
      <c r="AD410" s="36"/>
      <c r="AE410" s="196"/>
      <c r="AF410" s="64"/>
      <c r="AG410" s="75"/>
      <c r="AH410" s="75"/>
      <c r="AI410" s="64"/>
      <c r="AJ410" s="74"/>
      <c r="AK410" s="75"/>
      <c r="AL410" s="75"/>
      <c r="AM410" s="74"/>
      <c r="AN410" s="75"/>
      <c r="AO410" s="75"/>
      <c r="AP410" s="197"/>
    </row>
    <row r="411" spans="1:42" x14ac:dyDescent="0.25">
      <c r="A411" s="183"/>
      <c r="H411" s="46"/>
      <c r="I411" s="46"/>
      <c r="L411" s="23"/>
      <c r="N411" s="23"/>
      <c r="AC411" s="193"/>
      <c r="AD411" s="36"/>
      <c r="AE411" s="196"/>
      <c r="AF411" s="64"/>
      <c r="AG411" s="75"/>
      <c r="AH411" s="75"/>
      <c r="AI411" s="64"/>
      <c r="AJ411" s="74"/>
      <c r="AK411" s="75"/>
      <c r="AL411" s="75"/>
      <c r="AM411" s="74"/>
      <c r="AN411" s="75"/>
      <c r="AO411" s="75"/>
      <c r="AP411" s="197"/>
    </row>
    <row r="412" spans="1:42" x14ac:dyDescent="0.25">
      <c r="A412" s="183"/>
      <c r="H412" s="46"/>
      <c r="I412" s="46"/>
      <c r="L412" s="23"/>
      <c r="N412" s="23"/>
      <c r="AC412" s="193"/>
      <c r="AD412" s="36"/>
      <c r="AE412" s="196"/>
      <c r="AF412" s="64"/>
      <c r="AG412" s="75"/>
      <c r="AH412" s="75"/>
      <c r="AI412" s="64"/>
      <c r="AJ412" s="74"/>
      <c r="AK412" s="75"/>
      <c r="AL412" s="75"/>
      <c r="AM412" s="74"/>
      <c r="AN412" s="75"/>
      <c r="AO412" s="75"/>
      <c r="AP412" s="197"/>
    </row>
    <row r="413" spans="1:42" x14ac:dyDescent="0.25">
      <c r="A413" s="183"/>
      <c r="H413" s="46"/>
      <c r="I413" s="46"/>
      <c r="L413" s="23"/>
      <c r="N413" s="23"/>
      <c r="AC413" s="193"/>
      <c r="AD413" s="36"/>
      <c r="AE413" s="196"/>
      <c r="AF413" s="64"/>
      <c r="AG413" s="75"/>
      <c r="AH413" s="75"/>
      <c r="AI413" s="64"/>
      <c r="AJ413" s="74"/>
      <c r="AK413" s="75"/>
      <c r="AL413" s="75"/>
      <c r="AM413" s="74"/>
      <c r="AN413" s="75"/>
      <c r="AO413" s="75"/>
      <c r="AP413" s="197"/>
    </row>
    <row r="414" spans="1:42" x14ac:dyDescent="0.25">
      <c r="A414" s="183"/>
      <c r="H414" s="46"/>
      <c r="I414" s="46"/>
      <c r="L414" s="23"/>
      <c r="N414" s="23"/>
      <c r="AC414" s="193"/>
      <c r="AD414" s="36"/>
      <c r="AE414" s="196"/>
      <c r="AF414" s="64"/>
      <c r="AG414" s="75"/>
      <c r="AH414" s="75"/>
      <c r="AI414" s="64"/>
      <c r="AJ414" s="74"/>
      <c r="AK414" s="75"/>
      <c r="AL414" s="75"/>
      <c r="AM414" s="74"/>
      <c r="AN414" s="75"/>
      <c r="AO414" s="75"/>
      <c r="AP414" s="197"/>
    </row>
    <row r="415" spans="1:42" x14ac:dyDescent="0.25">
      <c r="A415" s="183"/>
      <c r="H415" s="46"/>
      <c r="I415" s="46"/>
      <c r="L415" s="23"/>
      <c r="N415" s="23"/>
      <c r="AC415" s="193"/>
      <c r="AD415" s="36"/>
      <c r="AE415" s="196"/>
      <c r="AF415" s="64"/>
      <c r="AG415" s="75"/>
      <c r="AH415" s="75"/>
      <c r="AI415" s="64"/>
      <c r="AJ415" s="74"/>
      <c r="AK415" s="75"/>
      <c r="AL415" s="75"/>
      <c r="AM415" s="74"/>
      <c r="AN415" s="75"/>
      <c r="AO415" s="75"/>
      <c r="AP415" s="197"/>
    </row>
    <row r="416" spans="1:42" x14ac:dyDescent="0.25">
      <c r="A416" s="183"/>
      <c r="H416" s="46"/>
      <c r="I416" s="46"/>
      <c r="L416" s="23"/>
      <c r="N416" s="23"/>
      <c r="AC416" s="193"/>
      <c r="AD416" s="36"/>
      <c r="AE416" s="196"/>
      <c r="AF416" s="64"/>
      <c r="AG416" s="75"/>
      <c r="AH416" s="75"/>
      <c r="AI416" s="64"/>
      <c r="AJ416" s="74"/>
      <c r="AK416" s="75"/>
      <c r="AL416" s="75"/>
      <c r="AM416" s="74"/>
      <c r="AN416" s="75"/>
      <c r="AO416" s="75"/>
      <c r="AP416" s="197"/>
    </row>
    <row r="417" spans="1:42" x14ac:dyDescent="0.25">
      <c r="A417" s="183"/>
      <c r="H417" s="46"/>
      <c r="I417" s="46"/>
      <c r="L417" s="23"/>
      <c r="N417" s="23"/>
      <c r="AC417" s="193"/>
      <c r="AD417" s="36"/>
      <c r="AE417" s="196"/>
      <c r="AF417" s="64"/>
      <c r="AG417" s="75"/>
      <c r="AH417" s="75"/>
      <c r="AI417" s="64"/>
      <c r="AJ417" s="74"/>
      <c r="AK417" s="75"/>
      <c r="AL417" s="75"/>
      <c r="AM417" s="74"/>
      <c r="AN417" s="75"/>
      <c r="AO417" s="75"/>
      <c r="AP417" s="197"/>
    </row>
    <row r="418" spans="1:42" x14ac:dyDescent="0.25">
      <c r="A418" s="183"/>
      <c r="H418" s="46"/>
      <c r="I418" s="46"/>
      <c r="L418" s="23"/>
      <c r="N418" s="23"/>
      <c r="AC418" s="193"/>
      <c r="AD418" s="36"/>
      <c r="AE418" s="196"/>
      <c r="AF418" s="64"/>
      <c r="AG418" s="75"/>
      <c r="AH418" s="75"/>
      <c r="AI418" s="64"/>
      <c r="AJ418" s="74"/>
      <c r="AK418" s="75"/>
      <c r="AL418" s="75"/>
      <c r="AM418" s="74"/>
      <c r="AN418" s="75"/>
      <c r="AO418" s="75"/>
      <c r="AP418" s="197"/>
    </row>
    <row r="419" spans="1:42" x14ac:dyDescent="0.25">
      <c r="A419" s="183"/>
      <c r="H419" s="46"/>
      <c r="I419" s="46"/>
      <c r="L419" s="23"/>
      <c r="N419" s="23"/>
      <c r="AC419" s="193"/>
      <c r="AD419" s="36"/>
      <c r="AE419" s="196"/>
      <c r="AF419" s="64"/>
      <c r="AG419" s="75"/>
      <c r="AH419" s="75"/>
      <c r="AI419" s="64"/>
      <c r="AJ419" s="74"/>
      <c r="AK419" s="75"/>
      <c r="AL419" s="75"/>
      <c r="AM419" s="74"/>
      <c r="AN419" s="75"/>
      <c r="AO419" s="75"/>
      <c r="AP419" s="197"/>
    </row>
    <row r="420" spans="1:42" x14ac:dyDescent="0.25">
      <c r="A420" s="183"/>
      <c r="H420" s="46"/>
      <c r="I420" s="46"/>
      <c r="L420" s="23"/>
      <c r="N420" s="23"/>
      <c r="AC420" s="193"/>
      <c r="AD420" s="36"/>
      <c r="AE420" s="196"/>
      <c r="AF420" s="64"/>
      <c r="AG420" s="75"/>
      <c r="AH420" s="75"/>
      <c r="AI420" s="64"/>
      <c r="AJ420" s="74"/>
      <c r="AK420" s="75"/>
      <c r="AL420" s="75"/>
      <c r="AM420" s="74"/>
      <c r="AN420" s="75"/>
      <c r="AO420" s="75"/>
      <c r="AP420" s="197"/>
    </row>
    <row r="421" spans="1:42" x14ac:dyDescent="0.25">
      <c r="A421" s="183"/>
      <c r="H421" s="46"/>
      <c r="I421" s="46"/>
      <c r="L421" s="23"/>
      <c r="N421" s="23"/>
      <c r="AC421" s="193"/>
      <c r="AD421" s="36"/>
      <c r="AE421" s="196"/>
      <c r="AF421" s="64"/>
      <c r="AG421" s="75"/>
      <c r="AH421" s="75"/>
      <c r="AI421" s="64"/>
      <c r="AJ421" s="74"/>
      <c r="AK421" s="75"/>
      <c r="AL421" s="75"/>
      <c r="AM421" s="74"/>
      <c r="AN421" s="75"/>
      <c r="AO421" s="75"/>
      <c r="AP421" s="197"/>
    </row>
    <row r="422" spans="1:42" x14ac:dyDescent="0.25">
      <c r="A422" s="183"/>
      <c r="H422" s="46"/>
      <c r="I422" s="46"/>
      <c r="L422" s="23"/>
      <c r="N422" s="23"/>
      <c r="AC422" s="193"/>
      <c r="AD422" s="36"/>
      <c r="AE422" s="196"/>
      <c r="AF422" s="64"/>
      <c r="AG422" s="75"/>
      <c r="AH422" s="75"/>
      <c r="AI422" s="64"/>
      <c r="AJ422" s="74"/>
      <c r="AK422" s="75"/>
      <c r="AL422" s="75"/>
      <c r="AM422" s="74"/>
      <c r="AN422" s="75"/>
      <c r="AO422" s="75"/>
      <c r="AP422" s="197"/>
    </row>
    <row r="423" spans="1:42" x14ac:dyDescent="0.25">
      <c r="A423" s="183"/>
      <c r="H423" s="46"/>
      <c r="I423" s="46"/>
      <c r="L423" s="23"/>
      <c r="N423" s="23"/>
      <c r="AC423" s="193"/>
      <c r="AD423" s="36"/>
      <c r="AE423" s="196"/>
      <c r="AF423" s="64"/>
      <c r="AG423" s="75"/>
      <c r="AH423" s="75"/>
      <c r="AI423" s="64"/>
      <c r="AJ423" s="74"/>
      <c r="AK423" s="75"/>
      <c r="AL423" s="75"/>
      <c r="AM423" s="74"/>
      <c r="AN423" s="75"/>
      <c r="AO423" s="75"/>
      <c r="AP423" s="197"/>
    </row>
    <row r="424" spans="1:42" x14ac:dyDescent="0.25">
      <c r="A424" s="183"/>
      <c r="H424" s="46"/>
      <c r="I424" s="46"/>
      <c r="L424" s="23"/>
      <c r="N424" s="23"/>
      <c r="AC424" s="193"/>
      <c r="AD424" s="36"/>
      <c r="AE424" s="196"/>
      <c r="AF424" s="64"/>
      <c r="AG424" s="75"/>
      <c r="AH424" s="75"/>
      <c r="AI424" s="64"/>
      <c r="AJ424" s="74"/>
      <c r="AK424" s="75"/>
      <c r="AL424" s="75"/>
      <c r="AM424" s="74"/>
      <c r="AN424" s="75"/>
      <c r="AO424" s="75"/>
      <c r="AP424" s="197"/>
    </row>
    <row r="425" spans="1:42" x14ac:dyDescent="0.25">
      <c r="A425" s="183"/>
      <c r="H425" s="46"/>
      <c r="I425" s="46"/>
      <c r="L425" s="23"/>
      <c r="N425" s="23"/>
      <c r="AC425" s="193"/>
      <c r="AD425" s="36"/>
      <c r="AE425" s="196"/>
      <c r="AF425" s="64"/>
      <c r="AG425" s="75"/>
      <c r="AH425" s="75"/>
      <c r="AI425" s="64"/>
      <c r="AJ425" s="74"/>
      <c r="AK425" s="75"/>
      <c r="AL425" s="75"/>
      <c r="AM425" s="74"/>
      <c r="AN425" s="75"/>
      <c r="AO425" s="75"/>
      <c r="AP425" s="197"/>
    </row>
    <row r="426" spans="1:42" x14ac:dyDescent="0.25">
      <c r="A426" s="183"/>
      <c r="H426" s="46"/>
      <c r="I426" s="46"/>
      <c r="L426" s="23"/>
      <c r="N426" s="23"/>
      <c r="AC426" s="193"/>
      <c r="AD426" s="36"/>
      <c r="AE426" s="196"/>
      <c r="AF426" s="64"/>
      <c r="AG426" s="75"/>
      <c r="AH426" s="75"/>
      <c r="AI426" s="64"/>
      <c r="AJ426" s="74"/>
      <c r="AK426" s="75"/>
      <c r="AL426" s="75"/>
      <c r="AM426" s="74"/>
      <c r="AN426" s="75"/>
      <c r="AO426" s="75"/>
      <c r="AP426" s="197"/>
    </row>
    <row r="427" spans="1:42" x14ac:dyDescent="0.25">
      <c r="A427" s="183"/>
      <c r="H427" s="46"/>
      <c r="I427" s="46"/>
      <c r="L427" s="23"/>
      <c r="N427" s="23"/>
      <c r="AC427" s="193"/>
      <c r="AD427" s="36"/>
      <c r="AE427" s="196"/>
      <c r="AF427" s="64"/>
      <c r="AG427" s="75"/>
      <c r="AH427" s="75"/>
      <c r="AI427" s="64"/>
      <c r="AJ427" s="74"/>
      <c r="AK427" s="75"/>
      <c r="AL427" s="75"/>
      <c r="AM427" s="74"/>
      <c r="AN427" s="75"/>
      <c r="AO427" s="75"/>
      <c r="AP427" s="197"/>
    </row>
    <row r="428" spans="1:42" x14ac:dyDescent="0.25">
      <c r="A428" s="183"/>
      <c r="H428" s="46"/>
      <c r="I428" s="46"/>
      <c r="L428" s="23"/>
      <c r="N428" s="23"/>
      <c r="AC428" s="193"/>
      <c r="AD428" s="36"/>
      <c r="AE428" s="196"/>
      <c r="AF428" s="64"/>
      <c r="AG428" s="75"/>
      <c r="AH428" s="75"/>
      <c r="AI428" s="64"/>
      <c r="AJ428" s="74"/>
      <c r="AK428" s="75"/>
      <c r="AL428" s="75"/>
      <c r="AM428" s="74"/>
      <c r="AN428" s="75"/>
      <c r="AO428" s="75"/>
      <c r="AP428" s="197"/>
    </row>
    <row r="429" spans="1:42" x14ac:dyDescent="0.25">
      <c r="A429" s="183"/>
      <c r="H429" s="46"/>
      <c r="I429" s="46"/>
      <c r="L429" s="23"/>
      <c r="N429" s="23"/>
      <c r="AC429" s="193"/>
      <c r="AD429" s="36"/>
      <c r="AE429" s="196"/>
      <c r="AF429" s="64"/>
      <c r="AG429" s="75"/>
      <c r="AH429" s="75"/>
      <c r="AI429" s="64"/>
      <c r="AJ429" s="74"/>
      <c r="AK429" s="75"/>
      <c r="AL429" s="75"/>
      <c r="AM429" s="74"/>
      <c r="AN429" s="75"/>
      <c r="AO429" s="75"/>
      <c r="AP429" s="197"/>
    </row>
    <row r="430" spans="1:42" x14ac:dyDescent="0.25">
      <c r="A430" s="183"/>
      <c r="H430" s="46"/>
      <c r="I430" s="46"/>
      <c r="L430" s="23"/>
      <c r="N430" s="23"/>
      <c r="AC430" s="193"/>
      <c r="AD430" s="36"/>
      <c r="AE430" s="196"/>
      <c r="AF430" s="64"/>
      <c r="AG430" s="75"/>
      <c r="AH430" s="75"/>
      <c r="AI430" s="64"/>
      <c r="AJ430" s="74"/>
      <c r="AK430" s="75"/>
      <c r="AL430" s="75"/>
      <c r="AM430" s="74"/>
      <c r="AN430" s="75"/>
      <c r="AO430" s="75"/>
      <c r="AP430" s="197"/>
    </row>
    <row r="431" spans="1:42" x14ac:dyDescent="0.25">
      <c r="A431" s="183"/>
      <c r="H431" s="46"/>
      <c r="I431" s="46"/>
      <c r="L431" s="23"/>
      <c r="N431" s="23"/>
      <c r="AC431" s="193"/>
      <c r="AD431" s="36"/>
      <c r="AE431" s="196"/>
      <c r="AF431" s="64"/>
      <c r="AG431" s="75"/>
      <c r="AH431" s="75"/>
      <c r="AI431" s="64"/>
      <c r="AJ431" s="74"/>
      <c r="AK431" s="75"/>
      <c r="AL431" s="75"/>
      <c r="AM431" s="74"/>
      <c r="AN431" s="75"/>
      <c r="AO431" s="75"/>
      <c r="AP431" s="197"/>
    </row>
    <row r="432" spans="1:42" x14ac:dyDescent="0.25">
      <c r="A432" s="183"/>
      <c r="H432" s="46"/>
      <c r="I432" s="46"/>
      <c r="L432" s="23"/>
      <c r="N432" s="23"/>
      <c r="AC432" s="193"/>
      <c r="AD432" s="36"/>
      <c r="AE432" s="196"/>
      <c r="AF432" s="64"/>
      <c r="AG432" s="75"/>
      <c r="AH432" s="75"/>
      <c r="AI432" s="64"/>
      <c r="AJ432" s="74"/>
      <c r="AK432" s="75"/>
      <c r="AL432" s="75"/>
      <c r="AM432" s="74"/>
      <c r="AN432" s="75"/>
      <c r="AO432" s="75"/>
      <c r="AP432" s="197"/>
    </row>
    <row r="433" spans="1:42" x14ac:dyDescent="0.25">
      <c r="A433" s="183"/>
      <c r="H433" s="46"/>
      <c r="I433" s="46"/>
      <c r="L433" s="23"/>
      <c r="N433" s="23"/>
      <c r="AC433" s="193"/>
      <c r="AD433" s="36"/>
      <c r="AE433" s="196"/>
      <c r="AF433" s="64"/>
      <c r="AG433" s="75"/>
      <c r="AH433" s="75"/>
      <c r="AI433" s="64"/>
      <c r="AJ433" s="74"/>
      <c r="AK433" s="75"/>
      <c r="AL433" s="75"/>
      <c r="AM433" s="74"/>
      <c r="AN433" s="75"/>
      <c r="AO433" s="75"/>
      <c r="AP433" s="197"/>
    </row>
    <row r="434" spans="1:42" x14ac:dyDescent="0.25">
      <c r="A434" s="183"/>
      <c r="H434" s="46"/>
      <c r="I434" s="46"/>
      <c r="L434" s="23"/>
      <c r="N434" s="23"/>
      <c r="AC434" s="193"/>
      <c r="AD434" s="36"/>
      <c r="AE434" s="196"/>
      <c r="AF434" s="64"/>
      <c r="AG434" s="75"/>
      <c r="AH434" s="75"/>
      <c r="AI434" s="64"/>
      <c r="AJ434" s="74"/>
      <c r="AK434" s="75"/>
      <c r="AL434" s="75"/>
      <c r="AM434" s="74"/>
      <c r="AN434" s="75"/>
      <c r="AO434" s="75"/>
      <c r="AP434" s="197"/>
    </row>
    <row r="435" spans="1:42" x14ac:dyDescent="0.25">
      <c r="A435" s="183"/>
      <c r="H435" s="46"/>
      <c r="I435" s="46"/>
      <c r="L435" s="23"/>
      <c r="N435" s="23"/>
      <c r="AC435" s="193"/>
      <c r="AD435" s="36"/>
      <c r="AE435" s="196"/>
      <c r="AF435" s="64"/>
      <c r="AG435" s="75"/>
      <c r="AH435" s="75"/>
      <c r="AI435" s="64"/>
      <c r="AJ435" s="74"/>
      <c r="AK435" s="75"/>
      <c r="AL435" s="75"/>
      <c r="AM435" s="74"/>
      <c r="AN435" s="75"/>
      <c r="AO435" s="75"/>
      <c r="AP435" s="197"/>
    </row>
    <row r="436" spans="1:42" x14ac:dyDescent="0.25">
      <c r="A436" s="183"/>
      <c r="H436" s="46"/>
      <c r="I436" s="46"/>
      <c r="L436" s="23"/>
      <c r="N436" s="23"/>
      <c r="AC436" s="193"/>
      <c r="AD436" s="36"/>
      <c r="AE436" s="196"/>
      <c r="AF436" s="64"/>
      <c r="AG436" s="75"/>
      <c r="AH436" s="75"/>
      <c r="AI436" s="64"/>
      <c r="AJ436" s="74"/>
      <c r="AK436" s="75"/>
      <c r="AL436" s="75"/>
      <c r="AM436" s="74"/>
      <c r="AN436" s="75"/>
      <c r="AO436" s="75"/>
      <c r="AP436" s="197"/>
    </row>
    <row r="437" spans="1:42" x14ac:dyDescent="0.25">
      <c r="A437" s="183"/>
      <c r="H437" s="46"/>
      <c r="I437" s="46"/>
      <c r="L437" s="23"/>
      <c r="N437" s="23"/>
      <c r="AC437" s="193"/>
      <c r="AD437" s="36"/>
      <c r="AE437" s="196"/>
      <c r="AF437" s="64"/>
      <c r="AG437" s="75"/>
      <c r="AH437" s="75"/>
      <c r="AI437" s="64"/>
      <c r="AJ437" s="74"/>
      <c r="AK437" s="75"/>
      <c r="AL437" s="75"/>
      <c r="AM437" s="74"/>
      <c r="AN437" s="75"/>
      <c r="AO437" s="75"/>
      <c r="AP437" s="197"/>
    </row>
    <row r="438" spans="1:42" x14ac:dyDescent="0.25">
      <c r="A438" s="183"/>
      <c r="H438" s="46"/>
      <c r="I438" s="46"/>
      <c r="L438" s="23"/>
      <c r="N438" s="23"/>
      <c r="AC438" s="193"/>
      <c r="AD438" s="36"/>
      <c r="AE438" s="196"/>
      <c r="AF438" s="64"/>
      <c r="AG438" s="75"/>
      <c r="AH438" s="75"/>
      <c r="AI438" s="64"/>
      <c r="AJ438" s="74"/>
      <c r="AK438" s="75"/>
      <c r="AL438" s="75"/>
      <c r="AM438" s="74"/>
      <c r="AN438" s="75"/>
      <c r="AO438" s="75"/>
      <c r="AP438" s="197"/>
    </row>
    <row r="439" spans="1:42" x14ac:dyDescent="0.25">
      <c r="A439" s="183"/>
      <c r="H439" s="46"/>
      <c r="I439" s="46"/>
      <c r="L439" s="23"/>
      <c r="N439" s="23"/>
      <c r="AC439" s="193"/>
      <c r="AD439" s="36"/>
      <c r="AE439" s="196"/>
      <c r="AF439" s="64"/>
      <c r="AG439" s="75"/>
      <c r="AH439" s="75"/>
      <c r="AI439" s="64"/>
      <c r="AJ439" s="74"/>
      <c r="AK439" s="75"/>
      <c r="AL439" s="75"/>
      <c r="AM439" s="74"/>
      <c r="AN439" s="75"/>
      <c r="AO439" s="75"/>
      <c r="AP439" s="197"/>
    </row>
    <row r="440" spans="1:42" x14ac:dyDescent="0.25">
      <c r="A440" s="183"/>
      <c r="H440" s="46"/>
      <c r="I440" s="46"/>
      <c r="L440" s="23"/>
      <c r="N440" s="23"/>
      <c r="AC440" s="193"/>
      <c r="AD440" s="36"/>
      <c r="AE440" s="196"/>
      <c r="AF440" s="64"/>
      <c r="AG440" s="75"/>
      <c r="AH440" s="75"/>
      <c r="AI440" s="64"/>
      <c r="AJ440" s="74"/>
      <c r="AK440" s="75"/>
      <c r="AL440" s="75"/>
      <c r="AM440" s="74"/>
      <c r="AN440" s="75"/>
      <c r="AO440" s="75"/>
      <c r="AP440" s="197"/>
    </row>
    <row r="441" spans="1:42" x14ac:dyDescent="0.25">
      <c r="A441" s="183"/>
      <c r="H441" s="46"/>
      <c r="I441" s="46"/>
      <c r="L441" s="23"/>
      <c r="N441" s="23"/>
      <c r="AC441" s="193"/>
      <c r="AD441" s="36"/>
      <c r="AE441" s="196"/>
      <c r="AF441" s="64"/>
      <c r="AG441" s="75"/>
      <c r="AH441" s="75"/>
      <c r="AI441" s="64"/>
      <c r="AJ441" s="74"/>
      <c r="AK441" s="75"/>
      <c r="AL441" s="75"/>
      <c r="AM441" s="74"/>
      <c r="AN441" s="75"/>
      <c r="AO441" s="75"/>
      <c r="AP441" s="197"/>
    </row>
    <row r="442" spans="1:42" x14ac:dyDescent="0.25">
      <c r="A442" s="183"/>
      <c r="H442" s="46"/>
      <c r="I442" s="46"/>
      <c r="L442" s="23"/>
      <c r="N442" s="23"/>
      <c r="AC442" s="193"/>
      <c r="AD442" s="36"/>
      <c r="AE442" s="196"/>
      <c r="AF442" s="64"/>
      <c r="AG442" s="75"/>
      <c r="AH442" s="75"/>
      <c r="AI442" s="64"/>
      <c r="AJ442" s="74"/>
      <c r="AK442" s="75"/>
      <c r="AL442" s="75"/>
      <c r="AM442" s="74"/>
      <c r="AN442" s="75"/>
      <c r="AO442" s="75"/>
      <c r="AP442" s="197"/>
    </row>
    <row r="443" spans="1:42" x14ac:dyDescent="0.25">
      <c r="A443" s="183"/>
      <c r="H443" s="46"/>
      <c r="I443" s="46"/>
      <c r="L443" s="23"/>
      <c r="N443" s="23"/>
      <c r="AC443" s="193"/>
      <c r="AD443" s="36"/>
      <c r="AE443" s="196"/>
      <c r="AF443" s="64"/>
      <c r="AG443" s="75"/>
      <c r="AH443" s="75"/>
      <c r="AI443" s="64"/>
      <c r="AJ443" s="74"/>
      <c r="AK443" s="75"/>
      <c r="AL443" s="75"/>
      <c r="AM443" s="74"/>
      <c r="AN443" s="75"/>
      <c r="AO443" s="75"/>
      <c r="AP443" s="197"/>
    </row>
    <row r="444" spans="1:42" x14ac:dyDescent="0.25">
      <c r="A444" s="183"/>
      <c r="H444" s="46"/>
      <c r="I444" s="46"/>
      <c r="L444" s="23"/>
      <c r="N444" s="23"/>
      <c r="AC444" s="193"/>
      <c r="AD444" s="36"/>
      <c r="AE444" s="196"/>
      <c r="AF444" s="64"/>
      <c r="AG444" s="75"/>
      <c r="AH444" s="75"/>
      <c r="AI444" s="64"/>
      <c r="AJ444" s="74"/>
      <c r="AK444" s="75"/>
      <c r="AL444" s="75"/>
      <c r="AM444" s="74"/>
      <c r="AN444" s="75"/>
      <c r="AO444" s="75"/>
      <c r="AP444" s="197"/>
    </row>
    <row r="445" spans="1:42" x14ac:dyDescent="0.25">
      <c r="A445" s="183"/>
      <c r="H445" s="46"/>
      <c r="I445" s="46"/>
      <c r="L445" s="23"/>
      <c r="N445" s="23"/>
      <c r="AC445" s="193"/>
      <c r="AD445" s="36"/>
      <c r="AE445" s="196"/>
      <c r="AF445" s="64"/>
      <c r="AG445" s="75"/>
      <c r="AH445" s="75"/>
      <c r="AI445" s="64"/>
      <c r="AJ445" s="74"/>
      <c r="AK445" s="75"/>
      <c r="AL445" s="75"/>
      <c r="AM445" s="74"/>
      <c r="AN445" s="75"/>
      <c r="AO445" s="75"/>
      <c r="AP445" s="197"/>
    </row>
    <row r="446" spans="1:42" x14ac:dyDescent="0.25">
      <c r="A446" s="183"/>
      <c r="H446" s="46"/>
      <c r="I446" s="46"/>
      <c r="L446" s="23"/>
      <c r="N446" s="23"/>
      <c r="AC446" s="193"/>
      <c r="AD446" s="36"/>
      <c r="AE446" s="196"/>
      <c r="AF446" s="64"/>
      <c r="AG446" s="75"/>
      <c r="AH446" s="75"/>
      <c r="AI446" s="64"/>
      <c r="AJ446" s="74"/>
      <c r="AK446" s="75"/>
      <c r="AL446" s="75"/>
      <c r="AM446" s="74"/>
      <c r="AN446" s="75"/>
      <c r="AO446" s="75"/>
      <c r="AP446" s="197"/>
    </row>
    <row r="447" spans="1:42" x14ac:dyDescent="0.25">
      <c r="A447" s="183"/>
      <c r="H447" s="46"/>
      <c r="I447" s="46"/>
      <c r="L447" s="23"/>
      <c r="N447" s="23"/>
      <c r="AC447" s="193"/>
      <c r="AD447" s="36"/>
      <c r="AE447" s="196"/>
      <c r="AF447" s="64"/>
      <c r="AG447" s="75"/>
      <c r="AH447" s="75"/>
      <c r="AI447" s="64"/>
      <c r="AJ447" s="74"/>
      <c r="AK447" s="75"/>
      <c r="AL447" s="75"/>
      <c r="AM447" s="74"/>
      <c r="AN447" s="75"/>
      <c r="AO447" s="75"/>
      <c r="AP447" s="197"/>
    </row>
    <row r="448" spans="1:42" x14ac:dyDescent="0.25">
      <c r="A448" s="183"/>
      <c r="H448" s="46"/>
      <c r="I448" s="46"/>
      <c r="L448" s="23"/>
      <c r="N448" s="23"/>
      <c r="AC448" s="193"/>
      <c r="AD448" s="36"/>
      <c r="AE448" s="196"/>
      <c r="AF448" s="64"/>
      <c r="AG448" s="75"/>
      <c r="AH448" s="75"/>
      <c r="AI448" s="64"/>
      <c r="AJ448" s="74"/>
      <c r="AK448" s="75"/>
      <c r="AL448" s="75"/>
      <c r="AM448" s="74"/>
      <c r="AN448" s="75"/>
      <c r="AO448" s="75"/>
      <c r="AP448" s="197"/>
    </row>
    <row r="449" spans="1:42" x14ac:dyDescent="0.25">
      <c r="A449" s="183"/>
      <c r="H449" s="46"/>
      <c r="I449" s="46"/>
      <c r="L449" s="23"/>
      <c r="N449" s="23"/>
      <c r="AC449" s="193"/>
      <c r="AD449" s="36"/>
      <c r="AE449" s="196"/>
      <c r="AF449" s="64"/>
      <c r="AG449" s="75"/>
      <c r="AH449" s="75"/>
      <c r="AI449" s="64"/>
      <c r="AJ449" s="74"/>
      <c r="AK449" s="75"/>
      <c r="AL449" s="75"/>
      <c r="AM449" s="74"/>
      <c r="AN449" s="75"/>
      <c r="AO449" s="75"/>
      <c r="AP449" s="197"/>
    </row>
    <row r="450" spans="1:42" x14ac:dyDescent="0.25">
      <c r="A450" s="183"/>
      <c r="H450" s="46"/>
      <c r="I450" s="46"/>
      <c r="L450" s="23"/>
      <c r="N450" s="23"/>
      <c r="AC450" s="193"/>
      <c r="AD450" s="36"/>
      <c r="AE450" s="196"/>
      <c r="AF450" s="64"/>
      <c r="AG450" s="75"/>
      <c r="AH450" s="75"/>
      <c r="AI450" s="64"/>
      <c r="AJ450" s="74"/>
      <c r="AK450" s="75"/>
      <c r="AL450" s="75"/>
      <c r="AM450" s="74"/>
      <c r="AN450" s="75"/>
      <c r="AO450" s="75"/>
      <c r="AP450" s="197"/>
    </row>
    <row r="451" spans="1:42" x14ac:dyDescent="0.25">
      <c r="A451" s="183"/>
      <c r="H451" s="46"/>
      <c r="I451" s="46"/>
      <c r="L451" s="23"/>
      <c r="N451" s="23"/>
      <c r="AC451" s="193"/>
      <c r="AD451" s="36"/>
      <c r="AE451" s="196"/>
      <c r="AF451" s="64"/>
      <c r="AG451" s="75"/>
      <c r="AH451" s="75"/>
      <c r="AI451" s="64"/>
      <c r="AJ451" s="74"/>
      <c r="AK451" s="75"/>
      <c r="AL451" s="75"/>
      <c r="AM451" s="74"/>
      <c r="AN451" s="75"/>
      <c r="AO451" s="75"/>
      <c r="AP451" s="197"/>
    </row>
    <row r="452" spans="1:42" x14ac:dyDescent="0.25">
      <c r="A452" s="183"/>
      <c r="H452" s="46"/>
      <c r="I452" s="46"/>
      <c r="L452" s="23"/>
      <c r="N452" s="23"/>
      <c r="AC452" s="193"/>
      <c r="AD452" s="36"/>
      <c r="AE452" s="196"/>
      <c r="AF452" s="64"/>
      <c r="AG452" s="75"/>
      <c r="AH452" s="75"/>
      <c r="AI452" s="64"/>
      <c r="AJ452" s="74"/>
      <c r="AK452" s="75"/>
      <c r="AL452" s="75"/>
      <c r="AM452" s="74"/>
      <c r="AN452" s="75"/>
      <c r="AO452" s="75"/>
      <c r="AP452" s="197"/>
    </row>
    <row r="453" spans="1:42" x14ac:dyDescent="0.25">
      <c r="A453" s="183"/>
      <c r="H453" s="46"/>
      <c r="I453" s="46"/>
      <c r="L453" s="23"/>
      <c r="N453" s="23"/>
      <c r="AC453" s="193"/>
      <c r="AD453" s="36"/>
      <c r="AE453" s="196"/>
      <c r="AF453" s="64"/>
      <c r="AG453" s="75"/>
      <c r="AH453" s="75"/>
      <c r="AI453" s="64"/>
      <c r="AJ453" s="74"/>
      <c r="AK453" s="75"/>
      <c r="AL453" s="75"/>
      <c r="AM453" s="74"/>
      <c r="AN453" s="75"/>
      <c r="AO453" s="75"/>
      <c r="AP453" s="197"/>
    </row>
    <row r="454" spans="1:42" x14ac:dyDescent="0.25">
      <c r="A454" s="183"/>
      <c r="H454" s="46"/>
      <c r="I454" s="46"/>
      <c r="L454" s="23"/>
      <c r="N454" s="23"/>
      <c r="AC454" s="193"/>
      <c r="AD454" s="36"/>
      <c r="AE454" s="196"/>
      <c r="AF454" s="64"/>
      <c r="AG454" s="75"/>
      <c r="AH454" s="75"/>
      <c r="AI454" s="64"/>
      <c r="AJ454" s="74"/>
      <c r="AK454" s="75"/>
      <c r="AL454" s="75"/>
      <c r="AM454" s="74"/>
      <c r="AN454" s="75"/>
      <c r="AO454" s="75"/>
      <c r="AP454" s="197"/>
    </row>
    <row r="455" spans="1:42" x14ac:dyDescent="0.25">
      <c r="A455" s="183"/>
      <c r="H455" s="46"/>
      <c r="I455" s="46"/>
      <c r="L455" s="23"/>
      <c r="N455" s="23"/>
      <c r="AC455" s="193"/>
      <c r="AD455" s="36"/>
      <c r="AE455" s="196"/>
      <c r="AF455" s="64"/>
      <c r="AG455" s="75"/>
      <c r="AH455" s="75"/>
      <c r="AI455" s="64"/>
      <c r="AJ455" s="74"/>
      <c r="AK455" s="75"/>
      <c r="AL455" s="75"/>
      <c r="AM455" s="74"/>
      <c r="AN455" s="75"/>
      <c r="AO455" s="75"/>
      <c r="AP455" s="197"/>
    </row>
    <row r="456" spans="1:42" x14ac:dyDescent="0.25">
      <c r="A456" s="183"/>
      <c r="H456" s="46"/>
      <c r="I456" s="46"/>
      <c r="L456" s="23"/>
      <c r="N456" s="23"/>
      <c r="AC456" s="193"/>
      <c r="AD456" s="36"/>
      <c r="AE456" s="196"/>
      <c r="AF456" s="64"/>
      <c r="AG456" s="75"/>
      <c r="AH456" s="75"/>
      <c r="AI456" s="64"/>
      <c r="AJ456" s="74"/>
      <c r="AK456" s="75"/>
      <c r="AL456" s="75"/>
      <c r="AM456" s="74"/>
      <c r="AN456" s="75"/>
      <c r="AO456" s="75"/>
      <c r="AP456" s="197"/>
    </row>
    <row r="457" spans="1:42" x14ac:dyDescent="0.25">
      <c r="A457" s="183"/>
      <c r="H457" s="46"/>
      <c r="I457" s="46"/>
      <c r="L457" s="23"/>
      <c r="N457" s="23"/>
      <c r="AC457" s="193"/>
      <c r="AD457" s="36"/>
      <c r="AE457" s="196"/>
      <c r="AF457" s="64"/>
      <c r="AG457" s="75"/>
      <c r="AH457" s="75"/>
      <c r="AI457" s="64"/>
      <c r="AJ457" s="74"/>
      <c r="AK457" s="75"/>
      <c r="AL457" s="75"/>
      <c r="AM457" s="74"/>
      <c r="AN457" s="75"/>
      <c r="AO457" s="75"/>
      <c r="AP457" s="197"/>
    </row>
    <row r="458" spans="1:42" x14ac:dyDescent="0.25">
      <c r="A458" s="183"/>
      <c r="H458" s="46"/>
      <c r="I458" s="46"/>
      <c r="L458" s="23"/>
      <c r="N458" s="23"/>
      <c r="AC458" s="193"/>
      <c r="AD458" s="36"/>
      <c r="AE458" s="196"/>
      <c r="AF458" s="64"/>
      <c r="AG458" s="75"/>
      <c r="AH458" s="75"/>
      <c r="AI458" s="64"/>
      <c r="AJ458" s="74"/>
      <c r="AK458" s="75"/>
      <c r="AL458" s="75"/>
      <c r="AM458" s="74"/>
      <c r="AN458" s="75"/>
      <c r="AO458" s="75"/>
      <c r="AP458" s="197"/>
    </row>
    <row r="459" spans="1:42" x14ac:dyDescent="0.25">
      <c r="A459" s="183"/>
      <c r="H459" s="46"/>
      <c r="I459" s="46"/>
      <c r="L459" s="23"/>
      <c r="N459" s="23"/>
      <c r="AC459" s="193"/>
      <c r="AD459" s="36"/>
      <c r="AE459" s="196"/>
      <c r="AF459" s="64"/>
      <c r="AG459" s="75"/>
      <c r="AH459" s="75"/>
      <c r="AI459" s="64"/>
      <c r="AJ459" s="74"/>
      <c r="AK459" s="75"/>
      <c r="AL459" s="75"/>
      <c r="AM459" s="74"/>
      <c r="AN459" s="75"/>
      <c r="AO459" s="75"/>
      <c r="AP459" s="197"/>
    </row>
    <row r="460" spans="1:42" x14ac:dyDescent="0.25">
      <c r="A460" s="183"/>
      <c r="H460" s="46"/>
      <c r="I460" s="46"/>
      <c r="L460" s="23"/>
      <c r="N460" s="23"/>
      <c r="AC460" s="193"/>
      <c r="AD460" s="36"/>
      <c r="AE460" s="196"/>
      <c r="AF460" s="64"/>
      <c r="AG460" s="75"/>
      <c r="AH460" s="75"/>
      <c r="AI460" s="64"/>
      <c r="AJ460" s="74"/>
      <c r="AK460" s="75"/>
      <c r="AL460" s="75"/>
      <c r="AM460" s="74"/>
      <c r="AN460" s="75"/>
      <c r="AO460" s="75"/>
      <c r="AP460" s="197"/>
    </row>
    <row r="461" spans="1:42" x14ac:dyDescent="0.25">
      <c r="A461" s="183"/>
      <c r="H461" s="46"/>
      <c r="I461" s="46"/>
      <c r="L461" s="23"/>
      <c r="N461" s="23"/>
      <c r="AC461" s="193"/>
      <c r="AD461" s="36"/>
      <c r="AE461" s="196"/>
      <c r="AF461" s="64"/>
      <c r="AG461" s="75"/>
      <c r="AH461" s="75"/>
      <c r="AI461" s="64"/>
      <c r="AJ461" s="74"/>
      <c r="AK461" s="75"/>
      <c r="AL461" s="75"/>
      <c r="AM461" s="74"/>
      <c r="AN461" s="75"/>
      <c r="AO461" s="75"/>
      <c r="AP461" s="197"/>
    </row>
    <row r="462" spans="1:42" x14ac:dyDescent="0.25">
      <c r="A462" s="183"/>
      <c r="H462" s="46"/>
      <c r="I462" s="46"/>
      <c r="L462" s="23"/>
      <c r="N462" s="23"/>
      <c r="AC462" s="193"/>
      <c r="AD462" s="36"/>
      <c r="AE462" s="196"/>
      <c r="AF462" s="64"/>
      <c r="AG462" s="75"/>
      <c r="AH462" s="75"/>
      <c r="AI462" s="64"/>
      <c r="AJ462" s="74"/>
      <c r="AK462" s="75"/>
      <c r="AL462" s="75"/>
      <c r="AM462" s="74"/>
      <c r="AN462" s="75"/>
      <c r="AO462" s="75"/>
      <c r="AP462" s="197"/>
    </row>
    <row r="463" spans="1:42" x14ac:dyDescent="0.25">
      <c r="A463" s="183"/>
      <c r="H463" s="46"/>
      <c r="I463" s="46"/>
      <c r="L463" s="23"/>
      <c r="N463" s="23"/>
      <c r="AC463" s="193"/>
      <c r="AD463" s="36"/>
      <c r="AE463" s="196"/>
      <c r="AF463" s="64"/>
      <c r="AG463" s="75"/>
      <c r="AH463" s="75"/>
      <c r="AI463" s="64"/>
      <c r="AJ463" s="74"/>
      <c r="AK463" s="75"/>
      <c r="AL463" s="75"/>
      <c r="AM463" s="74"/>
      <c r="AN463" s="75"/>
      <c r="AO463" s="75"/>
      <c r="AP463" s="197"/>
    </row>
    <row r="464" spans="1:42" x14ac:dyDescent="0.25">
      <c r="A464" s="183"/>
      <c r="H464" s="46"/>
      <c r="I464" s="46"/>
      <c r="L464" s="23"/>
      <c r="N464" s="23"/>
      <c r="AC464" s="193"/>
      <c r="AD464" s="36"/>
      <c r="AE464" s="196"/>
      <c r="AF464" s="64"/>
      <c r="AG464" s="75"/>
      <c r="AH464" s="75"/>
      <c r="AI464" s="64"/>
      <c r="AJ464" s="74"/>
      <c r="AK464" s="75"/>
      <c r="AL464" s="75"/>
      <c r="AM464" s="74"/>
      <c r="AN464" s="75"/>
      <c r="AO464" s="75"/>
      <c r="AP464" s="197"/>
    </row>
    <row r="465" spans="1:42" x14ac:dyDescent="0.25">
      <c r="A465" s="183"/>
      <c r="H465" s="46"/>
      <c r="I465" s="46"/>
      <c r="L465" s="23"/>
      <c r="N465" s="23"/>
      <c r="AC465" s="193"/>
      <c r="AD465" s="36"/>
      <c r="AE465" s="196"/>
      <c r="AF465" s="64"/>
      <c r="AG465" s="75"/>
      <c r="AH465" s="75"/>
      <c r="AI465" s="64"/>
      <c r="AJ465" s="74"/>
      <c r="AK465" s="75"/>
      <c r="AL465" s="75"/>
      <c r="AM465" s="74"/>
      <c r="AN465" s="75"/>
      <c r="AO465" s="75"/>
      <c r="AP465" s="197"/>
    </row>
    <row r="466" spans="1:42" x14ac:dyDescent="0.25">
      <c r="A466" s="183"/>
      <c r="H466" s="46"/>
      <c r="I466" s="46"/>
      <c r="L466" s="23"/>
      <c r="N466" s="23"/>
      <c r="AC466" s="193"/>
      <c r="AD466" s="36"/>
      <c r="AE466" s="196"/>
      <c r="AF466" s="64"/>
      <c r="AG466" s="75"/>
      <c r="AH466" s="75"/>
      <c r="AI466" s="64"/>
      <c r="AJ466" s="74"/>
      <c r="AK466" s="75"/>
      <c r="AL466" s="75"/>
      <c r="AM466" s="74"/>
      <c r="AN466" s="75"/>
      <c r="AO466" s="75"/>
      <c r="AP466" s="197"/>
    </row>
    <row r="467" spans="1:42" x14ac:dyDescent="0.25">
      <c r="A467" s="183"/>
      <c r="H467" s="46"/>
      <c r="I467" s="46"/>
      <c r="L467" s="23"/>
      <c r="N467" s="23"/>
      <c r="AC467" s="193"/>
      <c r="AD467" s="36"/>
      <c r="AE467" s="196"/>
      <c r="AF467" s="64"/>
      <c r="AG467" s="75"/>
      <c r="AH467" s="75"/>
      <c r="AI467" s="64"/>
      <c r="AJ467" s="74"/>
      <c r="AK467" s="75"/>
      <c r="AL467" s="75"/>
      <c r="AM467" s="74"/>
      <c r="AN467" s="75"/>
      <c r="AO467" s="75"/>
      <c r="AP467" s="197"/>
    </row>
    <row r="468" spans="1:42" x14ac:dyDescent="0.25">
      <c r="A468" s="183"/>
      <c r="H468" s="46"/>
      <c r="I468" s="46"/>
      <c r="L468" s="23"/>
      <c r="N468" s="23"/>
      <c r="AC468" s="193"/>
      <c r="AD468" s="36"/>
      <c r="AE468" s="196"/>
      <c r="AF468" s="64"/>
      <c r="AG468" s="75"/>
      <c r="AH468" s="75"/>
      <c r="AI468" s="64"/>
      <c r="AJ468" s="74"/>
      <c r="AK468" s="75"/>
      <c r="AL468" s="75"/>
      <c r="AM468" s="74"/>
      <c r="AN468" s="75"/>
      <c r="AO468" s="75"/>
      <c r="AP468" s="197"/>
    </row>
    <row r="469" spans="1:42" x14ac:dyDescent="0.25">
      <c r="A469" s="183"/>
      <c r="H469" s="46"/>
      <c r="I469" s="46"/>
      <c r="L469" s="23"/>
      <c r="N469" s="23"/>
      <c r="AC469" s="193"/>
      <c r="AD469" s="36"/>
      <c r="AE469" s="196"/>
      <c r="AF469" s="64"/>
      <c r="AG469" s="75"/>
      <c r="AH469" s="75"/>
      <c r="AI469" s="64"/>
      <c r="AJ469" s="74"/>
      <c r="AK469" s="75"/>
      <c r="AL469" s="75"/>
      <c r="AM469" s="74"/>
      <c r="AN469" s="75"/>
      <c r="AO469" s="75"/>
      <c r="AP469" s="197"/>
    </row>
    <row r="470" spans="1:42" x14ac:dyDescent="0.25">
      <c r="A470" s="183"/>
      <c r="H470" s="46"/>
      <c r="I470" s="46"/>
      <c r="L470" s="23"/>
      <c r="N470" s="23"/>
      <c r="AC470" s="193"/>
      <c r="AD470" s="36"/>
      <c r="AE470" s="196"/>
      <c r="AF470" s="64"/>
      <c r="AG470" s="75"/>
      <c r="AH470" s="75"/>
      <c r="AI470" s="64"/>
      <c r="AJ470" s="74"/>
      <c r="AK470" s="75"/>
      <c r="AL470" s="75"/>
      <c r="AM470" s="74"/>
      <c r="AN470" s="75"/>
      <c r="AO470" s="75"/>
      <c r="AP470" s="197"/>
    </row>
    <row r="471" spans="1:42" x14ac:dyDescent="0.25">
      <c r="A471" s="183"/>
      <c r="H471" s="46"/>
      <c r="I471" s="46"/>
      <c r="L471" s="23"/>
      <c r="N471" s="23"/>
      <c r="AC471" s="193"/>
      <c r="AD471" s="36"/>
      <c r="AE471" s="196"/>
      <c r="AF471" s="64"/>
      <c r="AG471" s="75"/>
      <c r="AH471" s="75"/>
      <c r="AI471" s="64"/>
      <c r="AJ471" s="74"/>
      <c r="AK471" s="75"/>
      <c r="AL471" s="75"/>
      <c r="AM471" s="74"/>
      <c r="AN471" s="75"/>
      <c r="AO471" s="75"/>
      <c r="AP471" s="197"/>
    </row>
    <row r="472" spans="1:42" x14ac:dyDescent="0.25">
      <c r="A472" s="183"/>
      <c r="H472" s="46"/>
      <c r="I472" s="46"/>
      <c r="L472" s="23"/>
      <c r="N472" s="23"/>
      <c r="AC472" s="193"/>
      <c r="AD472" s="36"/>
      <c r="AE472" s="196"/>
      <c r="AF472" s="64"/>
      <c r="AG472" s="75"/>
      <c r="AH472" s="75"/>
      <c r="AI472" s="64"/>
      <c r="AJ472" s="74"/>
      <c r="AK472" s="75"/>
      <c r="AL472" s="75"/>
      <c r="AM472" s="74"/>
      <c r="AN472" s="75"/>
      <c r="AO472" s="75"/>
      <c r="AP472" s="197"/>
    </row>
    <row r="473" spans="1:42" x14ac:dyDescent="0.25">
      <c r="A473" s="183"/>
      <c r="H473" s="46"/>
      <c r="I473" s="46"/>
      <c r="L473" s="23"/>
      <c r="N473" s="23"/>
      <c r="AC473" s="193"/>
      <c r="AD473" s="36"/>
      <c r="AE473" s="196"/>
      <c r="AF473" s="64"/>
      <c r="AG473" s="75"/>
      <c r="AH473" s="75"/>
      <c r="AI473" s="64"/>
      <c r="AJ473" s="74"/>
      <c r="AK473" s="75"/>
      <c r="AL473" s="75"/>
      <c r="AM473" s="74"/>
      <c r="AN473" s="75"/>
      <c r="AO473" s="75"/>
      <c r="AP473" s="197"/>
    </row>
    <row r="474" spans="1:42" x14ac:dyDescent="0.25">
      <c r="A474" s="183"/>
      <c r="H474" s="46"/>
      <c r="I474" s="46"/>
      <c r="L474" s="23"/>
      <c r="N474" s="23"/>
      <c r="AC474" s="193"/>
      <c r="AD474" s="36"/>
      <c r="AE474" s="196"/>
      <c r="AF474" s="64"/>
      <c r="AG474" s="75"/>
      <c r="AH474" s="75"/>
      <c r="AI474" s="64"/>
      <c r="AJ474" s="74"/>
      <c r="AK474" s="75"/>
      <c r="AL474" s="75"/>
      <c r="AM474" s="74"/>
      <c r="AN474" s="75"/>
      <c r="AO474" s="75"/>
      <c r="AP474" s="197"/>
    </row>
    <row r="475" spans="1:42" x14ac:dyDescent="0.25">
      <c r="A475" s="183"/>
      <c r="H475" s="46"/>
      <c r="I475" s="46"/>
      <c r="L475" s="23"/>
      <c r="N475" s="23"/>
      <c r="AC475" s="193"/>
      <c r="AD475" s="36"/>
      <c r="AE475" s="196"/>
      <c r="AF475" s="64"/>
      <c r="AG475" s="75"/>
      <c r="AH475" s="75"/>
      <c r="AI475" s="64"/>
      <c r="AJ475" s="74"/>
      <c r="AK475" s="75"/>
      <c r="AL475" s="75"/>
      <c r="AM475" s="74"/>
      <c r="AN475" s="75"/>
      <c r="AO475" s="75"/>
      <c r="AP475" s="197"/>
    </row>
    <row r="476" spans="1:42" x14ac:dyDescent="0.25">
      <c r="A476" s="183"/>
      <c r="H476" s="46"/>
      <c r="I476" s="46"/>
      <c r="L476" s="23"/>
      <c r="N476" s="23"/>
      <c r="AC476" s="193"/>
      <c r="AD476" s="36"/>
      <c r="AE476" s="196"/>
      <c r="AF476" s="64"/>
      <c r="AG476" s="75"/>
      <c r="AH476" s="75"/>
      <c r="AI476" s="64"/>
      <c r="AJ476" s="74"/>
      <c r="AK476" s="75"/>
      <c r="AL476" s="75"/>
      <c r="AM476" s="74"/>
      <c r="AN476" s="75"/>
      <c r="AO476" s="75"/>
      <c r="AP476" s="197"/>
    </row>
    <row r="477" spans="1:42" x14ac:dyDescent="0.25">
      <c r="A477" s="183"/>
      <c r="H477" s="46"/>
      <c r="I477" s="46"/>
      <c r="L477" s="23"/>
      <c r="N477" s="23"/>
      <c r="AC477" s="193"/>
      <c r="AD477" s="36"/>
      <c r="AE477" s="196"/>
      <c r="AF477" s="64"/>
      <c r="AG477" s="75"/>
      <c r="AH477" s="75"/>
      <c r="AI477" s="64"/>
      <c r="AJ477" s="74"/>
      <c r="AK477" s="75"/>
      <c r="AL477" s="75"/>
      <c r="AM477" s="74"/>
      <c r="AN477" s="75"/>
      <c r="AO477" s="75"/>
      <c r="AP477" s="197"/>
    </row>
    <row r="478" spans="1:42" x14ac:dyDescent="0.25">
      <c r="A478" s="183"/>
      <c r="H478" s="46"/>
      <c r="I478" s="46"/>
      <c r="L478" s="23"/>
      <c r="N478" s="23"/>
      <c r="AC478" s="193"/>
      <c r="AD478" s="36"/>
      <c r="AE478" s="196"/>
      <c r="AF478" s="64"/>
      <c r="AG478" s="75"/>
      <c r="AH478" s="75"/>
      <c r="AI478" s="64"/>
      <c r="AJ478" s="74"/>
      <c r="AK478" s="75"/>
      <c r="AL478" s="75"/>
      <c r="AM478" s="74"/>
      <c r="AN478" s="75"/>
      <c r="AO478" s="75"/>
      <c r="AP478" s="197"/>
    </row>
    <row r="479" spans="1:42" x14ac:dyDescent="0.25">
      <c r="A479" s="183"/>
      <c r="H479" s="46"/>
      <c r="I479" s="46"/>
      <c r="L479" s="23"/>
      <c r="N479" s="23"/>
      <c r="AC479" s="193"/>
      <c r="AD479" s="36"/>
      <c r="AE479" s="196"/>
      <c r="AF479" s="64"/>
      <c r="AG479" s="75"/>
      <c r="AH479" s="75"/>
      <c r="AI479" s="64"/>
      <c r="AJ479" s="74"/>
      <c r="AK479" s="75"/>
      <c r="AL479" s="75"/>
      <c r="AM479" s="74"/>
      <c r="AN479" s="75"/>
      <c r="AO479" s="75"/>
      <c r="AP479" s="197"/>
    </row>
    <row r="480" spans="1:42" x14ac:dyDescent="0.25">
      <c r="A480" s="183"/>
      <c r="H480" s="46"/>
      <c r="I480" s="46"/>
      <c r="L480" s="23"/>
      <c r="N480" s="23"/>
      <c r="AC480" s="193"/>
      <c r="AD480" s="36"/>
      <c r="AE480" s="196"/>
      <c r="AF480" s="64"/>
      <c r="AG480" s="75"/>
      <c r="AH480" s="75"/>
      <c r="AI480" s="64"/>
      <c r="AJ480" s="74"/>
      <c r="AK480" s="75"/>
      <c r="AL480" s="75"/>
      <c r="AM480" s="74"/>
      <c r="AN480" s="75"/>
      <c r="AO480" s="75"/>
      <c r="AP480" s="197"/>
    </row>
    <row r="481" spans="1:42" x14ac:dyDescent="0.25">
      <c r="A481" s="183"/>
      <c r="H481" s="46"/>
      <c r="I481" s="46"/>
      <c r="L481" s="23"/>
      <c r="N481" s="23"/>
      <c r="AC481" s="193"/>
      <c r="AD481" s="36"/>
      <c r="AE481" s="196"/>
      <c r="AF481" s="64"/>
      <c r="AG481" s="75"/>
      <c r="AH481" s="75"/>
      <c r="AI481" s="64"/>
      <c r="AJ481" s="74"/>
      <c r="AK481" s="75"/>
      <c r="AL481" s="75"/>
      <c r="AM481" s="74"/>
      <c r="AN481" s="75"/>
      <c r="AO481" s="75"/>
      <c r="AP481" s="197"/>
    </row>
    <row r="482" spans="1:42" x14ac:dyDescent="0.25">
      <c r="A482" s="183"/>
      <c r="H482" s="46"/>
      <c r="I482" s="46"/>
      <c r="L482" s="23"/>
      <c r="N482" s="23"/>
      <c r="AC482" s="193"/>
      <c r="AD482" s="36"/>
      <c r="AE482" s="196"/>
      <c r="AF482" s="64"/>
      <c r="AG482" s="75"/>
      <c r="AH482" s="75"/>
      <c r="AI482" s="64"/>
      <c r="AJ482" s="74"/>
      <c r="AK482" s="75"/>
      <c r="AL482" s="75"/>
      <c r="AM482" s="74"/>
      <c r="AN482" s="75"/>
      <c r="AO482" s="75"/>
      <c r="AP482" s="197"/>
    </row>
    <row r="483" spans="1:42" x14ac:dyDescent="0.25">
      <c r="A483" s="183"/>
      <c r="H483" s="46"/>
      <c r="I483" s="46"/>
      <c r="L483" s="23"/>
      <c r="N483" s="23"/>
      <c r="AC483" s="193"/>
      <c r="AD483" s="36"/>
      <c r="AE483" s="196"/>
      <c r="AF483" s="64"/>
      <c r="AG483" s="75"/>
      <c r="AH483" s="75"/>
      <c r="AI483" s="64"/>
      <c r="AJ483" s="74"/>
      <c r="AK483" s="75"/>
      <c r="AL483" s="75"/>
      <c r="AM483" s="74"/>
      <c r="AN483" s="75"/>
      <c r="AO483" s="75"/>
      <c r="AP483" s="197"/>
    </row>
    <row r="484" spans="1:42" x14ac:dyDescent="0.25">
      <c r="A484" s="183"/>
      <c r="H484" s="46"/>
      <c r="I484" s="46"/>
      <c r="L484" s="23"/>
      <c r="N484" s="23"/>
      <c r="AC484" s="193"/>
      <c r="AD484" s="36"/>
      <c r="AE484" s="196"/>
      <c r="AF484" s="64"/>
      <c r="AG484" s="75"/>
      <c r="AH484" s="75"/>
      <c r="AI484" s="64"/>
      <c r="AJ484" s="74"/>
      <c r="AK484" s="75"/>
      <c r="AL484" s="75"/>
      <c r="AM484" s="74"/>
      <c r="AN484" s="75"/>
      <c r="AO484" s="75"/>
      <c r="AP484" s="197"/>
    </row>
    <row r="485" spans="1:42" x14ac:dyDescent="0.25">
      <c r="A485" s="183"/>
      <c r="H485" s="46"/>
      <c r="I485" s="46"/>
      <c r="L485" s="23"/>
      <c r="N485" s="23"/>
      <c r="AC485" s="193"/>
      <c r="AD485" s="36"/>
      <c r="AE485" s="196"/>
      <c r="AF485" s="64"/>
      <c r="AG485" s="75"/>
      <c r="AH485" s="75"/>
      <c r="AI485" s="64"/>
      <c r="AJ485" s="74"/>
      <c r="AK485" s="75"/>
      <c r="AL485" s="75"/>
      <c r="AM485" s="74"/>
      <c r="AN485" s="75"/>
      <c r="AO485" s="75"/>
      <c r="AP485" s="197"/>
    </row>
    <row r="486" spans="1:42" x14ac:dyDescent="0.25">
      <c r="A486" s="183"/>
      <c r="H486" s="46"/>
      <c r="I486" s="46"/>
      <c r="L486" s="23"/>
      <c r="N486" s="23"/>
      <c r="AC486" s="193"/>
      <c r="AD486" s="36"/>
      <c r="AE486" s="196"/>
      <c r="AF486" s="64"/>
      <c r="AG486" s="75"/>
      <c r="AH486" s="75"/>
      <c r="AI486" s="64"/>
      <c r="AJ486" s="74"/>
      <c r="AK486" s="75"/>
      <c r="AL486" s="75"/>
      <c r="AM486" s="74"/>
      <c r="AN486" s="75"/>
      <c r="AO486" s="75"/>
      <c r="AP486" s="197"/>
    </row>
    <row r="487" spans="1:42" x14ac:dyDescent="0.25">
      <c r="A487" s="183"/>
      <c r="H487" s="46"/>
      <c r="I487" s="46"/>
      <c r="L487" s="23"/>
      <c r="N487" s="23"/>
      <c r="AC487" s="193"/>
      <c r="AD487" s="36"/>
      <c r="AE487" s="196"/>
      <c r="AF487" s="64"/>
      <c r="AG487" s="75"/>
      <c r="AH487" s="75"/>
      <c r="AI487" s="64"/>
      <c r="AJ487" s="74"/>
      <c r="AK487" s="75"/>
      <c r="AL487" s="75"/>
      <c r="AM487" s="74"/>
      <c r="AN487" s="75"/>
      <c r="AO487" s="75"/>
      <c r="AP487" s="197"/>
    </row>
    <row r="488" spans="1:42" x14ac:dyDescent="0.25">
      <c r="A488" s="183"/>
      <c r="H488" s="46"/>
      <c r="I488" s="46"/>
      <c r="L488" s="23"/>
      <c r="N488" s="23"/>
      <c r="AC488" s="193"/>
      <c r="AD488" s="36"/>
      <c r="AE488" s="196"/>
      <c r="AF488" s="64"/>
      <c r="AG488" s="75"/>
      <c r="AH488" s="75"/>
      <c r="AI488" s="64"/>
      <c r="AJ488" s="74"/>
      <c r="AK488" s="75"/>
      <c r="AL488" s="75"/>
      <c r="AM488" s="74"/>
      <c r="AN488" s="75"/>
      <c r="AO488" s="75"/>
      <c r="AP488" s="197"/>
    </row>
    <row r="489" spans="1:42" x14ac:dyDescent="0.25">
      <c r="A489" s="183"/>
      <c r="H489" s="46"/>
      <c r="I489" s="46"/>
      <c r="L489" s="23"/>
      <c r="N489" s="23"/>
      <c r="AC489" s="193"/>
      <c r="AD489" s="36"/>
      <c r="AE489" s="196"/>
      <c r="AF489" s="64"/>
      <c r="AG489" s="75"/>
      <c r="AH489" s="75"/>
      <c r="AI489" s="64"/>
      <c r="AJ489" s="74"/>
      <c r="AK489" s="75"/>
      <c r="AL489" s="75"/>
      <c r="AM489" s="74"/>
      <c r="AN489" s="75"/>
      <c r="AO489" s="75"/>
      <c r="AP489" s="197"/>
    </row>
    <row r="490" spans="1:42" x14ac:dyDescent="0.25">
      <c r="A490" s="183"/>
      <c r="H490" s="46"/>
      <c r="I490" s="46"/>
      <c r="L490" s="23"/>
      <c r="N490" s="23"/>
      <c r="AC490" s="193"/>
      <c r="AD490" s="36"/>
      <c r="AE490" s="196"/>
      <c r="AF490" s="64"/>
      <c r="AG490" s="75"/>
      <c r="AH490" s="75"/>
      <c r="AI490" s="64"/>
      <c r="AJ490" s="74"/>
      <c r="AK490" s="75"/>
      <c r="AL490" s="75"/>
      <c r="AM490" s="74"/>
      <c r="AN490" s="75"/>
      <c r="AO490" s="75"/>
      <c r="AP490" s="197"/>
    </row>
    <row r="491" spans="1:42" x14ac:dyDescent="0.25">
      <c r="A491" s="183"/>
      <c r="H491" s="46"/>
      <c r="I491" s="46"/>
      <c r="L491" s="23"/>
      <c r="N491" s="23"/>
      <c r="AC491" s="193"/>
      <c r="AD491" s="36"/>
      <c r="AE491" s="196"/>
      <c r="AF491" s="64"/>
      <c r="AG491" s="75"/>
      <c r="AH491" s="75"/>
      <c r="AI491" s="64"/>
      <c r="AJ491" s="74"/>
      <c r="AK491" s="75"/>
      <c r="AL491" s="75"/>
      <c r="AM491" s="74"/>
      <c r="AN491" s="75"/>
      <c r="AO491" s="75"/>
      <c r="AP491" s="197"/>
    </row>
    <row r="492" spans="1:42" x14ac:dyDescent="0.25">
      <c r="A492" s="183"/>
      <c r="H492" s="46"/>
      <c r="I492" s="46"/>
      <c r="L492" s="23"/>
      <c r="N492" s="23"/>
      <c r="AC492" s="193"/>
      <c r="AD492" s="36"/>
      <c r="AE492" s="196"/>
      <c r="AF492" s="64"/>
      <c r="AG492" s="75"/>
      <c r="AH492" s="75"/>
      <c r="AI492" s="64"/>
      <c r="AJ492" s="74"/>
      <c r="AK492" s="75"/>
      <c r="AL492" s="75"/>
      <c r="AM492" s="74"/>
      <c r="AN492" s="75"/>
      <c r="AO492" s="75"/>
      <c r="AP492" s="197"/>
    </row>
    <row r="493" spans="1:42" x14ac:dyDescent="0.25">
      <c r="A493" s="183"/>
      <c r="H493" s="46"/>
      <c r="I493" s="46"/>
      <c r="L493" s="23"/>
      <c r="N493" s="23"/>
      <c r="AC493" s="193"/>
      <c r="AD493" s="36"/>
      <c r="AE493" s="196"/>
      <c r="AF493" s="64"/>
      <c r="AG493" s="75"/>
      <c r="AH493" s="75"/>
      <c r="AI493" s="64"/>
      <c r="AJ493" s="74"/>
      <c r="AK493" s="75"/>
      <c r="AL493" s="75"/>
      <c r="AM493" s="74"/>
      <c r="AN493" s="75"/>
      <c r="AO493" s="75"/>
      <c r="AP493" s="197"/>
    </row>
    <row r="494" spans="1:42" x14ac:dyDescent="0.25">
      <c r="A494" s="183"/>
      <c r="H494" s="46"/>
      <c r="I494" s="46"/>
      <c r="L494" s="23"/>
      <c r="N494" s="23"/>
      <c r="AC494" s="193"/>
      <c r="AD494" s="36"/>
      <c r="AE494" s="196"/>
      <c r="AF494" s="64"/>
      <c r="AG494" s="75"/>
      <c r="AH494" s="75"/>
      <c r="AI494" s="64"/>
      <c r="AJ494" s="74"/>
      <c r="AK494" s="75"/>
      <c r="AL494" s="75"/>
      <c r="AM494" s="74"/>
      <c r="AN494" s="75"/>
      <c r="AO494" s="75"/>
      <c r="AP494" s="197"/>
    </row>
    <row r="495" spans="1:42" x14ac:dyDescent="0.25">
      <c r="A495" s="183"/>
      <c r="H495" s="46"/>
      <c r="I495" s="46"/>
      <c r="L495" s="23"/>
      <c r="N495" s="23"/>
      <c r="AC495" s="193"/>
      <c r="AD495" s="36"/>
      <c r="AE495" s="196"/>
      <c r="AF495" s="64"/>
      <c r="AG495" s="75"/>
      <c r="AH495" s="75"/>
      <c r="AI495" s="64"/>
      <c r="AJ495" s="74"/>
      <c r="AK495" s="75"/>
      <c r="AL495" s="75"/>
      <c r="AM495" s="74"/>
      <c r="AN495" s="75"/>
      <c r="AO495" s="75"/>
      <c r="AP495" s="197"/>
    </row>
    <row r="496" spans="1:42" x14ac:dyDescent="0.25">
      <c r="A496" s="183"/>
      <c r="H496" s="46"/>
      <c r="I496" s="46"/>
      <c r="L496" s="23"/>
      <c r="N496" s="23"/>
      <c r="AC496" s="193"/>
      <c r="AD496" s="36"/>
      <c r="AE496" s="196"/>
      <c r="AF496" s="64"/>
      <c r="AG496" s="75"/>
      <c r="AH496" s="75"/>
      <c r="AI496" s="64"/>
      <c r="AJ496" s="74"/>
      <c r="AK496" s="75"/>
      <c r="AL496" s="75"/>
      <c r="AM496" s="74"/>
      <c r="AN496" s="75"/>
      <c r="AO496" s="75"/>
      <c r="AP496" s="197"/>
    </row>
    <row r="497" spans="1:42" x14ac:dyDescent="0.25">
      <c r="A497" s="183"/>
      <c r="H497" s="46"/>
      <c r="I497" s="46"/>
      <c r="L497" s="23"/>
      <c r="N497" s="23"/>
      <c r="AC497" s="193"/>
      <c r="AD497" s="36"/>
      <c r="AE497" s="196"/>
      <c r="AF497" s="64"/>
      <c r="AG497" s="75"/>
      <c r="AH497" s="75"/>
      <c r="AI497" s="64"/>
      <c r="AJ497" s="74"/>
      <c r="AK497" s="75"/>
      <c r="AL497" s="75"/>
      <c r="AM497" s="74"/>
      <c r="AN497" s="75"/>
      <c r="AO497" s="75"/>
      <c r="AP497" s="197"/>
    </row>
    <row r="498" spans="1:42" x14ac:dyDescent="0.25">
      <c r="A498" s="183"/>
      <c r="H498" s="46"/>
      <c r="I498" s="46"/>
      <c r="L498" s="23"/>
      <c r="N498" s="23"/>
      <c r="AC498" s="193"/>
      <c r="AD498" s="36"/>
      <c r="AE498" s="196"/>
      <c r="AF498" s="64"/>
      <c r="AG498" s="75"/>
      <c r="AH498" s="75"/>
      <c r="AI498" s="64"/>
      <c r="AJ498" s="74"/>
      <c r="AK498" s="75"/>
      <c r="AL498" s="75"/>
      <c r="AM498" s="74"/>
      <c r="AN498" s="75"/>
      <c r="AO498" s="75"/>
      <c r="AP498" s="197"/>
    </row>
    <row r="499" spans="1:42" x14ac:dyDescent="0.25">
      <c r="A499" s="183"/>
      <c r="H499" s="46"/>
      <c r="I499" s="46"/>
      <c r="L499" s="23"/>
      <c r="N499" s="23"/>
      <c r="AC499" s="193"/>
      <c r="AD499" s="36"/>
      <c r="AE499" s="196"/>
      <c r="AF499" s="64"/>
      <c r="AG499" s="75"/>
      <c r="AH499" s="75"/>
      <c r="AI499" s="64"/>
      <c r="AJ499" s="74"/>
      <c r="AK499" s="75"/>
      <c r="AL499" s="75"/>
      <c r="AM499" s="74"/>
      <c r="AN499" s="75"/>
      <c r="AO499" s="75"/>
      <c r="AP499" s="197"/>
    </row>
    <row r="500" spans="1:42" x14ac:dyDescent="0.25">
      <c r="A500" s="183"/>
      <c r="H500" s="46"/>
      <c r="I500" s="46"/>
      <c r="L500" s="23"/>
      <c r="N500" s="23"/>
      <c r="AC500" s="193"/>
      <c r="AD500" s="36"/>
      <c r="AE500" s="196"/>
      <c r="AF500" s="64"/>
      <c r="AG500" s="75"/>
      <c r="AH500" s="75"/>
      <c r="AI500" s="64"/>
      <c r="AJ500" s="74"/>
      <c r="AK500" s="75"/>
      <c r="AL500" s="75"/>
      <c r="AM500" s="74"/>
      <c r="AN500" s="75"/>
      <c r="AO500" s="75"/>
      <c r="AP500" s="197"/>
    </row>
    <row r="501" spans="1:42" x14ac:dyDescent="0.25">
      <c r="A501" s="183"/>
      <c r="H501" s="46"/>
      <c r="I501" s="46"/>
      <c r="L501" s="23"/>
      <c r="N501" s="23"/>
      <c r="AC501" s="193"/>
      <c r="AD501" s="36"/>
      <c r="AE501" s="196"/>
      <c r="AF501" s="64"/>
      <c r="AG501" s="75"/>
      <c r="AH501" s="75"/>
      <c r="AI501" s="64"/>
      <c r="AJ501" s="74"/>
      <c r="AK501" s="75"/>
      <c r="AL501" s="75"/>
      <c r="AM501" s="74"/>
      <c r="AN501" s="75"/>
      <c r="AO501" s="75"/>
      <c r="AP501" s="197"/>
    </row>
    <row r="502" spans="1:42" x14ac:dyDescent="0.25">
      <c r="A502" s="183"/>
      <c r="H502" s="46"/>
      <c r="I502" s="46"/>
      <c r="L502" s="23"/>
      <c r="N502" s="23"/>
      <c r="AC502" s="193"/>
      <c r="AD502" s="36"/>
      <c r="AE502" s="196"/>
      <c r="AF502" s="64"/>
      <c r="AG502" s="75"/>
      <c r="AH502" s="75"/>
      <c r="AI502" s="64"/>
      <c r="AJ502" s="74"/>
      <c r="AK502" s="75"/>
      <c r="AL502" s="75"/>
      <c r="AM502" s="74"/>
      <c r="AN502" s="75"/>
      <c r="AO502" s="75"/>
      <c r="AP502" s="197"/>
    </row>
    <row r="503" spans="1:42" x14ac:dyDescent="0.25">
      <c r="A503" s="183"/>
      <c r="H503" s="46"/>
      <c r="I503" s="46"/>
      <c r="L503" s="23"/>
      <c r="N503" s="23"/>
      <c r="AC503" s="193"/>
      <c r="AD503" s="36"/>
      <c r="AE503" s="196"/>
      <c r="AF503" s="64"/>
      <c r="AG503" s="75"/>
      <c r="AH503" s="75"/>
      <c r="AI503" s="64"/>
      <c r="AJ503" s="74"/>
      <c r="AK503" s="75"/>
      <c r="AL503" s="75"/>
      <c r="AM503" s="74"/>
      <c r="AN503" s="75"/>
      <c r="AO503" s="75"/>
      <c r="AP503" s="197"/>
    </row>
    <row r="504" spans="1:42" x14ac:dyDescent="0.25">
      <c r="A504" s="183"/>
      <c r="H504" s="46"/>
      <c r="I504" s="46"/>
      <c r="L504" s="23"/>
      <c r="N504" s="23"/>
      <c r="AC504" s="193"/>
      <c r="AD504" s="36"/>
      <c r="AE504" s="196"/>
      <c r="AF504" s="64"/>
      <c r="AG504" s="75"/>
      <c r="AH504" s="75"/>
      <c r="AI504" s="64"/>
      <c r="AJ504" s="74"/>
      <c r="AK504" s="75"/>
      <c r="AL504" s="75"/>
      <c r="AM504" s="74"/>
      <c r="AN504" s="75"/>
      <c r="AO504" s="75"/>
      <c r="AP504" s="197"/>
    </row>
    <row r="505" spans="1:42" x14ac:dyDescent="0.25">
      <c r="A505" s="183"/>
      <c r="H505" s="46"/>
      <c r="I505" s="46"/>
      <c r="L505" s="23"/>
      <c r="N505" s="23"/>
      <c r="AC505" s="193"/>
      <c r="AD505" s="36"/>
      <c r="AE505" s="196"/>
      <c r="AF505" s="64"/>
      <c r="AG505" s="75"/>
      <c r="AH505" s="75"/>
      <c r="AI505" s="64"/>
      <c r="AJ505" s="74"/>
      <c r="AK505" s="75"/>
      <c r="AL505" s="75"/>
      <c r="AM505" s="74"/>
      <c r="AN505" s="75"/>
      <c r="AO505" s="75"/>
      <c r="AP505" s="197"/>
    </row>
    <row r="506" spans="1:42" x14ac:dyDescent="0.25">
      <c r="A506" s="183"/>
      <c r="H506" s="46"/>
      <c r="I506" s="46"/>
      <c r="L506" s="23"/>
      <c r="N506" s="23"/>
      <c r="AC506" s="193"/>
      <c r="AD506" s="36"/>
      <c r="AE506" s="196"/>
      <c r="AF506" s="64"/>
      <c r="AG506" s="75"/>
      <c r="AH506" s="75"/>
      <c r="AI506" s="64"/>
      <c r="AJ506" s="74"/>
      <c r="AK506" s="75"/>
      <c r="AL506" s="75"/>
      <c r="AM506" s="74"/>
      <c r="AN506" s="75"/>
      <c r="AO506" s="75"/>
      <c r="AP506" s="197"/>
    </row>
    <row r="507" spans="1:42" x14ac:dyDescent="0.25">
      <c r="A507" s="183"/>
      <c r="H507" s="46"/>
      <c r="I507" s="46"/>
      <c r="L507" s="23"/>
      <c r="N507" s="23"/>
      <c r="AC507" s="193"/>
      <c r="AD507" s="36"/>
      <c r="AE507" s="196"/>
      <c r="AF507" s="64"/>
      <c r="AG507" s="75"/>
      <c r="AH507" s="75"/>
      <c r="AI507" s="64"/>
      <c r="AJ507" s="74"/>
      <c r="AK507" s="75"/>
      <c r="AL507" s="75"/>
      <c r="AM507" s="74"/>
      <c r="AN507" s="75"/>
      <c r="AO507" s="75"/>
      <c r="AP507" s="197"/>
    </row>
    <row r="508" spans="1:42" x14ac:dyDescent="0.25">
      <c r="A508" s="183"/>
      <c r="H508" s="46"/>
      <c r="I508" s="46"/>
      <c r="L508" s="23"/>
      <c r="N508" s="23"/>
      <c r="AC508" s="193"/>
      <c r="AD508" s="36"/>
      <c r="AE508" s="196"/>
      <c r="AF508" s="64"/>
      <c r="AG508" s="75"/>
      <c r="AH508" s="75"/>
      <c r="AI508" s="64"/>
      <c r="AJ508" s="74"/>
      <c r="AK508" s="75"/>
      <c r="AL508" s="75"/>
      <c r="AM508" s="74"/>
      <c r="AN508" s="75"/>
      <c r="AO508" s="75"/>
      <c r="AP508" s="197"/>
    </row>
    <row r="509" spans="1:42" x14ac:dyDescent="0.25">
      <c r="A509" s="183"/>
      <c r="H509" s="46"/>
      <c r="I509" s="46"/>
      <c r="L509" s="23"/>
      <c r="N509" s="23"/>
      <c r="AC509" s="193"/>
      <c r="AD509" s="36"/>
      <c r="AE509" s="196"/>
      <c r="AF509" s="64"/>
      <c r="AG509" s="75"/>
      <c r="AH509" s="75"/>
      <c r="AI509" s="64"/>
      <c r="AJ509" s="74"/>
      <c r="AK509" s="75"/>
      <c r="AL509" s="75"/>
      <c r="AM509" s="74"/>
      <c r="AN509" s="75"/>
      <c r="AO509" s="75"/>
      <c r="AP509" s="197"/>
    </row>
    <row r="510" spans="1:42" x14ac:dyDescent="0.25">
      <c r="A510" s="183"/>
      <c r="H510" s="46"/>
      <c r="I510" s="46"/>
      <c r="L510" s="23"/>
      <c r="N510" s="23"/>
      <c r="AC510" s="193"/>
      <c r="AD510" s="36"/>
      <c r="AE510" s="196"/>
      <c r="AF510" s="64"/>
      <c r="AG510" s="75"/>
      <c r="AH510" s="75"/>
      <c r="AI510" s="64"/>
      <c r="AJ510" s="74"/>
      <c r="AK510" s="75"/>
      <c r="AL510" s="75"/>
      <c r="AM510" s="74"/>
      <c r="AN510" s="75"/>
      <c r="AO510" s="75"/>
      <c r="AP510" s="197"/>
    </row>
    <row r="511" spans="1:42" x14ac:dyDescent="0.25">
      <c r="A511" s="183"/>
      <c r="H511" s="46"/>
      <c r="I511" s="46"/>
      <c r="L511" s="23"/>
      <c r="N511" s="23"/>
      <c r="AC511" s="193"/>
      <c r="AD511" s="36"/>
      <c r="AE511" s="196"/>
      <c r="AF511" s="64"/>
      <c r="AG511" s="75"/>
      <c r="AH511" s="75"/>
      <c r="AI511" s="64"/>
      <c r="AJ511" s="74"/>
      <c r="AK511" s="75"/>
      <c r="AL511" s="75"/>
      <c r="AM511" s="74"/>
      <c r="AN511" s="75"/>
      <c r="AO511" s="75"/>
      <c r="AP511" s="197"/>
    </row>
    <row r="512" spans="1:42" x14ac:dyDescent="0.25">
      <c r="A512" s="183"/>
      <c r="H512" s="46"/>
      <c r="I512" s="46"/>
      <c r="L512" s="23"/>
      <c r="N512" s="23"/>
      <c r="AC512" s="193"/>
      <c r="AD512" s="36"/>
      <c r="AE512" s="196"/>
      <c r="AF512" s="64"/>
      <c r="AG512" s="75"/>
      <c r="AH512" s="75"/>
      <c r="AI512" s="64"/>
      <c r="AJ512" s="74"/>
      <c r="AK512" s="75"/>
      <c r="AL512" s="75"/>
      <c r="AM512" s="74"/>
      <c r="AN512" s="75"/>
      <c r="AO512" s="75"/>
      <c r="AP512" s="197"/>
    </row>
    <row r="513" spans="1:42" x14ac:dyDescent="0.25">
      <c r="A513" s="183"/>
      <c r="H513" s="46"/>
      <c r="I513" s="46"/>
      <c r="L513" s="23"/>
      <c r="N513" s="23"/>
      <c r="AC513" s="193"/>
      <c r="AD513" s="36"/>
      <c r="AE513" s="196"/>
      <c r="AF513" s="64"/>
      <c r="AG513" s="75"/>
      <c r="AH513" s="75"/>
      <c r="AI513" s="64"/>
      <c r="AJ513" s="74"/>
      <c r="AK513" s="75"/>
      <c r="AL513" s="75"/>
      <c r="AM513" s="74"/>
      <c r="AN513" s="75"/>
      <c r="AO513" s="75"/>
      <c r="AP513" s="197"/>
    </row>
    <row r="514" spans="1:42" x14ac:dyDescent="0.25">
      <c r="A514" s="183"/>
      <c r="H514" s="46"/>
      <c r="I514" s="46"/>
      <c r="L514" s="23"/>
      <c r="N514" s="23"/>
      <c r="AC514" s="193"/>
      <c r="AD514" s="36"/>
      <c r="AE514" s="196"/>
      <c r="AF514" s="64"/>
      <c r="AG514" s="75"/>
      <c r="AH514" s="75"/>
      <c r="AI514" s="64"/>
      <c r="AJ514" s="74"/>
      <c r="AK514" s="75"/>
      <c r="AL514" s="75"/>
      <c r="AM514" s="74"/>
      <c r="AN514" s="75"/>
      <c r="AO514" s="75"/>
      <c r="AP514" s="197"/>
    </row>
    <row r="515" spans="1:42" x14ac:dyDescent="0.25">
      <c r="A515" s="183"/>
      <c r="H515" s="46"/>
      <c r="I515" s="46"/>
      <c r="L515" s="23"/>
      <c r="N515" s="23"/>
      <c r="AC515" s="193"/>
      <c r="AD515" s="36"/>
      <c r="AE515" s="196"/>
      <c r="AF515" s="64"/>
      <c r="AG515" s="75"/>
      <c r="AH515" s="75"/>
      <c r="AI515" s="64"/>
      <c r="AJ515" s="74"/>
      <c r="AK515" s="75"/>
      <c r="AL515" s="75"/>
      <c r="AM515" s="74"/>
      <c r="AN515" s="75"/>
      <c r="AO515" s="75"/>
      <c r="AP515" s="197"/>
    </row>
    <row r="516" spans="1:42" x14ac:dyDescent="0.25">
      <c r="A516" s="183"/>
      <c r="H516" s="46"/>
      <c r="I516" s="46"/>
      <c r="L516" s="23"/>
      <c r="N516" s="23"/>
      <c r="AC516" s="193"/>
      <c r="AD516" s="36"/>
      <c r="AE516" s="196"/>
      <c r="AF516" s="64"/>
      <c r="AG516" s="75"/>
      <c r="AH516" s="75"/>
      <c r="AI516" s="64"/>
      <c r="AJ516" s="74"/>
      <c r="AK516" s="75"/>
      <c r="AL516" s="75"/>
      <c r="AM516" s="74"/>
      <c r="AN516" s="75"/>
      <c r="AO516" s="75"/>
      <c r="AP516" s="197"/>
    </row>
    <row r="517" spans="1:42" x14ac:dyDescent="0.25">
      <c r="A517" s="183"/>
      <c r="H517" s="46"/>
      <c r="I517" s="46"/>
      <c r="L517" s="23"/>
      <c r="N517" s="23"/>
      <c r="AC517" s="193"/>
      <c r="AD517" s="36"/>
      <c r="AE517" s="196"/>
      <c r="AF517" s="64"/>
      <c r="AG517" s="75"/>
      <c r="AH517" s="75"/>
      <c r="AI517" s="64"/>
      <c r="AJ517" s="74"/>
      <c r="AK517" s="75"/>
      <c r="AL517" s="75"/>
      <c r="AM517" s="74"/>
      <c r="AN517" s="75"/>
      <c r="AO517" s="75"/>
      <c r="AP517" s="197"/>
    </row>
    <row r="518" spans="1:42" x14ac:dyDescent="0.25">
      <c r="A518" s="183"/>
      <c r="H518" s="46"/>
      <c r="I518" s="46"/>
      <c r="L518" s="23"/>
      <c r="N518" s="23"/>
      <c r="AC518" s="193"/>
      <c r="AD518" s="36"/>
      <c r="AE518" s="196"/>
      <c r="AF518" s="64"/>
      <c r="AG518" s="75"/>
      <c r="AH518" s="75"/>
      <c r="AI518" s="64"/>
      <c r="AJ518" s="74"/>
      <c r="AK518" s="75"/>
      <c r="AL518" s="75"/>
      <c r="AM518" s="74"/>
      <c r="AN518" s="75"/>
      <c r="AO518" s="75"/>
      <c r="AP518" s="197"/>
    </row>
    <row r="519" spans="1:42" x14ac:dyDescent="0.25">
      <c r="A519" s="183"/>
      <c r="H519" s="46"/>
      <c r="I519" s="46"/>
      <c r="L519" s="23"/>
      <c r="N519" s="23"/>
      <c r="AC519" s="193"/>
      <c r="AD519" s="36"/>
      <c r="AE519" s="196"/>
      <c r="AF519" s="64"/>
      <c r="AG519" s="75"/>
      <c r="AH519" s="75"/>
      <c r="AI519" s="64"/>
      <c r="AJ519" s="74"/>
      <c r="AK519" s="75"/>
      <c r="AL519" s="75"/>
      <c r="AM519" s="74"/>
      <c r="AN519" s="75"/>
      <c r="AO519" s="75"/>
      <c r="AP519" s="197"/>
    </row>
    <row r="520" spans="1:42" x14ac:dyDescent="0.25">
      <c r="A520" s="183"/>
      <c r="H520" s="46"/>
      <c r="I520" s="46"/>
      <c r="L520" s="23"/>
      <c r="N520" s="23"/>
      <c r="AC520" s="193"/>
      <c r="AD520" s="36"/>
      <c r="AE520" s="196"/>
      <c r="AF520" s="64"/>
      <c r="AG520" s="75"/>
      <c r="AH520" s="75"/>
      <c r="AI520" s="64"/>
      <c r="AJ520" s="74"/>
      <c r="AK520" s="75"/>
      <c r="AL520" s="75"/>
      <c r="AM520" s="74"/>
      <c r="AN520" s="75"/>
      <c r="AO520" s="75"/>
      <c r="AP520" s="197"/>
    </row>
    <row r="521" spans="1:42" x14ac:dyDescent="0.25">
      <c r="A521" s="183"/>
      <c r="H521" s="46"/>
      <c r="I521" s="46"/>
      <c r="L521" s="23"/>
      <c r="N521" s="23"/>
      <c r="AC521" s="193"/>
      <c r="AD521" s="36"/>
      <c r="AE521" s="196"/>
      <c r="AF521" s="64"/>
      <c r="AG521" s="75"/>
      <c r="AH521" s="75"/>
      <c r="AI521" s="64"/>
      <c r="AJ521" s="74"/>
      <c r="AK521" s="75"/>
      <c r="AL521" s="75"/>
      <c r="AM521" s="74"/>
      <c r="AN521" s="75"/>
      <c r="AO521" s="75"/>
      <c r="AP521" s="197"/>
    </row>
    <row r="522" spans="1:42" x14ac:dyDescent="0.25">
      <c r="A522" s="183"/>
      <c r="H522" s="46"/>
      <c r="I522" s="46"/>
      <c r="L522" s="23"/>
      <c r="N522" s="23"/>
      <c r="AC522" s="193"/>
      <c r="AD522" s="36"/>
      <c r="AE522" s="196"/>
      <c r="AF522" s="64"/>
      <c r="AG522" s="75"/>
      <c r="AH522" s="75"/>
      <c r="AI522" s="64"/>
      <c r="AJ522" s="74"/>
      <c r="AK522" s="75"/>
      <c r="AL522" s="75"/>
      <c r="AM522" s="74"/>
      <c r="AN522" s="75"/>
      <c r="AO522" s="75"/>
      <c r="AP522" s="197"/>
    </row>
    <row r="523" spans="1:42" x14ac:dyDescent="0.25">
      <c r="A523" s="183"/>
      <c r="H523" s="46"/>
      <c r="I523" s="46"/>
      <c r="L523" s="23"/>
      <c r="N523" s="23"/>
      <c r="AC523" s="193"/>
      <c r="AD523" s="36"/>
      <c r="AE523" s="196"/>
      <c r="AF523" s="64"/>
      <c r="AG523" s="75"/>
      <c r="AH523" s="75"/>
      <c r="AI523" s="64"/>
      <c r="AJ523" s="74"/>
      <c r="AK523" s="75"/>
      <c r="AL523" s="75"/>
      <c r="AM523" s="74"/>
      <c r="AN523" s="75"/>
      <c r="AO523" s="75"/>
      <c r="AP523" s="197"/>
    </row>
    <row r="524" spans="1:42" x14ac:dyDescent="0.25">
      <c r="A524" s="183"/>
      <c r="H524" s="46"/>
      <c r="I524" s="46"/>
      <c r="L524" s="23"/>
      <c r="N524" s="23"/>
      <c r="AC524" s="193"/>
      <c r="AD524" s="36"/>
      <c r="AE524" s="196"/>
      <c r="AF524" s="64"/>
      <c r="AG524" s="75"/>
      <c r="AH524" s="75"/>
      <c r="AI524" s="64"/>
      <c r="AJ524" s="74"/>
      <c r="AK524" s="75"/>
      <c r="AL524" s="75"/>
      <c r="AM524" s="74"/>
      <c r="AN524" s="75"/>
      <c r="AO524" s="75"/>
      <c r="AP524" s="197"/>
    </row>
    <row r="525" spans="1:42" x14ac:dyDescent="0.25">
      <c r="A525" s="183"/>
      <c r="H525" s="46"/>
      <c r="I525" s="46"/>
      <c r="L525" s="23"/>
      <c r="N525" s="23"/>
      <c r="AC525" s="193"/>
      <c r="AD525" s="36"/>
      <c r="AE525" s="196"/>
      <c r="AF525" s="64"/>
      <c r="AG525" s="75"/>
      <c r="AH525" s="75"/>
      <c r="AI525" s="64"/>
      <c r="AJ525" s="74"/>
      <c r="AK525" s="75"/>
      <c r="AL525" s="75"/>
      <c r="AM525" s="74"/>
      <c r="AN525" s="75"/>
      <c r="AO525" s="75"/>
      <c r="AP525" s="197"/>
    </row>
    <row r="526" spans="1:42" x14ac:dyDescent="0.25">
      <c r="A526" s="183"/>
      <c r="H526" s="46"/>
      <c r="I526" s="46"/>
      <c r="L526" s="23"/>
      <c r="N526" s="23"/>
      <c r="AC526" s="193"/>
      <c r="AD526" s="36"/>
      <c r="AE526" s="196"/>
      <c r="AF526" s="64"/>
      <c r="AG526" s="75"/>
      <c r="AH526" s="75"/>
      <c r="AI526" s="64"/>
      <c r="AJ526" s="74"/>
      <c r="AK526" s="75"/>
      <c r="AL526" s="75"/>
      <c r="AM526" s="74"/>
      <c r="AN526" s="75"/>
      <c r="AO526" s="75"/>
      <c r="AP526" s="197"/>
    </row>
    <row r="527" spans="1:42" x14ac:dyDescent="0.25">
      <c r="A527" s="183"/>
      <c r="H527" s="46"/>
      <c r="I527" s="46"/>
      <c r="L527" s="23"/>
      <c r="N527" s="23"/>
      <c r="AC527" s="193"/>
      <c r="AD527" s="36"/>
      <c r="AE527" s="196"/>
      <c r="AF527" s="64"/>
      <c r="AG527" s="75"/>
      <c r="AH527" s="75"/>
      <c r="AI527" s="64"/>
      <c r="AJ527" s="74"/>
      <c r="AK527" s="75"/>
      <c r="AL527" s="75"/>
      <c r="AM527" s="74"/>
      <c r="AN527" s="75"/>
      <c r="AO527" s="75"/>
      <c r="AP527" s="197"/>
    </row>
    <row r="528" spans="1:42" x14ac:dyDescent="0.25">
      <c r="A528" s="183"/>
      <c r="H528" s="46"/>
      <c r="I528" s="46"/>
      <c r="L528" s="23"/>
      <c r="N528" s="23"/>
      <c r="AC528" s="193"/>
      <c r="AD528" s="36"/>
      <c r="AE528" s="196"/>
      <c r="AF528" s="64"/>
      <c r="AG528" s="75"/>
      <c r="AH528" s="75"/>
      <c r="AI528" s="64"/>
      <c r="AJ528" s="74"/>
      <c r="AK528" s="75"/>
      <c r="AL528" s="75"/>
      <c r="AM528" s="74"/>
      <c r="AN528" s="75"/>
      <c r="AO528" s="75"/>
      <c r="AP528" s="197"/>
    </row>
    <row r="529" spans="1:42" x14ac:dyDescent="0.25">
      <c r="A529" s="183"/>
      <c r="H529" s="46"/>
      <c r="I529" s="46"/>
      <c r="L529" s="23"/>
      <c r="N529" s="23"/>
      <c r="AC529" s="193"/>
      <c r="AD529" s="36"/>
      <c r="AE529" s="196"/>
      <c r="AF529" s="64"/>
      <c r="AG529" s="75"/>
      <c r="AH529" s="75"/>
      <c r="AI529" s="64"/>
      <c r="AJ529" s="74"/>
      <c r="AK529" s="75"/>
      <c r="AL529" s="75"/>
      <c r="AM529" s="74"/>
      <c r="AN529" s="75"/>
      <c r="AO529" s="75"/>
      <c r="AP529" s="197"/>
    </row>
    <row r="530" spans="1:42" x14ac:dyDescent="0.25">
      <c r="A530" s="183"/>
      <c r="H530" s="46"/>
      <c r="I530" s="46"/>
      <c r="L530" s="23"/>
      <c r="N530" s="23"/>
      <c r="AC530" s="193"/>
      <c r="AD530" s="36"/>
      <c r="AE530" s="196"/>
      <c r="AF530" s="64"/>
      <c r="AG530" s="75"/>
      <c r="AH530" s="75"/>
      <c r="AI530" s="64"/>
      <c r="AJ530" s="74"/>
      <c r="AK530" s="75"/>
      <c r="AL530" s="75"/>
      <c r="AM530" s="74"/>
      <c r="AN530" s="75"/>
      <c r="AO530" s="75"/>
      <c r="AP530" s="197"/>
    </row>
    <row r="531" spans="1:42" x14ac:dyDescent="0.25">
      <c r="A531" s="183"/>
      <c r="H531" s="46"/>
      <c r="I531" s="46"/>
      <c r="L531" s="23"/>
      <c r="N531" s="23"/>
      <c r="AC531" s="193"/>
      <c r="AD531" s="36"/>
      <c r="AE531" s="196"/>
      <c r="AF531" s="64"/>
      <c r="AG531" s="75"/>
      <c r="AH531" s="75"/>
      <c r="AI531" s="64"/>
      <c r="AJ531" s="74"/>
      <c r="AK531" s="75"/>
      <c r="AL531" s="75"/>
      <c r="AM531" s="74"/>
      <c r="AN531" s="75"/>
      <c r="AO531" s="75"/>
      <c r="AP531" s="197"/>
    </row>
    <row r="532" spans="1:42" x14ac:dyDescent="0.25">
      <c r="A532" s="183"/>
      <c r="H532" s="46"/>
      <c r="I532" s="46"/>
      <c r="L532" s="23"/>
      <c r="N532" s="23"/>
      <c r="AC532" s="193"/>
      <c r="AD532" s="36"/>
      <c r="AE532" s="196"/>
      <c r="AF532" s="64"/>
      <c r="AG532" s="75"/>
      <c r="AH532" s="75"/>
      <c r="AI532" s="64"/>
      <c r="AJ532" s="74"/>
      <c r="AK532" s="75"/>
      <c r="AL532" s="75"/>
      <c r="AM532" s="74"/>
      <c r="AN532" s="75"/>
      <c r="AO532" s="75"/>
      <c r="AP532" s="197"/>
    </row>
    <row r="533" spans="1:42" x14ac:dyDescent="0.25">
      <c r="A533" s="183"/>
      <c r="H533" s="46"/>
      <c r="I533" s="46"/>
      <c r="L533" s="23"/>
      <c r="N533" s="23"/>
      <c r="AC533" s="193"/>
      <c r="AD533" s="36"/>
      <c r="AE533" s="196"/>
      <c r="AF533" s="64"/>
      <c r="AG533" s="75"/>
      <c r="AH533" s="75"/>
      <c r="AI533" s="64"/>
      <c r="AJ533" s="74"/>
      <c r="AK533" s="75"/>
      <c r="AL533" s="75"/>
      <c r="AM533" s="74"/>
      <c r="AN533" s="75"/>
      <c r="AO533" s="75"/>
      <c r="AP533" s="197"/>
    </row>
    <row r="534" spans="1:42" x14ac:dyDescent="0.25">
      <c r="A534" s="183"/>
      <c r="H534" s="46"/>
      <c r="I534" s="46"/>
      <c r="L534" s="23"/>
      <c r="N534" s="23"/>
      <c r="AC534" s="193"/>
      <c r="AD534" s="36"/>
      <c r="AE534" s="196"/>
      <c r="AF534" s="64"/>
      <c r="AG534" s="75"/>
      <c r="AH534" s="75"/>
      <c r="AI534" s="64"/>
      <c r="AJ534" s="74"/>
      <c r="AK534" s="75"/>
      <c r="AL534" s="75"/>
      <c r="AM534" s="74"/>
      <c r="AN534" s="75"/>
      <c r="AO534" s="75"/>
      <c r="AP534" s="197"/>
    </row>
    <row r="535" spans="1:42" x14ac:dyDescent="0.25">
      <c r="A535" s="183"/>
      <c r="H535" s="46"/>
      <c r="I535" s="46"/>
      <c r="L535" s="23"/>
      <c r="N535" s="23"/>
      <c r="AC535" s="193"/>
      <c r="AD535" s="36"/>
      <c r="AE535" s="196"/>
      <c r="AF535" s="64"/>
      <c r="AG535" s="75"/>
      <c r="AH535" s="75"/>
      <c r="AI535" s="64"/>
      <c r="AJ535" s="74"/>
      <c r="AK535" s="75"/>
      <c r="AL535" s="75"/>
      <c r="AM535" s="74"/>
      <c r="AN535" s="75"/>
      <c r="AO535" s="75"/>
      <c r="AP535" s="197"/>
    </row>
    <row r="536" spans="1:42" x14ac:dyDescent="0.25">
      <c r="A536" s="183"/>
      <c r="H536" s="46"/>
      <c r="I536" s="46"/>
      <c r="L536" s="23"/>
      <c r="N536" s="23"/>
      <c r="AC536" s="193"/>
      <c r="AD536" s="36"/>
      <c r="AE536" s="196"/>
      <c r="AF536" s="64"/>
      <c r="AG536" s="75"/>
      <c r="AH536" s="75"/>
      <c r="AI536" s="64"/>
      <c r="AJ536" s="74"/>
      <c r="AK536" s="75"/>
      <c r="AL536" s="75"/>
      <c r="AM536" s="74"/>
      <c r="AN536" s="75"/>
      <c r="AO536" s="75"/>
      <c r="AP536" s="197"/>
    </row>
    <row r="537" spans="1:42" x14ac:dyDescent="0.25">
      <c r="A537" s="183"/>
      <c r="H537" s="46"/>
      <c r="I537" s="46"/>
      <c r="L537" s="23"/>
      <c r="N537" s="23"/>
      <c r="AC537" s="193"/>
      <c r="AD537" s="36"/>
      <c r="AE537" s="196"/>
      <c r="AF537" s="64"/>
      <c r="AG537" s="75"/>
      <c r="AH537" s="75"/>
      <c r="AI537" s="64"/>
      <c r="AJ537" s="74"/>
      <c r="AK537" s="75"/>
      <c r="AL537" s="75"/>
      <c r="AM537" s="74"/>
      <c r="AN537" s="75"/>
      <c r="AO537" s="75"/>
      <c r="AP537" s="197"/>
    </row>
    <row r="538" spans="1:42" x14ac:dyDescent="0.25">
      <c r="A538" s="183"/>
      <c r="H538" s="46"/>
      <c r="I538" s="46"/>
      <c r="L538" s="23"/>
      <c r="N538" s="23"/>
      <c r="AC538" s="193"/>
      <c r="AD538" s="36"/>
      <c r="AE538" s="196"/>
      <c r="AF538" s="64"/>
      <c r="AG538" s="75"/>
      <c r="AH538" s="75"/>
      <c r="AI538" s="64"/>
      <c r="AJ538" s="74"/>
      <c r="AK538" s="75"/>
      <c r="AL538" s="75"/>
      <c r="AM538" s="74"/>
      <c r="AN538" s="75"/>
      <c r="AO538" s="75"/>
      <c r="AP538" s="197"/>
    </row>
    <row r="539" spans="1:42" x14ac:dyDescent="0.25">
      <c r="A539" s="183"/>
      <c r="H539" s="46"/>
      <c r="I539" s="46"/>
      <c r="L539" s="23"/>
      <c r="N539" s="23"/>
      <c r="AC539" s="193"/>
      <c r="AD539" s="36"/>
      <c r="AE539" s="196"/>
      <c r="AF539" s="64"/>
      <c r="AG539" s="75"/>
      <c r="AH539" s="75"/>
      <c r="AI539" s="64"/>
      <c r="AJ539" s="74"/>
      <c r="AK539" s="75"/>
      <c r="AL539" s="75"/>
      <c r="AM539" s="74"/>
      <c r="AN539" s="75"/>
      <c r="AO539" s="75"/>
      <c r="AP539" s="197"/>
    </row>
    <row r="540" spans="1:42" x14ac:dyDescent="0.25">
      <c r="A540" s="183"/>
      <c r="H540" s="46"/>
      <c r="I540" s="46"/>
      <c r="L540" s="23"/>
      <c r="N540" s="23"/>
      <c r="AC540" s="193"/>
      <c r="AD540" s="36"/>
      <c r="AE540" s="196"/>
      <c r="AF540" s="64"/>
      <c r="AG540" s="75"/>
      <c r="AH540" s="75"/>
      <c r="AI540" s="64"/>
      <c r="AJ540" s="74"/>
      <c r="AK540" s="75"/>
      <c r="AL540" s="75"/>
      <c r="AM540" s="74"/>
      <c r="AN540" s="75"/>
      <c r="AO540" s="75"/>
      <c r="AP540" s="197"/>
    </row>
    <row r="541" spans="1:42" x14ac:dyDescent="0.25">
      <c r="A541" s="183"/>
      <c r="H541" s="46"/>
      <c r="I541" s="46"/>
      <c r="L541" s="23"/>
      <c r="N541" s="23"/>
      <c r="AC541" s="193"/>
      <c r="AD541" s="36"/>
      <c r="AE541" s="196"/>
      <c r="AF541" s="64"/>
      <c r="AG541" s="75"/>
      <c r="AH541" s="75"/>
      <c r="AI541" s="64"/>
      <c r="AJ541" s="74"/>
      <c r="AK541" s="75"/>
      <c r="AL541" s="75"/>
      <c r="AM541" s="74"/>
      <c r="AN541" s="75"/>
      <c r="AO541" s="75"/>
      <c r="AP541" s="197"/>
    </row>
    <row r="542" spans="1:42" x14ac:dyDescent="0.25">
      <c r="A542" s="183"/>
      <c r="H542" s="46"/>
      <c r="I542" s="46"/>
      <c r="L542" s="23"/>
      <c r="N542" s="23"/>
      <c r="AC542" s="193"/>
      <c r="AD542" s="36"/>
      <c r="AE542" s="196"/>
      <c r="AF542" s="64"/>
      <c r="AG542" s="75"/>
      <c r="AH542" s="75"/>
      <c r="AI542" s="64"/>
      <c r="AJ542" s="74"/>
      <c r="AK542" s="75"/>
      <c r="AL542" s="75"/>
      <c r="AM542" s="74"/>
      <c r="AN542" s="75"/>
      <c r="AO542" s="75"/>
      <c r="AP542" s="197"/>
    </row>
    <row r="543" spans="1:42" x14ac:dyDescent="0.25">
      <c r="A543" s="183"/>
      <c r="H543" s="46"/>
      <c r="I543" s="46"/>
      <c r="L543" s="23"/>
      <c r="N543" s="23"/>
      <c r="AC543" s="193"/>
      <c r="AD543" s="36"/>
      <c r="AE543" s="196"/>
      <c r="AF543" s="64"/>
      <c r="AG543" s="75"/>
      <c r="AH543" s="75"/>
      <c r="AI543" s="64"/>
      <c r="AJ543" s="74"/>
      <c r="AK543" s="75"/>
      <c r="AL543" s="75"/>
      <c r="AM543" s="74"/>
      <c r="AN543" s="75"/>
      <c r="AO543" s="75"/>
      <c r="AP543" s="197"/>
    </row>
    <row r="544" spans="1:42" x14ac:dyDescent="0.25">
      <c r="A544" s="183"/>
      <c r="H544" s="46"/>
      <c r="I544" s="46"/>
      <c r="L544" s="23"/>
      <c r="N544" s="23"/>
      <c r="AC544" s="193"/>
      <c r="AD544" s="36"/>
      <c r="AE544" s="196"/>
      <c r="AF544" s="64"/>
      <c r="AG544" s="75"/>
      <c r="AH544" s="75"/>
      <c r="AI544" s="64"/>
      <c r="AJ544" s="74"/>
      <c r="AK544" s="75"/>
      <c r="AL544" s="75"/>
      <c r="AM544" s="74"/>
      <c r="AN544" s="75"/>
      <c r="AO544" s="75"/>
      <c r="AP544" s="197"/>
    </row>
    <row r="545" spans="1:42" x14ac:dyDescent="0.25">
      <c r="A545" s="183"/>
      <c r="H545" s="46"/>
      <c r="I545" s="46"/>
      <c r="L545" s="23"/>
      <c r="N545" s="23"/>
      <c r="AC545" s="193"/>
      <c r="AD545" s="36"/>
      <c r="AE545" s="196"/>
      <c r="AF545" s="64"/>
      <c r="AG545" s="75"/>
      <c r="AH545" s="75"/>
      <c r="AI545" s="64"/>
      <c r="AJ545" s="74"/>
      <c r="AK545" s="75"/>
      <c r="AL545" s="75"/>
      <c r="AM545" s="74"/>
      <c r="AN545" s="75"/>
      <c r="AO545" s="75"/>
      <c r="AP545" s="197"/>
    </row>
    <row r="546" spans="1:42" x14ac:dyDescent="0.25">
      <c r="A546" s="183"/>
      <c r="H546" s="46"/>
      <c r="I546" s="46"/>
      <c r="L546" s="23"/>
      <c r="N546" s="23"/>
      <c r="AC546" s="193"/>
      <c r="AD546" s="36"/>
      <c r="AE546" s="196"/>
      <c r="AF546" s="64"/>
      <c r="AG546" s="75"/>
      <c r="AH546" s="75"/>
      <c r="AI546" s="64"/>
      <c r="AJ546" s="74"/>
      <c r="AK546" s="75"/>
      <c r="AL546" s="75"/>
      <c r="AM546" s="74"/>
      <c r="AN546" s="75"/>
      <c r="AO546" s="75"/>
      <c r="AP546" s="197"/>
    </row>
    <row r="547" spans="1:42" x14ac:dyDescent="0.25">
      <c r="A547" s="183"/>
      <c r="H547" s="46"/>
      <c r="I547" s="46"/>
      <c r="L547" s="23"/>
      <c r="N547" s="23"/>
      <c r="AC547" s="193"/>
      <c r="AD547" s="36"/>
      <c r="AE547" s="196"/>
      <c r="AF547" s="64"/>
      <c r="AG547" s="75"/>
      <c r="AH547" s="75"/>
      <c r="AI547" s="64"/>
      <c r="AJ547" s="74"/>
      <c r="AK547" s="75"/>
      <c r="AL547" s="75"/>
      <c r="AM547" s="74"/>
      <c r="AN547" s="75"/>
      <c r="AO547" s="75"/>
      <c r="AP547" s="197"/>
    </row>
    <row r="548" spans="1:42" x14ac:dyDescent="0.25">
      <c r="A548" s="183"/>
      <c r="H548" s="46"/>
      <c r="I548" s="46"/>
      <c r="L548" s="23"/>
      <c r="N548" s="23"/>
      <c r="AC548" s="193"/>
      <c r="AD548" s="36"/>
      <c r="AE548" s="196"/>
      <c r="AF548" s="64"/>
      <c r="AG548" s="75"/>
      <c r="AH548" s="75"/>
      <c r="AI548" s="64"/>
      <c r="AJ548" s="74"/>
      <c r="AK548" s="75"/>
      <c r="AL548" s="75"/>
      <c r="AM548" s="74"/>
      <c r="AN548" s="75"/>
      <c r="AO548" s="75"/>
      <c r="AP548" s="197"/>
    </row>
    <row r="549" spans="1:42" x14ac:dyDescent="0.25">
      <c r="A549" s="183"/>
      <c r="H549" s="46"/>
      <c r="I549" s="46"/>
      <c r="L549" s="23"/>
      <c r="N549" s="23"/>
      <c r="AC549" s="193"/>
      <c r="AD549" s="36"/>
      <c r="AE549" s="196"/>
      <c r="AF549" s="64"/>
      <c r="AG549" s="75"/>
      <c r="AH549" s="75"/>
      <c r="AI549" s="64"/>
      <c r="AJ549" s="74"/>
      <c r="AK549" s="75"/>
      <c r="AL549" s="75"/>
      <c r="AM549" s="74"/>
      <c r="AN549" s="75"/>
      <c r="AO549" s="75"/>
      <c r="AP549" s="197"/>
    </row>
    <row r="550" spans="1:42" x14ac:dyDescent="0.25">
      <c r="A550" s="183"/>
      <c r="H550" s="46"/>
      <c r="I550" s="46"/>
      <c r="L550" s="23"/>
      <c r="N550" s="23"/>
      <c r="AC550" s="193"/>
      <c r="AD550" s="36"/>
      <c r="AE550" s="196"/>
      <c r="AF550" s="64"/>
      <c r="AG550" s="75"/>
      <c r="AH550" s="75"/>
      <c r="AI550" s="64"/>
      <c r="AJ550" s="74"/>
      <c r="AK550" s="75"/>
      <c r="AL550" s="75"/>
      <c r="AM550" s="74"/>
      <c r="AN550" s="75"/>
      <c r="AO550" s="75"/>
      <c r="AP550" s="197"/>
    </row>
    <row r="551" spans="1:42" x14ac:dyDescent="0.25">
      <c r="A551" s="183"/>
      <c r="H551" s="46"/>
      <c r="I551" s="46"/>
      <c r="L551" s="23"/>
      <c r="N551" s="23"/>
      <c r="AC551" s="193"/>
      <c r="AD551" s="36"/>
      <c r="AE551" s="196"/>
      <c r="AF551" s="64"/>
      <c r="AG551" s="75"/>
      <c r="AH551" s="75"/>
      <c r="AI551" s="64"/>
      <c r="AJ551" s="74"/>
      <c r="AK551" s="75"/>
      <c r="AL551" s="75"/>
      <c r="AM551" s="74"/>
      <c r="AN551" s="75"/>
      <c r="AO551" s="75"/>
      <c r="AP551" s="197"/>
    </row>
    <row r="552" spans="1:42" x14ac:dyDescent="0.25">
      <c r="A552" s="183"/>
      <c r="H552" s="46"/>
      <c r="I552" s="46"/>
      <c r="L552" s="23"/>
      <c r="N552" s="23"/>
      <c r="AC552" s="193"/>
      <c r="AD552" s="36"/>
      <c r="AE552" s="196"/>
      <c r="AF552" s="64"/>
      <c r="AG552" s="75"/>
      <c r="AH552" s="75"/>
      <c r="AI552" s="64"/>
      <c r="AJ552" s="74"/>
      <c r="AK552" s="75"/>
      <c r="AL552" s="75"/>
      <c r="AM552" s="74"/>
      <c r="AN552" s="75"/>
      <c r="AO552" s="75"/>
      <c r="AP552" s="197"/>
    </row>
    <row r="553" spans="1:42" x14ac:dyDescent="0.25">
      <c r="A553" s="183"/>
      <c r="H553" s="46"/>
      <c r="I553" s="46"/>
      <c r="L553" s="23"/>
      <c r="N553" s="23"/>
      <c r="AC553" s="193"/>
      <c r="AD553" s="36"/>
      <c r="AE553" s="196"/>
      <c r="AF553" s="64"/>
      <c r="AG553" s="75"/>
      <c r="AH553" s="75"/>
      <c r="AI553" s="64"/>
      <c r="AJ553" s="74"/>
      <c r="AK553" s="75"/>
      <c r="AL553" s="75"/>
      <c r="AM553" s="74"/>
      <c r="AN553" s="75"/>
      <c r="AO553" s="75"/>
      <c r="AP553" s="197"/>
    </row>
    <row r="554" spans="1:42" x14ac:dyDescent="0.25">
      <c r="A554" s="183"/>
      <c r="H554" s="46"/>
      <c r="I554" s="46"/>
      <c r="L554" s="23"/>
      <c r="N554" s="23"/>
      <c r="AC554" s="193"/>
      <c r="AD554" s="36"/>
      <c r="AE554" s="196"/>
      <c r="AF554" s="64"/>
      <c r="AG554" s="75"/>
      <c r="AH554" s="75"/>
      <c r="AI554" s="64"/>
      <c r="AJ554" s="74"/>
      <c r="AK554" s="75"/>
      <c r="AL554" s="75"/>
      <c r="AM554" s="74"/>
      <c r="AN554" s="75"/>
      <c r="AO554" s="75"/>
      <c r="AP554" s="197"/>
    </row>
    <row r="555" spans="1:42" x14ac:dyDescent="0.25">
      <c r="A555" s="183"/>
      <c r="H555" s="46"/>
      <c r="I555" s="46"/>
      <c r="L555" s="23"/>
      <c r="N555" s="23"/>
      <c r="AC555" s="193"/>
      <c r="AD555" s="36"/>
      <c r="AE555" s="196"/>
      <c r="AF555" s="64"/>
      <c r="AG555" s="75"/>
      <c r="AH555" s="75"/>
      <c r="AI555" s="64"/>
      <c r="AJ555" s="74"/>
      <c r="AK555" s="75"/>
      <c r="AL555" s="75"/>
      <c r="AM555" s="74"/>
      <c r="AN555" s="75"/>
      <c r="AO555" s="75"/>
      <c r="AP555" s="197"/>
    </row>
    <row r="556" spans="1:42" x14ac:dyDescent="0.25">
      <c r="A556" s="183"/>
      <c r="H556" s="46"/>
      <c r="I556" s="46"/>
      <c r="AC556" s="193"/>
      <c r="AD556" s="36"/>
      <c r="AE556" s="196"/>
      <c r="AF556" s="64"/>
      <c r="AG556" s="75"/>
      <c r="AH556" s="75"/>
      <c r="AI556" s="64"/>
      <c r="AJ556" s="74"/>
      <c r="AK556" s="75"/>
      <c r="AL556" s="75"/>
      <c r="AM556" s="74"/>
      <c r="AN556" s="75"/>
      <c r="AO556" s="75"/>
      <c r="AP556" s="197"/>
    </row>
    <row r="557" spans="1:42" x14ac:dyDescent="0.25">
      <c r="A557" s="183"/>
      <c r="H557" s="46"/>
      <c r="I557" s="46"/>
      <c r="AC557" s="193"/>
      <c r="AD557" s="36"/>
      <c r="AE557" s="196"/>
      <c r="AF557" s="64"/>
      <c r="AG557" s="75"/>
      <c r="AH557" s="75"/>
      <c r="AI557" s="64"/>
      <c r="AJ557" s="74"/>
      <c r="AK557" s="75"/>
      <c r="AL557" s="75"/>
      <c r="AM557" s="74"/>
      <c r="AN557" s="75"/>
      <c r="AO557" s="75"/>
      <c r="AP557" s="197"/>
    </row>
    <row r="558" spans="1:42" x14ac:dyDescent="0.25">
      <c r="A558" s="183"/>
      <c r="H558" s="46"/>
      <c r="I558" s="46"/>
      <c r="AC558" s="193"/>
      <c r="AD558" s="36"/>
      <c r="AE558" s="196"/>
      <c r="AF558" s="64"/>
      <c r="AG558" s="75"/>
      <c r="AH558" s="75"/>
      <c r="AI558" s="64"/>
      <c r="AJ558" s="74"/>
      <c r="AK558" s="75"/>
      <c r="AL558" s="75"/>
      <c r="AM558" s="74"/>
      <c r="AN558" s="75"/>
      <c r="AO558" s="75"/>
      <c r="AP558" s="197"/>
    </row>
    <row r="559" spans="1:42" x14ac:dyDescent="0.25">
      <c r="A559" s="183"/>
      <c r="H559" s="46"/>
      <c r="I559" s="46"/>
      <c r="AC559" s="193"/>
      <c r="AD559" s="36"/>
      <c r="AE559" s="196"/>
      <c r="AF559" s="64"/>
      <c r="AG559" s="75"/>
      <c r="AH559" s="75"/>
      <c r="AI559" s="64"/>
      <c r="AJ559" s="74"/>
      <c r="AK559" s="75"/>
      <c r="AL559" s="75"/>
      <c r="AM559" s="74"/>
      <c r="AN559" s="75"/>
      <c r="AO559" s="75"/>
      <c r="AP559" s="197"/>
    </row>
    <row r="560" spans="1:42" x14ac:dyDescent="0.25">
      <c r="A560" s="183"/>
      <c r="H560" s="46"/>
      <c r="I560" s="46"/>
      <c r="AC560" s="193"/>
      <c r="AD560" s="36"/>
      <c r="AE560" s="196"/>
      <c r="AF560" s="64"/>
      <c r="AG560" s="75"/>
      <c r="AH560" s="75"/>
      <c r="AI560" s="64"/>
      <c r="AJ560" s="74"/>
      <c r="AK560" s="75"/>
      <c r="AL560" s="75"/>
      <c r="AM560" s="74"/>
      <c r="AN560" s="75"/>
      <c r="AO560" s="75"/>
      <c r="AP560" s="197"/>
    </row>
    <row r="561" spans="1:42" x14ac:dyDescent="0.25">
      <c r="A561" s="183"/>
      <c r="H561" s="46"/>
      <c r="I561" s="46"/>
      <c r="AC561" s="193"/>
      <c r="AD561" s="36"/>
      <c r="AE561" s="196"/>
      <c r="AF561" s="64"/>
      <c r="AG561" s="75"/>
      <c r="AH561" s="75"/>
      <c r="AI561" s="64"/>
      <c r="AJ561" s="74"/>
      <c r="AK561" s="75"/>
      <c r="AL561" s="75"/>
      <c r="AM561" s="74"/>
      <c r="AN561" s="75"/>
      <c r="AO561" s="75"/>
      <c r="AP561" s="197"/>
    </row>
    <row r="562" spans="1:42" x14ac:dyDescent="0.25">
      <c r="A562" s="183"/>
      <c r="H562" s="46"/>
      <c r="I562" s="46"/>
      <c r="AC562" s="193"/>
      <c r="AD562" s="36"/>
      <c r="AE562" s="196"/>
      <c r="AF562" s="64"/>
      <c r="AG562" s="75"/>
      <c r="AH562" s="75"/>
      <c r="AI562" s="64"/>
      <c r="AJ562" s="74"/>
      <c r="AK562" s="75"/>
      <c r="AL562" s="75"/>
      <c r="AM562" s="74"/>
      <c r="AN562" s="75"/>
      <c r="AO562" s="75"/>
      <c r="AP562" s="197"/>
    </row>
    <row r="563" spans="1:42" x14ac:dyDescent="0.25">
      <c r="A563" s="183"/>
      <c r="H563" s="46"/>
      <c r="I563" s="46"/>
      <c r="AC563" s="193"/>
      <c r="AD563" s="36"/>
      <c r="AE563" s="196"/>
      <c r="AF563" s="64"/>
      <c r="AG563" s="75"/>
      <c r="AH563" s="75"/>
      <c r="AI563" s="64"/>
      <c r="AJ563" s="74"/>
      <c r="AK563" s="75"/>
      <c r="AL563" s="75"/>
      <c r="AM563" s="74"/>
      <c r="AN563" s="75"/>
      <c r="AO563" s="75"/>
      <c r="AP563" s="197"/>
    </row>
    <row r="564" spans="1:42" x14ac:dyDescent="0.25">
      <c r="A564" s="183"/>
      <c r="H564" s="46"/>
      <c r="I564" s="46"/>
      <c r="AC564" s="193"/>
      <c r="AD564" s="36"/>
      <c r="AE564" s="196"/>
      <c r="AF564" s="64"/>
      <c r="AG564" s="75"/>
      <c r="AH564" s="75"/>
      <c r="AI564" s="64"/>
      <c r="AJ564" s="74"/>
      <c r="AK564" s="75"/>
      <c r="AL564" s="75"/>
      <c r="AM564" s="74"/>
      <c r="AN564" s="75"/>
      <c r="AO564" s="75"/>
      <c r="AP564" s="197"/>
    </row>
    <row r="565" spans="1:42" x14ac:dyDescent="0.25">
      <c r="A565" s="183"/>
      <c r="H565" s="46"/>
      <c r="I565" s="46"/>
      <c r="AC565" s="193"/>
      <c r="AD565" s="36"/>
      <c r="AE565" s="196"/>
      <c r="AF565" s="64"/>
      <c r="AG565" s="75"/>
      <c r="AH565" s="75"/>
      <c r="AI565" s="64"/>
      <c r="AJ565" s="74"/>
      <c r="AK565" s="75"/>
      <c r="AL565" s="75"/>
      <c r="AM565" s="74"/>
      <c r="AN565" s="75"/>
      <c r="AO565" s="75"/>
      <c r="AP565" s="197"/>
    </row>
    <row r="566" spans="1:42" x14ac:dyDescent="0.25">
      <c r="A566" s="183"/>
      <c r="H566" s="46"/>
      <c r="I566" s="46"/>
      <c r="AC566" s="193"/>
      <c r="AD566" s="36"/>
      <c r="AE566" s="196"/>
      <c r="AF566" s="64"/>
      <c r="AG566" s="75"/>
      <c r="AH566" s="75"/>
      <c r="AI566" s="64"/>
      <c r="AJ566" s="74"/>
      <c r="AK566" s="75"/>
      <c r="AL566" s="75"/>
      <c r="AM566" s="74"/>
      <c r="AN566" s="75"/>
      <c r="AO566" s="75"/>
      <c r="AP566" s="197"/>
    </row>
    <row r="567" spans="1:42" x14ac:dyDescent="0.25">
      <c r="A567" s="183"/>
      <c r="H567" s="46"/>
      <c r="I567" s="46"/>
      <c r="AC567" s="193"/>
      <c r="AD567" s="36"/>
      <c r="AE567" s="196"/>
      <c r="AF567" s="64"/>
      <c r="AG567" s="75"/>
      <c r="AH567" s="75"/>
      <c r="AI567" s="64"/>
      <c r="AJ567" s="74"/>
      <c r="AK567" s="75"/>
      <c r="AL567" s="75"/>
      <c r="AM567" s="74"/>
      <c r="AN567" s="75"/>
      <c r="AO567" s="75"/>
      <c r="AP567" s="197"/>
    </row>
    <row r="568" spans="1:42" x14ac:dyDescent="0.25">
      <c r="A568" s="183"/>
      <c r="H568" s="46"/>
      <c r="I568" s="46"/>
      <c r="AC568" s="193"/>
      <c r="AD568" s="36"/>
      <c r="AE568" s="196"/>
      <c r="AF568" s="64"/>
      <c r="AG568" s="75"/>
      <c r="AH568" s="75"/>
      <c r="AI568" s="64"/>
      <c r="AJ568" s="74"/>
      <c r="AK568" s="75"/>
      <c r="AL568" s="75"/>
      <c r="AM568" s="74"/>
      <c r="AN568" s="75"/>
      <c r="AO568" s="75"/>
      <c r="AP568" s="197"/>
    </row>
    <row r="569" spans="1:42" x14ac:dyDescent="0.25">
      <c r="A569" s="183"/>
      <c r="H569" s="46"/>
      <c r="I569" s="46"/>
      <c r="AC569" s="193"/>
      <c r="AD569" s="36"/>
      <c r="AE569" s="196"/>
      <c r="AF569" s="64"/>
      <c r="AG569" s="75"/>
      <c r="AH569" s="75"/>
      <c r="AI569" s="64"/>
      <c r="AJ569" s="74"/>
      <c r="AK569" s="75"/>
      <c r="AL569" s="75"/>
      <c r="AM569" s="74"/>
      <c r="AN569" s="75"/>
      <c r="AO569" s="75"/>
      <c r="AP569" s="197"/>
    </row>
    <row r="570" spans="1:42" x14ac:dyDescent="0.25">
      <c r="A570" s="183"/>
      <c r="H570" s="46"/>
      <c r="I570" s="46"/>
      <c r="AC570" s="193"/>
      <c r="AD570" s="36"/>
      <c r="AE570" s="196"/>
      <c r="AF570" s="64"/>
      <c r="AG570" s="75"/>
      <c r="AH570" s="75"/>
      <c r="AI570" s="64"/>
      <c r="AJ570" s="74"/>
      <c r="AK570" s="75"/>
      <c r="AL570" s="75"/>
      <c r="AM570" s="74"/>
      <c r="AN570" s="75"/>
      <c r="AO570" s="75"/>
      <c r="AP570" s="197"/>
    </row>
    <row r="571" spans="1:42" x14ac:dyDescent="0.25">
      <c r="A571" s="183"/>
      <c r="H571" s="46"/>
      <c r="I571" s="46"/>
      <c r="AC571" s="193"/>
      <c r="AD571" s="36"/>
      <c r="AE571" s="196"/>
      <c r="AF571" s="64"/>
      <c r="AG571" s="75"/>
      <c r="AH571" s="75"/>
      <c r="AI571" s="64"/>
      <c r="AJ571" s="74"/>
      <c r="AK571" s="75"/>
      <c r="AL571" s="75"/>
      <c r="AM571" s="74"/>
      <c r="AN571" s="75"/>
      <c r="AO571" s="75"/>
      <c r="AP571" s="197"/>
    </row>
    <row r="572" spans="1:42" x14ac:dyDescent="0.25">
      <c r="A572" s="183"/>
      <c r="H572" s="46"/>
      <c r="I572" s="46"/>
      <c r="AC572" s="193"/>
      <c r="AD572" s="36"/>
      <c r="AE572" s="196"/>
      <c r="AF572" s="64"/>
      <c r="AG572" s="75"/>
      <c r="AH572" s="75"/>
      <c r="AI572" s="64"/>
      <c r="AJ572" s="74"/>
      <c r="AK572" s="75"/>
      <c r="AL572" s="75"/>
      <c r="AM572" s="74"/>
      <c r="AN572" s="75"/>
      <c r="AO572" s="75"/>
      <c r="AP572" s="197"/>
    </row>
    <row r="573" spans="1:42" x14ac:dyDescent="0.25">
      <c r="A573" s="183"/>
      <c r="H573" s="46"/>
      <c r="I573" s="46"/>
      <c r="AC573" s="193"/>
      <c r="AD573" s="36"/>
      <c r="AE573" s="196"/>
      <c r="AF573" s="64"/>
      <c r="AG573" s="75"/>
      <c r="AH573" s="75"/>
      <c r="AI573" s="64"/>
      <c r="AJ573" s="74"/>
      <c r="AK573" s="75"/>
      <c r="AL573" s="75"/>
      <c r="AM573" s="74"/>
      <c r="AN573" s="75"/>
      <c r="AO573" s="75"/>
      <c r="AP573" s="197"/>
    </row>
    <row r="574" spans="1:42" x14ac:dyDescent="0.25">
      <c r="A574" s="183"/>
      <c r="H574" s="46"/>
      <c r="I574" s="46"/>
      <c r="AC574" s="193"/>
      <c r="AD574" s="36"/>
      <c r="AE574" s="196"/>
      <c r="AF574" s="64"/>
      <c r="AG574" s="75"/>
      <c r="AH574" s="75"/>
      <c r="AI574" s="64"/>
      <c r="AJ574" s="74"/>
      <c r="AK574" s="75"/>
      <c r="AL574" s="75"/>
      <c r="AM574" s="74"/>
      <c r="AN574" s="75"/>
      <c r="AO574" s="75"/>
      <c r="AP574" s="197"/>
    </row>
    <row r="575" spans="1:42" x14ac:dyDescent="0.25">
      <c r="A575" s="183"/>
      <c r="H575" s="46"/>
      <c r="I575" s="46"/>
      <c r="AC575" s="193"/>
      <c r="AD575" s="36"/>
      <c r="AE575" s="196"/>
      <c r="AF575" s="64"/>
      <c r="AG575" s="75"/>
      <c r="AH575" s="75"/>
      <c r="AI575" s="64"/>
      <c r="AJ575" s="74"/>
      <c r="AK575" s="75"/>
      <c r="AL575" s="75"/>
      <c r="AM575" s="74"/>
      <c r="AN575" s="75"/>
      <c r="AO575" s="75"/>
      <c r="AP575" s="197"/>
    </row>
    <row r="576" spans="1:42" x14ac:dyDescent="0.25">
      <c r="A576" s="183"/>
      <c r="H576" s="46"/>
      <c r="I576" s="46"/>
      <c r="AC576" s="193"/>
      <c r="AD576" s="36"/>
      <c r="AE576" s="196"/>
      <c r="AF576" s="64"/>
      <c r="AG576" s="75"/>
      <c r="AH576" s="75"/>
      <c r="AI576" s="64"/>
      <c r="AJ576" s="74"/>
      <c r="AK576" s="75"/>
      <c r="AL576" s="75"/>
      <c r="AM576" s="74"/>
      <c r="AN576" s="75"/>
      <c r="AO576" s="75"/>
      <c r="AP576" s="197"/>
    </row>
    <row r="577" spans="1:42" x14ac:dyDescent="0.25">
      <c r="A577" s="183"/>
      <c r="H577" s="46"/>
      <c r="I577" s="46"/>
      <c r="AC577" s="193"/>
      <c r="AD577" s="36"/>
      <c r="AE577" s="196"/>
      <c r="AF577" s="64"/>
      <c r="AG577" s="75"/>
      <c r="AH577" s="75"/>
      <c r="AI577" s="64"/>
      <c r="AJ577" s="74"/>
      <c r="AK577" s="75"/>
      <c r="AL577" s="75"/>
      <c r="AM577" s="74"/>
      <c r="AN577" s="75"/>
      <c r="AO577" s="75"/>
      <c r="AP577" s="197"/>
    </row>
    <row r="578" spans="1:42" x14ac:dyDescent="0.25">
      <c r="A578" s="183"/>
      <c r="H578" s="46"/>
      <c r="I578" s="46"/>
      <c r="AC578" s="193"/>
      <c r="AD578" s="36"/>
      <c r="AE578" s="196"/>
      <c r="AF578" s="64"/>
      <c r="AG578" s="75"/>
      <c r="AH578" s="75"/>
      <c r="AI578" s="64"/>
      <c r="AJ578" s="74"/>
      <c r="AK578" s="75"/>
      <c r="AL578" s="75"/>
      <c r="AM578" s="74"/>
      <c r="AN578" s="75"/>
      <c r="AO578" s="75"/>
      <c r="AP578" s="197"/>
    </row>
    <row r="579" spans="1:42" x14ac:dyDescent="0.25">
      <c r="A579" s="183"/>
      <c r="H579" s="46"/>
      <c r="I579" s="46"/>
      <c r="AC579" s="193"/>
      <c r="AD579" s="36"/>
      <c r="AE579" s="196"/>
      <c r="AF579" s="64"/>
      <c r="AG579" s="75"/>
      <c r="AH579" s="75"/>
      <c r="AI579" s="64"/>
      <c r="AJ579" s="74"/>
      <c r="AK579" s="75"/>
      <c r="AL579" s="75"/>
      <c r="AM579" s="74"/>
      <c r="AN579" s="75"/>
      <c r="AO579" s="75"/>
      <c r="AP579" s="197"/>
    </row>
    <row r="580" spans="1:42" x14ac:dyDescent="0.25">
      <c r="A580" s="183"/>
      <c r="H580" s="46"/>
      <c r="I580" s="46"/>
      <c r="AC580" s="193"/>
      <c r="AD580" s="36"/>
      <c r="AE580" s="196"/>
      <c r="AF580" s="64"/>
      <c r="AG580" s="75"/>
      <c r="AH580" s="75"/>
      <c r="AI580" s="64"/>
      <c r="AJ580" s="74"/>
      <c r="AK580" s="75"/>
      <c r="AL580" s="75"/>
      <c r="AM580" s="74"/>
      <c r="AN580" s="75"/>
      <c r="AO580" s="75"/>
      <c r="AP580" s="197"/>
    </row>
    <row r="581" spans="1:42" x14ac:dyDescent="0.25">
      <c r="A581" s="183"/>
      <c r="H581" s="46"/>
      <c r="I581" s="46"/>
      <c r="AC581" s="193"/>
      <c r="AD581" s="36"/>
      <c r="AE581" s="196"/>
      <c r="AF581" s="64"/>
      <c r="AG581" s="75"/>
      <c r="AH581" s="75"/>
      <c r="AI581" s="64"/>
      <c r="AJ581" s="74"/>
      <c r="AK581" s="75"/>
      <c r="AL581" s="75"/>
      <c r="AM581" s="74"/>
      <c r="AN581" s="75"/>
      <c r="AO581" s="75"/>
      <c r="AP581" s="197"/>
    </row>
    <row r="582" spans="1:42" x14ac:dyDescent="0.25">
      <c r="A582" s="183"/>
      <c r="H582" s="46"/>
      <c r="I582" s="46"/>
      <c r="AC582" s="193"/>
      <c r="AD582" s="36"/>
      <c r="AE582" s="196"/>
      <c r="AF582" s="64"/>
      <c r="AG582" s="75"/>
      <c r="AH582" s="75"/>
      <c r="AI582" s="64"/>
      <c r="AJ582" s="74"/>
      <c r="AK582" s="75"/>
      <c r="AL582" s="75"/>
      <c r="AM582" s="74"/>
      <c r="AN582" s="75"/>
      <c r="AO582" s="75"/>
      <c r="AP582" s="197"/>
    </row>
    <row r="583" spans="1:42" x14ac:dyDescent="0.25">
      <c r="A583" s="183"/>
      <c r="H583" s="46"/>
      <c r="I583" s="46"/>
      <c r="AC583" s="193"/>
      <c r="AD583" s="36"/>
      <c r="AE583" s="196"/>
      <c r="AF583" s="64"/>
      <c r="AG583" s="75"/>
      <c r="AH583" s="75"/>
      <c r="AI583" s="64"/>
      <c r="AJ583" s="74"/>
      <c r="AK583" s="75"/>
      <c r="AL583" s="75"/>
      <c r="AM583" s="74"/>
      <c r="AN583" s="75"/>
      <c r="AO583" s="75"/>
      <c r="AP583" s="197"/>
    </row>
    <row r="584" spans="1:42" x14ac:dyDescent="0.25">
      <c r="A584" s="183"/>
      <c r="H584" s="46"/>
      <c r="I584" s="46"/>
      <c r="AC584" s="193"/>
      <c r="AD584" s="36"/>
      <c r="AE584" s="196"/>
      <c r="AF584" s="64"/>
      <c r="AG584" s="75"/>
      <c r="AH584" s="75"/>
      <c r="AI584" s="64"/>
      <c r="AJ584" s="74"/>
      <c r="AK584" s="75"/>
      <c r="AL584" s="75"/>
      <c r="AM584" s="74"/>
      <c r="AN584" s="75"/>
      <c r="AO584" s="75"/>
      <c r="AP584" s="197"/>
    </row>
    <row r="585" spans="1:42" x14ac:dyDescent="0.25">
      <c r="A585" s="183"/>
      <c r="H585" s="46"/>
      <c r="I585" s="46"/>
      <c r="AC585" s="193"/>
      <c r="AD585" s="36"/>
      <c r="AE585" s="196"/>
      <c r="AF585" s="64"/>
      <c r="AG585" s="75"/>
      <c r="AH585" s="75"/>
      <c r="AI585" s="64"/>
      <c r="AJ585" s="74"/>
      <c r="AK585" s="75"/>
      <c r="AL585" s="75"/>
      <c r="AM585" s="74"/>
      <c r="AN585" s="75"/>
      <c r="AO585" s="75"/>
      <c r="AP585" s="197"/>
    </row>
    <row r="586" spans="1:42" x14ac:dyDescent="0.25">
      <c r="A586" s="183"/>
      <c r="H586" s="46"/>
      <c r="I586" s="46"/>
      <c r="AC586" s="193"/>
      <c r="AD586" s="36"/>
      <c r="AE586" s="196"/>
      <c r="AF586" s="64"/>
      <c r="AG586" s="75"/>
      <c r="AH586" s="75"/>
      <c r="AI586" s="64"/>
      <c r="AJ586" s="74"/>
      <c r="AK586" s="75"/>
      <c r="AL586" s="75"/>
      <c r="AM586" s="74"/>
      <c r="AN586" s="75"/>
      <c r="AO586" s="75"/>
      <c r="AP586" s="197"/>
    </row>
    <row r="587" spans="1:42" x14ac:dyDescent="0.25">
      <c r="A587" s="183"/>
      <c r="H587" s="46"/>
      <c r="I587" s="46"/>
      <c r="AC587" s="193"/>
      <c r="AD587" s="36"/>
      <c r="AE587" s="196"/>
      <c r="AF587" s="64"/>
      <c r="AG587" s="75"/>
      <c r="AH587" s="75"/>
      <c r="AI587" s="64"/>
      <c r="AJ587" s="74"/>
      <c r="AK587" s="75"/>
      <c r="AL587" s="75"/>
      <c r="AM587" s="74"/>
      <c r="AN587" s="75"/>
      <c r="AO587" s="75"/>
      <c r="AP587" s="197"/>
    </row>
    <row r="588" spans="1:42" x14ac:dyDescent="0.25">
      <c r="A588" s="183"/>
      <c r="H588" s="46"/>
      <c r="I588" s="46"/>
      <c r="AC588" s="193"/>
      <c r="AD588" s="36"/>
      <c r="AE588" s="196"/>
      <c r="AF588" s="64"/>
      <c r="AG588" s="75"/>
      <c r="AH588" s="75"/>
      <c r="AI588" s="64"/>
      <c r="AJ588" s="74"/>
      <c r="AK588" s="75"/>
      <c r="AL588" s="75"/>
      <c r="AM588" s="74"/>
      <c r="AN588" s="75"/>
      <c r="AO588" s="75"/>
      <c r="AP588" s="197"/>
    </row>
    <row r="589" spans="1:42" x14ac:dyDescent="0.25">
      <c r="A589" s="183"/>
      <c r="H589" s="46"/>
      <c r="I589" s="46"/>
      <c r="AC589" s="193"/>
      <c r="AD589" s="36"/>
      <c r="AE589" s="196"/>
      <c r="AF589" s="64"/>
      <c r="AG589" s="75"/>
      <c r="AH589" s="75"/>
      <c r="AI589" s="64"/>
      <c r="AJ589" s="74"/>
      <c r="AK589" s="75"/>
      <c r="AL589" s="75"/>
      <c r="AM589" s="74"/>
      <c r="AN589" s="75"/>
      <c r="AO589" s="75"/>
      <c r="AP589" s="197"/>
    </row>
    <row r="590" spans="1:42" x14ac:dyDescent="0.25">
      <c r="A590" s="183"/>
      <c r="H590" s="46"/>
      <c r="I590" s="46"/>
      <c r="AC590" s="193"/>
      <c r="AD590" s="36"/>
      <c r="AE590" s="196"/>
      <c r="AF590" s="64"/>
      <c r="AG590" s="75"/>
      <c r="AH590" s="75"/>
      <c r="AI590" s="64"/>
      <c r="AJ590" s="74"/>
      <c r="AK590" s="75"/>
      <c r="AL590" s="75"/>
      <c r="AM590" s="74"/>
      <c r="AN590" s="75"/>
      <c r="AO590" s="75"/>
      <c r="AP590" s="197"/>
    </row>
    <row r="591" spans="1:42" x14ac:dyDescent="0.25">
      <c r="A591" s="183"/>
      <c r="H591" s="46"/>
      <c r="I591" s="46"/>
      <c r="AC591" s="193"/>
      <c r="AD591" s="36"/>
      <c r="AE591" s="196"/>
      <c r="AF591" s="64"/>
      <c r="AG591" s="75"/>
      <c r="AH591" s="75"/>
      <c r="AI591" s="64"/>
      <c r="AJ591" s="74"/>
      <c r="AK591" s="75"/>
      <c r="AL591" s="75"/>
      <c r="AM591" s="74"/>
      <c r="AN591" s="75"/>
      <c r="AO591" s="75"/>
      <c r="AP591" s="197"/>
    </row>
    <row r="592" spans="1:42" x14ac:dyDescent="0.25">
      <c r="A592" s="183"/>
      <c r="H592" s="46"/>
      <c r="I592" s="46"/>
      <c r="AC592" s="193"/>
      <c r="AD592" s="36"/>
      <c r="AE592" s="196"/>
      <c r="AF592" s="64"/>
      <c r="AG592" s="75"/>
      <c r="AH592" s="75"/>
      <c r="AI592" s="64"/>
      <c r="AJ592" s="74"/>
      <c r="AK592" s="75"/>
      <c r="AL592" s="75"/>
      <c r="AM592" s="74"/>
      <c r="AN592" s="75"/>
      <c r="AO592" s="75"/>
      <c r="AP592" s="197"/>
    </row>
    <row r="593" spans="1:42" x14ac:dyDescent="0.25">
      <c r="A593" s="183"/>
      <c r="H593" s="46"/>
      <c r="I593" s="46"/>
      <c r="AC593" s="193"/>
      <c r="AD593" s="36"/>
      <c r="AE593" s="196"/>
      <c r="AF593" s="64"/>
      <c r="AG593" s="75"/>
      <c r="AH593" s="75"/>
      <c r="AI593" s="64"/>
      <c r="AJ593" s="74"/>
      <c r="AK593" s="75"/>
      <c r="AL593" s="75"/>
      <c r="AM593" s="74"/>
      <c r="AN593" s="75"/>
      <c r="AO593" s="75"/>
      <c r="AP593" s="197"/>
    </row>
    <row r="594" spans="1:42" x14ac:dyDescent="0.25">
      <c r="A594" s="183"/>
      <c r="H594" s="46"/>
      <c r="I594" s="46"/>
      <c r="AC594" s="193"/>
      <c r="AD594" s="36"/>
      <c r="AE594" s="196"/>
      <c r="AF594" s="64"/>
      <c r="AG594" s="75"/>
      <c r="AH594" s="75"/>
      <c r="AI594" s="64"/>
      <c r="AJ594" s="74"/>
      <c r="AK594" s="75"/>
      <c r="AL594" s="75"/>
      <c r="AM594" s="74"/>
      <c r="AN594" s="75"/>
      <c r="AO594" s="75"/>
      <c r="AP594" s="197"/>
    </row>
    <row r="595" spans="1:42" x14ac:dyDescent="0.25">
      <c r="A595" s="183"/>
      <c r="H595" s="46"/>
      <c r="I595" s="46"/>
      <c r="AC595" s="193"/>
      <c r="AD595" s="36"/>
      <c r="AE595" s="196"/>
      <c r="AF595" s="64"/>
      <c r="AG595" s="75"/>
      <c r="AH595" s="75"/>
      <c r="AI595" s="64"/>
      <c r="AJ595" s="74"/>
      <c r="AK595" s="75"/>
      <c r="AL595" s="75"/>
      <c r="AM595" s="74"/>
      <c r="AN595" s="75"/>
      <c r="AO595" s="75"/>
      <c r="AP595" s="197"/>
    </row>
    <row r="596" spans="1:42" x14ac:dyDescent="0.25">
      <c r="A596" s="183"/>
      <c r="H596" s="46"/>
      <c r="I596" s="46"/>
      <c r="AC596" s="193"/>
      <c r="AD596" s="36"/>
      <c r="AE596" s="196"/>
      <c r="AF596" s="64"/>
      <c r="AG596" s="75"/>
      <c r="AH596" s="75"/>
      <c r="AI596" s="64"/>
      <c r="AJ596" s="74"/>
      <c r="AK596" s="75"/>
      <c r="AL596" s="75"/>
      <c r="AM596" s="74"/>
      <c r="AN596" s="75"/>
      <c r="AO596" s="75"/>
      <c r="AP596" s="197"/>
    </row>
    <row r="597" spans="1:42" x14ac:dyDescent="0.25">
      <c r="A597" s="183"/>
      <c r="H597" s="46"/>
      <c r="I597" s="46"/>
      <c r="AC597" s="193"/>
      <c r="AD597" s="36"/>
      <c r="AE597" s="196"/>
      <c r="AF597" s="64"/>
      <c r="AG597" s="75"/>
      <c r="AH597" s="75"/>
      <c r="AI597" s="64"/>
      <c r="AJ597" s="74"/>
      <c r="AK597" s="75"/>
      <c r="AL597" s="75"/>
      <c r="AM597" s="74"/>
      <c r="AN597" s="75"/>
      <c r="AO597" s="75"/>
      <c r="AP597" s="197"/>
    </row>
    <row r="598" spans="1:42" x14ac:dyDescent="0.25">
      <c r="A598" s="183"/>
      <c r="H598" s="46"/>
      <c r="I598" s="46"/>
      <c r="AC598" s="193"/>
      <c r="AD598" s="36"/>
      <c r="AE598" s="196"/>
      <c r="AF598" s="64"/>
      <c r="AG598" s="75"/>
      <c r="AH598" s="75"/>
      <c r="AI598" s="64"/>
      <c r="AJ598" s="74"/>
      <c r="AK598" s="75"/>
      <c r="AL598" s="75"/>
      <c r="AM598" s="74"/>
      <c r="AN598" s="75"/>
      <c r="AO598" s="75"/>
      <c r="AP598" s="197"/>
    </row>
    <row r="599" spans="1:42" x14ac:dyDescent="0.25">
      <c r="A599" s="183"/>
      <c r="H599" s="46"/>
      <c r="I599" s="46"/>
      <c r="AC599" s="193"/>
      <c r="AD599" s="36"/>
      <c r="AE599" s="196"/>
      <c r="AF599" s="64"/>
      <c r="AG599" s="75"/>
      <c r="AH599" s="75"/>
      <c r="AI599" s="64"/>
      <c r="AJ599" s="74"/>
      <c r="AK599" s="75"/>
      <c r="AL599" s="75"/>
      <c r="AM599" s="74"/>
      <c r="AN599" s="75"/>
      <c r="AO599" s="75"/>
      <c r="AP599" s="197"/>
    </row>
    <row r="600" spans="1:42" x14ac:dyDescent="0.25">
      <c r="A600" s="183"/>
      <c r="H600" s="46"/>
      <c r="I600" s="46"/>
      <c r="AC600" s="193"/>
      <c r="AD600" s="36"/>
      <c r="AE600" s="196"/>
      <c r="AF600" s="64"/>
      <c r="AG600" s="75"/>
      <c r="AH600" s="75"/>
      <c r="AI600" s="64"/>
      <c r="AJ600" s="74"/>
      <c r="AK600" s="75"/>
      <c r="AL600" s="75"/>
      <c r="AM600" s="74"/>
      <c r="AN600" s="75"/>
      <c r="AO600" s="75"/>
      <c r="AP600" s="197"/>
    </row>
    <row r="601" spans="1:42" x14ac:dyDescent="0.25">
      <c r="A601" s="183"/>
      <c r="H601" s="46"/>
      <c r="I601" s="46"/>
      <c r="AC601" s="193"/>
      <c r="AD601" s="36"/>
      <c r="AE601" s="196"/>
      <c r="AF601" s="64"/>
      <c r="AG601" s="75"/>
      <c r="AH601" s="75"/>
      <c r="AI601" s="64"/>
      <c r="AJ601" s="74"/>
      <c r="AK601" s="75"/>
      <c r="AL601" s="75"/>
      <c r="AM601" s="74"/>
      <c r="AN601" s="75"/>
      <c r="AO601" s="75"/>
      <c r="AP601" s="197"/>
    </row>
    <row r="602" spans="1:42" x14ac:dyDescent="0.25">
      <c r="A602" s="183"/>
      <c r="H602" s="46"/>
      <c r="I602" s="46"/>
      <c r="AC602" s="193"/>
      <c r="AD602" s="36"/>
      <c r="AE602" s="196"/>
      <c r="AF602" s="64"/>
      <c r="AG602" s="75"/>
      <c r="AH602" s="75"/>
      <c r="AI602" s="64"/>
      <c r="AJ602" s="74"/>
      <c r="AK602" s="75"/>
      <c r="AL602" s="75"/>
      <c r="AM602" s="74"/>
      <c r="AN602" s="75"/>
      <c r="AO602" s="75"/>
      <c r="AP602" s="197"/>
    </row>
    <row r="603" spans="1:42" x14ac:dyDescent="0.25">
      <c r="A603" s="183"/>
      <c r="H603" s="46"/>
      <c r="I603" s="46"/>
      <c r="AC603" s="193"/>
      <c r="AD603" s="36"/>
      <c r="AE603" s="196"/>
      <c r="AF603" s="64"/>
      <c r="AG603" s="75"/>
      <c r="AH603" s="75"/>
      <c r="AI603" s="64"/>
      <c r="AJ603" s="74"/>
      <c r="AK603" s="75"/>
      <c r="AL603" s="75"/>
      <c r="AM603" s="74"/>
      <c r="AN603" s="75"/>
      <c r="AO603" s="75"/>
      <c r="AP603" s="197"/>
    </row>
    <row r="604" spans="1:42" x14ac:dyDescent="0.25">
      <c r="A604" s="183"/>
      <c r="H604" s="46"/>
      <c r="I604" s="46"/>
      <c r="AC604" s="193"/>
      <c r="AD604" s="36"/>
      <c r="AE604" s="196"/>
      <c r="AF604" s="64"/>
      <c r="AG604" s="75"/>
      <c r="AH604" s="75"/>
      <c r="AI604" s="64"/>
      <c r="AJ604" s="74"/>
      <c r="AK604" s="75"/>
      <c r="AL604" s="75"/>
      <c r="AM604" s="74"/>
      <c r="AN604" s="75"/>
      <c r="AO604" s="75"/>
      <c r="AP604" s="197"/>
    </row>
    <row r="605" spans="1:42" x14ac:dyDescent="0.25">
      <c r="A605" s="183"/>
      <c r="H605" s="46"/>
      <c r="I605" s="46"/>
      <c r="AC605" s="193"/>
      <c r="AD605" s="36"/>
      <c r="AE605" s="196"/>
      <c r="AF605" s="64"/>
      <c r="AG605" s="75"/>
      <c r="AH605" s="75"/>
      <c r="AI605" s="64"/>
      <c r="AJ605" s="74"/>
      <c r="AK605" s="75"/>
      <c r="AL605" s="75"/>
      <c r="AM605" s="74"/>
      <c r="AN605" s="75"/>
      <c r="AO605" s="75"/>
      <c r="AP605" s="197"/>
    </row>
    <row r="606" spans="1:42" x14ac:dyDescent="0.25">
      <c r="A606" s="183"/>
      <c r="H606" s="46"/>
      <c r="I606" s="46"/>
      <c r="AC606" s="193"/>
      <c r="AD606" s="36"/>
      <c r="AE606" s="196"/>
      <c r="AF606" s="64"/>
      <c r="AG606" s="75"/>
      <c r="AH606" s="75"/>
      <c r="AI606" s="64"/>
      <c r="AJ606" s="74"/>
      <c r="AK606" s="75"/>
      <c r="AL606" s="75"/>
      <c r="AM606" s="74"/>
      <c r="AN606" s="75"/>
      <c r="AO606" s="75"/>
      <c r="AP606" s="197"/>
    </row>
    <row r="607" spans="1:42" x14ac:dyDescent="0.25">
      <c r="A607" s="183"/>
      <c r="H607" s="46"/>
      <c r="I607" s="46"/>
      <c r="AC607" s="193"/>
      <c r="AD607" s="36"/>
      <c r="AE607" s="196"/>
      <c r="AF607" s="64"/>
      <c r="AG607" s="75"/>
      <c r="AH607" s="75"/>
      <c r="AI607" s="64"/>
      <c r="AJ607" s="74"/>
      <c r="AK607" s="75"/>
      <c r="AL607" s="75"/>
      <c r="AM607" s="74"/>
      <c r="AN607" s="75"/>
      <c r="AO607" s="75"/>
      <c r="AP607" s="197"/>
    </row>
    <row r="608" spans="1:42" x14ac:dyDescent="0.25">
      <c r="A608" s="183"/>
      <c r="H608" s="46"/>
      <c r="I608" s="46"/>
      <c r="AC608" s="193"/>
      <c r="AD608" s="36"/>
      <c r="AE608" s="196"/>
      <c r="AF608" s="64"/>
      <c r="AG608" s="75"/>
      <c r="AH608" s="75"/>
      <c r="AI608" s="64"/>
      <c r="AJ608" s="74"/>
      <c r="AK608" s="75"/>
      <c r="AL608" s="75"/>
      <c r="AM608" s="74"/>
      <c r="AN608" s="75"/>
      <c r="AO608" s="75"/>
      <c r="AP608" s="197"/>
    </row>
    <row r="609" spans="1:42" x14ac:dyDescent="0.25">
      <c r="A609" s="183"/>
      <c r="H609" s="46"/>
      <c r="I609" s="46"/>
      <c r="AC609" s="193"/>
      <c r="AD609" s="36"/>
      <c r="AE609" s="196"/>
      <c r="AF609" s="64"/>
      <c r="AG609" s="75"/>
      <c r="AH609" s="75"/>
      <c r="AI609" s="64"/>
      <c r="AJ609" s="74"/>
      <c r="AK609" s="75"/>
      <c r="AL609" s="75"/>
      <c r="AM609" s="74"/>
      <c r="AN609" s="75"/>
      <c r="AO609" s="75"/>
      <c r="AP609" s="197"/>
    </row>
    <row r="610" spans="1:42" x14ac:dyDescent="0.25">
      <c r="A610" s="183"/>
      <c r="H610" s="46"/>
      <c r="I610" s="46"/>
      <c r="AC610" s="193"/>
      <c r="AD610" s="36"/>
      <c r="AE610" s="196"/>
      <c r="AF610" s="64"/>
      <c r="AG610" s="75"/>
      <c r="AH610" s="75"/>
      <c r="AI610" s="64"/>
      <c r="AJ610" s="74"/>
      <c r="AK610" s="75"/>
      <c r="AL610" s="75"/>
      <c r="AM610" s="74"/>
      <c r="AN610" s="75"/>
      <c r="AO610" s="75"/>
      <c r="AP610" s="197"/>
    </row>
    <row r="611" spans="1:42" x14ac:dyDescent="0.25">
      <c r="A611" s="183"/>
      <c r="H611" s="46"/>
      <c r="I611" s="46"/>
      <c r="AC611" s="193"/>
      <c r="AD611" s="36"/>
      <c r="AE611" s="196"/>
      <c r="AF611" s="64"/>
      <c r="AG611" s="75"/>
      <c r="AH611" s="75"/>
      <c r="AI611" s="64"/>
      <c r="AJ611" s="74"/>
      <c r="AK611" s="75"/>
      <c r="AL611" s="75"/>
      <c r="AM611" s="74"/>
      <c r="AN611" s="75"/>
      <c r="AO611" s="75"/>
      <c r="AP611" s="197"/>
    </row>
    <row r="612" spans="1:42" x14ac:dyDescent="0.25">
      <c r="A612" s="183"/>
      <c r="H612" s="46"/>
      <c r="I612" s="46"/>
      <c r="AC612" s="193"/>
      <c r="AD612" s="36"/>
      <c r="AE612" s="196"/>
      <c r="AF612" s="64"/>
      <c r="AG612" s="75"/>
      <c r="AH612" s="75"/>
      <c r="AI612" s="64"/>
      <c r="AJ612" s="74"/>
      <c r="AK612" s="75"/>
      <c r="AL612" s="75"/>
      <c r="AM612" s="74"/>
      <c r="AN612" s="75"/>
      <c r="AO612" s="75"/>
      <c r="AP612" s="197"/>
    </row>
    <row r="613" spans="1:42" x14ac:dyDescent="0.25">
      <c r="A613" s="183"/>
      <c r="H613" s="46"/>
      <c r="I613" s="46"/>
      <c r="AE613" s="64"/>
      <c r="AF613" s="64"/>
      <c r="AG613" s="75"/>
      <c r="AH613" s="75"/>
      <c r="AI613" s="64"/>
      <c r="AJ613" s="74"/>
      <c r="AK613" s="75"/>
      <c r="AL613" s="75"/>
      <c r="AM613" s="74"/>
      <c r="AN613" s="75"/>
      <c r="AO613" s="75"/>
      <c r="AP613" s="197"/>
    </row>
    <row r="614" spans="1:42" x14ac:dyDescent="0.25">
      <c r="A614" s="183"/>
      <c r="H614" s="46"/>
      <c r="I614" s="46"/>
      <c r="AE614" s="64"/>
      <c r="AF614" s="64"/>
      <c r="AG614" s="75"/>
      <c r="AH614" s="75"/>
      <c r="AI614" s="64"/>
      <c r="AJ614" s="74"/>
      <c r="AK614" s="75"/>
      <c r="AL614" s="75"/>
      <c r="AM614" s="74"/>
      <c r="AN614" s="75"/>
      <c r="AO614" s="75"/>
      <c r="AP614" s="197"/>
    </row>
    <row r="615" spans="1:42" x14ac:dyDescent="0.25">
      <c r="A615" s="183"/>
      <c r="H615" s="46"/>
      <c r="I615" s="46"/>
      <c r="AE615" s="64"/>
      <c r="AF615" s="64"/>
      <c r="AG615" s="75"/>
      <c r="AH615" s="75"/>
      <c r="AI615" s="64"/>
      <c r="AJ615" s="74"/>
      <c r="AK615" s="75"/>
      <c r="AL615" s="75"/>
      <c r="AM615" s="74"/>
      <c r="AN615" s="75"/>
      <c r="AO615" s="75"/>
      <c r="AP615" s="197"/>
    </row>
    <row r="616" spans="1:42" x14ac:dyDescent="0.25">
      <c r="A616" s="183"/>
      <c r="H616" s="46"/>
      <c r="I616" s="46"/>
      <c r="AE616" s="64"/>
      <c r="AF616" s="64"/>
      <c r="AG616" s="64"/>
      <c r="AH616" s="64"/>
      <c r="AI616" s="64"/>
      <c r="AJ616" s="74"/>
      <c r="AK616" s="75"/>
      <c r="AL616" s="75"/>
      <c r="AM616" s="74"/>
      <c r="AN616" s="75"/>
      <c r="AO616" s="75"/>
      <c r="AP616" s="197"/>
    </row>
    <row r="617" spans="1:42" x14ac:dyDescent="0.25">
      <c r="A617" s="183"/>
      <c r="H617" s="46"/>
      <c r="I617" s="46"/>
      <c r="AE617" s="64"/>
      <c r="AF617" s="64"/>
      <c r="AG617" s="64"/>
      <c r="AH617" s="64"/>
      <c r="AI617" s="64"/>
      <c r="AJ617" s="74"/>
      <c r="AK617" s="75"/>
      <c r="AL617" s="75"/>
      <c r="AM617" s="74"/>
      <c r="AN617" s="75"/>
      <c r="AO617" s="75"/>
      <c r="AP617" s="197"/>
    </row>
    <row r="618" spans="1:42" x14ac:dyDescent="0.25">
      <c r="A618" s="183"/>
      <c r="H618" s="46"/>
      <c r="I618" s="46"/>
      <c r="AE618" s="64"/>
      <c r="AF618" s="64"/>
      <c r="AG618" s="64"/>
      <c r="AH618" s="64"/>
      <c r="AI618" s="64"/>
      <c r="AJ618" s="74"/>
      <c r="AK618" s="75"/>
      <c r="AL618" s="75"/>
      <c r="AM618" s="74"/>
      <c r="AN618" s="75"/>
      <c r="AO618" s="75"/>
      <c r="AP618" s="197"/>
    </row>
    <row r="619" spans="1:42" x14ac:dyDescent="0.25">
      <c r="A619" s="183"/>
      <c r="H619" s="46"/>
      <c r="I619" s="46"/>
      <c r="AE619" s="64"/>
      <c r="AF619" s="64"/>
      <c r="AG619" s="64"/>
      <c r="AH619" s="64"/>
      <c r="AI619" s="64"/>
      <c r="AJ619" s="74"/>
      <c r="AK619" s="75"/>
      <c r="AL619" s="75"/>
      <c r="AM619" s="74"/>
      <c r="AN619" s="75"/>
      <c r="AO619" s="75"/>
      <c r="AP619" s="197"/>
    </row>
    <row r="620" spans="1:42" x14ac:dyDescent="0.25">
      <c r="A620" s="183"/>
      <c r="H620" s="46"/>
      <c r="I620" s="46"/>
      <c r="AE620" s="64"/>
      <c r="AF620" s="64"/>
      <c r="AG620" s="64"/>
      <c r="AH620" s="64"/>
      <c r="AI620" s="64"/>
      <c r="AJ620" s="74"/>
      <c r="AK620" s="75"/>
      <c r="AL620" s="75"/>
      <c r="AM620" s="74"/>
      <c r="AN620" s="75"/>
      <c r="AO620" s="75"/>
      <c r="AP620" s="197"/>
    </row>
    <row r="621" spans="1:42" x14ac:dyDescent="0.25">
      <c r="A621" s="183"/>
      <c r="H621" s="46"/>
      <c r="I621" s="46"/>
      <c r="AE621" s="64"/>
      <c r="AF621" s="64"/>
      <c r="AG621" s="64"/>
      <c r="AH621" s="64"/>
      <c r="AI621" s="64"/>
      <c r="AJ621" s="74"/>
      <c r="AK621" s="75"/>
      <c r="AL621" s="75"/>
      <c r="AM621" s="74"/>
      <c r="AN621" s="75"/>
      <c r="AO621" s="75"/>
      <c r="AP621" s="197"/>
    </row>
    <row r="622" spans="1:42" x14ac:dyDescent="0.25">
      <c r="A622" s="183"/>
      <c r="H622" s="46"/>
      <c r="I622" s="46"/>
      <c r="AE622" s="64"/>
      <c r="AF622" s="64"/>
      <c r="AG622" s="64"/>
      <c r="AH622" s="64"/>
      <c r="AI622" s="64"/>
      <c r="AJ622" s="74"/>
      <c r="AK622" s="75"/>
      <c r="AL622" s="75"/>
      <c r="AM622" s="74"/>
      <c r="AN622" s="75"/>
      <c r="AO622" s="75"/>
      <c r="AP622" s="197"/>
    </row>
    <row r="623" spans="1:42" x14ac:dyDescent="0.25">
      <c r="A623" s="183"/>
      <c r="H623" s="46"/>
      <c r="I623" s="46"/>
      <c r="AE623" s="64"/>
      <c r="AF623" s="64"/>
      <c r="AG623" s="64"/>
      <c r="AH623" s="64"/>
      <c r="AI623" s="64"/>
      <c r="AJ623" s="74"/>
      <c r="AK623" s="75"/>
      <c r="AL623" s="75"/>
      <c r="AM623" s="74"/>
      <c r="AN623" s="75"/>
      <c r="AO623" s="75"/>
      <c r="AP623" s="197"/>
    </row>
    <row r="624" spans="1:42" x14ac:dyDescent="0.25">
      <c r="A624" s="183"/>
      <c r="H624" s="46"/>
      <c r="I624" s="46"/>
      <c r="AE624" s="64"/>
      <c r="AF624" s="64"/>
      <c r="AG624" s="64"/>
      <c r="AH624" s="64"/>
      <c r="AI624" s="64"/>
      <c r="AJ624" s="74"/>
      <c r="AK624" s="75"/>
      <c r="AL624" s="75"/>
      <c r="AM624" s="74"/>
      <c r="AN624" s="75"/>
      <c r="AO624" s="75"/>
      <c r="AP624" s="197"/>
    </row>
    <row r="625" spans="1:42" x14ac:dyDescent="0.25">
      <c r="A625" s="183"/>
      <c r="H625" s="46"/>
      <c r="I625" s="46"/>
      <c r="AE625" s="64"/>
      <c r="AF625" s="64"/>
      <c r="AG625" s="64"/>
      <c r="AH625" s="64"/>
      <c r="AI625" s="64"/>
      <c r="AJ625" s="74"/>
      <c r="AK625" s="75"/>
      <c r="AL625" s="75"/>
      <c r="AM625" s="74"/>
      <c r="AN625" s="75"/>
      <c r="AO625" s="75"/>
      <c r="AP625" s="197"/>
    </row>
    <row r="626" spans="1:42" x14ac:dyDescent="0.25">
      <c r="A626" s="183"/>
      <c r="H626" s="46"/>
      <c r="I626" s="46"/>
      <c r="AE626" s="64"/>
      <c r="AF626" s="64"/>
      <c r="AG626" s="64"/>
      <c r="AH626" s="64"/>
      <c r="AI626" s="64"/>
      <c r="AJ626" s="74"/>
      <c r="AK626" s="75"/>
      <c r="AL626" s="75"/>
      <c r="AM626" s="74"/>
      <c r="AN626" s="75"/>
      <c r="AO626" s="75"/>
      <c r="AP626" s="197"/>
    </row>
    <row r="627" spans="1:42" x14ac:dyDescent="0.25">
      <c r="A627" s="183"/>
      <c r="H627" s="46"/>
      <c r="I627" s="46"/>
      <c r="AE627" s="64"/>
      <c r="AF627" s="64"/>
      <c r="AG627" s="64"/>
      <c r="AH627" s="64"/>
      <c r="AI627" s="64"/>
      <c r="AJ627" s="74"/>
      <c r="AK627" s="75"/>
      <c r="AL627" s="75"/>
      <c r="AM627" s="74"/>
      <c r="AN627" s="75"/>
      <c r="AO627" s="75"/>
      <c r="AP627" s="197"/>
    </row>
    <row r="628" spans="1:42" x14ac:dyDescent="0.25">
      <c r="A628" s="183"/>
      <c r="H628" s="46"/>
      <c r="I628" s="46"/>
      <c r="AE628" s="64"/>
      <c r="AF628" s="64"/>
      <c r="AG628" s="64"/>
      <c r="AH628" s="64"/>
      <c r="AI628" s="64"/>
      <c r="AJ628" s="74"/>
      <c r="AK628" s="75"/>
      <c r="AL628" s="75"/>
      <c r="AM628" s="74"/>
      <c r="AN628" s="75"/>
      <c r="AO628" s="75"/>
      <c r="AP628" s="197"/>
    </row>
    <row r="629" spans="1:42" x14ac:dyDescent="0.25">
      <c r="A629" s="183"/>
      <c r="H629" s="46"/>
      <c r="I629" s="46"/>
      <c r="AE629" s="64"/>
      <c r="AF629" s="64"/>
      <c r="AG629" s="64"/>
      <c r="AH629" s="64"/>
      <c r="AI629" s="64"/>
      <c r="AJ629" s="74"/>
      <c r="AK629" s="75"/>
      <c r="AL629" s="75"/>
      <c r="AM629" s="74"/>
      <c r="AN629" s="75"/>
      <c r="AO629" s="75"/>
      <c r="AP629" s="197"/>
    </row>
    <row r="630" spans="1:42" x14ac:dyDescent="0.25">
      <c r="A630" s="183"/>
      <c r="H630" s="46"/>
      <c r="I630" s="46"/>
      <c r="AE630" s="64"/>
      <c r="AF630" s="64"/>
      <c r="AG630" s="64"/>
      <c r="AH630" s="64"/>
      <c r="AI630" s="64"/>
      <c r="AJ630" s="74"/>
      <c r="AK630" s="75"/>
      <c r="AL630" s="75"/>
      <c r="AM630" s="74"/>
      <c r="AN630" s="75"/>
      <c r="AO630" s="75"/>
      <c r="AP630" s="197"/>
    </row>
    <row r="631" spans="1:42" x14ac:dyDescent="0.25">
      <c r="A631" s="183"/>
      <c r="H631" s="46"/>
      <c r="I631" s="46"/>
      <c r="AE631" s="64"/>
      <c r="AF631" s="64"/>
      <c r="AG631" s="64"/>
      <c r="AH631" s="64"/>
      <c r="AI631" s="64"/>
      <c r="AJ631" s="74"/>
      <c r="AK631" s="75"/>
      <c r="AL631" s="75"/>
      <c r="AM631" s="74"/>
      <c r="AN631" s="75"/>
      <c r="AO631" s="75"/>
      <c r="AP631" s="197"/>
    </row>
    <row r="632" spans="1:42" x14ac:dyDescent="0.25">
      <c r="A632" s="183"/>
      <c r="H632" s="46"/>
      <c r="I632" s="46"/>
      <c r="AE632" s="64"/>
      <c r="AF632" s="64"/>
      <c r="AG632" s="64"/>
      <c r="AH632" s="64"/>
      <c r="AI632" s="64"/>
      <c r="AJ632" s="74"/>
      <c r="AK632" s="75"/>
      <c r="AL632" s="75"/>
      <c r="AM632" s="74"/>
      <c r="AN632" s="75"/>
      <c r="AO632" s="75"/>
      <c r="AP632" s="197"/>
    </row>
    <row r="633" spans="1:42" x14ac:dyDescent="0.25">
      <c r="A633" s="183"/>
      <c r="H633" s="46"/>
      <c r="I633" s="46"/>
      <c r="AE633" s="64"/>
      <c r="AF633" s="64"/>
      <c r="AG633" s="64"/>
      <c r="AH633" s="64"/>
      <c r="AI633" s="64"/>
      <c r="AJ633" s="74"/>
      <c r="AK633" s="75"/>
      <c r="AL633" s="75"/>
      <c r="AM633" s="74"/>
      <c r="AN633" s="75"/>
      <c r="AO633" s="75"/>
      <c r="AP633" s="197"/>
    </row>
    <row r="634" spans="1:42" x14ac:dyDescent="0.25">
      <c r="A634" s="183"/>
      <c r="H634" s="46"/>
      <c r="I634" s="46"/>
      <c r="AE634" s="64"/>
      <c r="AF634" s="64"/>
      <c r="AG634" s="64"/>
      <c r="AH634" s="64"/>
      <c r="AI634" s="64"/>
      <c r="AJ634" s="74"/>
      <c r="AK634" s="75"/>
      <c r="AL634" s="75"/>
      <c r="AM634" s="74"/>
      <c r="AN634" s="75"/>
      <c r="AO634" s="75"/>
      <c r="AP634" s="197"/>
    </row>
    <row r="635" spans="1:42" x14ac:dyDescent="0.25">
      <c r="A635" s="183"/>
      <c r="H635" s="46"/>
      <c r="I635" s="46"/>
      <c r="AE635" s="64"/>
      <c r="AF635" s="64"/>
      <c r="AG635" s="64"/>
      <c r="AH635" s="64"/>
      <c r="AI635" s="64"/>
      <c r="AJ635" s="74"/>
      <c r="AK635" s="75"/>
      <c r="AL635" s="75"/>
      <c r="AM635" s="74"/>
      <c r="AN635" s="75"/>
      <c r="AO635" s="75"/>
      <c r="AP635" s="197"/>
    </row>
    <row r="636" spans="1:42" x14ac:dyDescent="0.25">
      <c r="A636" s="183"/>
      <c r="H636" s="46"/>
      <c r="I636" s="46"/>
      <c r="AE636" s="64"/>
      <c r="AF636" s="64"/>
      <c r="AG636" s="64"/>
      <c r="AH636" s="64"/>
      <c r="AI636" s="64"/>
      <c r="AJ636" s="74"/>
      <c r="AK636" s="75"/>
      <c r="AL636" s="75"/>
      <c r="AM636" s="74"/>
      <c r="AN636" s="75"/>
      <c r="AO636" s="75"/>
      <c r="AP636" s="197"/>
    </row>
    <row r="637" spans="1:42" x14ac:dyDescent="0.25">
      <c r="A637" s="183"/>
      <c r="H637" s="46"/>
      <c r="I637" s="46"/>
      <c r="AE637" s="64"/>
      <c r="AF637" s="64"/>
      <c r="AG637" s="64"/>
      <c r="AH637" s="64"/>
      <c r="AI637" s="64"/>
      <c r="AJ637" s="74"/>
      <c r="AK637" s="75"/>
      <c r="AL637" s="75"/>
      <c r="AM637" s="74"/>
      <c r="AN637" s="75"/>
      <c r="AO637" s="75"/>
      <c r="AP637" s="197"/>
    </row>
    <row r="638" spans="1:42" x14ac:dyDescent="0.25">
      <c r="A638" s="183"/>
      <c r="H638" s="46"/>
      <c r="I638" s="46"/>
      <c r="AE638" s="64"/>
      <c r="AF638" s="64"/>
      <c r="AG638" s="64"/>
      <c r="AH638" s="64"/>
      <c r="AI638" s="64"/>
      <c r="AJ638" s="74"/>
      <c r="AK638" s="75"/>
      <c r="AL638" s="75"/>
      <c r="AM638" s="74"/>
      <c r="AN638" s="75"/>
      <c r="AO638" s="75"/>
      <c r="AP638" s="197"/>
    </row>
    <row r="639" spans="1:42" x14ac:dyDescent="0.25">
      <c r="A639" s="183"/>
      <c r="H639" s="46"/>
      <c r="I639" s="46"/>
      <c r="AE639" s="64"/>
      <c r="AF639" s="64"/>
      <c r="AG639" s="64"/>
      <c r="AH639" s="64"/>
      <c r="AI639" s="64"/>
      <c r="AJ639" s="74"/>
      <c r="AK639" s="75"/>
      <c r="AL639" s="75"/>
      <c r="AM639" s="74"/>
      <c r="AN639" s="75"/>
      <c r="AO639" s="75"/>
      <c r="AP639" s="197"/>
    </row>
    <row r="640" spans="1:42" x14ac:dyDescent="0.25">
      <c r="A640" s="183"/>
      <c r="H640" s="46"/>
      <c r="I640" s="46"/>
      <c r="AE640" s="64"/>
      <c r="AF640" s="64"/>
      <c r="AG640" s="64"/>
      <c r="AH640" s="64"/>
      <c r="AI640" s="64"/>
      <c r="AJ640" s="74"/>
      <c r="AK640" s="75"/>
      <c r="AL640" s="75"/>
      <c r="AM640" s="74"/>
      <c r="AN640" s="75"/>
      <c r="AO640" s="75"/>
      <c r="AP640" s="197"/>
    </row>
    <row r="641" spans="1:42" x14ac:dyDescent="0.25">
      <c r="A641" s="183"/>
      <c r="H641" s="46"/>
      <c r="I641" s="46"/>
      <c r="AE641" s="64"/>
      <c r="AF641" s="64"/>
      <c r="AG641" s="64"/>
      <c r="AH641" s="64"/>
      <c r="AI641" s="64"/>
      <c r="AJ641" s="74"/>
      <c r="AK641" s="75"/>
      <c r="AL641" s="75"/>
      <c r="AM641" s="74"/>
      <c r="AN641" s="75"/>
      <c r="AO641" s="75"/>
      <c r="AP641" s="197"/>
    </row>
    <row r="642" spans="1:42" x14ac:dyDescent="0.25">
      <c r="A642" s="183"/>
      <c r="H642" s="46"/>
      <c r="I642" s="46"/>
      <c r="AE642" s="64"/>
      <c r="AF642" s="64"/>
      <c r="AG642" s="64"/>
      <c r="AH642" s="64"/>
      <c r="AI642" s="64"/>
      <c r="AJ642" s="74"/>
      <c r="AK642" s="75"/>
      <c r="AL642" s="75"/>
      <c r="AM642" s="74"/>
      <c r="AN642" s="75"/>
      <c r="AO642" s="75"/>
      <c r="AP642" s="197"/>
    </row>
    <row r="643" spans="1:42" x14ac:dyDescent="0.25">
      <c r="A643" s="183"/>
      <c r="H643" s="46"/>
      <c r="I643" s="46"/>
      <c r="AE643" s="64"/>
      <c r="AF643" s="64"/>
      <c r="AG643" s="64"/>
      <c r="AH643" s="64"/>
      <c r="AI643" s="64"/>
      <c r="AJ643" s="74"/>
      <c r="AK643" s="75"/>
      <c r="AL643" s="75"/>
      <c r="AM643" s="74"/>
      <c r="AN643" s="75"/>
      <c r="AO643" s="75"/>
      <c r="AP643" s="197"/>
    </row>
    <row r="644" spans="1:42" x14ac:dyDescent="0.25">
      <c r="A644" s="183"/>
      <c r="H644" s="46"/>
      <c r="I644" s="46"/>
      <c r="AE644" s="64"/>
      <c r="AF644" s="64"/>
      <c r="AG644" s="64"/>
      <c r="AH644" s="64"/>
      <c r="AI644" s="64"/>
      <c r="AJ644" s="74"/>
      <c r="AK644" s="75"/>
      <c r="AL644" s="75"/>
      <c r="AM644" s="74"/>
      <c r="AN644" s="75"/>
      <c r="AO644" s="75"/>
      <c r="AP644" s="197"/>
    </row>
    <row r="645" spans="1:42" x14ac:dyDescent="0.25">
      <c r="A645" s="183"/>
      <c r="H645" s="46"/>
      <c r="I645" s="46"/>
      <c r="AE645" s="64"/>
      <c r="AF645" s="64"/>
      <c r="AG645" s="64"/>
      <c r="AH645" s="64"/>
      <c r="AI645" s="64"/>
      <c r="AJ645" s="74"/>
      <c r="AK645" s="75"/>
      <c r="AL645" s="75"/>
      <c r="AM645" s="74"/>
      <c r="AN645" s="75"/>
      <c r="AO645" s="75"/>
      <c r="AP645" s="197"/>
    </row>
    <row r="646" spans="1:42" x14ac:dyDescent="0.25">
      <c r="A646" s="183"/>
      <c r="H646" s="46"/>
      <c r="I646" s="46"/>
      <c r="AE646" s="64"/>
      <c r="AF646" s="64"/>
      <c r="AG646" s="64"/>
      <c r="AH646" s="64"/>
      <c r="AI646" s="64"/>
      <c r="AJ646" s="74"/>
      <c r="AK646" s="75"/>
      <c r="AL646" s="75"/>
      <c r="AM646" s="74"/>
      <c r="AN646" s="75"/>
      <c r="AO646" s="75"/>
      <c r="AP646" s="197"/>
    </row>
    <row r="647" spans="1:42" x14ac:dyDescent="0.25">
      <c r="A647" s="183"/>
      <c r="H647" s="46"/>
      <c r="I647" s="46"/>
      <c r="AE647" s="64"/>
      <c r="AF647" s="64"/>
      <c r="AG647" s="64"/>
      <c r="AH647" s="64"/>
      <c r="AI647" s="64"/>
      <c r="AJ647" s="74"/>
      <c r="AK647" s="75"/>
      <c r="AL647" s="75"/>
      <c r="AM647" s="74"/>
      <c r="AN647" s="75"/>
      <c r="AO647" s="75"/>
      <c r="AP647" s="197"/>
    </row>
    <row r="648" spans="1:42" x14ac:dyDescent="0.25">
      <c r="A648" s="183"/>
      <c r="H648" s="46"/>
      <c r="I648" s="46"/>
      <c r="AE648" s="64"/>
      <c r="AF648" s="64"/>
      <c r="AG648" s="64"/>
      <c r="AH648" s="64"/>
      <c r="AI648" s="64"/>
      <c r="AJ648" s="74"/>
      <c r="AK648" s="75"/>
      <c r="AL648" s="75"/>
      <c r="AM648" s="74"/>
      <c r="AN648" s="75"/>
      <c r="AO648" s="75"/>
      <c r="AP648" s="197"/>
    </row>
    <row r="649" spans="1:42" x14ac:dyDescent="0.25">
      <c r="A649" s="183"/>
      <c r="H649" s="46"/>
      <c r="I649" s="46"/>
      <c r="AE649" s="64"/>
      <c r="AF649" s="64"/>
      <c r="AG649" s="64"/>
      <c r="AH649" s="64"/>
      <c r="AI649" s="64"/>
      <c r="AJ649" s="74"/>
      <c r="AK649" s="75"/>
      <c r="AL649" s="75"/>
      <c r="AM649" s="74"/>
      <c r="AN649" s="75"/>
      <c r="AO649" s="75"/>
      <c r="AP649" s="197"/>
    </row>
    <row r="650" spans="1:42" x14ac:dyDescent="0.25">
      <c r="A650" s="183"/>
      <c r="H650" s="46"/>
      <c r="I650" s="46"/>
      <c r="AE650" s="64"/>
      <c r="AF650" s="64"/>
      <c r="AG650" s="64"/>
      <c r="AH650" s="64"/>
      <c r="AI650" s="64"/>
      <c r="AJ650" s="74"/>
      <c r="AK650" s="75"/>
      <c r="AL650" s="75"/>
      <c r="AM650" s="74"/>
      <c r="AN650" s="75"/>
      <c r="AO650" s="75"/>
      <c r="AP650" s="197"/>
    </row>
    <row r="651" spans="1:42" x14ac:dyDescent="0.25">
      <c r="A651" s="183"/>
      <c r="H651" s="46"/>
      <c r="I651" s="46"/>
      <c r="AE651" s="64"/>
      <c r="AF651" s="64"/>
      <c r="AG651" s="64"/>
      <c r="AH651" s="64"/>
      <c r="AI651" s="64"/>
      <c r="AJ651" s="74"/>
      <c r="AK651" s="75"/>
      <c r="AL651" s="75"/>
      <c r="AM651" s="74"/>
      <c r="AN651" s="75"/>
      <c r="AO651" s="75"/>
      <c r="AP651" s="197"/>
    </row>
    <row r="652" spans="1:42" x14ac:dyDescent="0.25">
      <c r="A652" s="183"/>
      <c r="H652" s="46"/>
      <c r="I652" s="46"/>
      <c r="AE652" s="64"/>
      <c r="AF652" s="64"/>
      <c r="AG652" s="64"/>
      <c r="AH652" s="64"/>
      <c r="AI652" s="64"/>
      <c r="AJ652" s="74"/>
      <c r="AK652" s="75"/>
      <c r="AL652" s="75"/>
      <c r="AM652" s="74"/>
      <c r="AN652" s="75"/>
      <c r="AO652" s="75"/>
      <c r="AP652" s="197"/>
    </row>
    <row r="653" spans="1:42" x14ac:dyDescent="0.25">
      <c r="A653" s="183"/>
      <c r="H653" s="46"/>
      <c r="I653" s="46"/>
      <c r="AE653" s="64"/>
      <c r="AF653" s="64"/>
      <c r="AG653" s="64"/>
      <c r="AH653" s="64"/>
      <c r="AI653" s="64"/>
      <c r="AJ653" s="74"/>
      <c r="AK653" s="75"/>
      <c r="AL653" s="75"/>
      <c r="AM653" s="74"/>
      <c r="AN653" s="75"/>
      <c r="AO653" s="75"/>
      <c r="AP653" s="197"/>
    </row>
    <row r="654" spans="1:42" x14ac:dyDescent="0.25">
      <c r="A654" s="183"/>
      <c r="H654" s="46"/>
      <c r="I654" s="46"/>
      <c r="AE654" s="64"/>
      <c r="AF654" s="64"/>
      <c r="AG654" s="64"/>
      <c r="AH654" s="64"/>
      <c r="AI654" s="64"/>
      <c r="AJ654" s="74"/>
      <c r="AK654" s="75"/>
      <c r="AL654" s="75"/>
      <c r="AM654" s="74"/>
      <c r="AN654" s="75"/>
      <c r="AO654" s="75"/>
      <c r="AP654" s="197"/>
    </row>
    <row r="655" spans="1:42" x14ac:dyDescent="0.25">
      <c r="A655" s="183"/>
      <c r="H655" s="46"/>
      <c r="I655" s="46"/>
      <c r="AE655" s="64"/>
      <c r="AF655" s="64"/>
      <c r="AG655" s="64"/>
      <c r="AH655" s="64"/>
      <c r="AI655" s="64"/>
      <c r="AJ655" s="74"/>
      <c r="AK655" s="75"/>
      <c r="AL655" s="75"/>
      <c r="AM655" s="74"/>
      <c r="AN655" s="75"/>
      <c r="AO655" s="75"/>
      <c r="AP655" s="197"/>
    </row>
    <row r="656" spans="1:42" x14ac:dyDescent="0.25">
      <c r="A656" s="183"/>
      <c r="H656" s="46"/>
      <c r="I656" s="46"/>
      <c r="AE656" s="64"/>
      <c r="AF656" s="64"/>
      <c r="AG656" s="64"/>
      <c r="AH656" s="64"/>
      <c r="AI656" s="64"/>
      <c r="AJ656" s="74"/>
      <c r="AK656" s="75"/>
      <c r="AL656" s="75"/>
      <c r="AM656" s="74"/>
      <c r="AN656" s="75"/>
      <c r="AO656" s="75"/>
      <c r="AP656" s="197"/>
    </row>
    <row r="657" spans="1:42" x14ac:dyDescent="0.25">
      <c r="A657" s="183"/>
      <c r="H657" s="46"/>
      <c r="I657" s="46"/>
      <c r="AE657" s="64"/>
      <c r="AF657" s="64"/>
      <c r="AG657" s="64"/>
      <c r="AH657" s="64"/>
      <c r="AI657" s="64"/>
      <c r="AJ657" s="74"/>
      <c r="AK657" s="75"/>
      <c r="AL657" s="75"/>
      <c r="AM657" s="74"/>
      <c r="AN657" s="75"/>
      <c r="AO657" s="75"/>
      <c r="AP657" s="197"/>
    </row>
    <row r="658" spans="1:42" x14ac:dyDescent="0.25">
      <c r="A658" s="183"/>
      <c r="H658" s="46"/>
      <c r="I658" s="46"/>
      <c r="AE658" s="64"/>
      <c r="AF658" s="64"/>
      <c r="AG658" s="64"/>
      <c r="AH658" s="64"/>
      <c r="AI658" s="64"/>
      <c r="AJ658" s="74"/>
      <c r="AK658" s="75"/>
      <c r="AL658" s="75"/>
      <c r="AM658" s="74"/>
      <c r="AN658" s="75"/>
      <c r="AO658" s="75"/>
      <c r="AP658" s="197"/>
    </row>
    <row r="659" spans="1:42" x14ac:dyDescent="0.25">
      <c r="A659" s="183"/>
      <c r="H659" s="46"/>
      <c r="I659" s="46"/>
      <c r="AE659" s="64"/>
      <c r="AF659" s="64"/>
      <c r="AG659" s="64"/>
      <c r="AH659" s="64"/>
      <c r="AI659" s="64"/>
      <c r="AJ659" s="74"/>
      <c r="AK659" s="75"/>
      <c r="AL659" s="75"/>
      <c r="AM659" s="74"/>
      <c r="AN659" s="75"/>
      <c r="AO659" s="75"/>
      <c r="AP659" s="197"/>
    </row>
    <row r="660" spans="1:42" x14ac:dyDescent="0.25">
      <c r="A660" s="183"/>
      <c r="H660" s="46"/>
      <c r="I660" s="46"/>
      <c r="AE660" s="64"/>
      <c r="AF660" s="64"/>
      <c r="AG660" s="64"/>
      <c r="AH660" s="64"/>
      <c r="AI660" s="64"/>
      <c r="AJ660" s="74"/>
      <c r="AK660" s="75"/>
      <c r="AL660" s="75"/>
      <c r="AM660" s="74"/>
      <c r="AN660" s="75"/>
      <c r="AO660" s="75"/>
      <c r="AP660" s="197"/>
    </row>
    <row r="661" spans="1:42" x14ac:dyDescent="0.25">
      <c r="A661" s="183"/>
      <c r="H661" s="46"/>
      <c r="I661" s="46"/>
      <c r="AE661" s="64"/>
      <c r="AF661" s="64"/>
      <c r="AG661" s="64"/>
      <c r="AH661" s="64"/>
      <c r="AI661" s="64"/>
      <c r="AJ661" s="74"/>
      <c r="AK661" s="75"/>
      <c r="AL661" s="75"/>
      <c r="AM661" s="74"/>
      <c r="AN661" s="75"/>
      <c r="AO661" s="75"/>
      <c r="AP661" s="197"/>
    </row>
    <row r="662" spans="1:42" x14ac:dyDescent="0.25">
      <c r="A662" s="183"/>
      <c r="H662" s="46"/>
      <c r="I662" s="46"/>
      <c r="AE662" s="64"/>
      <c r="AF662" s="64"/>
      <c r="AG662" s="64"/>
      <c r="AH662" s="64"/>
      <c r="AI662" s="64"/>
      <c r="AJ662" s="74"/>
      <c r="AK662" s="75"/>
      <c r="AL662" s="75"/>
      <c r="AM662" s="74"/>
      <c r="AN662" s="75"/>
      <c r="AO662" s="75"/>
      <c r="AP662" s="197"/>
    </row>
    <row r="663" spans="1:42" x14ac:dyDescent="0.25">
      <c r="A663" s="183"/>
      <c r="H663" s="46"/>
      <c r="I663" s="46"/>
      <c r="AE663" s="64"/>
      <c r="AF663" s="64"/>
      <c r="AG663" s="64"/>
      <c r="AH663" s="64"/>
      <c r="AI663" s="64"/>
      <c r="AJ663" s="74"/>
      <c r="AK663" s="75"/>
      <c r="AL663" s="75"/>
      <c r="AM663" s="74"/>
      <c r="AN663" s="75"/>
      <c r="AO663" s="75"/>
      <c r="AP663" s="197"/>
    </row>
    <row r="664" spans="1:42" x14ac:dyDescent="0.25">
      <c r="A664" s="183"/>
      <c r="H664" s="46"/>
      <c r="I664" s="46"/>
      <c r="AE664" s="64"/>
      <c r="AF664" s="64"/>
      <c r="AG664" s="64"/>
      <c r="AH664" s="64"/>
      <c r="AI664" s="64"/>
      <c r="AJ664" s="74"/>
      <c r="AK664" s="75"/>
      <c r="AL664" s="75"/>
      <c r="AM664" s="74"/>
      <c r="AN664" s="75"/>
      <c r="AO664" s="75"/>
      <c r="AP664" s="197"/>
    </row>
    <row r="665" spans="1:42" x14ac:dyDescent="0.25">
      <c r="A665" s="183"/>
      <c r="H665" s="46"/>
      <c r="I665" s="46"/>
      <c r="AE665" s="64"/>
      <c r="AF665" s="64"/>
      <c r="AG665" s="64"/>
      <c r="AH665" s="64"/>
      <c r="AI665" s="64"/>
      <c r="AJ665" s="74"/>
      <c r="AK665" s="75"/>
      <c r="AL665" s="75"/>
      <c r="AM665" s="74"/>
      <c r="AN665" s="75"/>
      <c r="AO665" s="75"/>
      <c r="AP665" s="197"/>
    </row>
    <row r="666" spans="1:42" x14ac:dyDescent="0.25">
      <c r="A666" s="183"/>
      <c r="H666" s="46"/>
      <c r="I666" s="46"/>
      <c r="AE666" s="64"/>
      <c r="AF666" s="64"/>
      <c r="AG666" s="64"/>
      <c r="AH666" s="64"/>
      <c r="AI666" s="64"/>
      <c r="AJ666" s="74"/>
      <c r="AK666" s="75"/>
      <c r="AL666" s="75"/>
      <c r="AM666" s="74"/>
      <c r="AN666" s="75"/>
      <c r="AO666" s="75"/>
      <c r="AP666" s="197"/>
    </row>
    <row r="667" spans="1:42" x14ac:dyDescent="0.25">
      <c r="A667" s="183"/>
      <c r="H667" s="46"/>
      <c r="I667" s="46"/>
      <c r="AP667" s="193"/>
    </row>
    <row r="668" spans="1:42" x14ac:dyDescent="0.25">
      <c r="A668" s="183"/>
      <c r="H668" s="46"/>
      <c r="I668" s="46"/>
      <c r="AP668" s="193"/>
    </row>
    <row r="669" spans="1:42" x14ac:dyDescent="0.25">
      <c r="A669" s="183"/>
      <c r="H669" s="46"/>
      <c r="I669" s="46"/>
      <c r="AP669" s="193"/>
    </row>
    <row r="670" spans="1:42" x14ac:dyDescent="0.25">
      <c r="A670" s="183"/>
      <c r="H670" s="46"/>
      <c r="I670" s="46"/>
      <c r="AP670" s="193"/>
    </row>
    <row r="671" spans="1:42" x14ac:dyDescent="0.25">
      <c r="A671" s="183"/>
      <c r="H671" s="46"/>
      <c r="I671" s="46"/>
      <c r="AP671" s="193"/>
    </row>
    <row r="672" spans="1:42" x14ac:dyDescent="0.25">
      <c r="A672" s="183"/>
      <c r="H672" s="46"/>
      <c r="I672" s="46"/>
      <c r="AP672" s="193"/>
    </row>
    <row r="673" spans="1:42" x14ac:dyDescent="0.25">
      <c r="A673" s="183"/>
      <c r="H673" s="46"/>
      <c r="I673" s="46"/>
      <c r="AP673" s="193"/>
    </row>
    <row r="674" spans="1:42" x14ac:dyDescent="0.25">
      <c r="H674" s="46"/>
      <c r="I674" s="46"/>
      <c r="AP674" s="193"/>
    </row>
    <row r="675" spans="1:42" x14ac:dyDescent="0.25">
      <c r="H675" s="46"/>
      <c r="I675" s="46"/>
      <c r="AP675" s="193"/>
    </row>
    <row r="676" spans="1:42" x14ac:dyDescent="0.25">
      <c r="H676" s="46"/>
      <c r="I676" s="46"/>
      <c r="AP676" s="193"/>
    </row>
    <row r="677" spans="1:42" x14ac:dyDescent="0.25">
      <c r="H677" s="46"/>
      <c r="I677" s="46"/>
      <c r="AP677" s="193"/>
    </row>
    <row r="678" spans="1:42" x14ac:dyDescent="0.25">
      <c r="H678" s="46"/>
      <c r="I678" s="46"/>
      <c r="AP678" s="193"/>
    </row>
    <row r="679" spans="1:42" x14ac:dyDescent="0.25">
      <c r="H679" s="46"/>
      <c r="I679" s="46"/>
      <c r="AP679" s="193"/>
    </row>
    <row r="680" spans="1:42" x14ac:dyDescent="0.25">
      <c r="H680" s="46"/>
      <c r="I680" s="46"/>
      <c r="AP680" s="193"/>
    </row>
    <row r="681" spans="1:42" x14ac:dyDescent="0.25">
      <c r="H681" s="46"/>
      <c r="I681" s="46"/>
      <c r="AP681" s="193"/>
    </row>
    <row r="682" spans="1:42" x14ac:dyDescent="0.25">
      <c r="H682" s="46"/>
      <c r="I682" s="46"/>
    </row>
    <row r="683" spans="1:42" x14ac:dyDescent="0.25">
      <c r="H683" s="46"/>
      <c r="I683" s="46"/>
    </row>
    <row r="684" spans="1:42" x14ac:dyDescent="0.25">
      <c r="H684" s="46"/>
      <c r="I684" s="46"/>
    </row>
    <row r="685" spans="1:42" x14ac:dyDescent="0.25">
      <c r="H685" s="46"/>
      <c r="I685" s="46"/>
    </row>
    <row r="686" spans="1:42" x14ac:dyDescent="0.25">
      <c r="H686" s="46"/>
      <c r="I686" s="46"/>
    </row>
    <row r="687" spans="1:42" x14ac:dyDescent="0.25">
      <c r="H687" s="46"/>
      <c r="I687" s="46"/>
    </row>
    <row r="688" spans="1:42" x14ac:dyDescent="0.25">
      <c r="H688" s="46"/>
      <c r="I688" s="46"/>
    </row>
    <row r="689" spans="8:9" x14ac:dyDescent="0.25">
      <c r="H689" s="46"/>
      <c r="I689" s="46"/>
    </row>
    <row r="690" spans="8:9" x14ac:dyDescent="0.25">
      <c r="H690" s="46"/>
      <c r="I690" s="46"/>
    </row>
    <row r="691" spans="8:9" x14ac:dyDescent="0.25">
      <c r="H691" s="46"/>
      <c r="I691" s="46"/>
    </row>
    <row r="692" spans="8:9" x14ac:dyDescent="0.25">
      <c r="H692" s="46"/>
      <c r="I692" s="46"/>
    </row>
    <row r="693" spans="8:9" x14ac:dyDescent="0.25">
      <c r="H693" s="46"/>
      <c r="I693" s="46"/>
    </row>
    <row r="694" spans="8:9" x14ac:dyDescent="0.25">
      <c r="H694" s="46"/>
      <c r="I694" s="46"/>
    </row>
    <row r="695" spans="8:9" x14ac:dyDescent="0.25">
      <c r="H695" s="46"/>
      <c r="I695" s="46"/>
    </row>
    <row r="696" spans="8:9" x14ac:dyDescent="0.25">
      <c r="H696" s="46"/>
      <c r="I696" s="46"/>
    </row>
    <row r="697" spans="8:9" x14ac:dyDescent="0.25">
      <c r="H697" s="46"/>
      <c r="I697" s="46"/>
    </row>
    <row r="698" spans="8:9" x14ac:dyDescent="0.25">
      <c r="H698" s="46"/>
      <c r="I698" s="46"/>
    </row>
    <row r="699" spans="8:9" x14ac:dyDescent="0.25">
      <c r="H699" s="46"/>
      <c r="I699" s="46"/>
    </row>
    <row r="700" spans="8:9" x14ac:dyDescent="0.25">
      <c r="H700" s="46"/>
      <c r="I700" s="46"/>
    </row>
    <row r="701" spans="8:9" x14ac:dyDescent="0.25">
      <c r="H701" s="46"/>
      <c r="I701" s="46"/>
    </row>
    <row r="702" spans="8:9" x14ac:dyDescent="0.25">
      <c r="H702" s="46"/>
      <c r="I702" s="46"/>
    </row>
    <row r="703" spans="8:9" x14ac:dyDescent="0.25">
      <c r="H703" s="46"/>
      <c r="I703" s="46"/>
    </row>
    <row r="704" spans="8:9" x14ac:dyDescent="0.25">
      <c r="H704" s="46"/>
      <c r="I704" s="46"/>
    </row>
    <row r="705" spans="8:9" x14ac:dyDescent="0.25">
      <c r="H705" s="46"/>
      <c r="I705" s="46"/>
    </row>
    <row r="706" spans="8:9" x14ac:dyDescent="0.25">
      <c r="H706" s="46"/>
      <c r="I706" s="46"/>
    </row>
    <row r="707" spans="8:9" x14ac:dyDescent="0.25">
      <c r="H707" s="46"/>
      <c r="I707" s="46"/>
    </row>
    <row r="708" spans="8:9" x14ac:dyDescent="0.25">
      <c r="H708" s="46"/>
      <c r="I708" s="46"/>
    </row>
    <row r="709" spans="8:9" x14ac:dyDescent="0.25">
      <c r="H709" s="46"/>
      <c r="I709" s="46"/>
    </row>
    <row r="710" spans="8:9" x14ac:dyDescent="0.25">
      <c r="H710" s="46"/>
      <c r="I710" s="46"/>
    </row>
    <row r="711" spans="8:9" x14ac:dyDescent="0.25">
      <c r="H711" s="46"/>
      <c r="I711" s="46"/>
    </row>
    <row r="712" spans="8:9" x14ac:dyDescent="0.25">
      <c r="H712" s="46"/>
      <c r="I712" s="46"/>
    </row>
    <row r="713" spans="8:9" x14ac:dyDescent="0.25">
      <c r="H713" s="46"/>
      <c r="I713" s="46"/>
    </row>
    <row r="714" spans="8:9" x14ac:dyDescent="0.25">
      <c r="H714" s="46"/>
      <c r="I714" s="46"/>
    </row>
    <row r="715" spans="8:9" x14ac:dyDescent="0.25">
      <c r="H715" s="46"/>
      <c r="I715" s="46"/>
    </row>
    <row r="716" spans="8:9" x14ac:dyDescent="0.25">
      <c r="H716" s="46"/>
      <c r="I716" s="46"/>
    </row>
    <row r="717" spans="8:9" x14ac:dyDescent="0.25">
      <c r="H717" s="46"/>
      <c r="I717" s="46"/>
    </row>
    <row r="718" spans="8:9" x14ac:dyDescent="0.25">
      <c r="H718" s="46"/>
      <c r="I718" s="46"/>
    </row>
    <row r="719" spans="8:9" x14ac:dyDescent="0.25">
      <c r="H719" s="46"/>
      <c r="I719" s="46"/>
    </row>
    <row r="720" spans="8:9" x14ac:dyDescent="0.25">
      <c r="H720" s="46"/>
      <c r="I720" s="46"/>
    </row>
    <row r="721" spans="8:9" x14ac:dyDescent="0.25">
      <c r="H721" s="46"/>
      <c r="I721" s="46"/>
    </row>
    <row r="722" spans="8:9" x14ac:dyDescent="0.25">
      <c r="H722" s="46"/>
      <c r="I722" s="46"/>
    </row>
    <row r="723" spans="8:9" x14ac:dyDescent="0.25">
      <c r="H723" s="46"/>
      <c r="I723" s="46"/>
    </row>
    <row r="724" spans="8:9" x14ac:dyDescent="0.25">
      <c r="H724" s="46"/>
      <c r="I724" s="46"/>
    </row>
    <row r="725" spans="8:9" x14ac:dyDescent="0.25">
      <c r="H725" s="46"/>
      <c r="I725" s="46"/>
    </row>
    <row r="726" spans="8:9" x14ac:dyDescent="0.25">
      <c r="H726" s="46"/>
      <c r="I726" s="46"/>
    </row>
    <row r="727" spans="8:9" x14ac:dyDescent="0.25">
      <c r="H727" s="46"/>
      <c r="I727" s="46"/>
    </row>
    <row r="728" spans="8:9" x14ac:dyDescent="0.25">
      <c r="H728" s="46"/>
      <c r="I728" s="46"/>
    </row>
    <row r="729" spans="8:9" x14ac:dyDescent="0.25">
      <c r="H729" s="46"/>
      <c r="I729" s="46"/>
    </row>
    <row r="730" spans="8:9" x14ac:dyDescent="0.25">
      <c r="H730" s="46"/>
      <c r="I730" s="46"/>
    </row>
    <row r="731" spans="8:9" x14ac:dyDescent="0.25">
      <c r="H731" s="46"/>
      <c r="I731" s="46"/>
    </row>
    <row r="732" spans="8:9" x14ac:dyDescent="0.25">
      <c r="H732" s="46"/>
      <c r="I732" s="46"/>
    </row>
    <row r="733" spans="8:9" x14ac:dyDescent="0.25">
      <c r="H733" s="46"/>
      <c r="I733" s="46"/>
    </row>
    <row r="734" spans="8:9" x14ac:dyDescent="0.25">
      <c r="H734" s="46"/>
      <c r="I734" s="46"/>
    </row>
    <row r="735" spans="8:9" x14ac:dyDescent="0.25">
      <c r="H735" s="46"/>
      <c r="I735" s="46"/>
    </row>
    <row r="736" spans="8:9" x14ac:dyDescent="0.25">
      <c r="H736" s="46"/>
      <c r="I736" s="46"/>
    </row>
    <row r="737" spans="8:9" x14ac:dyDescent="0.25">
      <c r="H737" s="46"/>
      <c r="I737" s="46"/>
    </row>
    <row r="738" spans="8:9" x14ac:dyDescent="0.25">
      <c r="H738" s="46"/>
      <c r="I738" s="46"/>
    </row>
    <row r="739" spans="8:9" x14ac:dyDescent="0.25">
      <c r="H739" s="46"/>
      <c r="I739" s="46"/>
    </row>
    <row r="740" spans="8:9" x14ac:dyDescent="0.25">
      <c r="H740" s="46"/>
      <c r="I740" s="46"/>
    </row>
    <row r="741" spans="8:9" x14ac:dyDescent="0.25">
      <c r="H741" s="46"/>
      <c r="I741" s="46"/>
    </row>
    <row r="742" spans="8:9" x14ac:dyDescent="0.25">
      <c r="H742" s="46"/>
      <c r="I742" s="46"/>
    </row>
    <row r="743" spans="8:9" x14ac:dyDescent="0.25">
      <c r="H743" s="46"/>
      <c r="I743" s="46"/>
    </row>
    <row r="744" spans="8:9" x14ac:dyDescent="0.25">
      <c r="H744" s="46"/>
      <c r="I744" s="46"/>
    </row>
    <row r="745" spans="8:9" x14ac:dyDescent="0.25">
      <c r="H745" s="46"/>
      <c r="I745" s="46"/>
    </row>
    <row r="746" spans="8:9" x14ac:dyDescent="0.25">
      <c r="H746" s="46"/>
      <c r="I746" s="46"/>
    </row>
    <row r="747" spans="8:9" x14ac:dyDescent="0.25">
      <c r="H747" s="46"/>
      <c r="I747" s="46"/>
    </row>
    <row r="748" spans="8:9" x14ac:dyDescent="0.25">
      <c r="H748" s="46"/>
      <c r="I748" s="46"/>
    </row>
    <row r="749" spans="8:9" x14ac:dyDescent="0.25">
      <c r="H749" s="46"/>
      <c r="I749" s="46"/>
    </row>
    <row r="750" spans="8:9" x14ac:dyDescent="0.25">
      <c r="H750" s="46"/>
      <c r="I750" s="46"/>
    </row>
    <row r="751" spans="8:9" x14ac:dyDescent="0.25">
      <c r="H751" s="46"/>
      <c r="I751" s="46"/>
    </row>
    <row r="752" spans="8:9" x14ac:dyDescent="0.25">
      <c r="H752" s="46"/>
      <c r="I752" s="46"/>
    </row>
    <row r="753" spans="8:9" x14ac:dyDescent="0.25">
      <c r="H753" s="46"/>
      <c r="I753" s="46"/>
    </row>
    <row r="754" spans="8:9" x14ac:dyDescent="0.25">
      <c r="H754" s="46"/>
      <c r="I754" s="46"/>
    </row>
    <row r="755" spans="8:9" x14ac:dyDescent="0.25">
      <c r="H755" s="46"/>
      <c r="I755" s="46"/>
    </row>
    <row r="756" spans="8:9" x14ac:dyDescent="0.25">
      <c r="H756" s="46"/>
      <c r="I756" s="46"/>
    </row>
    <row r="757" spans="8:9" x14ac:dyDescent="0.25">
      <c r="H757" s="46"/>
      <c r="I757" s="46"/>
    </row>
    <row r="758" spans="8:9" x14ac:dyDescent="0.25">
      <c r="H758" s="46"/>
      <c r="I758" s="46"/>
    </row>
    <row r="759" spans="8:9" x14ac:dyDescent="0.25">
      <c r="H759" s="46"/>
      <c r="I759" s="46"/>
    </row>
    <row r="760" spans="8:9" x14ac:dyDescent="0.25">
      <c r="H760" s="46"/>
      <c r="I760" s="46"/>
    </row>
    <row r="761" spans="8:9" x14ac:dyDescent="0.25">
      <c r="H761" s="46"/>
      <c r="I761" s="46"/>
    </row>
    <row r="762" spans="8:9" x14ac:dyDescent="0.25">
      <c r="H762" s="46"/>
      <c r="I762" s="46"/>
    </row>
    <row r="763" spans="8:9" x14ac:dyDescent="0.25">
      <c r="H763" s="46"/>
      <c r="I763" s="46"/>
    </row>
    <row r="764" spans="8:9" x14ac:dyDescent="0.25">
      <c r="H764" s="46"/>
      <c r="I764" s="46"/>
    </row>
    <row r="765" spans="8:9" x14ac:dyDescent="0.25">
      <c r="H765" s="46"/>
      <c r="I765" s="46"/>
    </row>
    <row r="766" spans="8:9" x14ac:dyDescent="0.25">
      <c r="H766" s="46"/>
      <c r="I766" s="46"/>
    </row>
    <row r="767" spans="8:9" x14ac:dyDescent="0.25">
      <c r="H767" s="46"/>
      <c r="I767" s="46"/>
    </row>
    <row r="768" spans="8:9" x14ac:dyDescent="0.25">
      <c r="H768" s="46"/>
      <c r="I768" s="46"/>
    </row>
    <row r="769" spans="8:9" x14ac:dyDescent="0.25">
      <c r="H769" s="46"/>
      <c r="I769" s="46"/>
    </row>
    <row r="770" spans="8:9" x14ac:dyDescent="0.25">
      <c r="H770" s="46"/>
      <c r="I770" s="46"/>
    </row>
    <row r="771" spans="8:9" x14ac:dyDescent="0.25">
      <c r="H771" s="46"/>
      <c r="I771" s="46"/>
    </row>
    <row r="772" spans="8:9" x14ac:dyDescent="0.25">
      <c r="H772" s="46"/>
      <c r="I772" s="46"/>
    </row>
    <row r="773" spans="8:9" x14ac:dyDescent="0.25">
      <c r="H773" s="46"/>
      <c r="I773" s="46"/>
    </row>
    <row r="774" spans="8:9" x14ac:dyDescent="0.25">
      <c r="H774" s="46"/>
      <c r="I774" s="46"/>
    </row>
    <row r="775" spans="8:9" x14ac:dyDescent="0.25">
      <c r="H775" s="46"/>
      <c r="I775" s="46"/>
    </row>
    <row r="776" spans="8:9" x14ac:dyDescent="0.25">
      <c r="H776" s="46"/>
      <c r="I776" s="46"/>
    </row>
    <row r="777" spans="8:9" x14ac:dyDescent="0.25">
      <c r="H777" s="46"/>
      <c r="I777" s="46"/>
    </row>
    <row r="778" spans="8:9" x14ac:dyDescent="0.25">
      <c r="H778" s="46"/>
      <c r="I778" s="46"/>
    </row>
    <row r="779" spans="8:9" x14ac:dyDescent="0.25">
      <c r="H779" s="46"/>
      <c r="I779" s="46"/>
    </row>
    <row r="780" spans="8:9" x14ac:dyDescent="0.25">
      <c r="H780" s="46"/>
      <c r="I780" s="46"/>
    </row>
    <row r="781" spans="8:9" x14ac:dyDescent="0.25">
      <c r="H781" s="46"/>
      <c r="I781" s="46"/>
    </row>
    <row r="782" spans="8:9" x14ac:dyDescent="0.25">
      <c r="H782" s="46"/>
      <c r="I782" s="46"/>
    </row>
    <row r="783" spans="8:9" x14ac:dyDescent="0.25">
      <c r="H783" s="46"/>
      <c r="I783" s="46"/>
    </row>
    <row r="784" spans="8:9" x14ac:dyDescent="0.25">
      <c r="H784" s="46"/>
      <c r="I784" s="46"/>
    </row>
    <row r="785" spans="8:9" x14ac:dyDescent="0.25">
      <c r="H785" s="46"/>
      <c r="I785" s="46"/>
    </row>
    <row r="786" spans="8:9" x14ac:dyDescent="0.25">
      <c r="H786" s="46"/>
      <c r="I786" s="46"/>
    </row>
    <row r="787" spans="8:9" x14ac:dyDescent="0.25">
      <c r="H787" s="46"/>
      <c r="I787" s="46"/>
    </row>
    <row r="788" spans="8:9" x14ac:dyDescent="0.25">
      <c r="H788" s="46"/>
      <c r="I788" s="46"/>
    </row>
    <row r="789" spans="8:9" x14ac:dyDescent="0.25">
      <c r="H789" s="46"/>
      <c r="I789" s="46"/>
    </row>
    <row r="790" spans="8:9" x14ac:dyDescent="0.25">
      <c r="H790" s="46"/>
      <c r="I790" s="46"/>
    </row>
    <row r="791" spans="8:9" x14ac:dyDescent="0.25">
      <c r="H791" s="46"/>
      <c r="I791" s="46"/>
    </row>
    <row r="792" spans="8:9" x14ac:dyDescent="0.25">
      <c r="H792" s="46"/>
      <c r="I792" s="46"/>
    </row>
    <row r="793" spans="8:9" x14ac:dyDescent="0.25">
      <c r="H793" s="46"/>
      <c r="I793" s="46"/>
    </row>
    <row r="794" spans="8:9" x14ac:dyDescent="0.25">
      <c r="H794" s="46"/>
      <c r="I794" s="46"/>
    </row>
    <row r="795" spans="8:9" x14ac:dyDescent="0.25">
      <c r="H795" s="46"/>
      <c r="I795" s="46"/>
    </row>
    <row r="796" spans="8:9" x14ac:dyDescent="0.25">
      <c r="H796" s="46"/>
      <c r="I796" s="46"/>
    </row>
    <row r="797" spans="8:9" x14ac:dyDescent="0.25">
      <c r="H797" s="46"/>
      <c r="I797" s="46"/>
    </row>
    <row r="798" spans="8:9" x14ac:dyDescent="0.25">
      <c r="H798" s="46"/>
      <c r="I798" s="46"/>
    </row>
    <row r="799" spans="8:9" x14ac:dyDescent="0.25">
      <c r="H799" s="46"/>
      <c r="I799" s="46"/>
    </row>
    <row r="800" spans="8:9" x14ac:dyDescent="0.25">
      <c r="H800" s="46"/>
      <c r="I800" s="46"/>
    </row>
    <row r="801" spans="8:9" x14ac:dyDescent="0.25">
      <c r="H801" s="46"/>
      <c r="I801" s="46"/>
    </row>
    <row r="802" spans="8:9" x14ac:dyDescent="0.25">
      <c r="H802" s="46"/>
      <c r="I802" s="46"/>
    </row>
    <row r="803" spans="8:9" x14ac:dyDescent="0.25">
      <c r="H803" s="46"/>
      <c r="I803" s="46"/>
    </row>
    <row r="804" spans="8:9" x14ac:dyDescent="0.25">
      <c r="H804" s="46"/>
      <c r="I804" s="46"/>
    </row>
    <row r="805" spans="8:9" x14ac:dyDescent="0.25">
      <c r="H805" s="46"/>
      <c r="I805" s="46"/>
    </row>
    <row r="806" spans="8:9" x14ac:dyDescent="0.25">
      <c r="H806" s="46"/>
      <c r="I806" s="46"/>
    </row>
    <row r="807" spans="8:9" x14ac:dyDescent="0.25">
      <c r="H807" s="46"/>
      <c r="I807" s="46"/>
    </row>
    <row r="808" spans="8:9" x14ac:dyDescent="0.25">
      <c r="H808" s="46"/>
      <c r="I808" s="46"/>
    </row>
    <row r="809" spans="8:9" x14ac:dyDescent="0.25">
      <c r="H809" s="46"/>
      <c r="I809" s="46"/>
    </row>
    <row r="810" spans="8:9" x14ac:dyDescent="0.25">
      <c r="H810" s="46"/>
      <c r="I810" s="46"/>
    </row>
    <row r="811" spans="8:9" x14ac:dyDescent="0.25">
      <c r="H811" s="46"/>
      <c r="I811" s="46"/>
    </row>
    <row r="812" spans="8:9" x14ac:dyDescent="0.25">
      <c r="H812" s="46"/>
      <c r="I812" s="46"/>
    </row>
    <row r="813" spans="8:9" x14ac:dyDescent="0.25">
      <c r="H813" s="46"/>
      <c r="I813" s="46"/>
    </row>
    <row r="814" spans="8:9" x14ac:dyDescent="0.25">
      <c r="H814" s="46"/>
      <c r="I814" s="46"/>
    </row>
    <row r="815" spans="8:9" x14ac:dyDescent="0.25">
      <c r="H815" s="46"/>
      <c r="I815" s="46"/>
    </row>
    <row r="816" spans="8:9" x14ac:dyDescent="0.25">
      <c r="H816" s="46"/>
      <c r="I816" s="46"/>
    </row>
    <row r="817" spans="8:9" x14ac:dyDescent="0.25">
      <c r="H817" s="46"/>
      <c r="I817" s="46"/>
    </row>
    <row r="818" spans="8:9" x14ac:dyDescent="0.25">
      <c r="H818" s="46"/>
      <c r="I818" s="46"/>
    </row>
    <row r="819" spans="8:9" x14ac:dyDescent="0.25">
      <c r="H819" s="46"/>
      <c r="I819" s="46"/>
    </row>
    <row r="820" spans="8:9" x14ac:dyDescent="0.25">
      <c r="H820" s="46"/>
      <c r="I820" s="46"/>
    </row>
    <row r="821" spans="8:9" x14ac:dyDescent="0.25">
      <c r="H821" s="46"/>
      <c r="I821" s="46"/>
    </row>
    <row r="822" spans="8:9" x14ac:dyDescent="0.25">
      <c r="H822" s="46"/>
      <c r="I822" s="46"/>
    </row>
    <row r="823" spans="8:9" x14ac:dyDescent="0.25">
      <c r="H823" s="46"/>
      <c r="I823" s="46"/>
    </row>
    <row r="824" spans="8:9" x14ac:dyDescent="0.25">
      <c r="H824" s="46"/>
      <c r="I824" s="46"/>
    </row>
    <row r="825" spans="8:9" x14ac:dyDescent="0.25">
      <c r="H825" s="46"/>
      <c r="I825" s="46"/>
    </row>
    <row r="826" spans="8:9" x14ac:dyDescent="0.25">
      <c r="H826" s="46"/>
      <c r="I826" s="46"/>
    </row>
    <row r="827" spans="8:9" x14ac:dyDescent="0.25">
      <c r="H827" s="46"/>
      <c r="I827" s="46"/>
    </row>
    <row r="828" spans="8:9" x14ac:dyDescent="0.25">
      <c r="H828" s="46"/>
      <c r="I828" s="46"/>
    </row>
    <row r="829" spans="8:9" x14ac:dyDescent="0.25">
      <c r="H829" s="46"/>
      <c r="I829" s="46"/>
    </row>
    <row r="830" spans="8:9" x14ac:dyDescent="0.25">
      <c r="H830" s="46"/>
      <c r="I830" s="46"/>
    </row>
    <row r="831" spans="8:9" x14ac:dyDescent="0.25">
      <c r="H831" s="46"/>
      <c r="I831" s="46"/>
    </row>
    <row r="832" spans="8:9" x14ac:dyDescent="0.25">
      <c r="H832" s="46"/>
      <c r="I832" s="46"/>
    </row>
    <row r="833" spans="8:9" x14ac:dyDescent="0.25">
      <c r="H833" s="46"/>
      <c r="I833" s="46"/>
    </row>
    <row r="834" spans="8:9" x14ac:dyDescent="0.25">
      <c r="H834" s="46"/>
      <c r="I834" s="46"/>
    </row>
    <row r="835" spans="8:9" x14ac:dyDescent="0.25">
      <c r="H835" s="46"/>
      <c r="I835" s="46"/>
    </row>
    <row r="836" spans="8:9" x14ac:dyDescent="0.25">
      <c r="H836" s="46"/>
      <c r="I836" s="46"/>
    </row>
    <row r="837" spans="8:9" x14ac:dyDescent="0.25">
      <c r="H837" s="46"/>
      <c r="I837" s="46"/>
    </row>
    <row r="838" spans="8:9" x14ac:dyDescent="0.25">
      <c r="H838" s="46"/>
      <c r="I838" s="46"/>
    </row>
    <row r="839" spans="8:9" x14ac:dyDescent="0.25">
      <c r="H839" s="46"/>
      <c r="I839" s="46"/>
    </row>
    <row r="840" spans="8:9" x14ac:dyDescent="0.25">
      <c r="H840" s="46"/>
      <c r="I840" s="46"/>
    </row>
    <row r="841" spans="8:9" x14ac:dyDescent="0.25">
      <c r="H841" s="46"/>
      <c r="I841" s="46"/>
    </row>
    <row r="842" spans="8:9" x14ac:dyDescent="0.25">
      <c r="H842" s="46"/>
      <c r="I842" s="46"/>
    </row>
    <row r="843" spans="8:9" x14ac:dyDescent="0.25">
      <c r="H843" s="46"/>
      <c r="I843" s="46"/>
    </row>
    <row r="844" spans="8:9" x14ac:dyDescent="0.25">
      <c r="H844" s="46"/>
      <c r="I844" s="46"/>
    </row>
    <row r="845" spans="8:9" x14ac:dyDescent="0.25">
      <c r="H845" s="46"/>
      <c r="I845" s="46"/>
    </row>
    <row r="846" spans="8:9" x14ac:dyDescent="0.25">
      <c r="H846" s="46"/>
      <c r="I846" s="46"/>
    </row>
    <row r="847" spans="8:9" x14ac:dyDescent="0.25">
      <c r="H847" s="46"/>
      <c r="I847" s="46"/>
    </row>
    <row r="848" spans="8:9" x14ac:dyDescent="0.25">
      <c r="H848" s="46"/>
      <c r="I848" s="46"/>
    </row>
    <row r="849" spans="8:9" x14ac:dyDescent="0.25">
      <c r="H849" s="46"/>
      <c r="I849" s="46"/>
    </row>
    <row r="850" spans="8:9" x14ac:dyDescent="0.25">
      <c r="H850" s="46"/>
      <c r="I850" s="46"/>
    </row>
    <row r="851" spans="8:9" x14ac:dyDescent="0.25">
      <c r="H851" s="46"/>
      <c r="I851" s="46"/>
    </row>
    <row r="852" spans="8:9" x14ac:dyDescent="0.25">
      <c r="H852" s="46"/>
      <c r="I852" s="46"/>
    </row>
    <row r="853" spans="8:9" x14ac:dyDescent="0.25">
      <c r="H853" s="46"/>
      <c r="I853" s="46"/>
    </row>
    <row r="854" spans="8:9" x14ac:dyDescent="0.25">
      <c r="H854" s="46"/>
      <c r="I854" s="46"/>
    </row>
    <row r="855" spans="8:9" x14ac:dyDescent="0.25">
      <c r="H855" s="46"/>
      <c r="I855" s="46"/>
    </row>
    <row r="856" spans="8:9" x14ac:dyDescent="0.25">
      <c r="H856" s="46"/>
      <c r="I856" s="46"/>
    </row>
    <row r="857" spans="8:9" x14ac:dyDescent="0.25">
      <c r="H857" s="46"/>
      <c r="I857" s="46"/>
    </row>
    <row r="858" spans="8:9" x14ac:dyDescent="0.25">
      <c r="H858" s="46"/>
      <c r="I858" s="46"/>
    </row>
    <row r="859" spans="8:9" x14ac:dyDescent="0.25">
      <c r="H859" s="46"/>
      <c r="I859" s="46"/>
    </row>
    <row r="860" spans="8:9" x14ac:dyDescent="0.25">
      <c r="H860" s="46"/>
      <c r="I860" s="46"/>
    </row>
    <row r="861" spans="8:9" x14ac:dyDescent="0.25">
      <c r="H861" s="46"/>
      <c r="I861" s="46"/>
    </row>
    <row r="862" spans="8:9" x14ac:dyDescent="0.25">
      <c r="H862" s="46"/>
      <c r="I862" s="46"/>
    </row>
    <row r="863" spans="8:9" x14ac:dyDescent="0.25">
      <c r="H863" s="46"/>
      <c r="I863" s="46"/>
    </row>
    <row r="864" spans="8:9" x14ac:dyDescent="0.25">
      <c r="H864" s="46"/>
      <c r="I864" s="46"/>
    </row>
    <row r="865" spans="8:9" x14ac:dyDescent="0.25">
      <c r="H865" s="46"/>
      <c r="I865" s="46"/>
    </row>
    <row r="866" spans="8:9" x14ac:dyDescent="0.25">
      <c r="H866" s="46"/>
      <c r="I866" s="46"/>
    </row>
    <row r="867" spans="8:9" x14ac:dyDescent="0.25">
      <c r="H867" s="46"/>
      <c r="I867" s="46"/>
    </row>
    <row r="868" spans="8:9" x14ac:dyDescent="0.25">
      <c r="H868" s="46"/>
      <c r="I868" s="46"/>
    </row>
    <row r="869" spans="8:9" x14ac:dyDescent="0.25">
      <c r="H869" s="46"/>
      <c r="I869" s="46"/>
    </row>
    <row r="870" spans="8:9" x14ac:dyDescent="0.25">
      <c r="H870" s="46"/>
      <c r="I870" s="46"/>
    </row>
    <row r="871" spans="8:9" x14ac:dyDescent="0.25">
      <c r="H871" s="46"/>
      <c r="I871" s="46"/>
    </row>
    <row r="872" spans="8:9" x14ac:dyDescent="0.25">
      <c r="H872" s="46"/>
      <c r="I872" s="46"/>
    </row>
    <row r="873" spans="8:9" x14ac:dyDescent="0.25">
      <c r="H873" s="46"/>
      <c r="I873" s="46"/>
    </row>
    <row r="874" spans="8:9" x14ac:dyDescent="0.25">
      <c r="H874" s="46"/>
      <c r="I874" s="46"/>
    </row>
    <row r="875" spans="8:9" x14ac:dyDescent="0.25">
      <c r="H875" s="46"/>
      <c r="I875" s="46"/>
    </row>
    <row r="876" spans="8:9" x14ac:dyDescent="0.25">
      <c r="H876" s="46"/>
      <c r="I876" s="46"/>
    </row>
    <row r="877" spans="8:9" x14ac:dyDescent="0.25">
      <c r="H877" s="46"/>
      <c r="I877" s="46"/>
    </row>
    <row r="878" spans="8:9" x14ac:dyDescent="0.25">
      <c r="H878" s="46"/>
      <c r="I878" s="46"/>
    </row>
    <row r="879" spans="8:9" x14ac:dyDescent="0.25">
      <c r="H879" s="46"/>
      <c r="I879" s="46"/>
    </row>
    <row r="880" spans="8:9" x14ac:dyDescent="0.25">
      <c r="H880" s="46"/>
      <c r="I880" s="46"/>
    </row>
    <row r="881" spans="8:9" x14ac:dyDescent="0.25">
      <c r="H881" s="46"/>
      <c r="I881" s="46"/>
    </row>
    <row r="882" spans="8:9" x14ac:dyDescent="0.25">
      <c r="H882" s="46"/>
      <c r="I882" s="46"/>
    </row>
    <row r="883" spans="8:9" x14ac:dyDescent="0.25">
      <c r="H883" s="46"/>
      <c r="I883" s="46"/>
    </row>
    <row r="884" spans="8:9" x14ac:dyDescent="0.25">
      <c r="H884" s="46"/>
      <c r="I884" s="46"/>
    </row>
    <row r="885" spans="8:9" x14ac:dyDescent="0.25">
      <c r="H885" s="46"/>
      <c r="I885" s="46"/>
    </row>
    <row r="886" spans="8:9" x14ac:dyDescent="0.25">
      <c r="H886" s="46"/>
      <c r="I886" s="46"/>
    </row>
    <row r="887" spans="8:9" x14ac:dyDescent="0.25">
      <c r="H887" s="46"/>
      <c r="I887" s="46"/>
    </row>
    <row r="888" spans="8:9" x14ac:dyDescent="0.25">
      <c r="H888" s="46"/>
      <c r="I888" s="46"/>
    </row>
    <row r="889" spans="8:9" x14ac:dyDescent="0.25">
      <c r="H889" s="46"/>
      <c r="I889" s="46"/>
    </row>
    <row r="890" spans="8:9" x14ac:dyDescent="0.25">
      <c r="H890" s="46"/>
      <c r="I890" s="46"/>
    </row>
    <row r="891" spans="8:9" x14ac:dyDescent="0.25">
      <c r="H891" s="46"/>
      <c r="I891" s="46"/>
    </row>
    <row r="892" spans="8:9" x14ac:dyDescent="0.25">
      <c r="H892" s="46"/>
      <c r="I892" s="46"/>
    </row>
    <row r="893" spans="8:9" x14ac:dyDescent="0.25">
      <c r="H893" s="46"/>
      <c r="I893" s="46"/>
    </row>
    <row r="894" spans="8:9" x14ac:dyDescent="0.25">
      <c r="H894" s="46"/>
      <c r="I894" s="46"/>
    </row>
    <row r="895" spans="8:9" x14ac:dyDescent="0.25">
      <c r="H895" s="46"/>
      <c r="I895" s="46"/>
    </row>
    <row r="896" spans="8:9" x14ac:dyDescent="0.25">
      <c r="H896" s="46"/>
      <c r="I896" s="46"/>
    </row>
    <row r="897" spans="8:9" x14ac:dyDescent="0.25">
      <c r="H897" s="46"/>
      <c r="I897" s="46"/>
    </row>
    <row r="898" spans="8:9" x14ac:dyDescent="0.25">
      <c r="H898" s="46"/>
      <c r="I898" s="46"/>
    </row>
    <row r="899" spans="8:9" x14ac:dyDescent="0.25">
      <c r="H899" s="46"/>
      <c r="I899" s="46"/>
    </row>
    <row r="900" spans="8:9" x14ac:dyDescent="0.25">
      <c r="H900" s="46"/>
      <c r="I900" s="46"/>
    </row>
    <row r="901" spans="8:9" x14ac:dyDescent="0.25">
      <c r="H901" s="46"/>
      <c r="I901" s="46"/>
    </row>
    <row r="902" spans="8:9" x14ac:dyDescent="0.25">
      <c r="H902" s="46"/>
      <c r="I902" s="46"/>
    </row>
    <row r="903" spans="8:9" x14ac:dyDescent="0.25">
      <c r="H903" s="46"/>
      <c r="I903" s="46"/>
    </row>
    <row r="904" spans="8:9" x14ac:dyDescent="0.25">
      <c r="H904" s="46"/>
      <c r="I904" s="46"/>
    </row>
  </sheetData>
  <mergeCells count="1">
    <mergeCell ref="A50:B50"/>
  </mergeCells>
  <dataValidations count="13">
    <dataValidation type="list" allowBlank="1" showInputMessage="1" showErrorMessage="1" sqref="Z56:Z112">
      <formula1>$Z$2:$Z$5</formula1>
    </dataValidation>
    <dataValidation type="list" allowBlank="1" showInputMessage="1" showErrorMessage="1" sqref="AC56:AC112">
      <formula1>$AC$2:$AC$3</formula1>
    </dataValidation>
    <dataValidation type="list" allowBlank="1" showInputMessage="1" showErrorMessage="1" sqref="B56:B112">
      <formula1>"Buy,Sell"</formula1>
    </dataValidation>
    <dataValidation type="list" allowBlank="1" showInputMessage="1" showErrorMessage="1" sqref="O56:O112">
      <formula1>$O$2:$O$9</formula1>
    </dataValidation>
    <dataValidation type="list" allowBlank="1" showInputMessage="1" showErrorMessage="1" sqref="M56:M112">
      <formula1>$M$2:$M$22</formula1>
    </dataValidation>
    <dataValidation type="list" allowBlank="1" showInputMessage="1" showErrorMessage="1" sqref="D56:D112">
      <formula1>"Call,Put"</formula1>
    </dataValidation>
    <dataValidation type="list" allowBlank="1" showInputMessage="1" showErrorMessage="1" sqref="F56:F112">
      <formula1>"Hourly,Daily,Monthly"</formula1>
    </dataValidation>
    <dataValidation type="list" allowBlank="1" showInputMessage="1" showErrorMessage="1" sqref="S56:S112 U56:U112">
      <formula1>"Bid/Offer,Mid"</formula1>
    </dataValidation>
    <dataValidation type="list" allowBlank="1" showInputMessage="1" showErrorMessage="1" sqref="W56:W112">
      <formula1>"None,Book,Model"</formula1>
    </dataValidation>
    <dataValidation type="custom" allowBlank="1" showInputMessage="1" showErrorMessage="1" error="Enter &quot;ATM&quot; if you want the option priced At-the-Money; otherwise, enter a custom strike price." sqref="R56:R112">
      <formula1>OR(R56="ATM",ISNUMBER(R56)=TRUE)</formula1>
    </dataValidation>
    <dataValidation type="whole" operator="equal" allowBlank="1" showInputMessage="1" showErrorMessage="1" sqref="A55">
      <formula1>0</formula1>
    </dataValidation>
    <dataValidation type="custom" allowBlank="1" showInputMessage="1" showErrorMessage="1" sqref="Q56:Q60">
      <formula1>OR(Q56="Custom",ISNUMBER(Q56)=TRUE)</formula1>
    </dataValidation>
    <dataValidation type="list" allowBlank="1" showInputMessage="1" showErrorMessage="1" sqref="K56:K555">
      <formula1>$K$2:$K$34</formula1>
    </dataValidation>
  </dataValidations>
  <printOptions horizontalCentered="1"/>
  <pageMargins left="0.5" right="0.5" top="0.5" bottom="0.5" header="0.3" footer="0.3"/>
  <pageSetup paperSize="5" scale="53"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AllOptions">
                <anchor moveWithCells="1" sizeWithCells="1">
                  <from>
                    <xdr:col>0</xdr:col>
                    <xdr:colOff>7620</xdr:colOff>
                    <xdr:row>40</xdr:row>
                    <xdr:rowOff>0</xdr:rowOff>
                  </from>
                  <to>
                    <xdr:col>1</xdr:col>
                    <xdr:colOff>426720</xdr:colOff>
                    <xdr:row>41</xdr:row>
                    <xdr:rowOff>0</xdr:rowOff>
                  </to>
                </anchor>
              </controlPr>
            </control>
          </mc:Choice>
        </mc:AlternateContent>
        <mc:AlternateContent xmlns:mc="http://schemas.openxmlformats.org/markup-compatibility/2006">
          <mc:Choice Requires="x14">
            <control shapeId="4098" r:id="rId5" name="Button 2">
              <controlPr defaultSize="0" print="0" autoFill="0" autoPict="0" macro="[0]!SomeOptions">
                <anchor moveWithCells="1" sizeWithCells="1">
                  <from>
                    <xdr:col>3</xdr:col>
                    <xdr:colOff>0</xdr:colOff>
                    <xdr:row>40</xdr:row>
                    <xdr:rowOff>0</xdr:rowOff>
                  </from>
                  <to>
                    <xdr:col>5</xdr:col>
                    <xdr:colOff>381000</xdr:colOff>
                    <xdr:row>41</xdr:row>
                    <xdr:rowOff>0</xdr:rowOff>
                  </to>
                </anchor>
              </controlPr>
            </control>
          </mc:Choice>
        </mc:AlternateContent>
        <mc:AlternateContent xmlns:mc="http://schemas.openxmlformats.org/markup-compatibility/2006">
          <mc:Choice Requires="x14">
            <control shapeId="4099" r:id="rId6" name="Button 3">
              <controlPr defaultSize="0" print="0" autoFill="0" autoPict="0" macro="[0]!PrintResults">
                <anchor moveWithCells="1" sizeWithCells="1">
                  <from>
                    <xdr:col>5</xdr:col>
                    <xdr:colOff>579120</xdr:colOff>
                    <xdr:row>40</xdr:row>
                    <xdr:rowOff>0</xdr:rowOff>
                  </from>
                  <to>
                    <xdr:col>8</xdr:col>
                    <xdr:colOff>381000</xdr:colOff>
                    <xdr:row>41</xdr:row>
                    <xdr:rowOff>0</xdr:rowOff>
                  </to>
                </anchor>
              </controlPr>
            </control>
          </mc:Choice>
        </mc:AlternateContent>
        <mc:AlternateContent xmlns:mc="http://schemas.openxmlformats.org/markup-compatibility/2006">
          <mc:Choice Requires="x14">
            <control shapeId="4126" r:id="rId7" name="Button 30">
              <controlPr defaultSize="0" print="0" autoFill="0" autoPict="0" macro="[0]!AddOneDeal">
                <anchor moveWithCells="1" sizeWithCells="1">
                  <from>
                    <xdr:col>0</xdr:col>
                    <xdr:colOff>0</xdr:colOff>
                    <xdr:row>34</xdr:row>
                    <xdr:rowOff>7620</xdr:rowOff>
                  </from>
                  <to>
                    <xdr:col>3</xdr:col>
                    <xdr:colOff>548640</xdr:colOff>
                    <xdr:row>34</xdr:row>
                    <xdr:rowOff>312420</xdr:rowOff>
                  </to>
                </anchor>
              </controlPr>
            </control>
          </mc:Choice>
        </mc:AlternateContent>
        <mc:AlternateContent xmlns:mc="http://schemas.openxmlformats.org/markup-compatibility/2006">
          <mc:Choice Requires="x14">
            <control shapeId="4127" r:id="rId8" name="Button 31">
              <controlPr defaultSize="0" print="0" autoFill="0" autoPict="0" macro="[0]!Adder_Raw_Curve">
                <anchor moveWithCells="1" sizeWithCells="1">
                  <from>
                    <xdr:col>3</xdr:col>
                    <xdr:colOff>556260</xdr:colOff>
                    <xdr:row>34</xdr:row>
                    <xdr:rowOff>7620</xdr:rowOff>
                  </from>
                  <to>
                    <xdr:col>8</xdr:col>
                    <xdr:colOff>419100</xdr:colOff>
                    <xdr:row>34</xdr:row>
                    <xdr:rowOff>312420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1">
    <pageSetUpPr fitToPage="1"/>
  </sheetPr>
  <dimension ref="A1:CU889"/>
  <sheetViews>
    <sheetView topLeftCell="AA35" zoomScale="75" workbookViewId="0">
      <selection activeCell="A57" sqref="A57:AS57"/>
    </sheetView>
  </sheetViews>
  <sheetFormatPr defaultColWidth="9.109375" defaultRowHeight="13.2" outlineLevelRow="1" x14ac:dyDescent="0.25"/>
  <cols>
    <col min="1" max="2" width="8.6640625" style="1" customWidth="1"/>
    <col min="3" max="3" width="9.33203125" style="1" hidden="1" customWidth="1"/>
    <col min="4" max="4" width="9.6640625" style="1" customWidth="1"/>
    <col min="5" max="5" width="9.33203125" style="1" hidden="1" customWidth="1"/>
    <col min="6" max="6" width="9.33203125" style="1" customWidth="1"/>
    <col min="7" max="7" width="9.33203125" style="1" hidden="1" customWidth="1"/>
    <col min="8" max="9" width="8.44140625" style="11" customWidth="1"/>
    <col min="10" max="10" width="6.88671875" style="1" customWidth="1"/>
    <col min="11" max="11" width="12.6640625" style="1" customWidth="1"/>
    <col min="12" max="12" width="7.5546875" style="1" hidden="1" customWidth="1"/>
    <col min="13" max="13" width="12.6640625" style="1" customWidth="1"/>
    <col min="14" max="14" width="7.5546875" style="1" hidden="1" customWidth="1"/>
    <col min="15" max="15" width="15.44140625" style="1" customWidth="1"/>
    <col min="16" max="16" width="9.5546875" style="1" hidden="1" customWidth="1"/>
    <col min="17" max="17" width="8.6640625" style="1" customWidth="1"/>
    <col min="18" max="18" width="11.33203125" style="1" customWidth="1"/>
    <col min="19" max="19" width="11.5546875" style="1" hidden="1" customWidth="1"/>
    <col min="20" max="20" width="11.33203125" style="1" customWidth="1"/>
    <col min="21" max="21" width="11.5546875" style="1" hidden="1" customWidth="1"/>
    <col min="22" max="22" width="11.44140625" style="1" customWidth="1"/>
    <col min="23" max="23" width="11.5546875" style="1" hidden="1" customWidth="1"/>
    <col min="24" max="29" width="11.5546875" style="1" customWidth="1"/>
    <col min="30" max="30" width="16" style="1" customWidth="1"/>
    <col min="31" max="31" width="8.6640625" style="1" hidden="1" customWidth="1"/>
    <col min="32" max="32" width="11.44140625" style="1" customWidth="1"/>
    <col min="33" max="33" width="11.44140625" style="1" hidden="1" customWidth="1"/>
    <col min="34" max="34" width="11.44140625" style="1" customWidth="1"/>
    <col min="35" max="35" width="11.44140625" style="1" hidden="1" customWidth="1"/>
    <col min="36" max="39" width="11" style="1" customWidth="1"/>
    <col min="40" max="41" width="8.6640625" style="1" customWidth="1"/>
    <col min="42" max="42" width="8.88671875" style="20" hidden="1" customWidth="1"/>
    <col min="43" max="43" width="8.88671875" style="1" hidden="1" customWidth="1"/>
    <col min="44" max="44" width="12.44140625" style="1" customWidth="1"/>
    <col min="45" max="45" width="2.6640625" style="1" customWidth="1"/>
    <col min="46" max="61" width="12" style="1" customWidth="1"/>
    <col min="62" max="62" width="8.88671875" customWidth="1"/>
    <col min="63" max="63" width="11.6640625" customWidth="1"/>
    <col min="64" max="68" width="11.6640625" style="1" customWidth="1"/>
    <col min="69" max="69" width="14.109375" style="1" customWidth="1"/>
    <col min="70" max="16384" width="9.109375" style="1"/>
  </cols>
  <sheetData>
    <row r="1" spans="2:44" hidden="1" outlineLevel="1" x14ac:dyDescent="0.25"/>
    <row r="2" spans="2:44" hidden="1" outlineLevel="1" x14ac:dyDescent="0.25">
      <c r="B2" s="9" t="s">
        <v>45</v>
      </c>
      <c r="D2" s="9" t="s">
        <v>57</v>
      </c>
      <c r="F2" s="9" t="s">
        <v>60</v>
      </c>
      <c r="K2" s="9" t="s">
        <v>87</v>
      </c>
      <c r="M2" s="9" t="s">
        <v>49</v>
      </c>
      <c r="O2" s="9" t="s">
        <v>18</v>
      </c>
      <c r="R2" s="9" t="s">
        <v>63</v>
      </c>
      <c r="T2" s="9" t="s">
        <v>63</v>
      </c>
      <c r="V2" s="9" t="s">
        <v>67</v>
      </c>
      <c r="AD2" s="9" t="s">
        <v>142</v>
      </c>
      <c r="AF2" s="9" t="s">
        <v>63</v>
      </c>
      <c r="AH2" s="9" t="s">
        <v>63</v>
      </c>
      <c r="AO2" s="38" t="s">
        <v>27</v>
      </c>
      <c r="AP2" s="21"/>
      <c r="AR2" s="38" t="s">
        <v>30</v>
      </c>
    </row>
    <row r="3" spans="2:44" hidden="1" outlineLevel="1" x14ac:dyDescent="0.25">
      <c r="B3" s="37" t="s">
        <v>12</v>
      </c>
      <c r="D3" s="37" t="s">
        <v>56</v>
      </c>
      <c r="F3" s="36" t="s">
        <v>29</v>
      </c>
      <c r="K3" s="36" t="s">
        <v>88</v>
      </c>
      <c r="M3" s="36" t="s">
        <v>112</v>
      </c>
      <c r="O3" s="36" t="s">
        <v>38</v>
      </c>
      <c r="R3" s="37" t="s">
        <v>14</v>
      </c>
      <c r="T3" s="37" t="s">
        <v>14</v>
      </c>
      <c r="V3" s="36" t="s">
        <v>68</v>
      </c>
      <c r="AD3" s="36" t="s">
        <v>144</v>
      </c>
      <c r="AF3" s="37" t="s">
        <v>14</v>
      </c>
      <c r="AH3" s="37" t="s">
        <v>14</v>
      </c>
      <c r="AO3" s="39" t="s">
        <v>28</v>
      </c>
      <c r="AP3" s="21"/>
      <c r="AR3" s="41" t="s">
        <v>31</v>
      </c>
    </row>
    <row r="4" spans="2:44" hidden="1" outlineLevel="1" x14ac:dyDescent="0.25">
      <c r="F4" s="37" t="s">
        <v>28</v>
      </c>
      <c r="K4" s="36" t="s">
        <v>89</v>
      </c>
      <c r="M4" s="36" t="s">
        <v>113</v>
      </c>
      <c r="O4" s="36" t="s">
        <v>39</v>
      </c>
      <c r="V4" s="37" t="s">
        <v>69</v>
      </c>
      <c r="AD4" s="36" t="s">
        <v>143</v>
      </c>
      <c r="AO4" s="39" t="s">
        <v>29</v>
      </c>
      <c r="AP4" s="21"/>
    </row>
    <row r="5" spans="2:44" ht="14.25" hidden="1" customHeight="1" outlineLevel="1" x14ac:dyDescent="0.25">
      <c r="K5" s="36" t="s">
        <v>90</v>
      </c>
      <c r="M5" s="36" t="s">
        <v>114</v>
      </c>
      <c r="O5" s="36" t="s">
        <v>40</v>
      </c>
      <c r="AD5" s="36" t="s">
        <v>145</v>
      </c>
      <c r="AO5" s="40">
        <v>1</v>
      </c>
      <c r="AP5" s="21"/>
    </row>
    <row r="6" spans="2:44" hidden="1" outlineLevel="1" x14ac:dyDescent="0.25">
      <c r="K6" s="36" t="s">
        <v>91</v>
      </c>
      <c r="M6" s="36" t="s">
        <v>115</v>
      </c>
      <c r="O6" s="36" t="s">
        <v>41</v>
      </c>
      <c r="AD6" s="36" t="s">
        <v>146</v>
      </c>
    </row>
    <row r="7" spans="2:44" hidden="1" outlineLevel="1" x14ac:dyDescent="0.25">
      <c r="K7" s="36" t="s">
        <v>92</v>
      </c>
      <c r="M7" s="36" t="s">
        <v>116</v>
      </c>
      <c r="O7" s="36" t="s">
        <v>42</v>
      </c>
      <c r="AD7" s="36" t="s">
        <v>147</v>
      </c>
    </row>
    <row r="8" spans="2:44" hidden="1" outlineLevel="1" x14ac:dyDescent="0.25">
      <c r="K8" s="36" t="s">
        <v>93</v>
      </c>
      <c r="M8" s="36" t="s">
        <v>117</v>
      </c>
      <c r="O8" s="36" t="s">
        <v>43</v>
      </c>
      <c r="AD8" s="36" t="s">
        <v>140</v>
      </c>
    </row>
    <row r="9" spans="2:44" hidden="1" outlineLevel="1" x14ac:dyDescent="0.25">
      <c r="K9" s="36" t="s">
        <v>94</v>
      </c>
      <c r="M9" s="36" t="s">
        <v>118</v>
      </c>
      <c r="O9" s="37" t="s">
        <v>44</v>
      </c>
      <c r="AD9" s="36" t="s">
        <v>107</v>
      </c>
    </row>
    <row r="10" spans="2:44" hidden="1" outlineLevel="1" x14ac:dyDescent="0.25">
      <c r="K10" s="36" t="s">
        <v>184</v>
      </c>
      <c r="M10" s="36" t="s">
        <v>119</v>
      </c>
      <c r="O10" s="3"/>
      <c r="AD10" s="36" t="s">
        <v>141</v>
      </c>
    </row>
    <row r="11" spans="2:44" hidden="1" outlineLevel="1" x14ac:dyDescent="0.25">
      <c r="K11" s="36" t="s">
        <v>183</v>
      </c>
      <c r="M11" s="36" t="s">
        <v>120</v>
      </c>
      <c r="O11" s="3"/>
      <c r="AD11" s="37" t="s">
        <v>148</v>
      </c>
    </row>
    <row r="12" spans="2:44" hidden="1" outlineLevel="1" x14ac:dyDescent="0.25">
      <c r="K12" s="36" t="s">
        <v>185</v>
      </c>
      <c r="M12" s="36" t="s">
        <v>121</v>
      </c>
      <c r="O12" s="3"/>
    </row>
    <row r="13" spans="2:44" hidden="1" outlineLevel="1" x14ac:dyDescent="0.25">
      <c r="K13" s="36" t="s">
        <v>186</v>
      </c>
      <c r="M13" s="36" t="s">
        <v>122</v>
      </c>
      <c r="O13" s="3"/>
    </row>
    <row r="14" spans="2:44" hidden="1" outlineLevel="1" x14ac:dyDescent="0.25">
      <c r="K14" s="36" t="s">
        <v>180</v>
      </c>
      <c r="M14" s="36" t="s">
        <v>123</v>
      </c>
      <c r="O14" s="3"/>
    </row>
    <row r="15" spans="2:44" hidden="1" outlineLevel="1" x14ac:dyDescent="0.25">
      <c r="K15" s="36" t="s">
        <v>95</v>
      </c>
      <c r="M15" s="36" t="s">
        <v>124</v>
      </c>
      <c r="O15" s="3"/>
    </row>
    <row r="16" spans="2:44" hidden="1" outlineLevel="1" x14ac:dyDescent="0.25">
      <c r="K16" s="36" t="s">
        <v>96</v>
      </c>
      <c r="M16" s="36" t="s">
        <v>125</v>
      </c>
      <c r="O16" s="3"/>
    </row>
    <row r="17" spans="11:15" hidden="1" outlineLevel="1" x14ac:dyDescent="0.25">
      <c r="K17" s="36" t="s">
        <v>97</v>
      </c>
      <c r="M17" s="36" t="s">
        <v>126</v>
      </c>
      <c r="O17" s="3"/>
    </row>
    <row r="18" spans="11:15" hidden="1" outlineLevel="1" x14ac:dyDescent="0.25">
      <c r="K18" s="36" t="s">
        <v>98</v>
      </c>
      <c r="M18" s="36" t="s">
        <v>127</v>
      </c>
      <c r="O18" s="3"/>
    </row>
    <row r="19" spans="11:15" hidden="1" outlineLevel="1" x14ac:dyDescent="0.25">
      <c r="K19" s="36" t="s">
        <v>99</v>
      </c>
      <c r="M19" s="36" t="s">
        <v>128</v>
      </c>
      <c r="O19" s="3"/>
    </row>
    <row r="20" spans="11:15" hidden="1" outlineLevel="1" x14ac:dyDescent="0.25">
      <c r="K20" s="36" t="s">
        <v>100</v>
      </c>
      <c r="M20" s="36" t="s">
        <v>129</v>
      </c>
      <c r="O20" s="3"/>
    </row>
    <row r="21" spans="11:15" hidden="1" outlineLevel="1" x14ac:dyDescent="0.25">
      <c r="K21" s="36" t="s">
        <v>187</v>
      </c>
      <c r="M21" s="36"/>
      <c r="O21" s="3"/>
    </row>
    <row r="22" spans="11:15" hidden="1" outlineLevel="1" x14ac:dyDescent="0.25">
      <c r="K22" s="36" t="s">
        <v>101</v>
      </c>
      <c r="M22" s="37" t="s">
        <v>130</v>
      </c>
      <c r="O22" s="3"/>
    </row>
    <row r="23" spans="11:15" hidden="1" outlineLevel="1" x14ac:dyDescent="0.25">
      <c r="K23" s="36" t="s">
        <v>181</v>
      </c>
      <c r="O23" s="3"/>
    </row>
    <row r="24" spans="11:15" hidden="1" outlineLevel="1" x14ac:dyDescent="0.25">
      <c r="K24" s="36" t="s">
        <v>102</v>
      </c>
      <c r="O24" s="3"/>
    </row>
    <row r="25" spans="11:15" hidden="1" outlineLevel="1" x14ac:dyDescent="0.25">
      <c r="K25" s="36" t="s">
        <v>103</v>
      </c>
      <c r="O25" s="3"/>
    </row>
    <row r="26" spans="11:15" hidden="1" outlineLevel="1" x14ac:dyDescent="0.25">
      <c r="K26" s="36" t="s">
        <v>104</v>
      </c>
      <c r="O26" s="3"/>
    </row>
    <row r="27" spans="11:15" hidden="1" outlineLevel="1" x14ac:dyDescent="0.25">
      <c r="K27" s="36" t="s">
        <v>105</v>
      </c>
      <c r="O27" s="3"/>
    </row>
    <row r="28" spans="11:15" hidden="1" outlineLevel="1" x14ac:dyDescent="0.25">
      <c r="K28" s="36" t="s">
        <v>106</v>
      </c>
      <c r="O28" s="3"/>
    </row>
    <row r="29" spans="11:15" hidden="1" outlineLevel="1" x14ac:dyDescent="0.25">
      <c r="K29" s="36" t="s">
        <v>107</v>
      </c>
    </row>
    <row r="30" spans="11:15" hidden="1" outlineLevel="1" x14ac:dyDescent="0.25">
      <c r="K30" s="36" t="s">
        <v>108</v>
      </c>
    </row>
    <row r="31" spans="11:15" hidden="1" outlineLevel="1" x14ac:dyDescent="0.25">
      <c r="K31" s="36" t="s">
        <v>109</v>
      </c>
    </row>
    <row r="32" spans="11:15" hidden="1" outlineLevel="1" x14ac:dyDescent="0.25">
      <c r="K32" s="36" t="s">
        <v>110</v>
      </c>
    </row>
    <row r="33" spans="1:99" hidden="1" outlineLevel="1" x14ac:dyDescent="0.25">
      <c r="K33" s="36" t="s">
        <v>111</v>
      </c>
    </row>
    <row r="34" spans="1:99" hidden="1" outlineLevel="1" x14ac:dyDescent="0.25">
      <c r="K34" s="37" t="s">
        <v>188</v>
      </c>
    </row>
    <row r="35" spans="1:99" ht="27" customHeight="1" collapsed="1" x14ac:dyDescent="0.3">
      <c r="A35" s="77"/>
      <c r="B35" s="78"/>
      <c r="C35" s="78"/>
      <c r="D35" s="77"/>
      <c r="E35" s="78"/>
      <c r="F35" s="78"/>
      <c r="G35" s="78"/>
      <c r="H35" s="79"/>
      <c r="I35" s="79"/>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80"/>
      <c r="AQ35" s="78"/>
      <c r="AR35" s="78"/>
      <c r="AS35" s="78"/>
      <c r="AT35" s="78"/>
      <c r="AU35" s="78"/>
      <c r="AV35" s="78"/>
      <c r="AW35" s="78"/>
      <c r="AX35" s="78"/>
      <c r="AY35" s="78"/>
      <c r="AZ35" s="78"/>
      <c r="BA35" s="78"/>
      <c r="BB35" s="78"/>
      <c r="BC35" s="78"/>
      <c r="BD35" s="78"/>
      <c r="BE35" s="78"/>
      <c r="BF35" s="78"/>
      <c r="BG35" s="78"/>
      <c r="BH35" s="78"/>
      <c r="BI35" s="78"/>
      <c r="BJ35" s="108"/>
      <c r="BK35" s="10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row>
    <row r="36" spans="1:99" x14ac:dyDescent="0.25">
      <c r="A36" s="81" t="s">
        <v>48</v>
      </c>
      <c r="B36" s="78"/>
      <c r="C36" s="78"/>
      <c r="D36" s="78"/>
      <c r="E36" s="78"/>
      <c r="F36" s="78"/>
      <c r="G36" s="78"/>
      <c r="H36" s="79"/>
      <c r="I36" s="79"/>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80"/>
      <c r="AQ36" s="78"/>
      <c r="AR36" s="78"/>
      <c r="AS36" s="78"/>
      <c r="AT36" s="78"/>
      <c r="AU36" s="78"/>
      <c r="AV36" s="78"/>
      <c r="AW36" s="78"/>
      <c r="AX36" s="78"/>
      <c r="AY36" s="78"/>
      <c r="AZ36" s="78"/>
      <c r="BA36" s="78"/>
      <c r="BB36" s="78"/>
      <c r="BC36" s="78"/>
      <c r="BD36" s="78"/>
      <c r="BE36" s="78"/>
      <c r="BF36" s="78"/>
      <c r="BG36" s="78"/>
      <c r="BH36" s="78"/>
      <c r="BI36" s="78"/>
      <c r="BJ36" s="108"/>
      <c r="BK36" s="10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row>
    <row r="37" spans="1:99" x14ac:dyDescent="0.25">
      <c r="A37" s="78"/>
      <c r="B37" s="78"/>
      <c r="C37" s="78"/>
      <c r="D37" s="78"/>
      <c r="E37" s="78"/>
      <c r="F37" s="78"/>
      <c r="G37" s="78"/>
      <c r="H37" s="79"/>
      <c r="I37" s="79"/>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80"/>
      <c r="AQ37" s="78"/>
      <c r="AR37" s="78"/>
      <c r="AS37" s="78"/>
      <c r="AT37" s="78"/>
      <c r="AU37" s="78"/>
      <c r="AV37" s="78"/>
      <c r="AW37" s="78"/>
      <c r="AX37" s="78"/>
      <c r="AY37" s="78"/>
      <c r="AZ37" s="78"/>
      <c r="BA37" s="78"/>
      <c r="BB37" s="78"/>
      <c r="BC37" s="78"/>
      <c r="BD37" s="78"/>
      <c r="BE37" s="78"/>
      <c r="BF37" s="78"/>
      <c r="BG37" s="78"/>
      <c r="BH37" s="78"/>
      <c r="BI37" s="78"/>
      <c r="BJ37" s="108"/>
      <c r="BK37" s="10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row>
    <row r="38" spans="1:99" ht="15.6" x14ac:dyDescent="0.3">
      <c r="A38" s="78"/>
      <c r="B38" s="82" t="s">
        <v>50</v>
      </c>
      <c r="C38" s="78"/>
      <c r="D38" s="78"/>
      <c r="E38" s="78"/>
      <c r="F38" s="78"/>
      <c r="G38" s="78"/>
      <c r="H38" s="79"/>
      <c r="I38" s="79"/>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80"/>
      <c r="AQ38" s="78"/>
      <c r="AR38" s="78"/>
      <c r="AS38" s="78"/>
      <c r="AT38" s="78"/>
      <c r="AU38" s="78"/>
      <c r="AV38" s="78"/>
      <c r="AW38" s="78"/>
      <c r="AX38" s="78"/>
      <c r="AY38" s="78"/>
      <c r="AZ38" s="78"/>
      <c r="BA38" s="78"/>
      <c r="BB38" s="78"/>
      <c r="BC38" s="78"/>
      <c r="BD38" s="78"/>
      <c r="BE38" s="78"/>
      <c r="BF38" s="78"/>
      <c r="BG38" s="78"/>
      <c r="BH38" s="78"/>
      <c r="BI38" s="78"/>
      <c r="BJ38" s="108"/>
      <c r="BK38" s="10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row>
    <row r="39" spans="1:99" ht="15" x14ac:dyDescent="0.25">
      <c r="A39" s="78"/>
      <c r="B39" s="83" t="s">
        <v>131</v>
      </c>
      <c r="C39" s="78"/>
      <c r="D39" s="78"/>
      <c r="E39" s="78"/>
      <c r="F39" s="78"/>
      <c r="G39" s="78"/>
      <c r="H39" s="79"/>
      <c r="I39" s="79"/>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80"/>
      <c r="AQ39" s="78"/>
      <c r="AR39" s="78"/>
      <c r="AS39" s="78"/>
      <c r="AT39" s="78"/>
      <c r="AU39" s="78"/>
      <c r="AV39" s="78"/>
      <c r="AW39" s="78"/>
      <c r="AX39" s="78"/>
      <c r="AY39" s="78"/>
      <c r="AZ39" s="78"/>
      <c r="BA39" s="78"/>
      <c r="BB39" s="78"/>
      <c r="BC39" s="78"/>
      <c r="BD39" s="78"/>
      <c r="BE39" s="78"/>
      <c r="BF39" s="78"/>
      <c r="BG39" s="78"/>
      <c r="BH39" s="78"/>
      <c r="BI39" s="78"/>
      <c r="BJ39" s="108"/>
      <c r="BK39" s="10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row>
    <row r="40" spans="1:99" ht="12.75" customHeight="1" x14ac:dyDescent="0.25">
      <c r="A40" s="78"/>
      <c r="B40" s="78"/>
      <c r="C40" s="78"/>
      <c r="D40" s="78"/>
      <c r="E40" s="78"/>
      <c r="F40" s="78"/>
      <c r="G40" s="78"/>
      <c r="H40" s="79"/>
      <c r="I40" s="79"/>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80"/>
      <c r="AQ40" s="78"/>
      <c r="AR40" s="78"/>
      <c r="AS40" s="78"/>
      <c r="AT40" s="78"/>
      <c r="AU40" s="78"/>
      <c r="AV40" s="78"/>
      <c r="AW40" s="78"/>
      <c r="AX40" s="78"/>
      <c r="AY40" s="78"/>
      <c r="AZ40" s="78"/>
      <c r="BA40" s="78"/>
      <c r="BB40" s="78"/>
      <c r="BC40" s="78"/>
      <c r="BD40" s="78"/>
      <c r="BE40" s="78"/>
      <c r="BF40" s="78"/>
      <c r="BG40" s="78"/>
      <c r="BH40" s="78"/>
      <c r="BI40" s="78"/>
      <c r="BJ40" s="108"/>
      <c r="BK40" s="10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row>
    <row r="41" spans="1:99" ht="24" customHeight="1" x14ac:dyDescent="0.25">
      <c r="A41" s="78"/>
      <c r="B41" s="78"/>
      <c r="C41" s="78"/>
      <c r="D41" s="78"/>
      <c r="E41" s="78"/>
      <c r="F41" s="78"/>
      <c r="G41" s="78"/>
      <c r="H41" s="79"/>
      <c r="I41" s="79"/>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80"/>
      <c r="AQ41" s="78"/>
      <c r="AR41" s="78"/>
      <c r="AS41" s="78"/>
      <c r="AT41" s="78"/>
      <c r="AU41" s="78"/>
      <c r="AV41" s="78"/>
      <c r="AW41" s="78"/>
      <c r="AX41" s="78"/>
      <c r="AY41" s="78"/>
      <c r="AZ41" s="78"/>
      <c r="BA41" s="78"/>
      <c r="BB41" s="78"/>
      <c r="BC41" s="78"/>
      <c r="BD41" s="78"/>
      <c r="BE41" s="78"/>
      <c r="BF41" s="78"/>
      <c r="BG41" s="78"/>
      <c r="BH41" s="78"/>
      <c r="BI41" s="78"/>
      <c r="BJ41" s="108"/>
      <c r="BK41" s="10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row>
    <row r="42" spans="1:99" ht="12.75" customHeight="1" x14ac:dyDescent="0.25">
      <c r="A42" s="78"/>
      <c r="B42" s="78"/>
      <c r="C42" s="78"/>
      <c r="D42" s="78"/>
      <c r="E42" s="78"/>
      <c r="F42" s="78"/>
      <c r="G42" s="78"/>
      <c r="H42" s="79"/>
      <c r="I42" s="79"/>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80"/>
      <c r="AQ42" s="78"/>
      <c r="AR42" s="78"/>
      <c r="AS42" s="78"/>
      <c r="AT42" s="78"/>
      <c r="AU42" s="78"/>
      <c r="AV42" s="78"/>
      <c r="AW42" s="78"/>
      <c r="AX42" s="78"/>
      <c r="AY42" s="78"/>
      <c r="AZ42" s="78"/>
      <c r="BA42" s="78"/>
      <c r="BB42" s="78"/>
      <c r="BC42" s="78"/>
      <c r="BD42" s="78"/>
      <c r="BE42" s="78"/>
      <c r="BF42" s="78"/>
      <c r="BG42" s="78"/>
      <c r="BH42" s="78"/>
      <c r="BI42" s="78"/>
      <c r="BJ42" s="108"/>
      <c r="BK42" s="10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row>
    <row r="43" spans="1:99" ht="12.75" customHeight="1" x14ac:dyDescent="0.25">
      <c r="A43" s="84" t="s">
        <v>0</v>
      </c>
      <c r="B43" s="84"/>
      <c r="C43" s="84"/>
      <c r="D43" s="84"/>
      <c r="E43" s="84"/>
      <c r="F43" s="84"/>
      <c r="G43" s="84"/>
      <c r="H43" s="85"/>
      <c r="I43" s="78"/>
      <c r="J43" s="86"/>
      <c r="K43" s="86"/>
      <c r="L43" s="86"/>
      <c r="M43" s="86"/>
      <c r="N43" s="86"/>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80"/>
      <c r="AQ43" s="78"/>
      <c r="AR43" s="78"/>
      <c r="AS43" s="78"/>
      <c r="AT43" s="87"/>
      <c r="AU43" s="87"/>
      <c r="AV43" s="87"/>
      <c r="AW43" s="87"/>
      <c r="AX43" s="87"/>
      <c r="AY43" s="87"/>
      <c r="AZ43" s="87"/>
      <c r="BA43" s="87"/>
      <c r="BB43" s="87"/>
      <c r="BC43" s="87"/>
      <c r="BD43" s="87"/>
      <c r="BE43" s="87"/>
      <c r="BF43" s="87"/>
      <c r="BG43" s="87"/>
      <c r="BH43" s="87"/>
      <c r="BI43" s="87"/>
      <c r="BJ43" s="108"/>
      <c r="BK43" s="10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row>
    <row r="44" spans="1:99" ht="12.75" customHeight="1" x14ac:dyDescent="0.25">
      <c r="A44" s="84" t="s">
        <v>3</v>
      </c>
      <c r="B44" s="84"/>
      <c r="C44" s="84"/>
      <c r="D44" s="84"/>
      <c r="E44" s="84"/>
      <c r="F44" s="84"/>
      <c r="G44" s="84"/>
      <c r="H44" s="85"/>
      <c r="I44" s="79"/>
      <c r="J44" s="86"/>
      <c r="K44" s="86"/>
      <c r="L44" s="86"/>
      <c r="M44" s="86"/>
      <c r="N44" s="86"/>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80"/>
      <c r="AQ44" s="78"/>
      <c r="AR44" s="78"/>
      <c r="AS44" s="78"/>
      <c r="AT44" s="87"/>
      <c r="AU44" s="87"/>
      <c r="AV44" s="87"/>
      <c r="AW44" s="87"/>
      <c r="AX44" s="87"/>
      <c r="AY44" s="87"/>
      <c r="AZ44" s="87"/>
      <c r="BA44" s="87"/>
      <c r="BB44" s="87"/>
      <c r="BC44" s="87"/>
      <c r="BD44" s="87"/>
      <c r="BE44" s="87"/>
      <c r="BF44" s="87"/>
      <c r="BG44" s="87"/>
      <c r="BH44" s="87"/>
      <c r="BI44" s="87"/>
      <c r="BJ44" s="108"/>
      <c r="BK44" s="10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row>
    <row r="45" spans="1:99" ht="12.75" customHeight="1" x14ac:dyDescent="0.25">
      <c r="A45" s="88" t="s">
        <v>2</v>
      </c>
      <c r="B45" s="88"/>
      <c r="C45" s="88"/>
      <c r="D45" s="89" t="s">
        <v>190</v>
      </c>
      <c r="E45" s="88"/>
      <c r="F45" s="88"/>
      <c r="G45" s="88"/>
      <c r="H45" s="79"/>
      <c r="I45" s="78"/>
      <c r="J45" s="86"/>
      <c r="K45" s="86"/>
      <c r="L45" s="86"/>
      <c r="M45" s="86"/>
      <c r="N45" s="86"/>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80"/>
      <c r="AQ45" s="78"/>
      <c r="AR45" s="78"/>
      <c r="AS45" s="78"/>
      <c r="AT45" s="78"/>
      <c r="AU45" s="78"/>
      <c r="AV45" s="78"/>
      <c r="AW45" s="78"/>
      <c r="AX45" s="78"/>
      <c r="AY45" s="78"/>
      <c r="AZ45" s="78"/>
      <c r="BA45" s="78"/>
      <c r="BB45" s="78"/>
      <c r="BC45" s="78"/>
      <c r="BD45" s="78"/>
      <c r="BE45" s="78"/>
      <c r="BF45" s="78"/>
      <c r="BG45" s="78"/>
      <c r="BH45" s="78"/>
      <c r="BI45" s="78"/>
      <c r="BJ45" s="108"/>
      <c r="BK45" s="10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row>
    <row r="46" spans="1:99" ht="15" customHeight="1" x14ac:dyDescent="0.25">
      <c r="A46" s="78"/>
      <c r="B46" s="78"/>
      <c r="C46" s="78"/>
      <c r="D46" s="79"/>
      <c r="E46" s="78"/>
      <c r="F46" s="78"/>
      <c r="G46" s="78"/>
      <c r="H46" s="79"/>
      <c r="I46" s="85"/>
      <c r="J46" s="89"/>
      <c r="K46" s="89"/>
      <c r="L46" s="89"/>
      <c r="M46" s="89"/>
      <c r="N46" s="89"/>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90"/>
      <c r="AO46" s="90"/>
      <c r="AP46" s="91"/>
      <c r="AQ46" s="90"/>
      <c r="AR46" s="90"/>
      <c r="AS46" s="90"/>
      <c r="AT46" s="78"/>
      <c r="AU46" s="78"/>
      <c r="AV46" s="78"/>
      <c r="AW46" s="78"/>
      <c r="AX46" s="78"/>
      <c r="AY46" s="160"/>
      <c r="AZ46" s="78"/>
      <c r="BA46" s="78"/>
      <c r="BB46" s="78"/>
      <c r="BC46" s="78"/>
      <c r="BD46" s="160"/>
      <c r="BE46" s="78"/>
      <c r="BF46" s="78"/>
      <c r="BG46" s="78"/>
      <c r="BH46" s="78"/>
      <c r="BI46" s="78"/>
      <c r="BJ46" s="108"/>
      <c r="BK46" s="10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row>
    <row r="47" spans="1:99" ht="12.75" customHeight="1" x14ac:dyDescent="0.25">
      <c r="A47" s="92" t="s">
        <v>4</v>
      </c>
      <c r="B47" s="78"/>
      <c r="C47" s="78"/>
      <c r="D47" s="93">
        <v>36825</v>
      </c>
      <c r="E47" s="78"/>
      <c r="F47" s="78"/>
      <c r="G47" s="78"/>
      <c r="H47" s="79"/>
      <c r="I47" s="85"/>
      <c r="J47" s="89"/>
      <c r="K47" s="89"/>
      <c r="L47" s="89"/>
      <c r="M47" s="89"/>
      <c r="N47" s="89"/>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94"/>
      <c r="AO47" s="94"/>
      <c r="AP47" s="95"/>
      <c r="AQ47" s="94"/>
      <c r="AR47" s="94"/>
      <c r="AS47" s="94"/>
      <c r="AT47" s="78"/>
      <c r="AU47" s="78"/>
      <c r="AV47" s="78"/>
      <c r="AW47" s="78"/>
      <c r="AX47" s="78"/>
      <c r="AY47" s="160"/>
      <c r="AZ47" s="78"/>
      <c r="BA47" s="78"/>
      <c r="BB47" s="78"/>
      <c r="BC47" s="78"/>
      <c r="BD47" s="160"/>
      <c r="BE47" s="78"/>
      <c r="BF47" s="78"/>
      <c r="BG47" s="78"/>
      <c r="BH47" s="78"/>
      <c r="BI47" s="78"/>
      <c r="BJ47" s="108"/>
      <c r="BK47" s="108"/>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78"/>
      <c r="CJ47" s="78"/>
      <c r="CK47" s="78"/>
      <c r="CL47" s="78"/>
      <c r="CM47" s="78"/>
      <c r="CN47" s="78"/>
      <c r="CO47" s="78"/>
      <c r="CP47" s="78"/>
      <c r="CQ47" s="78"/>
      <c r="CR47" s="78"/>
      <c r="CS47" s="78"/>
      <c r="CT47" s="78"/>
      <c r="CU47" s="78"/>
    </row>
    <row r="48" spans="1:99" ht="12.75" customHeight="1" x14ac:dyDescent="0.25">
      <c r="A48" s="88" t="s">
        <v>21</v>
      </c>
      <c r="B48" s="78"/>
      <c r="C48" s="78"/>
      <c r="D48" s="93">
        <v>36824</v>
      </c>
      <c r="E48" s="78"/>
      <c r="F48" s="78"/>
      <c r="G48" s="78"/>
      <c r="H48" s="79"/>
      <c r="I48" s="85"/>
      <c r="J48" s="89"/>
      <c r="K48" s="89"/>
      <c r="L48" s="89"/>
      <c r="M48" s="89"/>
      <c r="N48" s="89"/>
      <c r="O48" s="87"/>
      <c r="P48" s="87"/>
      <c r="Q48" s="94"/>
      <c r="R48" s="94"/>
      <c r="S48" s="94"/>
      <c r="T48" s="94"/>
      <c r="U48" s="94"/>
      <c r="V48" s="94"/>
      <c r="W48" s="94"/>
      <c r="X48" s="94"/>
      <c r="Y48" s="94"/>
      <c r="Z48" s="94"/>
      <c r="AA48" s="94"/>
      <c r="AB48" s="94"/>
      <c r="AC48" s="94"/>
      <c r="AD48" s="94"/>
      <c r="AE48" s="94"/>
      <c r="AF48" s="94"/>
      <c r="AG48" s="94"/>
      <c r="AH48" s="94"/>
      <c r="AI48" s="94"/>
      <c r="AJ48" s="94"/>
      <c r="AK48" s="94"/>
      <c r="AL48" s="94"/>
      <c r="AM48" s="94"/>
      <c r="AN48" s="94" t="s">
        <v>17</v>
      </c>
      <c r="AO48" s="94"/>
      <c r="AP48" s="95"/>
      <c r="AQ48" s="94"/>
      <c r="AR48" s="94"/>
      <c r="AS48" s="94"/>
      <c r="AT48" s="94"/>
      <c r="AU48" s="94"/>
      <c r="AV48" s="94"/>
      <c r="AW48" s="172"/>
      <c r="AX48" s="94"/>
      <c r="AY48" s="170"/>
      <c r="AZ48" s="94"/>
      <c r="BA48" s="94"/>
      <c r="BB48" s="94"/>
      <c r="BC48" s="94"/>
      <c r="BD48" s="170"/>
      <c r="BE48" s="94"/>
      <c r="BF48" s="94"/>
      <c r="BG48" s="94"/>
      <c r="BH48" s="94"/>
      <c r="BI48" s="94"/>
      <c r="BJ48" s="108"/>
      <c r="BK48" s="108"/>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78"/>
      <c r="CJ48" s="78"/>
      <c r="CK48" s="78"/>
      <c r="CL48" s="78"/>
      <c r="CM48" s="78"/>
      <c r="CN48" s="78"/>
      <c r="CO48" s="78"/>
      <c r="CP48" s="78"/>
      <c r="CQ48" s="78"/>
      <c r="CR48" s="78"/>
      <c r="CS48" s="78"/>
      <c r="CT48" s="78"/>
      <c r="CU48" s="78"/>
    </row>
    <row r="49" spans="1:99" ht="24" customHeight="1" x14ac:dyDescent="0.25">
      <c r="A49" s="96" t="str">
        <f ca="1">CELL("filename",A36)</f>
        <v>O:\Portland\WestDesk\Middlemarket\customer\CanFibre\[SwapPosition_10_24_00.xls]SPREAD</v>
      </c>
      <c r="B49" s="78"/>
      <c r="C49" s="78"/>
      <c r="D49" s="78"/>
      <c r="E49" s="78"/>
      <c r="F49" s="78"/>
      <c r="G49" s="78"/>
      <c r="H49" s="79"/>
      <c r="I49" s="79"/>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80"/>
      <c r="AQ49" s="78"/>
      <c r="AR49" s="78"/>
      <c r="AS49" s="78"/>
      <c r="AT49" s="78"/>
      <c r="AU49" s="78"/>
      <c r="AV49" s="78"/>
      <c r="AW49" s="78"/>
      <c r="AX49" s="78"/>
      <c r="AY49" s="160"/>
      <c r="AZ49" s="78"/>
      <c r="BA49" s="78"/>
      <c r="BB49" s="78"/>
      <c r="BC49" s="78"/>
      <c r="BD49" s="78"/>
      <c r="BE49" s="78"/>
      <c r="BF49" s="78"/>
      <c r="BG49" s="78"/>
      <c r="BH49" s="78"/>
      <c r="BI49" s="78"/>
      <c r="BJ49" s="108"/>
      <c r="BK49" s="108"/>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78"/>
      <c r="CJ49" s="78"/>
      <c r="CK49" s="78"/>
      <c r="CL49" s="78"/>
      <c r="CM49" s="78"/>
      <c r="CN49" s="78"/>
      <c r="CO49" s="78"/>
      <c r="CP49" s="78"/>
      <c r="CQ49" s="78"/>
      <c r="CR49" s="78"/>
      <c r="CS49" s="78"/>
      <c r="CT49" s="78"/>
      <c r="CU49" s="78"/>
    </row>
    <row r="50" spans="1:99" ht="11.1" customHeight="1" x14ac:dyDescent="0.25">
      <c r="A50" s="218">
        <f ca="1">NOW()</f>
        <v>36825.543747569442</v>
      </c>
      <c r="B50" s="219"/>
      <c r="C50" s="97"/>
      <c r="D50" s="97"/>
      <c r="E50" s="97"/>
      <c r="F50" s="97"/>
      <c r="G50" s="97"/>
      <c r="H50" s="79"/>
      <c r="I50" s="98"/>
      <c r="J50" s="98"/>
      <c r="L50" s="98"/>
      <c r="M50" s="98"/>
      <c r="N50" s="98"/>
      <c r="P50" s="98"/>
      <c r="Q50" s="99"/>
      <c r="R50" s="99"/>
      <c r="S50" s="99"/>
      <c r="T50" s="99"/>
      <c r="U50" s="99"/>
      <c r="V50" s="99"/>
      <c r="W50" s="99"/>
      <c r="X50" s="99"/>
      <c r="Y50" s="99"/>
      <c r="Z50" s="99"/>
      <c r="AA50" s="99"/>
      <c r="AB50" s="99"/>
      <c r="AC50" s="99"/>
      <c r="AD50" s="99"/>
      <c r="AE50" s="99"/>
      <c r="AF50" s="99"/>
      <c r="AG50" s="99"/>
      <c r="AH50" s="99"/>
      <c r="AI50" s="99"/>
      <c r="AJ50" s="99"/>
      <c r="AK50" s="99"/>
      <c r="AL50" s="99"/>
      <c r="AM50" s="99"/>
      <c r="AN50" s="100"/>
      <c r="AO50" s="98"/>
      <c r="AP50" s="98"/>
      <c r="AQ50" s="98"/>
      <c r="AR50" s="98"/>
      <c r="AS50" s="98"/>
      <c r="AT50" s="101"/>
      <c r="AU50" s="101"/>
      <c r="AV50" s="101"/>
      <c r="AW50" s="101"/>
      <c r="AX50" s="101"/>
      <c r="AY50" s="101"/>
      <c r="AZ50" s="101"/>
      <c r="BA50" s="101"/>
      <c r="BB50" s="101"/>
      <c r="BC50" s="101"/>
      <c r="BD50" s="101"/>
      <c r="BE50" s="101"/>
      <c r="BF50" s="101"/>
      <c r="BG50" s="101"/>
      <c r="BH50" s="101"/>
      <c r="BI50" s="101"/>
      <c r="BJ50" s="108"/>
      <c r="BK50" s="108"/>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78"/>
      <c r="CJ50" s="78"/>
      <c r="CK50" s="78"/>
      <c r="CL50" s="78"/>
      <c r="CM50" s="78"/>
      <c r="CN50" s="78"/>
      <c r="CO50" s="78"/>
      <c r="CP50" s="78"/>
      <c r="CQ50" s="78"/>
      <c r="CR50" s="78"/>
      <c r="CS50" s="78"/>
      <c r="CT50" s="78"/>
      <c r="CU50" s="78"/>
    </row>
    <row r="51" spans="1:99" x14ac:dyDescent="0.25">
      <c r="A51" s="117" t="s">
        <v>46</v>
      </c>
      <c r="B51" s="118"/>
      <c r="C51" s="118"/>
      <c r="D51" s="118"/>
      <c r="E51" s="118"/>
      <c r="F51" s="118"/>
      <c r="G51" s="118"/>
      <c r="H51" s="119"/>
      <c r="I51" s="119"/>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1"/>
      <c r="AQ51" s="30"/>
      <c r="AR51" s="120"/>
      <c r="AS51" s="188"/>
      <c r="AT51" s="123" t="s">
        <v>47</v>
      </c>
      <c r="AU51" s="123"/>
      <c r="AV51" s="123"/>
      <c r="AW51" s="123"/>
      <c r="AX51" s="123"/>
      <c r="AY51" s="123"/>
      <c r="AZ51" s="123"/>
      <c r="BA51" s="123"/>
      <c r="BB51" s="123"/>
      <c r="BC51" s="123"/>
      <c r="BD51" s="123"/>
      <c r="BE51" s="123"/>
      <c r="BF51" s="123"/>
      <c r="BG51" s="123"/>
      <c r="BH51" s="123"/>
      <c r="BI51" s="124"/>
      <c r="BJ51" s="108"/>
      <c r="BK51" s="108"/>
      <c r="BL51" s="90"/>
      <c r="BM51" s="90"/>
      <c r="BN51" s="90"/>
      <c r="BO51" s="90"/>
      <c r="BP51" s="90"/>
      <c r="BQ51" s="90"/>
      <c r="BR51" s="90"/>
      <c r="BS51" s="90"/>
      <c r="BT51" s="90"/>
      <c r="BU51" s="90"/>
      <c r="BV51" s="90"/>
      <c r="BW51" s="90"/>
      <c r="BX51" s="90"/>
      <c r="BY51" s="90"/>
      <c r="BZ51" s="90"/>
      <c r="CA51" s="90"/>
      <c r="CB51" s="90"/>
      <c r="CC51" s="78"/>
      <c r="CD51" s="78"/>
      <c r="CE51" s="78"/>
      <c r="CF51" s="78"/>
      <c r="CG51" s="78"/>
      <c r="CH51" s="78"/>
      <c r="CI51" s="78"/>
      <c r="CJ51" s="78"/>
      <c r="CK51" s="78"/>
      <c r="CL51" s="78"/>
      <c r="CM51" s="78"/>
      <c r="CN51" s="78"/>
      <c r="CO51" s="78"/>
      <c r="CP51" s="78"/>
      <c r="CQ51" s="78"/>
      <c r="CR51" s="78"/>
      <c r="CS51" s="78"/>
      <c r="CT51" s="78"/>
      <c r="CU51" s="78"/>
    </row>
    <row r="52" spans="1:99" x14ac:dyDescent="0.25">
      <c r="A52" s="117"/>
      <c r="B52" s="118"/>
      <c r="C52" s="118"/>
      <c r="D52" s="118"/>
      <c r="E52" s="118"/>
      <c r="F52" s="118"/>
      <c r="G52" s="118"/>
      <c r="H52" s="119"/>
      <c r="I52" s="119"/>
      <c r="J52" s="120"/>
      <c r="K52" s="112" t="s">
        <v>138</v>
      </c>
      <c r="L52" s="113"/>
      <c r="M52" s="113"/>
      <c r="N52" s="113"/>
      <c r="O52" s="114"/>
      <c r="P52" s="114"/>
      <c r="Q52" s="113"/>
      <c r="R52" s="114"/>
      <c r="S52" s="114"/>
      <c r="T52" s="114"/>
      <c r="U52" s="114"/>
      <c r="V52" s="114"/>
      <c r="W52" s="114"/>
      <c r="X52" s="114"/>
      <c r="Y52" s="114"/>
      <c r="Z52" s="115"/>
      <c r="AA52" s="25" t="s">
        <v>157</v>
      </c>
      <c r="AB52" s="25" t="s">
        <v>158</v>
      </c>
      <c r="AC52" s="25" t="s">
        <v>165</v>
      </c>
      <c r="AD52" s="132" t="s">
        <v>139</v>
      </c>
      <c r="AE52" s="133"/>
      <c r="AF52" s="133"/>
      <c r="AG52" s="133"/>
      <c r="AH52" s="133"/>
      <c r="AI52" s="133"/>
      <c r="AJ52" s="133"/>
      <c r="AK52" s="133"/>
      <c r="AL52" s="133"/>
      <c r="AM52" s="134"/>
      <c r="AN52" s="129"/>
      <c r="AO52" s="130"/>
      <c r="AP52" s="130"/>
      <c r="AQ52" s="30"/>
      <c r="AR52" s="130"/>
      <c r="AS52" s="189"/>
      <c r="AT52" s="146"/>
      <c r="AU52" s="146"/>
      <c r="AV52" s="148" t="s">
        <v>182</v>
      </c>
      <c r="AW52" s="150"/>
      <c r="AX52" s="146"/>
      <c r="AY52" s="148" t="s">
        <v>170</v>
      </c>
      <c r="AZ52" s="149"/>
      <c r="BA52" s="149"/>
      <c r="BB52" s="149"/>
      <c r="BC52" s="150"/>
      <c r="BD52" s="148" t="s">
        <v>83</v>
      </c>
      <c r="BE52" s="149"/>
      <c r="BF52" s="150"/>
      <c r="BG52" s="146"/>
      <c r="BH52" s="146"/>
      <c r="BI52" s="147"/>
      <c r="BJ52" s="108"/>
      <c r="BK52" s="108"/>
      <c r="BL52" s="90"/>
      <c r="BM52" s="90"/>
      <c r="BN52" s="90"/>
      <c r="BO52" s="90"/>
      <c r="BP52" s="90"/>
      <c r="BQ52" s="90"/>
      <c r="BR52" s="90"/>
      <c r="BS52" s="90"/>
      <c r="BT52" s="90"/>
      <c r="BU52" s="90"/>
      <c r="BV52" s="90"/>
      <c r="BW52" s="90"/>
      <c r="BX52" s="90"/>
      <c r="BY52" s="90"/>
      <c r="BZ52" s="90"/>
      <c r="CA52" s="90"/>
      <c r="CB52" s="90"/>
      <c r="CC52" s="78"/>
      <c r="CD52" s="78"/>
      <c r="CE52" s="78"/>
      <c r="CF52" s="78"/>
      <c r="CG52" s="78"/>
      <c r="CH52" s="78"/>
      <c r="CI52" s="78"/>
      <c r="CJ52" s="78"/>
      <c r="CK52" s="78"/>
      <c r="CL52" s="78"/>
      <c r="CM52" s="78"/>
      <c r="CN52" s="78"/>
      <c r="CO52" s="78"/>
      <c r="CP52" s="78"/>
      <c r="CQ52" s="78"/>
      <c r="CR52" s="78"/>
      <c r="CS52" s="78"/>
      <c r="CT52" s="78"/>
      <c r="CU52" s="78"/>
    </row>
    <row r="53" spans="1:99" s="12" customFormat="1" x14ac:dyDescent="0.25">
      <c r="A53" s="24" t="s">
        <v>52</v>
      </c>
      <c r="B53" s="25" t="s">
        <v>53</v>
      </c>
      <c r="C53" s="28" t="s">
        <v>22</v>
      </c>
      <c r="D53" s="28" t="s">
        <v>58</v>
      </c>
      <c r="E53" s="28" t="s">
        <v>78</v>
      </c>
      <c r="F53" s="28" t="s">
        <v>71</v>
      </c>
      <c r="G53" s="28" t="s">
        <v>77</v>
      </c>
      <c r="H53" s="26" t="s">
        <v>7</v>
      </c>
      <c r="I53" s="26" t="s">
        <v>6</v>
      </c>
      <c r="J53" s="27" t="s">
        <v>8</v>
      </c>
      <c r="K53" s="128"/>
      <c r="L53" s="128"/>
      <c r="M53" s="125" t="s">
        <v>72</v>
      </c>
      <c r="N53" s="128"/>
      <c r="O53" s="25" t="s">
        <v>19</v>
      </c>
      <c r="P53" s="25" t="s">
        <v>19</v>
      </c>
      <c r="Q53" s="25"/>
      <c r="R53" s="125" t="s">
        <v>15</v>
      </c>
      <c r="S53" s="128"/>
      <c r="T53" s="125" t="s">
        <v>62</v>
      </c>
      <c r="U53" s="128"/>
      <c r="V53" s="125" t="s">
        <v>62</v>
      </c>
      <c r="W53" s="125"/>
      <c r="X53" s="125" t="s">
        <v>162</v>
      </c>
      <c r="Y53" s="125" t="s">
        <v>164</v>
      </c>
      <c r="Z53" s="125" t="s">
        <v>70</v>
      </c>
      <c r="AA53" s="125" t="s">
        <v>159</v>
      </c>
      <c r="AB53" s="125" t="s">
        <v>159</v>
      </c>
      <c r="AC53" s="125" t="s">
        <v>166</v>
      </c>
      <c r="AD53" s="27" t="s">
        <v>151</v>
      </c>
      <c r="AE53" s="27"/>
      <c r="AF53" s="27" t="s">
        <v>152</v>
      </c>
      <c r="AG53" s="27"/>
      <c r="AH53" s="27" t="s">
        <v>62</v>
      </c>
      <c r="AI53" s="27"/>
      <c r="AJ53" s="27" t="s">
        <v>150</v>
      </c>
      <c r="AK53" s="27" t="s">
        <v>153</v>
      </c>
      <c r="AL53" s="27" t="s">
        <v>154</v>
      </c>
      <c r="AM53" s="27" t="s">
        <v>154</v>
      </c>
      <c r="AN53" s="126" t="s">
        <v>33</v>
      </c>
      <c r="AO53" s="126" t="s">
        <v>23</v>
      </c>
      <c r="AP53" s="127" t="s">
        <v>23</v>
      </c>
      <c r="AQ53" s="126" t="s">
        <v>35</v>
      </c>
      <c r="AR53" s="126" t="s">
        <v>25</v>
      </c>
      <c r="AS53" s="188"/>
      <c r="AT53" s="131" t="s">
        <v>36</v>
      </c>
      <c r="AU53" s="131" t="s">
        <v>16</v>
      </c>
      <c r="AV53" s="131" t="s">
        <v>177</v>
      </c>
      <c r="AW53" s="151" t="s">
        <v>178</v>
      </c>
      <c r="AX53" s="131" t="s">
        <v>84</v>
      </c>
      <c r="AY53" s="131" t="s">
        <v>171</v>
      </c>
      <c r="AZ53" s="131" t="s">
        <v>157</v>
      </c>
      <c r="BA53" s="131" t="s">
        <v>158</v>
      </c>
      <c r="BB53" s="131" t="s">
        <v>169</v>
      </c>
      <c r="BC53" s="131" t="s">
        <v>174</v>
      </c>
      <c r="BD53" s="131" t="s">
        <v>171</v>
      </c>
      <c r="BE53" s="131" t="s">
        <v>169</v>
      </c>
      <c r="BF53" s="131" t="s">
        <v>174</v>
      </c>
      <c r="BG53" s="151" t="s">
        <v>176</v>
      </c>
      <c r="BH53" s="151"/>
      <c r="BI53" s="153" t="s">
        <v>81</v>
      </c>
      <c r="BJ53" s="98"/>
      <c r="BK53" s="98"/>
      <c r="BL53" s="109"/>
      <c r="BM53" s="109"/>
      <c r="BN53" s="109"/>
      <c r="BO53" s="109"/>
      <c r="BP53" s="109"/>
      <c r="BQ53" s="109"/>
      <c r="BR53" s="109"/>
      <c r="BS53" s="109"/>
      <c r="BT53" s="109"/>
      <c r="BU53" s="109"/>
      <c r="BV53" s="109"/>
      <c r="BW53" s="109"/>
      <c r="BX53" s="109"/>
      <c r="BY53" s="109"/>
      <c r="BZ53" s="109"/>
      <c r="CA53" s="109"/>
      <c r="CB53" s="109"/>
      <c r="CC53" s="98"/>
      <c r="CD53" s="98"/>
      <c r="CE53" s="98"/>
      <c r="CF53" s="98"/>
      <c r="CG53" s="98"/>
      <c r="CH53" s="98"/>
      <c r="CI53" s="98"/>
      <c r="CJ53" s="98"/>
      <c r="CK53" s="98"/>
      <c r="CL53" s="98"/>
      <c r="CM53" s="98"/>
      <c r="CN53" s="98"/>
      <c r="CO53" s="98"/>
      <c r="CP53" s="98"/>
      <c r="CQ53" s="98"/>
      <c r="CR53" s="98"/>
      <c r="CS53" s="98"/>
      <c r="CT53" s="98"/>
      <c r="CU53" s="98"/>
    </row>
    <row r="54" spans="1:99" s="12" customFormat="1" ht="13.8" thickBot="1" x14ac:dyDescent="0.3">
      <c r="A54" s="48" t="s">
        <v>55</v>
      </c>
      <c r="B54" s="49" t="s">
        <v>54</v>
      </c>
      <c r="C54" s="50" t="s">
        <v>32</v>
      </c>
      <c r="D54" s="50" t="s">
        <v>59</v>
      </c>
      <c r="E54" s="50" t="s">
        <v>32</v>
      </c>
      <c r="F54" s="50" t="s">
        <v>24</v>
      </c>
      <c r="G54" s="50" t="s">
        <v>32</v>
      </c>
      <c r="H54" s="51" t="s">
        <v>13</v>
      </c>
      <c r="I54" s="51" t="s">
        <v>13</v>
      </c>
      <c r="J54" s="52" t="s">
        <v>76</v>
      </c>
      <c r="K54" s="52" t="s">
        <v>1</v>
      </c>
      <c r="L54" s="111" t="s">
        <v>135</v>
      </c>
      <c r="M54" s="52" t="s">
        <v>73</v>
      </c>
      <c r="N54" s="111" t="s">
        <v>136</v>
      </c>
      <c r="O54" s="49" t="s">
        <v>20</v>
      </c>
      <c r="P54" s="111" t="s">
        <v>137</v>
      </c>
      <c r="Q54" s="53" t="s">
        <v>51</v>
      </c>
      <c r="R54" s="53" t="s">
        <v>61</v>
      </c>
      <c r="S54" s="110" t="s">
        <v>132</v>
      </c>
      <c r="T54" s="53" t="s">
        <v>61</v>
      </c>
      <c r="U54" s="110" t="s">
        <v>133</v>
      </c>
      <c r="V54" s="53" t="s">
        <v>66</v>
      </c>
      <c r="W54" s="110" t="s">
        <v>134</v>
      </c>
      <c r="X54" s="110" t="s">
        <v>163</v>
      </c>
      <c r="Y54" s="110" t="s">
        <v>163</v>
      </c>
      <c r="Z54" s="110" t="s">
        <v>163</v>
      </c>
      <c r="AA54" s="110" t="s">
        <v>161</v>
      </c>
      <c r="AB54" s="110" t="s">
        <v>160</v>
      </c>
      <c r="AC54" s="116" t="s">
        <v>167</v>
      </c>
      <c r="AD54" s="53" t="s">
        <v>1</v>
      </c>
      <c r="AE54" s="110" t="s">
        <v>149</v>
      </c>
      <c r="AF54" s="53" t="s">
        <v>61</v>
      </c>
      <c r="AG54" s="110" t="s">
        <v>132</v>
      </c>
      <c r="AH54" s="53" t="s">
        <v>61</v>
      </c>
      <c r="AI54" s="110" t="s">
        <v>133</v>
      </c>
      <c r="AJ54" s="110" t="s">
        <v>156</v>
      </c>
      <c r="AK54" s="110" t="s">
        <v>156</v>
      </c>
      <c r="AL54" s="110" t="s">
        <v>156</v>
      </c>
      <c r="AM54" s="110" t="s">
        <v>155</v>
      </c>
      <c r="AN54" s="52" t="s">
        <v>34</v>
      </c>
      <c r="AO54" s="52" t="s">
        <v>24</v>
      </c>
      <c r="AP54" s="50" t="s">
        <v>32</v>
      </c>
      <c r="AQ54" s="52" t="s">
        <v>32</v>
      </c>
      <c r="AR54" s="52" t="s">
        <v>26</v>
      </c>
      <c r="AS54" s="190"/>
      <c r="AT54" s="62" t="s">
        <v>37</v>
      </c>
      <c r="AU54" s="62" t="s">
        <v>37</v>
      </c>
      <c r="AV54" s="71" t="s">
        <v>169</v>
      </c>
      <c r="AW54" s="71" t="s">
        <v>168</v>
      </c>
      <c r="AX54" s="62" t="s">
        <v>85</v>
      </c>
      <c r="AY54" s="136" t="s">
        <v>172</v>
      </c>
      <c r="AZ54" s="136" t="s">
        <v>172</v>
      </c>
      <c r="BA54" s="136" t="s">
        <v>172</v>
      </c>
      <c r="BB54" s="71" t="s">
        <v>173</v>
      </c>
      <c r="BC54" s="71" t="s">
        <v>175</v>
      </c>
      <c r="BD54" s="136" t="s">
        <v>172</v>
      </c>
      <c r="BE54" s="71" t="s">
        <v>173</v>
      </c>
      <c r="BF54" s="71" t="s">
        <v>175</v>
      </c>
      <c r="BG54" s="136" t="s">
        <v>157</v>
      </c>
      <c r="BH54" s="136" t="s">
        <v>158</v>
      </c>
      <c r="BI54" s="137" t="s">
        <v>82</v>
      </c>
      <c r="BJ54" s="98"/>
      <c r="BK54" s="98"/>
      <c r="BL54" s="109"/>
      <c r="BM54" s="109"/>
      <c r="BN54" s="109"/>
      <c r="BO54" s="109"/>
      <c r="BP54" s="109"/>
      <c r="BQ54" s="109"/>
      <c r="BR54" s="109"/>
      <c r="BS54" s="109"/>
      <c r="BT54" s="109"/>
      <c r="BU54" s="109"/>
      <c r="BV54" s="109"/>
      <c r="BW54" s="109"/>
      <c r="BX54" s="109"/>
      <c r="BY54" s="109"/>
      <c r="BZ54" s="109"/>
      <c r="CA54" s="109"/>
      <c r="CB54" s="109"/>
      <c r="CC54" s="98"/>
      <c r="CD54" s="98"/>
      <c r="CE54" s="98"/>
      <c r="CF54" s="98"/>
      <c r="CG54" s="98"/>
      <c r="CH54" s="98"/>
      <c r="CI54" s="98"/>
      <c r="CJ54" s="98"/>
      <c r="CK54" s="98"/>
      <c r="CL54" s="98"/>
      <c r="CM54" s="98"/>
      <c r="CN54" s="98"/>
      <c r="CO54" s="98"/>
      <c r="CP54" s="98"/>
      <c r="CQ54" s="98"/>
      <c r="CR54" s="98"/>
      <c r="CS54" s="98"/>
      <c r="CT54" s="98"/>
      <c r="CU54" s="98"/>
    </row>
    <row r="55" spans="1:99" ht="6.75" customHeight="1" x14ac:dyDescent="0.25">
      <c r="A55" s="180"/>
      <c r="B55" s="2"/>
      <c r="C55" s="22"/>
      <c r="D55" s="22"/>
      <c r="E55" s="22"/>
      <c r="F55" s="22"/>
      <c r="G55" s="22"/>
      <c r="H55" s="10"/>
      <c r="I55" s="1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22"/>
      <c r="AQ55" s="3"/>
      <c r="AR55" s="3"/>
      <c r="AS55" s="36"/>
      <c r="AT55" s="63"/>
      <c r="AU55" s="64"/>
      <c r="AV55" s="64"/>
      <c r="AW55" s="64"/>
      <c r="AX55" s="64"/>
      <c r="AY55" s="64"/>
      <c r="AZ55" s="64"/>
      <c r="BA55" s="64"/>
      <c r="BB55" s="64"/>
      <c r="BC55" s="64"/>
      <c r="BD55" s="64"/>
      <c r="BE55" s="64"/>
      <c r="BF55" s="64"/>
      <c r="BG55" s="64"/>
      <c r="BH55" s="64"/>
      <c r="BI55" s="184"/>
      <c r="BL55" s="3"/>
      <c r="BM55" s="3"/>
      <c r="BN55" s="3"/>
      <c r="BO55" s="3"/>
      <c r="BP55" s="3"/>
      <c r="BQ55" s="3"/>
      <c r="BR55" s="3"/>
      <c r="BS55" s="3"/>
      <c r="BT55" s="3"/>
      <c r="BU55" s="3"/>
      <c r="BV55" s="3"/>
      <c r="BW55" s="3"/>
      <c r="BX55" s="3"/>
      <c r="BY55" s="3"/>
      <c r="BZ55" s="3"/>
      <c r="CA55" s="3"/>
      <c r="CB55" s="3"/>
    </row>
    <row r="56" spans="1:99" x14ac:dyDescent="0.25">
      <c r="A56" s="181">
        <f>A55+1</f>
        <v>1</v>
      </c>
      <c r="B56" s="19" t="s">
        <v>45</v>
      </c>
      <c r="C56" s="23">
        <f>MATCH(B56,$B$2:$B$3,0)</f>
        <v>1</v>
      </c>
      <c r="D56" s="66" t="s">
        <v>57</v>
      </c>
      <c r="E56" s="23">
        <f>MATCH(D56,$D$2:$D$3,0)</f>
        <v>1</v>
      </c>
      <c r="F56" s="66" t="s">
        <v>28</v>
      </c>
      <c r="G56" s="23">
        <f>MATCH(F56,$F$2:$F$4,0)</f>
        <v>3</v>
      </c>
      <c r="H56" s="69">
        <v>36739</v>
      </c>
      <c r="I56" s="69">
        <f>EOMONTH(StartDate,0)</f>
        <v>36769</v>
      </c>
      <c r="J56" s="18">
        <f>(I56-H56)/365.25</f>
        <v>8.2135523613963035E-2</v>
      </c>
      <c r="K56" s="18" t="s">
        <v>111</v>
      </c>
      <c r="L56" s="23">
        <f>MATCH(K56,$K$2:$K$34,0)</f>
        <v>32</v>
      </c>
      <c r="M56" s="18" t="s">
        <v>49</v>
      </c>
      <c r="N56" s="23">
        <f>MATCH(M56,$M$2:$M$22,0)</f>
        <v>1</v>
      </c>
      <c r="O56" s="16" t="s">
        <v>18</v>
      </c>
      <c r="P56" s="23">
        <f>MATCH(O56,$O$2:$O$9,0)</f>
        <v>1</v>
      </c>
      <c r="Q56" s="67">
        <v>25</v>
      </c>
      <c r="R56" s="67" t="s">
        <v>14</v>
      </c>
      <c r="S56" s="23">
        <f>MATCH(R56,$R$2:$R$3,0)</f>
        <v>2</v>
      </c>
      <c r="T56" s="67" t="s">
        <v>14</v>
      </c>
      <c r="U56" s="23">
        <f>MATCH(T56,$T$2:$T$3,0)</f>
        <v>2</v>
      </c>
      <c r="V56" s="67" t="s">
        <v>67</v>
      </c>
      <c r="W56" s="23">
        <f>MATCH(V56,$V$2:$V$4,0)</f>
        <v>1</v>
      </c>
      <c r="X56" s="138">
        <v>0</v>
      </c>
      <c r="Y56" s="138">
        <v>0</v>
      </c>
      <c r="Z56" s="138">
        <v>0</v>
      </c>
      <c r="AA56" s="140">
        <v>10000</v>
      </c>
      <c r="AB56" s="141">
        <v>1</v>
      </c>
      <c r="AC56" s="141">
        <v>0.65</v>
      </c>
      <c r="AD56" s="142" t="s">
        <v>145</v>
      </c>
      <c r="AE56" s="23">
        <f>MATCH(AD56,$AD$2:$AD$11,0)</f>
        <v>4</v>
      </c>
      <c r="AF56" s="142" t="s">
        <v>14</v>
      </c>
      <c r="AG56" s="23">
        <f>MATCH(AF56,$AF$2:$AF$3,0)</f>
        <v>2</v>
      </c>
      <c r="AH56" s="142" t="s">
        <v>14</v>
      </c>
      <c r="AI56" s="23">
        <f>MATCH(AH56,$AH$2:$AH$3,0)</f>
        <v>2</v>
      </c>
      <c r="AJ56" s="144">
        <v>0</v>
      </c>
      <c r="AK56" s="144">
        <v>0</v>
      </c>
      <c r="AL56" s="144">
        <v>0</v>
      </c>
      <c r="AM56" s="139">
        <v>0</v>
      </c>
      <c r="AN56" s="17">
        <v>1</v>
      </c>
      <c r="AO56" s="17" t="s">
        <v>28</v>
      </c>
      <c r="AP56" s="23">
        <f>MATCH(AO56,$AO$2:$AO$5,0)</f>
        <v>2</v>
      </c>
      <c r="AQ56" s="23">
        <f>MATCH(AR56,$AR$2:$AR$3,0)</f>
        <v>1</v>
      </c>
      <c r="AR56" s="17" t="s">
        <v>30</v>
      </c>
      <c r="AS56" s="191"/>
      <c r="AT56" s="64"/>
      <c r="AU56" s="64"/>
      <c r="AV56" s="75"/>
      <c r="AW56" s="145"/>
      <c r="AX56" s="64"/>
      <c r="AY56" s="74"/>
      <c r="AZ56" s="74"/>
      <c r="BA56" s="74"/>
      <c r="BB56" s="75"/>
      <c r="BC56" s="75"/>
      <c r="BD56" s="74"/>
      <c r="BE56" s="75"/>
      <c r="BF56" s="75"/>
      <c r="BG56" s="64"/>
      <c r="BH56" s="64"/>
      <c r="BI56" s="185"/>
      <c r="BK56" s="64"/>
      <c r="BL56" s="64"/>
      <c r="BM56" s="64"/>
      <c r="BN56" s="74"/>
      <c r="BO56" s="75"/>
      <c r="BP56" s="75"/>
      <c r="BQ56" s="74"/>
      <c r="BR56" s="75"/>
      <c r="BS56" s="75"/>
      <c r="BT56" s="76"/>
      <c r="BU56" s="3"/>
      <c r="BV56" s="3"/>
      <c r="BW56" s="3"/>
      <c r="BX56" s="3"/>
      <c r="BY56" s="3"/>
      <c r="BZ56" s="3"/>
      <c r="CA56" s="3"/>
      <c r="CB56" s="3"/>
    </row>
    <row r="57" spans="1:99" x14ac:dyDescent="0.25">
      <c r="A57" s="181">
        <f>A56+1</f>
        <v>2</v>
      </c>
      <c r="B57" s="19" t="s">
        <v>45</v>
      </c>
      <c r="C57" s="23">
        <f>MATCH(B57,$B$2:$B$3,0)</f>
        <v>1</v>
      </c>
      <c r="D57" s="66" t="s">
        <v>57</v>
      </c>
      <c r="E57" s="23">
        <f>MATCH(D57,$D$2:$D$3,0)</f>
        <v>1</v>
      </c>
      <c r="F57" s="66" t="s">
        <v>28</v>
      </c>
      <c r="G57" s="23">
        <f>MATCH(F57,$F$2:$F$4,0)</f>
        <v>3</v>
      </c>
      <c r="H57" s="69">
        <f>EndDate+1</f>
        <v>36770</v>
      </c>
      <c r="I57" s="69">
        <f>EOMONTH(H57,0)</f>
        <v>36799</v>
      </c>
      <c r="J57" s="18">
        <f>(I57-H57)/365.25</f>
        <v>7.939767282683094E-2</v>
      </c>
      <c r="K57" s="18" t="s">
        <v>111</v>
      </c>
      <c r="L57" s="23">
        <f>MATCH(K57,$K$2:$K$34,0)</f>
        <v>32</v>
      </c>
      <c r="M57" s="18" t="s">
        <v>49</v>
      </c>
      <c r="N57" s="23">
        <f>MATCH(M57,$M$2:$M$22,0)</f>
        <v>1</v>
      </c>
      <c r="O57" s="16" t="s">
        <v>18</v>
      </c>
      <c r="P57" s="23">
        <f>MATCH(O57,$O$2:$O$9,0)</f>
        <v>1</v>
      </c>
      <c r="Q57" s="67">
        <v>25</v>
      </c>
      <c r="R57" s="67" t="s">
        <v>14</v>
      </c>
      <c r="S57" s="23">
        <f>MATCH(R57,$R$2:$R$3,0)</f>
        <v>2</v>
      </c>
      <c r="T57" s="67" t="s">
        <v>14</v>
      </c>
      <c r="U57" s="23">
        <f>MATCH(T57,$T$2:$T$3,0)</f>
        <v>2</v>
      </c>
      <c r="V57" s="67" t="s">
        <v>67</v>
      </c>
      <c r="W57" s="23">
        <f>MATCH(V57,$V$2:$V$4,0)</f>
        <v>1</v>
      </c>
      <c r="X57" s="138">
        <v>0</v>
      </c>
      <c r="Y57" s="138">
        <v>0</v>
      </c>
      <c r="Z57" s="138">
        <v>0</v>
      </c>
      <c r="AA57" s="140">
        <v>10000</v>
      </c>
      <c r="AB57" s="141">
        <v>1</v>
      </c>
      <c r="AC57" s="141">
        <v>0.65</v>
      </c>
      <c r="AD57" s="142" t="s">
        <v>145</v>
      </c>
      <c r="AE57" s="23">
        <f>MATCH(AD57,$AD$2:$AD$11,0)</f>
        <v>4</v>
      </c>
      <c r="AF57" s="142" t="s">
        <v>14</v>
      </c>
      <c r="AG57" s="23">
        <f>MATCH(AF57,$AF$2:$AF$3,0)</f>
        <v>2</v>
      </c>
      <c r="AH57" s="142" t="s">
        <v>14</v>
      </c>
      <c r="AI57" s="23">
        <f>MATCH(AH57,$AH$2:$AH$3,0)</f>
        <v>2</v>
      </c>
      <c r="AJ57" s="144">
        <v>0</v>
      </c>
      <c r="AK57" s="144">
        <v>0</v>
      </c>
      <c r="AL57" s="144">
        <v>0</v>
      </c>
      <c r="AM57" s="139">
        <v>0</v>
      </c>
      <c r="AN57" s="17">
        <v>1</v>
      </c>
      <c r="AO57" s="17" t="s">
        <v>28</v>
      </c>
      <c r="AP57" s="23">
        <f>MATCH(AO57,$AO$2:$AO$5,0)</f>
        <v>2</v>
      </c>
      <c r="AQ57" s="23">
        <f>MATCH(AR57,$AR$2:$AR$3,0)</f>
        <v>1</v>
      </c>
      <c r="AR57" s="17" t="s">
        <v>30</v>
      </c>
      <c r="AS57" s="191"/>
      <c r="AT57" s="64"/>
      <c r="AU57" s="64"/>
      <c r="AV57" s="75"/>
      <c r="AW57" s="145"/>
      <c r="AX57" s="64"/>
      <c r="AY57" s="74"/>
      <c r="AZ57" s="74"/>
      <c r="BA57" s="74"/>
      <c r="BB57" s="75"/>
      <c r="BC57" s="75"/>
      <c r="BD57" s="74"/>
      <c r="BE57" s="75"/>
      <c r="BF57" s="75"/>
      <c r="BG57" s="64"/>
      <c r="BH57" s="64"/>
      <c r="BI57" s="186"/>
      <c r="BK57" s="64"/>
      <c r="BL57" s="64"/>
      <c r="BM57" s="64"/>
      <c r="BN57" s="74"/>
      <c r="BO57" s="75"/>
      <c r="BP57" s="75"/>
      <c r="BQ57" s="74"/>
      <c r="BR57" s="75"/>
      <c r="BS57" s="75"/>
      <c r="BT57" s="76"/>
    </row>
    <row r="58" spans="1:99" x14ac:dyDescent="0.25">
      <c r="A58" s="181">
        <f>A57+1</f>
        <v>3</v>
      </c>
      <c r="B58" s="19" t="s">
        <v>45</v>
      </c>
      <c r="C58" s="23">
        <f>MATCH(B58,$B$2:$B$3,0)</f>
        <v>1</v>
      </c>
      <c r="D58" s="66" t="s">
        <v>57</v>
      </c>
      <c r="E58" s="23">
        <f>MATCH(D58,$D$2:$D$3,0)</f>
        <v>1</v>
      </c>
      <c r="F58" s="66" t="s">
        <v>28</v>
      </c>
      <c r="G58" s="23">
        <f>MATCH(F58,$F$2:$F$4,0)</f>
        <v>3</v>
      </c>
      <c r="H58" s="69">
        <f>I57+1</f>
        <v>36800</v>
      </c>
      <c r="I58" s="69">
        <f>EOMONTH(H58,0)</f>
        <v>36830</v>
      </c>
      <c r="J58" s="18">
        <f>(I58-H58)/365.25</f>
        <v>8.2135523613963035E-2</v>
      </c>
      <c r="K58" s="18" t="s">
        <v>111</v>
      </c>
      <c r="L58" s="23">
        <f>MATCH(K58,$K$2:$K$34,0)</f>
        <v>32</v>
      </c>
      <c r="M58" s="18" t="s">
        <v>49</v>
      </c>
      <c r="N58" s="23">
        <f>MATCH(M58,$M$2:$M$22,0)</f>
        <v>1</v>
      </c>
      <c r="O58" s="16" t="s">
        <v>18</v>
      </c>
      <c r="P58" s="23">
        <f>MATCH(O58,$O$2:$O$9,0)</f>
        <v>1</v>
      </c>
      <c r="Q58" s="67">
        <v>25</v>
      </c>
      <c r="R58" s="67" t="s">
        <v>14</v>
      </c>
      <c r="S58" s="23">
        <f>MATCH(R58,$R$2:$R$3,0)</f>
        <v>2</v>
      </c>
      <c r="T58" s="67" t="s">
        <v>14</v>
      </c>
      <c r="U58" s="23">
        <f>MATCH(T58,$T$2:$T$3,0)</f>
        <v>2</v>
      </c>
      <c r="V58" s="67" t="s">
        <v>67</v>
      </c>
      <c r="W58" s="23">
        <f>MATCH(V58,$V$2:$V$4,0)</f>
        <v>1</v>
      </c>
      <c r="X58" s="138">
        <v>0</v>
      </c>
      <c r="Y58" s="138">
        <v>0</v>
      </c>
      <c r="Z58" s="138">
        <v>0</v>
      </c>
      <c r="AA58" s="140">
        <v>10000</v>
      </c>
      <c r="AB58" s="141">
        <v>1</v>
      </c>
      <c r="AC58" s="141">
        <v>0.65</v>
      </c>
      <c r="AD58" s="142" t="s">
        <v>145</v>
      </c>
      <c r="AE58" s="23">
        <f>MATCH(AD58,$AD$2:$AD$11,0)</f>
        <v>4</v>
      </c>
      <c r="AF58" s="142" t="s">
        <v>14</v>
      </c>
      <c r="AG58" s="23">
        <f>MATCH(AF58,$AF$2:$AF$3,0)</f>
        <v>2</v>
      </c>
      <c r="AH58" s="142" t="s">
        <v>14</v>
      </c>
      <c r="AI58" s="23">
        <f>MATCH(AH58,$AH$2:$AH$3,0)</f>
        <v>2</v>
      </c>
      <c r="AJ58" s="144">
        <v>0</v>
      </c>
      <c r="AK58" s="144">
        <v>0</v>
      </c>
      <c r="AL58" s="144">
        <v>0</v>
      </c>
      <c r="AM58" s="139">
        <v>0</v>
      </c>
      <c r="AN58" s="17">
        <v>1</v>
      </c>
      <c r="AO58" s="17" t="s">
        <v>28</v>
      </c>
      <c r="AP58" s="23">
        <f>MATCH(AO58,$AO$2:$AO$5,0)</f>
        <v>2</v>
      </c>
      <c r="AQ58" s="23">
        <f>MATCH(AR58,$AR$2:$AR$3,0)</f>
        <v>1</v>
      </c>
      <c r="AR58" s="17" t="s">
        <v>30</v>
      </c>
      <c r="AS58" s="191"/>
      <c r="AT58" s="64"/>
      <c r="AU58" s="64"/>
      <c r="AV58" s="75"/>
      <c r="AW58" s="145"/>
      <c r="AX58" s="64"/>
      <c r="AY58" s="74"/>
      <c r="AZ58" s="74"/>
      <c r="BA58" s="74"/>
      <c r="BB58" s="75"/>
      <c r="BC58" s="75"/>
      <c r="BD58" s="74"/>
      <c r="BE58" s="75"/>
      <c r="BF58" s="75"/>
      <c r="BG58" s="64"/>
      <c r="BH58" s="64"/>
      <c r="BI58" s="186"/>
      <c r="BK58" s="64"/>
      <c r="BL58" s="64"/>
      <c r="BM58" s="64"/>
      <c r="BN58" s="74"/>
      <c r="BO58" s="75"/>
      <c r="BP58" s="75"/>
      <c r="BQ58" s="74"/>
      <c r="BR58" s="75"/>
      <c r="BS58" s="75"/>
      <c r="BT58" s="76"/>
    </row>
    <row r="59" spans="1:99" x14ac:dyDescent="0.25">
      <c r="A59" s="181"/>
      <c r="B59" s="19"/>
      <c r="C59" s="23"/>
      <c r="D59" s="66"/>
      <c r="E59" s="23"/>
      <c r="F59" s="66"/>
      <c r="G59" s="23"/>
      <c r="H59" s="69"/>
      <c r="I59" s="69"/>
      <c r="J59" s="18"/>
      <c r="K59" s="18"/>
      <c r="L59" s="23"/>
      <c r="M59" s="18"/>
      <c r="N59" s="23"/>
      <c r="O59" s="16"/>
      <c r="P59" s="23"/>
      <c r="Q59" s="67"/>
      <c r="R59" s="67"/>
      <c r="S59" s="23"/>
      <c r="T59" s="67"/>
      <c r="U59" s="23"/>
      <c r="V59" s="67"/>
      <c r="W59" s="23"/>
      <c r="X59" s="138"/>
      <c r="Y59" s="138"/>
      <c r="Z59" s="138"/>
      <c r="AA59" s="140"/>
      <c r="AB59" s="141"/>
      <c r="AC59" s="141"/>
      <c r="AD59" s="142"/>
      <c r="AE59" s="23"/>
      <c r="AF59" s="142"/>
      <c r="AG59" s="23"/>
      <c r="AH59" s="142"/>
      <c r="AI59" s="23"/>
      <c r="AJ59" s="144"/>
      <c r="AK59" s="144"/>
      <c r="AL59" s="144"/>
      <c r="AM59" s="139"/>
      <c r="AN59" s="17"/>
      <c r="AO59" s="17"/>
      <c r="AP59" s="23"/>
      <c r="AQ59" s="23"/>
      <c r="AR59" s="17"/>
      <c r="AS59" s="191"/>
      <c r="AT59" s="64"/>
      <c r="AU59" s="64"/>
      <c r="AV59" s="75"/>
      <c r="AW59" s="145"/>
      <c r="AX59" s="64"/>
      <c r="AY59" s="74"/>
      <c r="AZ59" s="74"/>
      <c r="BA59" s="74"/>
      <c r="BB59" s="75"/>
      <c r="BC59" s="75"/>
      <c r="BD59" s="74"/>
      <c r="BE59" s="75"/>
      <c r="BF59" s="75"/>
      <c r="BG59" s="64"/>
      <c r="BH59" s="64"/>
      <c r="BI59" s="186"/>
      <c r="BK59" s="64"/>
      <c r="BL59" s="64"/>
      <c r="BM59" s="64"/>
      <c r="BN59" s="74"/>
      <c r="BO59" s="75"/>
      <c r="BP59" s="75"/>
      <c r="BQ59" s="74"/>
      <c r="BR59" s="75"/>
      <c r="BS59" s="75"/>
      <c r="BT59" s="76"/>
    </row>
    <row r="60" spans="1:99" x14ac:dyDescent="0.25">
      <c r="A60" s="181"/>
      <c r="B60" s="162"/>
      <c r="C60" s="173"/>
      <c r="D60" s="66"/>
      <c r="E60" s="173"/>
      <c r="F60" s="66"/>
      <c r="G60" s="173"/>
      <c r="H60" s="69"/>
      <c r="I60" s="69"/>
      <c r="J60" s="163"/>
      <c r="K60" s="163"/>
      <c r="L60" s="23"/>
      <c r="M60" s="163"/>
      <c r="N60" s="23"/>
      <c r="O60" s="16"/>
      <c r="P60" s="173"/>
      <c r="Q60" s="165"/>
      <c r="R60" s="165"/>
      <c r="S60" s="173"/>
      <c r="T60" s="165"/>
      <c r="U60" s="173"/>
      <c r="V60" s="165"/>
      <c r="W60" s="173"/>
      <c r="X60" s="138"/>
      <c r="Y60" s="138"/>
      <c r="Z60" s="138"/>
      <c r="AA60" s="140"/>
      <c r="AB60" s="141"/>
      <c r="AC60" s="141"/>
      <c r="AD60" s="142"/>
      <c r="AE60" s="173"/>
      <c r="AF60" s="142"/>
      <c r="AG60" s="173"/>
      <c r="AH60" s="142"/>
      <c r="AI60" s="173"/>
      <c r="AJ60" s="144"/>
      <c r="AK60" s="144"/>
      <c r="AL60" s="144"/>
      <c r="AM60" s="176"/>
      <c r="AN60" s="166"/>
      <c r="AO60" s="17"/>
      <c r="AP60" s="173"/>
      <c r="AQ60" s="173"/>
      <c r="AR60" s="166"/>
      <c r="AS60" s="192"/>
      <c r="AT60" s="167"/>
      <c r="AU60" s="167"/>
      <c r="AV60" s="168"/>
      <c r="AW60" s="171"/>
      <c r="AX60" s="167"/>
      <c r="AY60" s="169"/>
      <c r="AZ60" s="169"/>
      <c r="BA60" s="169"/>
      <c r="BB60" s="168"/>
      <c r="BC60" s="168"/>
      <c r="BD60" s="169"/>
      <c r="BE60" s="168"/>
      <c r="BF60" s="168"/>
      <c r="BG60" s="167"/>
      <c r="BH60" s="167"/>
      <c r="BI60" s="187"/>
      <c r="BK60" s="64"/>
      <c r="BL60" s="64"/>
      <c r="BM60" s="64"/>
      <c r="BN60" s="74"/>
      <c r="BO60" s="75"/>
      <c r="BP60" s="75"/>
      <c r="BQ60" s="74"/>
      <c r="BR60" s="75"/>
      <c r="BS60" s="75"/>
      <c r="BT60" s="76"/>
    </row>
    <row r="61" spans="1:99" x14ac:dyDescent="0.25">
      <c r="A61" s="181"/>
      <c r="B61" s="162"/>
      <c r="C61" s="173"/>
      <c r="D61" s="66"/>
      <c r="E61" s="173"/>
      <c r="F61" s="66"/>
      <c r="G61" s="173"/>
      <c r="H61" s="69"/>
      <c r="I61" s="69"/>
      <c r="J61" s="163"/>
      <c r="K61" s="163"/>
      <c r="L61" s="23"/>
      <c r="M61" s="163"/>
      <c r="N61" s="23"/>
      <c r="O61" s="16"/>
      <c r="P61" s="173"/>
      <c r="Q61" s="165"/>
      <c r="R61" s="165"/>
      <c r="S61" s="173"/>
      <c r="T61" s="165"/>
      <c r="U61" s="173"/>
      <c r="V61" s="165"/>
      <c r="W61" s="173"/>
      <c r="X61" s="138"/>
      <c r="Y61" s="138"/>
      <c r="Z61" s="138"/>
      <c r="AA61" s="140"/>
      <c r="AB61" s="141"/>
      <c r="AC61" s="141"/>
      <c r="AD61" s="142"/>
      <c r="AE61" s="173"/>
      <c r="AF61" s="142"/>
      <c r="AG61" s="173"/>
      <c r="AH61" s="142"/>
      <c r="AI61" s="173"/>
      <c r="AJ61" s="144"/>
      <c r="AK61" s="144"/>
      <c r="AL61" s="144"/>
      <c r="AM61" s="176"/>
      <c r="AN61" s="166"/>
      <c r="AO61" s="17"/>
      <c r="AP61" s="173"/>
      <c r="AQ61" s="173"/>
      <c r="AR61" s="166"/>
      <c r="AS61" s="192"/>
      <c r="AT61" s="167"/>
      <c r="AU61" s="167"/>
      <c r="AV61" s="168"/>
      <c r="AW61" s="171"/>
      <c r="AX61" s="167"/>
      <c r="AY61" s="169"/>
      <c r="AZ61" s="169"/>
      <c r="BA61" s="169"/>
      <c r="BB61" s="168"/>
      <c r="BC61" s="168"/>
      <c r="BD61" s="169"/>
      <c r="BE61" s="168"/>
      <c r="BF61" s="168"/>
      <c r="BG61" s="167"/>
      <c r="BH61" s="167"/>
      <c r="BI61" s="187"/>
      <c r="BK61" s="64"/>
      <c r="BL61" s="64"/>
      <c r="BM61" s="64"/>
      <c r="BN61" s="74"/>
      <c r="BO61" s="75"/>
      <c r="BP61" s="75"/>
      <c r="BQ61" s="74"/>
      <c r="BR61" s="75"/>
      <c r="BS61" s="75"/>
      <c r="BT61" s="76"/>
    </row>
    <row r="62" spans="1:99" x14ac:dyDescent="0.25">
      <c r="A62" s="181"/>
      <c r="B62" s="162"/>
      <c r="C62" s="173"/>
      <c r="D62" s="66"/>
      <c r="E62" s="173"/>
      <c r="F62" s="66"/>
      <c r="G62" s="173"/>
      <c r="H62" s="69"/>
      <c r="I62" s="69"/>
      <c r="J62" s="163"/>
      <c r="K62" s="163"/>
      <c r="L62" s="23"/>
      <c r="M62" s="163"/>
      <c r="N62" s="23"/>
      <c r="O62" s="16"/>
      <c r="P62" s="173"/>
      <c r="Q62" s="165"/>
      <c r="R62" s="165"/>
      <c r="S62" s="173"/>
      <c r="T62" s="165"/>
      <c r="U62" s="173"/>
      <c r="V62" s="165"/>
      <c r="W62" s="173"/>
      <c r="X62" s="138"/>
      <c r="Y62" s="138"/>
      <c r="Z62" s="138"/>
      <c r="AA62" s="140"/>
      <c r="AB62" s="141"/>
      <c r="AC62" s="141"/>
      <c r="AD62" s="142"/>
      <c r="AE62" s="173"/>
      <c r="AF62" s="142"/>
      <c r="AG62" s="173"/>
      <c r="AH62" s="142"/>
      <c r="AI62" s="173"/>
      <c r="AJ62" s="144"/>
      <c r="AK62" s="144"/>
      <c r="AL62" s="144"/>
      <c r="AM62" s="176"/>
      <c r="AN62" s="166"/>
      <c r="AO62" s="17"/>
      <c r="AP62" s="173"/>
      <c r="AQ62" s="173"/>
      <c r="AR62" s="166"/>
      <c r="AS62" s="192"/>
      <c r="AT62" s="167"/>
      <c r="AU62" s="167"/>
      <c r="AV62" s="168"/>
      <c r="AW62" s="171"/>
      <c r="AX62" s="167"/>
      <c r="AY62" s="169"/>
      <c r="AZ62" s="169"/>
      <c r="BA62" s="169"/>
      <c r="BB62" s="168"/>
      <c r="BC62" s="168"/>
      <c r="BD62" s="169"/>
      <c r="BE62" s="168"/>
      <c r="BF62" s="168"/>
      <c r="BG62" s="167"/>
      <c r="BH62" s="167"/>
      <c r="BI62" s="187"/>
    </row>
    <row r="63" spans="1:99" x14ac:dyDescent="0.25">
      <c r="A63" s="181"/>
      <c r="B63" s="162"/>
      <c r="C63" s="173"/>
      <c r="D63" s="66"/>
      <c r="E63" s="173"/>
      <c r="F63" s="66"/>
      <c r="G63" s="173"/>
      <c r="H63" s="69"/>
      <c r="I63" s="69"/>
      <c r="J63" s="163"/>
      <c r="K63" s="163"/>
      <c r="L63" s="23"/>
      <c r="M63" s="163"/>
      <c r="N63" s="23"/>
      <c r="O63" s="16"/>
      <c r="P63" s="173"/>
      <c r="Q63" s="165"/>
      <c r="R63" s="165"/>
      <c r="S63" s="173"/>
      <c r="T63" s="165"/>
      <c r="U63" s="173"/>
      <c r="V63" s="165"/>
      <c r="W63" s="173"/>
      <c r="X63" s="138"/>
      <c r="Y63" s="138"/>
      <c r="Z63" s="138"/>
      <c r="AA63" s="140"/>
      <c r="AB63" s="141"/>
      <c r="AC63" s="141"/>
      <c r="AD63" s="142"/>
      <c r="AE63" s="173"/>
      <c r="AF63" s="142"/>
      <c r="AG63" s="173"/>
      <c r="AH63" s="142"/>
      <c r="AI63" s="173"/>
      <c r="AJ63" s="144"/>
      <c r="AK63" s="144"/>
      <c r="AL63" s="144"/>
      <c r="AM63" s="176"/>
      <c r="AN63" s="166"/>
      <c r="AO63" s="17"/>
      <c r="AP63" s="173"/>
      <c r="AQ63" s="173"/>
      <c r="AR63" s="166"/>
      <c r="AS63" s="192"/>
      <c r="AT63" s="167"/>
      <c r="AU63" s="167"/>
      <c r="AV63" s="168"/>
      <c r="AW63" s="171"/>
      <c r="AX63" s="167"/>
      <c r="AY63" s="169"/>
      <c r="AZ63" s="169"/>
      <c r="BA63" s="169"/>
      <c r="BB63" s="168"/>
      <c r="BC63" s="168"/>
      <c r="BD63" s="169"/>
      <c r="BE63" s="168"/>
      <c r="BF63" s="168"/>
      <c r="BG63" s="167"/>
      <c r="BH63" s="167"/>
      <c r="BI63" s="187"/>
    </row>
    <row r="64" spans="1:99" x14ac:dyDescent="0.25">
      <c r="A64" s="181"/>
      <c r="B64" s="162"/>
      <c r="C64" s="173"/>
      <c r="D64" s="66"/>
      <c r="E64" s="173"/>
      <c r="F64" s="66"/>
      <c r="G64" s="173"/>
      <c r="H64" s="69"/>
      <c r="I64" s="69"/>
      <c r="J64" s="163"/>
      <c r="K64" s="163"/>
      <c r="L64" s="23"/>
      <c r="M64" s="163"/>
      <c r="N64" s="23"/>
      <c r="O64" s="16"/>
      <c r="P64" s="173"/>
      <c r="Q64" s="165"/>
      <c r="R64" s="165"/>
      <c r="S64" s="173"/>
      <c r="T64" s="165"/>
      <c r="U64" s="173"/>
      <c r="V64" s="165"/>
      <c r="W64" s="173"/>
      <c r="X64" s="138"/>
      <c r="Y64" s="138"/>
      <c r="Z64" s="138"/>
      <c r="AA64" s="140"/>
      <c r="AB64" s="141"/>
      <c r="AC64" s="141"/>
      <c r="AD64" s="142"/>
      <c r="AE64" s="173"/>
      <c r="AF64" s="142"/>
      <c r="AG64" s="173"/>
      <c r="AH64" s="142"/>
      <c r="AI64" s="173"/>
      <c r="AJ64" s="144"/>
      <c r="AK64" s="144"/>
      <c r="AL64" s="144"/>
      <c r="AM64" s="176"/>
      <c r="AN64" s="166"/>
      <c r="AO64" s="17"/>
      <c r="AP64" s="173"/>
      <c r="AQ64" s="173"/>
      <c r="AR64" s="166"/>
      <c r="AS64" s="192"/>
      <c r="AT64" s="167"/>
      <c r="AU64" s="167"/>
      <c r="AV64" s="168"/>
      <c r="AW64" s="171"/>
      <c r="AX64" s="167"/>
      <c r="AY64" s="169"/>
      <c r="AZ64" s="169"/>
      <c r="BA64" s="169"/>
      <c r="BB64" s="168"/>
      <c r="BC64" s="168"/>
      <c r="BD64" s="169"/>
      <c r="BE64" s="168"/>
      <c r="BF64" s="168"/>
      <c r="BG64" s="167"/>
      <c r="BH64" s="167"/>
      <c r="BI64" s="187"/>
    </row>
    <row r="65" spans="1:75" x14ac:dyDescent="0.25">
      <c r="A65" s="181"/>
      <c r="B65" s="162"/>
      <c r="C65" s="173"/>
      <c r="D65" s="66"/>
      <c r="E65" s="173"/>
      <c r="F65" s="66"/>
      <c r="G65" s="173"/>
      <c r="H65" s="69"/>
      <c r="I65" s="69"/>
      <c r="J65" s="163"/>
      <c r="K65" s="163"/>
      <c r="L65" s="23"/>
      <c r="M65" s="163"/>
      <c r="N65" s="23"/>
      <c r="O65" s="16"/>
      <c r="P65" s="173"/>
      <c r="Q65" s="165"/>
      <c r="R65" s="165"/>
      <c r="S65" s="173"/>
      <c r="T65" s="165"/>
      <c r="U65" s="173"/>
      <c r="V65" s="165"/>
      <c r="W65" s="173"/>
      <c r="X65" s="138"/>
      <c r="Y65" s="138"/>
      <c r="Z65" s="138"/>
      <c r="AA65" s="140"/>
      <c r="AB65" s="141"/>
      <c r="AC65" s="141"/>
      <c r="AD65" s="142"/>
      <c r="AE65" s="173"/>
      <c r="AF65" s="142"/>
      <c r="AG65" s="173"/>
      <c r="AH65" s="142"/>
      <c r="AI65" s="173"/>
      <c r="AJ65" s="144"/>
      <c r="AK65" s="144"/>
      <c r="AL65" s="144"/>
      <c r="AM65" s="176"/>
      <c r="AN65" s="166"/>
      <c r="AO65" s="17"/>
      <c r="AP65" s="173"/>
      <c r="AQ65" s="173"/>
      <c r="AR65" s="166"/>
      <c r="AS65" s="192"/>
      <c r="AT65" s="167"/>
      <c r="AU65" s="167"/>
      <c r="AV65" s="168"/>
      <c r="AW65" s="171"/>
      <c r="AX65" s="167"/>
      <c r="AY65" s="169"/>
      <c r="AZ65" s="169"/>
      <c r="BA65" s="169"/>
      <c r="BB65" s="168"/>
      <c r="BC65" s="168"/>
      <c r="BD65" s="169"/>
      <c r="BE65" s="168"/>
      <c r="BF65" s="168"/>
      <c r="BG65" s="167"/>
      <c r="BH65" s="167"/>
      <c r="BI65" s="187"/>
    </row>
    <row r="66" spans="1:75" x14ac:dyDescent="0.25">
      <c r="A66" s="181"/>
      <c r="B66" s="162"/>
      <c r="C66" s="173"/>
      <c r="D66" s="66"/>
      <c r="E66" s="173"/>
      <c r="F66" s="66"/>
      <c r="G66" s="173"/>
      <c r="H66" s="69"/>
      <c r="I66" s="69"/>
      <c r="J66" s="163"/>
      <c r="K66" s="163"/>
      <c r="L66" s="23"/>
      <c r="M66" s="163"/>
      <c r="N66" s="23"/>
      <c r="O66" s="16"/>
      <c r="P66" s="173"/>
      <c r="Q66" s="165"/>
      <c r="R66" s="165"/>
      <c r="S66" s="173"/>
      <c r="T66" s="165"/>
      <c r="U66" s="173"/>
      <c r="V66" s="165"/>
      <c r="W66" s="173"/>
      <c r="X66" s="138"/>
      <c r="Y66" s="138"/>
      <c r="Z66" s="138"/>
      <c r="AA66" s="140"/>
      <c r="AB66" s="141"/>
      <c r="AC66" s="141"/>
      <c r="AD66" s="142"/>
      <c r="AE66" s="173"/>
      <c r="AF66" s="142"/>
      <c r="AG66" s="173"/>
      <c r="AH66" s="142"/>
      <c r="AI66" s="173"/>
      <c r="AJ66" s="144"/>
      <c r="AK66" s="144"/>
      <c r="AL66" s="144"/>
      <c r="AM66" s="176"/>
      <c r="AN66" s="166"/>
      <c r="AO66" s="17"/>
      <c r="AP66" s="173"/>
      <c r="AQ66" s="173"/>
      <c r="AR66" s="166"/>
      <c r="AS66" s="192"/>
      <c r="AT66" s="167"/>
      <c r="AU66" s="167"/>
      <c r="AV66" s="168"/>
      <c r="AW66" s="171"/>
      <c r="AX66" s="167"/>
      <c r="AY66" s="169"/>
      <c r="AZ66" s="169"/>
      <c r="BA66" s="169"/>
      <c r="BB66" s="168"/>
      <c r="BC66" s="168"/>
      <c r="BD66" s="169"/>
      <c r="BE66" s="168"/>
      <c r="BF66" s="168"/>
      <c r="BG66" s="167"/>
      <c r="BH66" s="167"/>
      <c r="BI66" s="187"/>
    </row>
    <row r="67" spans="1:75" x14ac:dyDescent="0.25">
      <c r="A67" s="181"/>
      <c r="B67" s="162"/>
      <c r="C67" s="173"/>
      <c r="D67" s="66"/>
      <c r="E67" s="173"/>
      <c r="F67" s="66"/>
      <c r="G67" s="173"/>
      <c r="H67" s="69"/>
      <c r="I67" s="69"/>
      <c r="J67" s="163"/>
      <c r="K67" s="163"/>
      <c r="L67" s="23"/>
      <c r="M67" s="163"/>
      <c r="N67" s="23"/>
      <c r="O67" s="16"/>
      <c r="P67" s="173"/>
      <c r="Q67" s="165"/>
      <c r="R67" s="165"/>
      <c r="S67" s="173"/>
      <c r="T67" s="165"/>
      <c r="U67" s="173"/>
      <c r="V67" s="165"/>
      <c r="W67" s="173"/>
      <c r="X67" s="138"/>
      <c r="Y67" s="138"/>
      <c r="Z67" s="138"/>
      <c r="AA67" s="140"/>
      <c r="AB67" s="141"/>
      <c r="AC67" s="141"/>
      <c r="AD67" s="142"/>
      <c r="AE67" s="173"/>
      <c r="AF67" s="142"/>
      <c r="AG67" s="173"/>
      <c r="AH67" s="142"/>
      <c r="AI67" s="173"/>
      <c r="AJ67" s="144"/>
      <c r="AK67" s="144"/>
      <c r="AL67" s="144"/>
      <c r="AM67" s="176"/>
      <c r="AN67" s="166"/>
      <c r="AO67" s="17"/>
      <c r="AP67" s="173"/>
      <c r="AQ67" s="173"/>
      <c r="AR67" s="166"/>
      <c r="AS67" s="192"/>
      <c r="AT67" s="167"/>
      <c r="AU67" s="167"/>
      <c r="AV67" s="168"/>
      <c r="AW67" s="171"/>
      <c r="AX67" s="167"/>
      <c r="AY67" s="169"/>
      <c r="AZ67" s="169"/>
      <c r="BA67" s="169"/>
      <c r="BB67" s="168"/>
      <c r="BC67" s="168"/>
      <c r="BD67" s="169"/>
      <c r="BE67" s="168"/>
      <c r="BF67" s="168"/>
      <c r="BG67" s="167"/>
      <c r="BH67" s="167"/>
      <c r="BI67" s="187"/>
    </row>
    <row r="68" spans="1:75" x14ac:dyDescent="0.25">
      <c r="A68" s="181"/>
      <c r="B68" s="162"/>
      <c r="C68" s="173"/>
      <c r="D68" s="66"/>
      <c r="E68" s="173"/>
      <c r="F68" s="66"/>
      <c r="G68" s="173"/>
      <c r="H68" s="69"/>
      <c r="I68" s="69"/>
      <c r="J68" s="163"/>
      <c r="K68" s="163"/>
      <c r="L68" s="23"/>
      <c r="M68" s="163"/>
      <c r="N68" s="23"/>
      <c r="O68" s="16"/>
      <c r="P68" s="173"/>
      <c r="Q68" s="165"/>
      <c r="R68" s="165"/>
      <c r="S68" s="173"/>
      <c r="T68" s="165"/>
      <c r="U68" s="173"/>
      <c r="V68" s="165"/>
      <c r="W68" s="173"/>
      <c r="X68" s="138"/>
      <c r="Y68" s="138"/>
      <c r="Z68" s="138"/>
      <c r="AA68" s="140"/>
      <c r="AB68" s="141"/>
      <c r="AC68" s="141"/>
      <c r="AD68" s="142"/>
      <c r="AE68" s="173"/>
      <c r="AF68" s="142"/>
      <c r="AG68" s="173"/>
      <c r="AH68" s="142"/>
      <c r="AI68" s="173"/>
      <c r="AJ68" s="144"/>
      <c r="AK68" s="144"/>
      <c r="AL68" s="144"/>
      <c r="AM68" s="176"/>
      <c r="AN68" s="166"/>
      <c r="AO68" s="17"/>
      <c r="AP68" s="173"/>
      <c r="AQ68" s="173"/>
      <c r="AR68" s="166"/>
      <c r="AS68" s="192"/>
      <c r="AT68" s="167"/>
      <c r="AU68" s="167"/>
      <c r="AV68" s="168"/>
      <c r="AW68" s="171"/>
      <c r="AX68" s="167"/>
      <c r="AY68" s="169"/>
      <c r="AZ68" s="169"/>
      <c r="BA68" s="169"/>
      <c r="BB68" s="168"/>
      <c r="BC68" s="168"/>
      <c r="BD68" s="169"/>
      <c r="BE68" s="168"/>
      <c r="BF68" s="168"/>
      <c r="BG68" s="167"/>
      <c r="BH68" s="167"/>
      <c r="BI68" s="187"/>
    </row>
    <row r="69" spans="1:75" x14ac:dyDescent="0.25">
      <c r="A69" s="181"/>
      <c r="B69" s="162"/>
      <c r="C69" s="173"/>
      <c r="D69" s="66"/>
      <c r="E69" s="173"/>
      <c r="F69" s="66"/>
      <c r="G69" s="173"/>
      <c r="H69" s="69"/>
      <c r="I69" s="69"/>
      <c r="J69" s="163"/>
      <c r="K69" s="163"/>
      <c r="L69" s="23"/>
      <c r="M69" s="163"/>
      <c r="N69" s="23"/>
      <c r="O69" s="16"/>
      <c r="P69" s="173"/>
      <c r="Q69" s="165"/>
      <c r="R69" s="165"/>
      <c r="S69" s="173"/>
      <c r="T69" s="165"/>
      <c r="U69" s="173"/>
      <c r="V69" s="165"/>
      <c r="W69" s="173"/>
      <c r="X69" s="138"/>
      <c r="Y69" s="138"/>
      <c r="Z69" s="138"/>
      <c r="AA69" s="140"/>
      <c r="AB69" s="141"/>
      <c r="AC69" s="141"/>
      <c r="AD69" s="142"/>
      <c r="AE69" s="173"/>
      <c r="AF69" s="142"/>
      <c r="AG69" s="173"/>
      <c r="AH69" s="142"/>
      <c r="AI69" s="173"/>
      <c r="AJ69" s="144"/>
      <c r="AK69" s="144"/>
      <c r="AL69" s="144"/>
      <c r="AM69" s="176"/>
      <c r="AN69" s="166"/>
      <c r="AO69" s="17"/>
      <c r="AP69" s="173"/>
      <c r="AQ69" s="173"/>
      <c r="AR69" s="166"/>
      <c r="AS69" s="192"/>
      <c r="AT69" s="167"/>
      <c r="AU69" s="167"/>
      <c r="AV69" s="168"/>
      <c r="AW69" s="171"/>
      <c r="AX69" s="167"/>
      <c r="AY69" s="169"/>
      <c r="AZ69" s="169"/>
      <c r="BA69" s="169"/>
      <c r="BB69" s="168"/>
      <c r="BC69" s="168"/>
      <c r="BD69" s="169"/>
      <c r="BE69" s="168"/>
      <c r="BF69" s="168"/>
      <c r="BG69" s="167"/>
      <c r="BH69" s="167"/>
      <c r="BI69" s="187"/>
    </row>
    <row r="70" spans="1:75" x14ac:dyDescent="0.25">
      <c r="A70" s="181"/>
      <c r="B70" s="162"/>
      <c r="C70" s="173"/>
      <c r="D70" s="66"/>
      <c r="E70" s="173"/>
      <c r="F70" s="66"/>
      <c r="G70" s="173"/>
      <c r="H70" s="69"/>
      <c r="I70" s="69"/>
      <c r="J70" s="163"/>
      <c r="K70" s="163"/>
      <c r="L70" s="23"/>
      <c r="M70" s="163"/>
      <c r="N70" s="23"/>
      <c r="O70" s="16"/>
      <c r="P70" s="173"/>
      <c r="Q70" s="165"/>
      <c r="R70" s="165"/>
      <c r="S70" s="173"/>
      <c r="T70" s="165"/>
      <c r="U70" s="173"/>
      <c r="V70" s="165"/>
      <c r="W70" s="173"/>
      <c r="X70" s="138"/>
      <c r="Y70" s="138"/>
      <c r="Z70" s="138"/>
      <c r="AA70" s="140"/>
      <c r="AB70" s="141"/>
      <c r="AC70" s="141"/>
      <c r="AD70" s="142"/>
      <c r="AE70" s="173"/>
      <c r="AF70" s="142"/>
      <c r="AG70" s="173"/>
      <c r="AH70" s="142"/>
      <c r="AI70" s="173"/>
      <c r="AJ70" s="144"/>
      <c r="AK70" s="144"/>
      <c r="AL70" s="144"/>
      <c r="AM70" s="176"/>
      <c r="AN70" s="166"/>
      <c r="AO70" s="17"/>
      <c r="AP70" s="173"/>
      <c r="AQ70" s="173"/>
      <c r="AR70" s="166"/>
      <c r="AS70" s="192"/>
      <c r="AT70" s="167"/>
      <c r="AU70" s="167"/>
      <c r="AV70" s="168"/>
      <c r="AW70" s="171"/>
      <c r="AX70" s="167"/>
      <c r="AY70" s="169"/>
      <c r="AZ70" s="169"/>
      <c r="BA70" s="169"/>
      <c r="BB70" s="168"/>
      <c r="BC70" s="168"/>
      <c r="BD70" s="169"/>
      <c r="BE70" s="168"/>
      <c r="BF70" s="168"/>
      <c r="BG70" s="167"/>
      <c r="BH70" s="167"/>
      <c r="BI70" s="187"/>
    </row>
    <row r="71" spans="1:75" x14ac:dyDescent="0.25">
      <c r="A71" s="182"/>
      <c r="B71" s="162"/>
      <c r="C71" s="173"/>
      <c r="D71" s="66"/>
      <c r="E71" s="173"/>
      <c r="F71" s="66"/>
      <c r="G71" s="173"/>
      <c r="H71" s="174"/>
      <c r="I71" s="174"/>
      <c r="J71" s="163"/>
      <c r="K71" s="163"/>
      <c r="L71" s="23"/>
      <c r="M71" s="163"/>
      <c r="N71" s="23"/>
      <c r="O71" s="175"/>
      <c r="P71" s="173"/>
      <c r="Q71" s="165"/>
      <c r="R71" s="165"/>
      <c r="S71" s="173"/>
      <c r="T71" s="165"/>
      <c r="U71" s="173"/>
      <c r="V71" s="165"/>
      <c r="W71" s="173"/>
      <c r="X71" s="138"/>
      <c r="Y71" s="138"/>
      <c r="Z71" s="138"/>
      <c r="AA71" s="140"/>
      <c r="AB71" s="141"/>
      <c r="AC71" s="141"/>
      <c r="AD71" s="142"/>
      <c r="AE71" s="173"/>
      <c r="AF71" s="142"/>
      <c r="AG71" s="173"/>
      <c r="AH71" s="142"/>
      <c r="AI71" s="173"/>
      <c r="AJ71" s="144"/>
      <c r="AK71" s="144"/>
      <c r="AL71" s="144"/>
      <c r="AM71" s="176"/>
      <c r="AN71" s="166"/>
      <c r="AO71" s="166"/>
      <c r="AP71" s="173"/>
      <c r="AQ71" s="173"/>
      <c r="AR71" s="166"/>
      <c r="AS71" s="192"/>
      <c r="AT71" s="167"/>
      <c r="AU71" s="167"/>
      <c r="AV71" s="168"/>
      <c r="AW71" s="171"/>
      <c r="AX71" s="167"/>
      <c r="AY71" s="169"/>
      <c r="AZ71" s="169"/>
      <c r="BA71" s="169"/>
      <c r="BB71" s="168"/>
      <c r="BC71" s="168"/>
      <c r="BD71" s="169"/>
      <c r="BE71" s="168"/>
      <c r="BF71" s="168"/>
      <c r="BG71" s="167"/>
      <c r="BH71" s="167"/>
      <c r="BI71" s="187"/>
      <c r="BJ71" s="178"/>
      <c r="BK71" s="178"/>
      <c r="BL71" s="179"/>
      <c r="BM71" s="179"/>
      <c r="BN71" s="179"/>
      <c r="BO71" s="179"/>
      <c r="BP71" s="179"/>
      <c r="BQ71" s="179"/>
      <c r="BR71" s="179"/>
      <c r="BS71" s="179"/>
      <c r="BT71" s="179"/>
      <c r="BU71" s="179"/>
      <c r="BV71" s="179"/>
      <c r="BW71" s="179"/>
    </row>
    <row r="72" spans="1:75" x14ac:dyDescent="0.25">
      <c r="A72" s="182"/>
      <c r="B72" s="162"/>
      <c r="C72" s="173"/>
      <c r="D72" s="66"/>
      <c r="E72" s="173"/>
      <c r="F72" s="66"/>
      <c r="G72" s="173"/>
      <c r="H72" s="174"/>
      <c r="I72" s="174"/>
      <c r="J72" s="163"/>
      <c r="K72" s="163"/>
      <c r="L72" s="23"/>
      <c r="M72" s="163"/>
      <c r="N72" s="23"/>
      <c r="O72" s="177"/>
      <c r="P72" s="173"/>
      <c r="Q72" s="165"/>
      <c r="R72" s="165"/>
      <c r="S72" s="173"/>
      <c r="T72" s="165"/>
      <c r="U72" s="173"/>
      <c r="V72" s="165"/>
      <c r="W72" s="173"/>
      <c r="X72" s="138"/>
      <c r="Y72" s="138"/>
      <c r="Z72" s="138"/>
      <c r="AA72" s="140"/>
      <c r="AB72" s="141"/>
      <c r="AC72" s="141"/>
      <c r="AD72" s="142"/>
      <c r="AE72" s="173"/>
      <c r="AF72" s="142"/>
      <c r="AG72" s="173"/>
      <c r="AH72" s="142"/>
      <c r="AI72" s="173"/>
      <c r="AJ72" s="144"/>
      <c r="AK72" s="144"/>
      <c r="AL72" s="144"/>
      <c r="AM72" s="176"/>
      <c r="AN72" s="166"/>
      <c r="AO72" s="166"/>
      <c r="AP72" s="173"/>
      <c r="AQ72" s="173"/>
      <c r="AR72" s="166"/>
      <c r="AS72" s="191"/>
      <c r="AT72" s="167"/>
      <c r="AU72" s="167"/>
      <c r="AV72" s="168"/>
      <c r="AW72" s="171"/>
      <c r="AX72" s="167"/>
      <c r="AY72" s="169"/>
      <c r="AZ72" s="169"/>
      <c r="BA72" s="169"/>
      <c r="BB72" s="168"/>
      <c r="BC72" s="168"/>
      <c r="BD72" s="169"/>
      <c r="BE72" s="168"/>
      <c r="BF72" s="168"/>
      <c r="BG72" s="167"/>
      <c r="BH72" s="167"/>
      <c r="BI72" s="187"/>
    </row>
    <row r="73" spans="1:75" x14ac:dyDescent="0.25">
      <c r="A73" s="182"/>
      <c r="B73" s="162"/>
      <c r="C73" s="173"/>
      <c r="D73" s="66"/>
      <c r="E73" s="173"/>
      <c r="F73" s="66"/>
      <c r="G73" s="173"/>
      <c r="H73" s="174"/>
      <c r="I73" s="174"/>
      <c r="J73" s="163"/>
      <c r="K73" s="163"/>
      <c r="L73" s="23"/>
      <c r="M73" s="163"/>
      <c r="N73" s="23"/>
      <c r="O73" s="177"/>
      <c r="P73" s="173"/>
      <c r="Q73" s="165"/>
      <c r="R73" s="165"/>
      <c r="S73" s="173"/>
      <c r="T73" s="165"/>
      <c r="U73" s="173"/>
      <c r="V73" s="165"/>
      <c r="W73" s="173"/>
      <c r="X73" s="138"/>
      <c r="Y73" s="138"/>
      <c r="Z73" s="138"/>
      <c r="AA73" s="140"/>
      <c r="AB73" s="141"/>
      <c r="AC73" s="141"/>
      <c r="AD73" s="142"/>
      <c r="AE73" s="173"/>
      <c r="AF73" s="142"/>
      <c r="AG73" s="173"/>
      <c r="AH73" s="142"/>
      <c r="AI73" s="173"/>
      <c r="AJ73" s="144"/>
      <c r="AK73" s="144"/>
      <c r="AL73" s="144"/>
      <c r="AM73" s="176"/>
      <c r="AN73" s="166"/>
      <c r="AO73" s="166"/>
      <c r="AP73" s="173"/>
      <c r="AQ73" s="173"/>
      <c r="AR73" s="166"/>
      <c r="AS73" s="191"/>
      <c r="AT73" s="167"/>
      <c r="AU73" s="167"/>
      <c r="AV73" s="168"/>
      <c r="AW73" s="171"/>
      <c r="AX73" s="167"/>
      <c r="AY73" s="169"/>
      <c r="AZ73" s="169"/>
      <c r="BA73" s="169"/>
      <c r="BB73" s="168"/>
      <c r="BC73" s="168"/>
      <c r="BD73" s="169"/>
      <c r="BE73" s="168"/>
      <c r="BF73" s="168"/>
      <c r="BG73" s="167"/>
      <c r="BH73" s="167"/>
      <c r="BI73" s="187"/>
    </row>
    <row r="74" spans="1:75" x14ac:dyDescent="0.25">
      <c r="A74" s="182"/>
      <c r="B74" s="162"/>
      <c r="C74" s="173"/>
      <c r="D74" s="66"/>
      <c r="E74" s="173"/>
      <c r="F74" s="66"/>
      <c r="G74" s="173"/>
      <c r="H74" s="174"/>
      <c r="I74" s="174"/>
      <c r="J74" s="163"/>
      <c r="K74" s="163"/>
      <c r="L74" s="23"/>
      <c r="M74" s="163"/>
      <c r="N74" s="23"/>
      <c r="O74" s="177"/>
      <c r="P74" s="173"/>
      <c r="Q74" s="165"/>
      <c r="R74" s="165"/>
      <c r="S74" s="173"/>
      <c r="T74" s="165"/>
      <c r="U74" s="173"/>
      <c r="V74" s="165"/>
      <c r="W74" s="173"/>
      <c r="X74" s="138"/>
      <c r="Y74" s="138"/>
      <c r="Z74" s="138"/>
      <c r="AA74" s="140"/>
      <c r="AB74" s="141"/>
      <c r="AC74" s="141"/>
      <c r="AD74" s="142"/>
      <c r="AE74" s="173"/>
      <c r="AF74" s="142"/>
      <c r="AG74" s="173"/>
      <c r="AH74" s="142"/>
      <c r="AI74" s="173"/>
      <c r="AJ74" s="144"/>
      <c r="AK74" s="144"/>
      <c r="AL74" s="144"/>
      <c r="AM74" s="176"/>
      <c r="AN74" s="166"/>
      <c r="AO74" s="166"/>
      <c r="AP74" s="173"/>
      <c r="AQ74" s="173"/>
      <c r="AR74" s="166"/>
      <c r="AS74" s="191"/>
      <c r="AT74" s="167"/>
      <c r="AU74" s="167"/>
      <c r="AV74" s="168"/>
      <c r="AW74" s="171"/>
      <c r="AX74" s="167"/>
      <c r="AY74" s="169"/>
      <c r="AZ74" s="169"/>
      <c r="BA74" s="169"/>
      <c r="BB74" s="168"/>
      <c r="BC74" s="168"/>
      <c r="BD74" s="169"/>
      <c r="BE74" s="168"/>
      <c r="BF74" s="168"/>
      <c r="BG74" s="167"/>
      <c r="BH74" s="167"/>
      <c r="BI74" s="187"/>
    </row>
    <row r="75" spans="1:75" x14ac:dyDescent="0.25">
      <c r="A75" s="182"/>
      <c r="B75" s="162"/>
      <c r="C75" s="173"/>
      <c r="D75" s="66"/>
      <c r="E75" s="173"/>
      <c r="F75" s="66"/>
      <c r="G75" s="173"/>
      <c r="H75" s="174"/>
      <c r="I75" s="174"/>
      <c r="J75" s="163"/>
      <c r="K75" s="163"/>
      <c r="L75" s="23"/>
      <c r="M75" s="163"/>
      <c r="N75" s="23"/>
      <c r="O75" s="177"/>
      <c r="P75" s="173"/>
      <c r="Q75" s="165"/>
      <c r="R75" s="165"/>
      <c r="S75" s="173"/>
      <c r="T75" s="165"/>
      <c r="U75" s="173"/>
      <c r="V75" s="165"/>
      <c r="W75" s="173"/>
      <c r="X75" s="138"/>
      <c r="Y75" s="138"/>
      <c r="Z75" s="138"/>
      <c r="AA75" s="140"/>
      <c r="AB75" s="141"/>
      <c r="AC75" s="141"/>
      <c r="AD75" s="142"/>
      <c r="AE75" s="173"/>
      <c r="AF75" s="142"/>
      <c r="AG75" s="173"/>
      <c r="AH75" s="142"/>
      <c r="AI75" s="173"/>
      <c r="AJ75" s="144"/>
      <c r="AK75" s="144"/>
      <c r="AL75" s="144"/>
      <c r="AM75" s="176"/>
      <c r="AN75" s="166"/>
      <c r="AO75" s="166"/>
      <c r="AP75" s="173"/>
      <c r="AQ75" s="173"/>
      <c r="AR75" s="166"/>
      <c r="AS75" s="191"/>
      <c r="AT75" s="167"/>
      <c r="AU75" s="167"/>
      <c r="AV75" s="168"/>
      <c r="AW75" s="171"/>
      <c r="AX75" s="167"/>
      <c r="AY75" s="169"/>
      <c r="AZ75" s="169"/>
      <c r="BA75" s="169"/>
      <c r="BB75" s="168"/>
      <c r="BC75" s="168"/>
      <c r="BD75" s="169"/>
      <c r="BE75" s="168"/>
      <c r="BF75" s="168"/>
      <c r="BG75" s="167"/>
      <c r="BH75" s="167"/>
      <c r="BI75" s="187"/>
    </row>
    <row r="76" spans="1:75" x14ac:dyDescent="0.25">
      <c r="A76" s="183"/>
      <c r="H76" s="46"/>
      <c r="I76" s="46"/>
      <c r="J76" s="5"/>
      <c r="K76" s="5"/>
      <c r="L76" s="23"/>
      <c r="M76" s="5"/>
      <c r="N76" s="23"/>
      <c r="O76" s="7"/>
      <c r="P76" s="7"/>
      <c r="AN76" s="8"/>
      <c r="AO76" s="8"/>
      <c r="AP76" s="21"/>
      <c r="AQ76" s="8"/>
      <c r="AR76" s="17"/>
      <c r="AS76" s="191"/>
      <c r="AT76" s="167"/>
      <c r="AU76" s="167"/>
      <c r="AV76" s="168"/>
      <c r="AW76" s="171"/>
      <c r="AX76" s="167"/>
      <c r="AY76" s="169"/>
      <c r="AZ76" s="169"/>
      <c r="BA76" s="169"/>
      <c r="BB76" s="168"/>
      <c r="BC76" s="168"/>
      <c r="BD76" s="169"/>
      <c r="BE76" s="168"/>
      <c r="BF76" s="168"/>
      <c r="BG76" s="167"/>
      <c r="BH76" s="167"/>
      <c r="BI76" s="187"/>
    </row>
    <row r="77" spans="1:75" x14ac:dyDescent="0.25">
      <c r="A77" s="183"/>
      <c r="H77" s="46"/>
      <c r="I77" s="46"/>
      <c r="J77" s="5"/>
      <c r="K77" s="5"/>
      <c r="L77" s="23"/>
      <c r="M77" s="5"/>
      <c r="N77" s="23"/>
      <c r="O77" s="7"/>
      <c r="P77" s="7"/>
      <c r="AN77" s="8"/>
      <c r="AO77" s="8"/>
      <c r="AP77" s="21"/>
      <c r="AQ77" s="8"/>
      <c r="AR77" s="17"/>
      <c r="AS77" s="191"/>
      <c r="AT77" s="167"/>
      <c r="AU77" s="167"/>
      <c r="AV77" s="168"/>
      <c r="AW77" s="171"/>
      <c r="AX77" s="167"/>
      <c r="AY77" s="169"/>
      <c r="AZ77" s="169"/>
      <c r="BA77" s="169"/>
      <c r="BB77" s="168"/>
      <c r="BC77" s="168"/>
      <c r="BD77" s="169"/>
      <c r="BE77" s="168"/>
      <c r="BF77" s="168"/>
      <c r="BG77" s="167"/>
      <c r="BH77" s="167"/>
      <c r="BI77" s="187"/>
    </row>
    <row r="78" spans="1:75" x14ac:dyDescent="0.25">
      <c r="A78" s="183"/>
      <c r="H78" s="46"/>
      <c r="I78" s="46"/>
      <c r="J78" s="5"/>
      <c r="K78" s="5"/>
      <c r="L78" s="23"/>
      <c r="M78" s="5"/>
      <c r="N78" s="23"/>
      <c r="O78" s="7"/>
      <c r="P78" s="7"/>
      <c r="AN78" s="8"/>
      <c r="AO78" s="8"/>
      <c r="AP78" s="21"/>
      <c r="AQ78" s="8"/>
      <c r="AR78" s="17"/>
      <c r="AS78" s="191"/>
      <c r="AT78" s="167"/>
      <c r="AU78" s="167"/>
      <c r="AV78" s="168"/>
      <c r="AW78" s="171"/>
      <c r="AX78" s="167"/>
      <c r="AY78" s="169"/>
      <c r="AZ78" s="169"/>
      <c r="BA78" s="169"/>
      <c r="BB78" s="168"/>
      <c r="BC78" s="168"/>
      <c r="BD78" s="169"/>
      <c r="BE78" s="168"/>
      <c r="BF78" s="168"/>
      <c r="BG78" s="167"/>
      <c r="BH78" s="167"/>
      <c r="BI78" s="187"/>
    </row>
    <row r="79" spans="1:75" x14ac:dyDescent="0.25">
      <c r="A79" s="183"/>
      <c r="H79" s="46"/>
      <c r="I79" s="46"/>
      <c r="J79" s="5"/>
      <c r="K79" s="5"/>
      <c r="L79" s="23"/>
      <c r="M79" s="5"/>
      <c r="N79" s="23"/>
      <c r="O79" s="7"/>
      <c r="P79" s="7"/>
      <c r="AN79" s="8"/>
      <c r="AO79" s="8"/>
      <c r="AP79" s="21"/>
      <c r="AQ79" s="8"/>
      <c r="AR79" s="17"/>
      <c r="AS79" s="191"/>
      <c r="AT79" s="167"/>
      <c r="AU79" s="167"/>
      <c r="AV79" s="168"/>
      <c r="AW79" s="171"/>
      <c r="AX79" s="167"/>
      <c r="AY79" s="169"/>
      <c r="AZ79" s="169"/>
      <c r="BA79" s="169"/>
      <c r="BB79" s="168"/>
      <c r="BC79" s="168"/>
      <c r="BD79" s="169"/>
      <c r="BE79" s="168"/>
      <c r="BF79" s="168"/>
      <c r="BG79" s="167"/>
      <c r="BH79" s="167"/>
      <c r="BI79" s="187"/>
    </row>
    <row r="80" spans="1:75" x14ac:dyDescent="0.25">
      <c r="A80" s="183"/>
      <c r="H80" s="46"/>
      <c r="I80" s="46"/>
      <c r="J80" s="5"/>
      <c r="K80" s="5"/>
      <c r="L80" s="23"/>
      <c r="M80" s="5"/>
      <c r="N80" s="23"/>
      <c r="O80" s="7"/>
      <c r="P80" s="7"/>
      <c r="AN80" s="8"/>
      <c r="AO80" s="8"/>
      <c r="AP80" s="21"/>
      <c r="AQ80" s="8"/>
      <c r="AR80" s="17"/>
      <c r="AS80" s="191"/>
      <c r="AT80" s="167"/>
      <c r="AU80" s="167"/>
      <c r="AV80" s="168"/>
      <c r="AW80" s="171"/>
      <c r="AX80" s="167"/>
      <c r="AY80" s="169"/>
      <c r="AZ80" s="169"/>
      <c r="BA80" s="169"/>
      <c r="BB80" s="168"/>
      <c r="BC80" s="168"/>
      <c r="BD80" s="169"/>
      <c r="BE80" s="168"/>
      <c r="BF80" s="168"/>
      <c r="BG80" s="167"/>
      <c r="BH80" s="167"/>
      <c r="BI80" s="187"/>
    </row>
    <row r="81" spans="1:61" x14ac:dyDescent="0.25">
      <c r="A81" s="183"/>
      <c r="H81" s="46"/>
      <c r="I81" s="46"/>
      <c r="J81" s="5"/>
      <c r="K81" s="5"/>
      <c r="L81" s="23"/>
      <c r="M81" s="5"/>
      <c r="N81" s="23"/>
      <c r="O81" s="7"/>
      <c r="P81" s="7"/>
      <c r="AN81" s="8"/>
      <c r="AO81" s="8"/>
      <c r="AP81" s="21"/>
      <c r="AQ81" s="8"/>
      <c r="AR81" s="17"/>
      <c r="AS81" s="191"/>
      <c r="AT81" s="167"/>
      <c r="AU81" s="167"/>
      <c r="AV81" s="168"/>
      <c r="AW81" s="171"/>
      <c r="AX81" s="167"/>
      <c r="AY81" s="169"/>
      <c r="AZ81" s="169"/>
      <c r="BA81" s="169"/>
      <c r="BB81" s="168"/>
      <c r="BC81" s="168"/>
      <c r="BD81" s="169"/>
      <c r="BE81" s="168"/>
      <c r="BF81" s="168"/>
      <c r="BG81" s="167"/>
      <c r="BH81" s="167"/>
      <c r="BI81" s="187"/>
    </row>
    <row r="82" spans="1:61" x14ac:dyDescent="0.25">
      <c r="A82" s="183"/>
      <c r="H82" s="46"/>
      <c r="I82" s="46"/>
      <c r="J82" s="5"/>
      <c r="K82" s="5"/>
      <c r="L82" s="23"/>
      <c r="M82" s="5"/>
      <c r="N82" s="23"/>
      <c r="O82" s="7"/>
      <c r="P82" s="7"/>
      <c r="AN82" s="8"/>
      <c r="AO82" s="8"/>
      <c r="AP82" s="21"/>
      <c r="AQ82" s="8"/>
      <c r="AR82" s="17"/>
      <c r="AS82" s="191"/>
      <c r="AT82" s="167"/>
      <c r="AU82" s="167"/>
      <c r="AV82" s="168"/>
      <c r="AW82" s="171"/>
      <c r="AX82" s="167"/>
      <c r="AY82" s="169"/>
      <c r="AZ82" s="169"/>
      <c r="BA82" s="169"/>
      <c r="BB82" s="168"/>
      <c r="BC82" s="168"/>
      <c r="BD82" s="169"/>
      <c r="BE82" s="168"/>
      <c r="BF82" s="168"/>
      <c r="BG82" s="167"/>
      <c r="BH82" s="167"/>
      <c r="BI82" s="187"/>
    </row>
    <row r="83" spans="1:61" x14ac:dyDescent="0.25">
      <c r="A83" s="183"/>
      <c r="H83" s="46"/>
      <c r="I83" s="46"/>
      <c r="J83" s="5"/>
      <c r="K83" s="5"/>
      <c r="L83" s="23"/>
      <c r="M83" s="5"/>
      <c r="N83" s="23"/>
      <c r="O83" s="7"/>
      <c r="P83" s="7"/>
      <c r="AN83" s="8"/>
      <c r="AO83" s="8"/>
      <c r="AP83" s="21"/>
      <c r="AQ83" s="8"/>
      <c r="AR83" s="17"/>
      <c r="AS83" s="191"/>
      <c r="AT83" s="167"/>
      <c r="AU83" s="167"/>
      <c r="AV83" s="168"/>
      <c r="AW83" s="171"/>
      <c r="AX83" s="167"/>
      <c r="AY83" s="169"/>
      <c r="AZ83" s="169"/>
      <c r="BA83" s="169"/>
      <c r="BB83" s="168"/>
      <c r="BC83" s="168"/>
      <c r="BD83" s="169"/>
      <c r="BE83" s="168"/>
      <c r="BF83" s="168"/>
      <c r="BG83" s="167"/>
      <c r="BH83" s="167"/>
      <c r="BI83" s="187"/>
    </row>
    <row r="84" spans="1:61" x14ac:dyDescent="0.25">
      <c r="A84" s="183"/>
      <c r="H84" s="46"/>
      <c r="I84" s="46"/>
      <c r="J84" s="5"/>
      <c r="K84" s="5"/>
      <c r="L84" s="23"/>
      <c r="M84" s="5"/>
      <c r="N84" s="23"/>
      <c r="O84" s="7"/>
      <c r="P84" s="7"/>
      <c r="AN84" s="8"/>
      <c r="AO84" s="8"/>
      <c r="AP84" s="21"/>
      <c r="AQ84" s="8"/>
      <c r="AR84" s="17"/>
      <c r="AS84" s="191"/>
      <c r="AT84" s="167"/>
      <c r="AU84" s="167"/>
      <c r="AV84" s="168"/>
      <c r="AW84" s="171"/>
      <c r="AX84" s="167"/>
      <c r="AY84" s="169"/>
      <c r="AZ84" s="169"/>
      <c r="BA84" s="169"/>
      <c r="BB84" s="168"/>
      <c r="BC84" s="168"/>
      <c r="BD84" s="169"/>
      <c r="BE84" s="168"/>
      <c r="BF84" s="168"/>
      <c r="BG84" s="167"/>
      <c r="BH84" s="167"/>
      <c r="BI84" s="187"/>
    </row>
    <row r="85" spans="1:61" x14ac:dyDescent="0.25">
      <c r="A85" s="183"/>
      <c r="H85" s="46"/>
      <c r="I85" s="46"/>
      <c r="J85" s="5"/>
      <c r="K85" s="5"/>
      <c r="L85" s="23"/>
      <c r="M85" s="5"/>
      <c r="N85" s="23"/>
      <c r="O85" s="7"/>
      <c r="P85" s="7"/>
      <c r="AN85" s="8"/>
      <c r="AO85" s="8"/>
      <c r="AP85" s="21"/>
      <c r="AQ85" s="8"/>
      <c r="AR85" s="17"/>
      <c r="AS85" s="191"/>
      <c r="AT85" s="167"/>
      <c r="AU85" s="167"/>
      <c r="AV85" s="168"/>
      <c r="AW85" s="171"/>
      <c r="AX85" s="167"/>
      <c r="AY85" s="169"/>
      <c r="AZ85" s="169"/>
      <c r="BA85" s="169"/>
      <c r="BB85" s="168"/>
      <c r="BC85" s="168"/>
      <c r="BD85" s="169"/>
      <c r="BE85" s="168"/>
      <c r="BF85" s="168"/>
      <c r="BG85" s="167"/>
      <c r="BH85" s="167"/>
      <c r="BI85" s="187"/>
    </row>
    <row r="86" spans="1:61" x14ac:dyDescent="0.25">
      <c r="A86" s="183"/>
      <c r="H86" s="46"/>
      <c r="I86" s="46"/>
      <c r="L86" s="23"/>
      <c r="N86" s="23"/>
      <c r="AR86" s="3"/>
      <c r="AS86" s="36"/>
      <c r="AT86" s="167"/>
      <c r="AU86" s="167"/>
      <c r="AV86" s="168"/>
      <c r="AW86" s="171"/>
      <c r="AX86" s="167"/>
      <c r="AY86" s="169"/>
      <c r="AZ86" s="169"/>
      <c r="BA86" s="169"/>
      <c r="BB86" s="168"/>
      <c r="BC86" s="168"/>
      <c r="BD86" s="169"/>
      <c r="BE86" s="168"/>
      <c r="BF86" s="168"/>
      <c r="BG86" s="167"/>
      <c r="BH86" s="167"/>
      <c r="BI86" s="187"/>
    </row>
    <row r="87" spans="1:61" x14ac:dyDescent="0.25">
      <c r="A87" s="183"/>
      <c r="H87" s="46"/>
      <c r="I87" s="46"/>
      <c r="L87" s="23"/>
      <c r="N87" s="23"/>
      <c r="AR87" s="3"/>
      <c r="AS87" s="36"/>
      <c r="AT87" s="167"/>
      <c r="AU87" s="167"/>
      <c r="AV87" s="168"/>
      <c r="AW87" s="171"/>
      <c r="AX87" s="167"/>
      <c r="AY87" s="169"/>
      <c r="AZ87" s="169"/>
      <c r="BA87" s="169"/>
      <c r="BB87" s="168"/>
      <c r="BC87" s="168"/>
      <c r="BD87" s="169"/>
      <c r="BE87" s="168"/>
      <c r="BF87" s="168"/>
      <c r="BG87" s="167"/>
      <c r="BH87" s="167"/>
      <c r="BI87" s="187"/>
    </row>
    <row r="88" spans="1:61" x14ac:dyDescent="0.25">
      <c r="A88" s="183"/>
      <c r="H88" s="46"/>
      <c r="I88" s="46"/>
      <c r="L88" s="23"/>
      <c r="N88" s="23"/>
      <c r="AR88" s="3"/>
      <c r="AS88" s="36"/>
      <c r="AT88" s="167"/>
      <c r="AU88" s="167"/>
      <c r="AV88" s="168"/>
      <c r="AW88" s="171"/>
      <c r="AX88" s="167"/>
      <c r="AY88" s="169"/>
      <c r="AZ88" s="169"/>
      <c r="BA88" s="169"/>
      <c r="BB88" s="168"/>
      <c r="BC88" s="168"/>
      <c r="BD88" s="169"/>
      <c r="BE88" s="168"/>
      <c r="BF88" s="168"/>
      <c r="BG88" s="167"/>
      <c r="BH88" s="167"/>
      <c r="BI88" s="187"/>
    </row>
    <row r="89" spans="1:61" x14ac:dyDescent="0.25">
      <c r="A89" s="183"/>
      <c r="H89" s="46"/>
      <c r="I89" s="46"/>
      <c r="L89" s="23"/>
      <c r="N89" s="23"/>
      <c r="AR89" s="3"/>
      <c r="AS89" s="36"/>
      <c r="AT89" s="167"/>
      <c r="AU89" s="167"/>
      <c r="AV89" s="168"/>
      <c r="AW89" s="171"/>
      <c r="AX89" s="167"/>
      <c r="AY89" s="169"/>
      <c r="AZ89" s="169"/>
      <c r="BA89" s="169"/>
      <c r="BB89" s="168"/>
      <c r="BC89" s="168"/>
      <c r="BD89" s="169"/>
      <c r="BE89" s="168"/>
      <c r="BF89" s="168"/>
      <c r="BG89" s="167"/>
      <c r="BH89" s="167"/>
      <c r="BI89" s="187"/>
    </row>
    <row r="90" spans="1:61" x14ac:dyDescent="0.25">
      <c r="A90" s="183"/>
      <c r="H90" s="46"/>
      <c r="I90" s="46"/>
      <c r="L90" s="23"/>
      <c r="N90" s="23"/>
      <c r="AR90" s="3"/>
      <c r="AS90" s="36"/>
      <c r="AT90" s="167"/>
      <c r="AU90" s="167"/>
      <c r="AV90" s="168"/>
      <c r="AW90" s="171"/>
      <c r="AX90" s="167"/>
      <c r="AY90" s="169"/>
      <c r="AZ90" s="169"/>
      <c r="BA90" s="169"/>
      <c r="BB90" s="168"/>
      <c r="BC90" s="168"/>
      <c r="BD90" s="169"/>
      <c r="BE90" s="168"/>
      <c r="BF90" s="168"/>
      <c r="BG90" s="167"/>
      <c r="BH90" s="167"/>
      <c r="BI90" s="187"/>
    </row>
    <row r="91" spans="1:61" x14ac:dyDescent="0.25">
      <c r="A91" s="183"/>
      <c r="H91" s="46"/>
      <c r="I91" s="46"/>
      <c r="L91" s="23"/>
      <c r="N91" s="23"/>
      <c r="AR91" s="3"/>
      <c r="AS91" s="36"/>
      <c r="AT91" s="167"/>
      <c r="AU91" s="167"/>
      <c r="AV91" s="168"/>
      <c r="AW91" s="171"/>
      <c r="AX91" s="167"/>
      <c r="AY91" s="169"/>
      <c r="AZ91" s="169"/>
      <c r="BA91" s="169"/>
      <c r="BB91" s="168"/>
      <c r="BC91" s="168"/>
      <c r="BD91" s="169"/>
      <c r="BE91" s="168"/>
      <c r="BF91" s="168"/>
      <c r="BG91" s="167"/>
      <c r="BH91" s="167"/>
      <c r="BI91" s="187"/>
    </row>
    <row r="92" spans="1:61" x14ac:dyDescent="0.25">
      <c r="A92" s="183"/>
      <c r="H92" s="46"/>
      <c r="I92" s="46"/>
      <c r="L92" s="23"/>
      <c r="N92" s="23"/>
      <c r="AR92" s="3"/>
      <c r="AS92" s="36"/>
      <c r="AT92" s="167"/>
      <c r="AU92" s="167"/>
      <c r="AV92" s="168"/>
      <c r="AW92" s="171"/>
      <c r="AX92" s="167"/>
      <c r="AY92" s="169"/>
      <c r="AZ92" s="169"/>
      <c r="BA92" s="169"/>
      <c r="BB92" s="168"/>
      <c r="BC92" s="168"/>
      <c r="BD92" s="169"/>
      <c r="BE92" s="168"/>
      <c r="BF92" s="168"/>
      <c r="BG92" s="167"/>
      <c r="BH92" s="167"/>
      <c r="BI92" s="187"/>
    </row>
    <row r="93" spans="1:61" x14ac:dyDescent="0.25">
      <c r="A93" s="183"/>
      <c r="H93" s="46"/>
      <c r="I93" s="46"/>
      <c r="L93" s="23"/>
      <c r="N93" s="23"/>
      <c r="AR93" s="3"/>
      <c r="AS93" s="36"/>
      <c r="AT93" s="167"/>
      <c r="AU93" s="167"/>
      <c r="AV93" s="168"/>
      <c r="AW93" s="171"/>
      <c r="AX93" s="167"/>
      <c r="AY93" s="169"/>
      <c r="AZ93" s="169"/>
      <c r="BA93" s="169"/>
      <c r="BB93" s="168"/>
      <c r="BC93" s="168"/>
      <c r="BD93" s="169"/>
      <c r="BE93" s="168"/>
      <c r="BF93" s="168"/>
      <c r="BG93" s="167"/>
      <c r="BH93" s="167"/>
      <c r="BI93" s="187"/>
    </row>
    <row r="94" spans="1:61" x14ac:dyDescent="0.25">
      <c r="A94" s="183"/>
      <c r="H94" s="46"/>
      <c r="I94" s="46"/>
      <c r="L94" s="23"/>
      <c r="N94" s="23"/>
      <c r="AR94" s="3"/>
      <c r="AS94" s="36"/>
      <c r="AT94" s="167"/>
      <c r="AU94" s="167"/>
      <c r="AV94" s="168"/>
      <c r="AW94" s="171"/>
      <c r="AX94" s="167"/>
      <c r="AY94" s="169"/>
      <c r="AZ94" s="169"/>
      <c r="BA94" s="169"/>
      <c r="BB94" s="168"/>
      <c r="BC94" s="168"/>
      <c r="BD94" s="169"/>
      <c r="BE94" s="168"/>
      <c r="BF94" s="168"/>
      <c r="BG94" s="167"/>
      <c r="BH94" s="167"/>
      <c r="BI94" s="187"/>
    </row>
    <row r="95" spans="1:61" x14ac:dyDescent="0.25">
      <c r="A95" s="183"/>
      <c r="H95" s="46"/>
      <c r="I95" s="46"/>
      <c r="L95" s="23"/>
      <c r="N95" s="23"/>
      <c r="AR95" s="3"/>
      <c r="AS95" s="36"/>
      <c r="AT95" s="167"/>
      <c r="AU95" s="167"/>
      <c r="AV95" s="168"/>
      <c r="AW95" s="171"/>
      <c r="AX95" s="167"/>
      <c r="AY95" s="169"/>
      <c r="AZ95" s="169"/>
      <c r="BA95" s="169"/>
      <c r="BB95" s="168"/>
      <c r="BC95" s="168"/>
      <c r="BD95" s="169"/>
      <c r="BE95" s="168"/>
      <c r="BF95" s="168"/>
      <c r="BG95" s="167"/>
      <c r="BH95" s="167"/>
      <c r="BI95" s="187"/>
    </row>
    <row r="96" spans="1:61" x14ac:dyDescent="0.25">
      <c r="A96" s="183"/>
      <c r="H96" s="46"/>
      <c r="I96" s="46"/>
      <c r="L96" s="23"/>
      <c r="N96" s="23"/>
      <c r="AR96" s="3"/>
      <c r="AS96" s="36"/>
      <c r="AT96" s="167"/>
      <c r="AU96" s="167"/>
      <c r="AV96" s="168"/>
      <c r="AW96" s="171"/>
      <c r="AX96" s="167"/>
      <c r="AY96" s="169"/>
      <c r="AZ96" s="169"/>
      <c r="BA96" s="169"/>
      <c r="BB96" s="168"/>
      <c r="BC96" s="168"/>
      <c r="BD96" s="169"/>
      <c r="BE96" s="168"/>
      <c r="BF96" s="168"/>
      <c r="BG96" s="167"/>
      <c r="BH96" s="167"/>
      <c r="BI96" s="187"/>
    </row>
    <row r="97" spans="1:61" x14ac:dyDescent="0.25">
      <c r="A97" s="183"/>
      <c r="H97" s="46"/>
      <c r="I97" s="46"/>
      <c r="L97" s="23"/>
      <c r="N97" s="23"/>
      <c r="AR97" s="3"/>
      <c r="AS97" s="36"/>
      <c r="AT97" s="167"/>
      <c r="AU97" s="167"/>
      <c r="AV97" s="168"/>
      <c r="AW97" s="171"/>
      <c r="AX97" s="167"/>
      <c r="AY97" s="169"/>
      <c r="AZ97" s="169"/>
      <c r="BA97" s="169"/>
      <c r="BB97" s="168"/>
      <c r="BC97" s="168"/>
      <c r="BD97" s="169"/>
      <c r="BE97" s="168"/>
      <c r="BF97" s="168"/>
      <c r="BG97" s="167"/>
      <c r="BH97" s="167"/>
      <c r="BI97" s="187"/>
    </row>
    <row r="98" spans="1:61" x14ac:dyDescent="0.25">
      <c r="A98" s="183"/>
      <c r="H98" s="46"/>
      <c r="I98" s="46"/>
      <c r="L98" s="23"/>
      <c r="N98" s="23"/>
      <c r="AR98" s="3"/>
      <c r="AS98" s="36"/>
      <c r="AT98" s="167"/>
      <c r="AU98" s="167"/>
      <c r="AV98" s="168"/>
      <c r="AW98" s="171"/>
      <c r="AX98" s="167"/>
      <c r="AY98" s="169"/>
      <c r="AZ98" s="169"/>
      <c r="BA98" s="169"/>
      <c r="BB98" s="168"/>
      <c r="BC98" s="168"/>
      <c r="BD98" s="169"/>
      <c r="BE98" s="168"/>
      <c r="BF98" s="168"/>
      <c r="BG98" s="167"/>
      <c r="BH98" s="167"/>
      <c r="BI98" s="187"/>
    </row>
    <row r="99" spans="1:61" x14ac:dyDescent="0.25">
      <c r="A99" s="183"/>
      <c r="H99" s="46"/>
      <c r="I99" s="46"/>
      <c r="L99" s="23"/>
      <c r="N99" s="23"/>
      <c r="AR99" s="3"/>
      <c r="AS99" s="36"/>
      <c r="AT99" s="167"/>
      <c r="AU99" s="167"/>
      <c r="AV99" s="168"/>
      <c r="AW99" s="171"/>
      <c r="AX99" s="167"/>
      <c r="AY99" s="169"/>
      <c r="AZ99" s="169"/>
      <c r="BA99" s="169"/>
      <c r="BB99" s="168"/>
      <c r="BC99" s="168"/>
      <c r="BD99" s="169"/>
      <c r="BE99" s="168"/>
      <c r="BF99" s="168"/>
      <c r="BG99" s="167"/>
      <c r="BH99" s="167"/>
      <c r="BI99" s="187"/>
    </row>
    <row r="100" spans="1:61" x14ac:dyDescent="0.25">
      <c r="A100" s="183"/>
      <c r="H100" s="46"/>
      <c r="I100" s="46"/>
      <c r="L100" s="23"/>
      <c r="N100" s="23"/>
      <c r="AR100" s="3"/>
      <c r="AS100" s="36"/>
      <c r="AT100" s="167"/>
      <c r="AU100" s="167"/>
      <c r="AV100" s="168"/>
      <c r="AW100" s="171"/>
      <c r="AX100" s="167"/>
      <c r="AY100" s="169"/>
      <c r="AZ100" s="169"/>
      <c r="BA100" s="169"/>
      <c r="BB100" s="168"/>
      <c r="BC100" s="168"/>
      <c r="BD100" s="169"/>
      <c r="BE100" s="168"/>
      <c r="BF100" s="168"/>
      <c r="BG100" s="167"/>
      <c r="BH100" s="167"/>
      <c r="BI100" s="187"/>
    </row>
    <row r="101" spans="1:61" x14ac:dyDescent="0.25">
      <c r="A101" s="183"/>
      <c r="H101" s="46"/>
      <c r="I101" s="46"/>
      <c r="L101" s="23"/>
      <c r="N101" s="23"/>
      <c r="AR101" s="3"/>
      <c r="AS101" s="36"/>
      <c r="AT101" s="167"/>
      <c r="AU101" s="167"/>
      <c r="AV101" s="168"/>
      <c r="AW101" s="171"/>
      <c r="AX101" s="167"/>
      <c r="AY101" s="169"/>
      <c r="AZ101" s="169"/>
      <c r="BA101" s="169"/>
      <c r="BB101" s="168"/>
      <c r="BC101" s="168"/>
      <c r="BD101" s="169"/>
      <c r="BE101" s="168"/>
      <c r="BF101" s="168"/>
      <c r="BG101" s="167"/>
      <c r="BH101" s="167"/>
      <c r="BI101" s="187"/>
    </row>
    <row r="102" spans="1:61" x14ac:dyDescent="0.25">
      <c r="A102" s="183"/>
      <c r="H102" s="46"/>
      <c r="I102" s="46"/>
      <c r="L102" s="23"/>
      <c r="N102" s="23"/>
      <c r="AR102" s="3"/>
      <c r="AS102" s="36"/>
      <c r="AT102" s="167"/>
      <c r="AU102" s="167"/>
      <c r="AV102" s="168"/>
      <c r="AW102" s="171"/>
      <c r="AX102" s="167"/>
      <c r="AY102" s="169"/>
      <c r="AZ102" s="169"/>
      <c r="BA102" s="169"/>
      <c r="BB102" s="168"/>
      <c r="BC102" s="168"/>
      <c r="BD102" s="169"/>
      <c r="BE102" s="168"/>
      <c r="BF102" s="168"/>
      <c r="BG102" s="167"/>
      <c r="BH102" s="167"/>
      <c r="BI102" s="187"/>
    </row>
    <row r="103" spans="1:61" x14ac:dyDescent="0.25">
      <c r="A103" s="183"/>
      <c r="H103" s="46"/>
      <c r="I103" s="46"/>
      <c r="L103" s="23"/>
      <c r="N103" s="23"/>
      <c r="AR103" s="3"/>
      <c r="AS103" s="36"/>
      <c r="AT103" s="167"/>
      <c r="AU103" s="167"/>
      <c r="AV103" s="168"/>
      <c r="AW103" s="171"/>
      <c r="AX103" s="167"/>
      <c r="AY103" s="169"/>
      <c r="AZ103" s="169"/>
      <c r="BA103" s="169"/>
      <c r="BB103" s="168"/>
      <c r="BC103" s="168"/>
      <c r="BD103" s="169"/>
      <c r="BE103" s="168"/>
      <c r="BF103" s="168"/>
      <c r="BG103" s="167"/>
      <c r="BH103" s="167"/>
      <c r="BI103" s="187"/>
    </row>
    <row r="104" spans="1:61" x14ac:dyDescent="0.25">
      <c r="A104" s="183"/>
      <c r="H104" s="46"/>
      <c r="I104" s="46"/>
      <c r="L104" s="23"/>
      <c r="N104" s="23"/>
      <c r="AR104" s="3"/>
      <c r="AS104" s="36"/>
      <c r="AT104" s="167"/>
      <c r="AU104" s="167"/>
      <c r="AV104" s="168"/>
      <c r="AW104" s="171"/>
      <c r="AX104" s="167"/>
      <c r="AY104" s="169"/>
      <c r="AZ104" s="169"/>
      <c r="BA104" s="169"/>
      <c r="BB104" s="168"/>
      <c r="BC104" s="168"/>
      <c r="BD104" s="169"/>
      <c r="BE104" s="168"/>
      <c r="BF104" s="168"/>
      <c r="BG104" s="167"/>
      <c r="BH104" s="167"/>
      <c r="BI104" s="187"/>
    </row>
    <row r="105" spans="1:61" x14ac:dyDescent="0.25">
      <c r="A105" s="183"/>
      <c r="H105" s="46"/>
      <c r="I105" s="46"/>
      <c r="L105" s="23"/>
      <c r="N105" s="23"/>
      <c r="AR105" s="3"/>
      <c r="AS105" s="36"/>
      <c r="AT105" s="167"/>
      <c r="AU105" s="167"/>
      <c r="AV105" s="168"/>
      <c r="AW105" s="171"/>
      <c r="AX105" s="167"/>
      <c r="AY105" s="169"/>
      <c r="AZ105" s="169"/>
      <c r="BA105" s="169"/>
      <c r="BB105" s="168"/>
      <c r="BC105" s="168"/>
      <c r="BD105" s="169"/>
      <c r="BE105" s="168"/>
      <c r="BF105" s="168"/>
      <c r="BG105" s="167"/>
      <c r="BH105" s="167"/>
      <c r="BI105" s="187"/>
    </row>
    <row r="106" spans="1:61" x14ac:dyDescent="0.25">
      <c r="A106" s="183"/>
      <c r="H106" s="46"/>
      <c r="I106" s="46"/>
      <c r="L106" s="23"/>
      <c r="N106" s="23"/>
      <c r="AR106" s="3"/>
      <c r="AS106" s="36"/>
      <c r="AT106" s="167"/>
      <c r="AU106" s="167"/>
      <c r="AV106" s="168"/>
      <c r="AW106" s="171"/>
      <c r="AX106" s="167"/>
      <c r="AY106" s="169"/>
      <c r="AZ106" s="169"/>
      <c r="BA106" s="169"/>
      <c r="BB106" s="168"/>
      <c r="BC106" s="168"/>
      <c r="BD106" s="169"/>
      <c r="BE106" s="168"/>
      <c r="BF106" s="168"/>
      <c r="BG106" s="167"/>
      <c r="BH106" s="167"/>
      <c r="BI106" s="187"/>
    </row>
    <row r="107" spans="1:61" x14ac:dyDescent="0.25">
      <c r="A107" s="183"/>
      <c r="H107" s="46"/>
      <c r="I107" s="46"/>
      <c r="L107" s="23"/>
      <c r="N107" s="23"/>
      <c r="AR107" s="3"/>
      <c r="AS107" s="36"/>
      <c r="AT107" s="167"/>
      <c r="AU107" s="167"/>
      <c r="AV107" s="168"/>
      <c r="AW107" s="171"/>
      <c r="AX107" s="167"/>
      <c r="AY107" s="169"/>
      <c r="AZ107" s="169"/>
      <c r="BA107" s="169"/>
      <c r="BB107" s="168"/>
      <c r="BC107" s="168"/>
      <c r="BD107" s="169"/>
      <c r="BE107" s="168"/>
      <c r="BF107" s="168"/>
      <c r="BG107" s="167"/>
      <c r="BH107" s="167"/>
      <c r="BI107" s="187"/>
    </row>
    <row r="108" spans="1:61" x14ac:dyDescent="0.25">
      <c r="A108" s="183"/>
      <c r="H108" s="46"/>
      <c r="I108" s="46"/>
      <c r="L108" s="23"/>
      <c r="N108" s="23"/>
      <c r="AR108" s="3"/>
      <c r="AS108" s="36"/>
      <c r="AT108" s="167"/>
      <c r="AU108" s="167"/>
      <c r="AV108" s="168"/>
      <c r="AW108" s="171"/>
      <c r="AX108" s="167"/>
      <c r="AY108" s="169"/>
      <c r="AZ108" s="169"/>
      <c r="BA108" s="169"/>
      <c r="BB108" s="168"/>
      <c r="BC108" s="168"/>
      <c r="BD108" s="169"/>
      <c r="BE108" s="168"/>
      <c r="BF108" s="168"/>
      <c r="BG108" s="167"/>
      <c r="BH108" s="167"/>
      <c r="BI108" s="187"/>
    </row>
    <row r="109" spans="1:61" x14ac:dyDescent="0.25">
      <c r="A109" s="183"/>
      <c r="H109" s="46"/>
      <c r="I109" s="46"/>
      <c r="L109" s="23"/>
      <c r="N109" s="23"/>
      <c r="AR109" s="3"/>
      <c r="AS109" s="36"/>
      <c r="AT109" s="167"/>
      <c r="AU109" s="167"/>
      <c r="AV109" s="168"/>
      <c r="AW109" s="171"/>
      <c r="AX109" s="167"/>
      <c r="AY109" s="169"/>
      <c r="AZ109" s="169"/>
      <c r="BA109" s="169"/>
      <c r="BB109" s="168"/>
      <c r="BC109" s="168"/>
      <c r="BD109" s="169"/>
      <c r="BE109" s="168"/>
      <c r="BF109" s="168"/>
      <c r="BG109" s="167"/>
      <c r="BH109" s="167"/>
      <c r="BI109" s="187"/>
    </row>
    <row r="110" spans="1:61" x14ac:dyDescent="0.25">
      <c r="A110" s="183"/>
      <c r="H110" s="46"/>
      <c r="I110" s="46"/>
      <c r="L110" s="23"/>
      <c r="N110" s="23"/>
      <c r="AR110" s="3"/>
      <c r="AS110" s="36"/>
      <c r="AT110" s="167"/>
      <c r="AU110" s="167"/>
      <c r="AV110" s="168"/>
      <c r="AW110" s="171"/>
      <c r="AX110" s="167"/>
      <c r="AY110" s="169"/>
      <c r="AZ110" s="169"/>
      <c r="BA110" s="169"/>
      <c r="BB110" s="168"/>
      <c r="BC110" s="168"/>
      <c r="BD110" s="169"/>
      <c r="BE110" s="168"/>
      <c r="BF110" s="168"/>
      <c r="BG110" s="167"/>
      <c r="BH110" s="167"/>
      <c r="BI110" s="187"/>
    </row>
    <row r="111" spans="1:61" x14ac:dyDescent="0.25">
      <c r="A111" s="183"/>
      <c r="H111" s="46"/>
      <c r="I111" s="46"/>
      <c r="L111" s="23"/>
      <c r="N111" s="23"/>
      <c r="AR111" s="3"/>
      <c r="AS111" s="36"/>
      <c r="AT111" s="167"/>
      <c r="AU111" s="167"/>
      <c r="AV111" s="168"/>
      <c r="AW111" s="171"/>
      <c r="AX111" s="167"/>
      <c r="AY111" s="169"/>
      <c r="AZ111" s="169"/>
      <c r="BA111" s="169"/>
      <c r="BB111" s="168"/>
      <c r="BC111" s="168"/>
      <c r="BD111" s="169"/>
      <c r="BE111" s="168"/>
      <c r="BF111" s="168"/>
      <c r="BG111" s="167"/>
      <c r="BH111" s="167"/>
      <c r="BI111" s="187"/>
    </row>
    <row r="112" spans="1:61" x14ac:dyDescent="0.25">
      <c r="A112" s="183"/>
      <c r="H112" s="46"/>
      <c r="I112" s="46"/>
      <c r="L112" s="23"/>
      <c r="N112" s="23"/>
      <c r="AR112" s="3"/>
      <c r="AS112" s="36"/>
      <c r="AT112" s="167"/>
      <c r="AU112" s="167"/>
      <c r="AV112" s="168"/>
      <c r="AW112" s="171"/>
      <c r="AX112" s="167"/>
      <c r="AY112" s="169"/>
      <c r="AZ112" s="169"/>
      <c r="BA112" s="169"/>
      <c r="BB112" s="168"/>
      <c r="BC112" s="168"/>
      <c r="BD112" s="169"/>
      <c r="BE112" s="168"/>
      <c r="BF112" s="168"/>
      <c r="BG112" s="167"/>
      <c r="BH112" s="167"/>
      <c r="BI112" s="187"/>
    </row>
    <row r="113" spans="1:61" x14ac:dyDescent="0.25">
      <c r="A113" s="183"/>
      <c r="H113" s="46"/>
      <c r="I113" s="46"/>
      <c r="L113" s="23"/>
      <c r="N113" s="23"/>
      <c r="AR113" s="3"/>
      <c r="AS113" s="36"/>
      <c r="AT113" s="167"/>
      <c r="AU113" s="167"/>
      <c r="AV113" s="168"/>
      <c r="AW113" s="171"/>
      <c r="AX113" s="167"/>
      <c r="AY113" s="169"/>
      <c r="AZ113" s="169"/>
      <c r="BA113" s="169"/>
      <c r="BB113" s="168"/>
      <c r="BC113" s="168"/>
      <c r="BD113" s="169"/>
      <c r="BE113" s="168"/>
      <c r="BF113" s="168"/>
      <c r="BG113" s="167"/>
      <c r="BH113" s="167"/>
      <c r="BI113" s="187"/>
    </row>
    <row r="114" spans="1:61" x14ac:dyDescent="0.25">
      <c r="A114" s="183"/>
      <c r="H114" s="46"/>
      <c r="I114" s="46"/>
      <c r="L114" s="23"/>
      <c r="N114" s="23"/>
      <c r="AR114" s="3"/>
      <c r="AS114" s="36"/>
      <c r="AT114" s="167"/>
      <c r="AU114" s="167"/>
      <c r="AV114" s="168"/>
      <c r="AW114" s="171"/>
      <c r="AX114" s="167"/>
      <c r="AY114" s="169"/>
      <c r="AZ114" s="169"/>
      <c r="BA114" s="169"/>
      <c r="BB114" s="168"/>
      <c r="BC114" s="168"/>
      <c r="BD114" s="169"/>
      <c r="BE114" s="168"/>
      <c r="BF114" s="168"/>
      <c r="BG114" s="167"/>
      <c r="BH114" s="167"/>
      <c r="BI114" s="187"/>
    </row>
    <row r="115" spans="1:61" x14ac:dyDescent="0.25">
      <c r="A115" s="183"/>
      <c r="H115" s="46"/>
      <c r="I115" s="46"/>
      <c r="L115" s="23"/>
      <c r="N115" s="23"/>
      <c r="AR115" s="3"/>
      <c r="AS115" s="36"/>
      <c r="AT115" s="167"/>
      <c r="AU115" s="167"/>
      <c r="AV115" s="168"/>
      <c r="AW115" s="171"/>
      <c r="AX115" s="167"/>
      <c r="AY115" s="169"/>
      <c r="AZ115" s="169"/>
      <c r="BA115" s="169"/>
      <c r="BB115" s="168"/>
      <c r="BC115" s="168"/>
      <c r="BD115" s="169"/>
      <c r="BE115" s="168"/>
      <c r="BF115" s="168"/>
      <c r="BG115" s="167"/>
      <c r="BH115" s="167"/>
      <c r="BI115" s="187"/>
    </row>
    <row r="116" spans="1:61" x14ac:dyDescent="0.25">
      <c r="A116" s="183"/>
      <c r="H116" s="46"/>
      <c r="I116" s="46"/>
      <c r="L116" s="23"/>
      <c r="N116" s="23"/>
      <c r="AR116" s="3"/>
      <c r="AS116" s="36"/>
      <c r="AT116" s="167"/>
      <c r="AU116" s="167"/>
      <c r="AV116" s="168"/>
      <c r="AW116" s="171"/>
      <c r="AX116" s="167"/>
      <c r="AY116" s="169"/>
      <c r="AZ116" s="169"/>
      <c r="BA116" s="169"/>
      <c r="BB116" s="168"/>
      <c r="BC116" s="168"/>
      <c r="BD116" s="169"/>
      <c r="BE116" s="168"/>
      <c r="BF116" s="168"/>
      <c r="BG116" s="167"/>
      <c r="BH116" s="167"/>
      <c r="BI116" s="187"/>
    </row>
    <row r="117" spans="1:61" x14ac:dyDescent="0.25">
      <c r="A117" s="183"/>
      <c r="H117" s="46"/>
      <c r="I117" s="46"/>
      <c r="L117" s="23"/>
      <c r="N117" s="23"/>
      <c r="AR117" s="3"/>
      <c r="AS117" s="36"/>
      <c r="AT117" s="167"/>
      <c r="AU117" s="167"/>
      <c r="AV117" s="168"/>
      <c r="AW117" s="171"/>
      <c r="AX117" s="167"/>
      <c r="AY117" s="169"/>
      <c r="AZ117" s="169"/>
      <c r="BA117" s="169"/>
      <c r="BB117" s="168"/>
      <c r="BC117" s="168"/>
      <c r="BD117" s="169"/>
      <c r="BE117" s="168"/>
      <c r="BF117" s="168"/>
      <c r="BG117" s="167"/>
      <c r="BH117" s="167"/>
      <c r="BI117" s="187"/>
    </row>
    <row r="118" spans="1:61" x14ac:dyDescent="0.25">
      <c r="A118" s="183"/>
      <c r="H118" s="46"/>
      <c r="I118" s="46"/>
      <c r="L118" s="23"/>
      <c r="N118" s="23"/>
      <c r="AR118" s="3"/>
      <c r="AS118" s="36"/>
      <c r="AT118" s="167"/>
      <c r="AU118" s="167"/>
      <c r="AV118" s="168"/>
      <c r="AW118" s="171"/>
      <c r="AX118" s="167"/>
      <c r="AY118" s="169"/>
      <c r="AZ118" s="169"/>
      <c r="BA118" s="169"/>
      <c r="BB118" s="168"/>
      <c r="BC118" s="168"/>
      <c r="BD118" s="169"/>
      <c r="BE118" s="168"/>
      <c r="BF118" s="168"/>
      <c r="BG118" s="167"/>
      <c r="BH118" s="167"/>
      <c r="BI118" s="187"/>
    </row>
    <row r="119" spans="1:61" x14ac:dyDescent="0.25">
      <c r="A119" s="183"/>
      <c r="H119" s="46"/>
      <c r="I119" s="46"/>
      <c r="L119" s="23"/>
      <c r="N119" s="23"/>
      <c r="AR119" s="3"/>
      <c r="AS119" s="36"/>
      <c r="AT119" s="167"/>
      <c r="AU119" s="167"/>
      <c r="AV119" s="168"/>
      <c r="AW119" s="171"/>
      <c r="AX119" s="167"/>
      <c r="AY119" s="169"/>
      <c r="AZ119" s="169"/>
      <c r="BA119" s="169"/>
      <c r="BB119" s="168"/>
      <c r="BC119" s="168"/>
      <c r="BD119" s="169"/>
      <c r="BE119" s="168"/>
      <c r="BF119" s="168"/>
      <c r="BG119" s="167"/>
      <c r="BH119" s="167"/>
      <c r="BI119" s="187"/>
    </row>
    <row r="120" spans="1:61" x14ac:dyDescent="0.25">
      <c r="A120" s="183"/>
      <c r="H120" s="46"/>
      <c r="I120" s="46"/>
      <c r="L120" s="23"/>
      <c r="N120" s="23"/>
      <c r="AR120" s="3"/>
      <c r="AS120" s="36"/>
      <c r="AT120" s="167"/>
      <c r="AU120" s="167"/>
      <c r="AV120" s="168"/>
      <c r="AW120" s="171"/>
      <c r="AX120" s="167"/>
      <c r="AY120" s="169"/>
      <c r="AZ120" s="169"/>
      <c r="BA120" s="169"/>
      <c r="BB120" s="168"/>
      <c r="BC120" s="168"/>
      <c r="BD120" s="169"/>
      <c r="BE120" s="168"/>
      <c r="BF120" s="168"/>
      <c r="BG120" s="167"/>
      <c r="BH120" s="167"/>
      <c r="BI120" s="187"/>
    </row>
    <row r="121" spans="1:61" x14ac:dyDescent="0.25">
      <c r="A121" s="183"/>
      <c r="H121" s="46"/>
      <c r="I121" s="46"/>
      <c r="L121" s="23"/>
      <c r="N121" s="23"/>
      <c r="AR121" s="3"/>
      <c r="AS121" s="36"/>
      <c r="AT121" s="167"/>
      <c r="AU121" s="167"/>
      <c r="AV121" s="168"/>
      <c r="AW121" s="171"/>
      <c r="AX121" s="167"/>
      <c r="AY121" s="169"/>
      <c r="AZ121" s="169"/>
      <c r="BA121" s="169"/>
      <c r="BB121" s="168"/>
      <c r="BC121" s="168"/>
      <c r="BD121" s="169"/>
      <c r="BE121" s="168"/>
      <c r="BF121" s="168"/>
      <c r="BG121" s="167"/>
      <c r="BH121" s="167"/>
      <c r="BI121" s="187"/>
    </row>
    <row r="122" spans="1:61" x14ac:dyDescent="0.25">
      <c r="A122" s="183"/>
      <c r="H122" s="46"/>
      <c r="I122" s="46"/>
      <c r="L122" s="23"/>
      <c r="N122" s="23"/>
      <c r="AR122" s="3"/>
      <c r="AS122" s="36"/>
      <c r="AT122" s="167"/>
      <c r="AU122" s="167"/>
      <c r="AV122" s="168"/>
      <c r="AW122" s="171"/>
      <c r="AX122" s="167"/>
      <c r="AY122" s="169"/>
      <c r="AZ122" s="169"/>
      <c r="BA122" s="169"/>
      <c r="BB122" s="168"/>
      <c r="BC122" s="168"/>
      <c r="BD122" s="169"/>
      <c r="BE122" s="168"/>
      <c r="BF122" s="168"/>
      <c r="BG122" s="167"/>
      <c r="BH122" s="167"/>
      <c r="BI122" s="187"/>
    </row>
    <row r="123" spans="1:61" x14ac:dyDescent="0.25">
      <c r="A123" s="183"/>
      <c r="H123" s="46"/>
      <c r="I123" s="46"/>
      <c r="L123" s="23"/>
      <c r="N123" s="23"/>
      <c r="AR123" s="3"/>
      <c r="AS123" s="36"/>
      <c r="AT123" s="167"/>
      <c r="AU123" s="167"/>
      <c r="AV123" s="168"/>
      <c r="AW123" s="171"/>
      <c r="AX123" s="167"/>
      <c r="AY123" s="169"/>
      <c r="AZ123" s="169"/>
      <c r="BA123" s="169"/>
      <c r="BB123" s="168"/>
      <c r="BC123" s="168"/>
      <c r="BD123" s="169"/>
      <c r="BE123" s="168"/>
      <c r="BF123" s="168"/>
      <c r="BG123" s="167"/>
      <c r="BH123" s="167"/>
      <c r="BI123" s="187"/>
    </row>
    <row r="124" spans="1:61" x14ac:dyDescent="0.25">
      <c r="A124" s="183"/>
      <c r="H124" s="46"/>
      <c r="I124" s="46"/>
      <c r="L124" s="23"/>
      <c r="N124" s="23"/>
      <c r="AR124" s="3"/>
      <c r="AS124" s="36"/>
      <c r="AT124" s="167"/>
      <c r="AU124" s="167"/>
      <c r="AV124" s="168"/>
      <c r="AW124" s="171"/>
      <c r="AX124" s="167"/>
      <c r="AY124" s="169"/>
      <c r="AZ124" s="169"/>
      <c r="BA124" s="169"/>
      <c r="BB124" s="168"/>
      <c r="BC124" s="168"/>
      <c r="BD124" s="169"/>
      <c r="BE124" s="168"/>
      <c r="BF124" s="168"/>
      <c r="BG124" s="167"/>
      <c r="BH124" s="167"/>
      <c r="BI124" s="187"/>
    </row>
    <row r="125" spans="1:61" x14ac:dyDescent="0.25">
      <c r="A125" s="183"/>
      <c r="H125" s="46"/>
      <c r="I125" s="46"/>
      <c r="L125" s="23"/>
      <c r="N125" s="23"/>
      <c r="AR125" s="3"/>
      <c r="AS125" s="36"/>
      <c r="AT125" s="167"/>
      <c r="AU125" s="167"/>
      <c r="AV125" s="168"/>
      <c r="AW125" s="171"/>
      <c r="AX125" s="167"/>
      <c r="AY125" s="169"/>
      <c r="AZ125" s="169"/>
      <c r="BA125" s="169"/>
      <c r="BB125" s="168"/>
      <c r="BC125" s="168"/>
      <c r="BD125" s="169"/>
      <c r="BE125" s="168"/>
      <c r="BF125" s="168"/>
      <c r="BG125" s="167"/>
      <c r="BH125" s="167"/>
      <c r="BI125" s="187"/>
    </row>
    <row r="126" spans="1:61" x14ac:dyDescent="0.25">
      <c r="A126" s="183"/>
      <c r="H126" s="46"/>
      <c r="I126" s="46"/>
      <c r="L126" s="23"/>
      <c r="N126" s="23"/>
      <c r="AR126" s="3"/>
      <c r="AS126" s="36"/>
      <c r="AT126" s="167"/>
      <c r="AU126" s="167"/>
      <c r="AV126" s="168"/>
      <c r="AW126" s="171"/>
      <c r="AX126" s="167"/>
      <c r="AY126" s="169"/>
      <c r="AZ126" s="169"/>
      <c r="BA126" s="169"/>
      <c r="BB126" s="168"/>
      <c r="BC126" s="168"/>
      <c r="BD126" s="169"/>
      <c r="BE126" s="168"/>
      <c r="BF126" s="168"/>
      <c r="BG126" s="167"/>
      <c r="BH126" s="167"/>
      <c r="BI126" s="187"/>
    </row>
    <row r="127" spans="1:61" x14ac:dyDescent="0.25">
      <c r="A127" s="183"/>
      <c r="H127" s="46"/>
      <c r="I127" s="46"/>
      <c r="L127" s="23"/>
      <c r="N127" s="23"/>
      <c r="AR127" s="3"/>
      <c r="AS127" s="36"/>
      <c r="AT127" s="167"/>
      <c r="AU127" s="167"/>
      <c r="AV127" s="168"/>
      <c r="AW127" s="171"/>
      <c r="AX127" s="167"/>
      <c r="AY127" s="169"/>
      <c r="AZ127" s="169"/>
      <c r="BA127" s="169"/>
      <c r="BB127" s="168"/>
      <c r="BC127" s="168"/>
      <c r="BD127" s="169"/>
      <c r="BE127" s="168"/>
      <c r="BF127" s="168"/>
      <c r="BG127" s="167"/>
      <c r="BH127" s="167"/>
      <c r="BI127" s="187"/>
    </row>
    <row r="128" spans="1:61" x14ac:dyDescent="0.25">
      <c r="A128" s="183"/>
      <c r="H128" s="46"/>
      <c r="I128" s="46"/>
      <c r="L128" s="23"/>
      <c r="N128" s="23"/>
      <c r="AR128" s="3"/>
      <c r="AS128" s="36"/>
      <c r="AT128" s="167"/>
      <c r="AU128" s="167"/>
      <c r="AV128" s="168"/>
      <c r="AW128" s="171"/>
      <c r="AX128" s="167"/>
      <c r="AY128" s="169"/>
      <c r="AZ128" s="169"/>
      <c r="BA128" s="169"/>
      <c r="BB128" s="168"/>
      <c r="BC128" s="168"/>
      <c r="BD128" s="169"/>
      <c r="BE128" s="168"/>
      <c r="BF128" s="168"/>
      <c r="BG128" s="167"/>
      <c r="BH128" s="167"/>
      <c r="BI128" s="187"/>
    </row>
    <row r="129" spans="1:61" x14ac:dyDescent="0.25">
      <c r="A129" s="183"/>
      <c r="H129" s="46"/>
      <c r="I129" s="46"/>
      <c r="L129" s="23"/>
      <c r="N129" s="23"/>
      <c r="AR129" s="3"/>
      <c r="AS129" s="36"/>
      <c r="AT129" s="167"/>
      <c r="AU129" s="167"/>
      <c r="AV129" s="168"/>
      <c r="AW129" s="171"/>
      <c r="AX129" s="167"/>
      <c r="AY129" s="169"/>
      <c r="AZ129" s="169"/>
      <c r="BA129" s="169"/>
      <c r="BB129" s="168"/>
      <c r="BC129" s="168"/>
      <c r="BD129" s="169"/>
      <c r="BE129" s="168"/>
      <c r="BF129" s="168"/>
      <c r="BG129" s="167"/>
      <c r="BH129" s="167"/>
      <c r="BI129" s="187"/>
    </row>
    <row r="130" spans="1:61" x14ac:dyDescent="0.25">
      <c r="A130" s="183"/>
      <c r="H130" s="46"/>
      <c r="I130" s="46"/>
      <c r="L130" s="23"/>
      <c r="N130" s="23"/>
      <c r="AR130" s="3"/>
      <c r="AS130" s="36"/>
      <c r="AT130" s="167"/>
      <c r="AU130" s="167"/>
      <c r="AV130" s="168"/>
      <c r="AW130" s="171"/>
      <c r="AX130" s="167"/>
      <c r="AY130" s="169"/>
      <c r="AZ130" s="169"/>
      <c r="BA130" s="169"/>
      <c r="BB130" s="168"/>
      <c r="BC130" s="168"/>
      <c r="BD130" s="169"/>
      <c r="BE130" s="168"/>
      <c r="BF130" s="168"/>
      <c r="BG130" s="167"/>
      <c r="BH130" s="167"/>
      <c r="BI130" s="187"/>
    </row>
    <row r="131" spans="1:61" x14ac:dyDescent="0.25">
      <c r="A131" s="183"/>
      <c r="H131" s="46"/>
      <c r="I131" s="46"/>
      <c r="L131" s="23"/>
      <c r="N131" s="23"/>
      <c r="AR131" s="3"/>
      <c r="AS131" s="36"/>
      <c r="AT131" s="167"/>
      <c r="AU131" s="167"/>
      <c r="AV131" s="168"/>
      <c r="AW131" s="171"/>
      <c r="AX131" s="167"/>
      <c r="AY131" s="169"/>
      <c r="AZ131" s="169"/>
      <c r="BA131" s="169"/>
      <c r="BB131" s="168"/>
      <c r="BC131" s="168"/>
      <c r="BD131" s="169"/>
      <c r="BE131" s="168"/>
      <c r="BF131" s="168"/>
      <c r="BG131" s="167"/>
      <c r="BH131" s="167"/>
      <c r="BI131" s="187"/>
    </row>
    <row r="132" spans="1:61" x14ac:dyDescent="0.25">
      <c r="A132" s="183"/>
      <c r="H132" s="46"/>
      <c r="I132" s="46"/>
      <c r="L132" s="23"/>
      <c r="N132" s="23"/>
      <c r="AR132" s="3"/>
      <c r="AS132" s="36"/>
      <c r="AT132" s="167"/>
      <c r="AU132" s="167"/>
      <c r="AV132" s="168"/>
      <c r="AW132" s="171"/>
      <c r="AX132" s="167"/>
      <c r="AY132" s="169"/>
      <c r="AZ132" s="169"/>
      <c r="BA132" s="169"/>
      <c r="BB132" s="168"/>
      <c r="BC132" s="168"/>
      <c r="BD132" s="169"/>
      <c r="BE132" s="168"/>
      <c r="BF132" s="168"/>
      <c r="BG132" s="167"/>
      <c r="BH132" s="167"/>
      <c r="BI132" s="187"/>
    </row>
    <row r="133" spans="1:61" x14ac:dyDescent="0.25">
      <c r="A133" s="183"/>
      <c r="H133" s="46"/>
      <c r="I133" s="46"/>
      <c r="L133" s="23"/>
      <c r="N133" s="23"/>
      <c r="AR133" s="3"/>
      <c r="AS133" s="36"/>
      <c r="AT133" s="167"/>
      <c r="AU133" s="167"/>
      <c r="AV133" s="168"/>
      <c r="AW133" s="171"/>
      <c r="AX133" s="167"/>
      <c r="AY133" s="169"/>
      <c r="AZ133" s="169"/>
      <c r="BA133" s="169"/>
      <c r="BB133" s="168"/>
      <c r="BC133" s="168"/>
      <c r="BD133" s="169"/>
      <c r="BE133" s="168"/>
      <c r="BF133" s="168"/>
      <c r="BG133" s="167"/>
      <c r="BH133" s="167"/>
      <c r="BI133" s="187"/>
    </row>
    <row r="134" spans="1:61" x14ac:dyDescent="0.25">
      <c r="A134" s="183"/>
      <c r="H134" s="46"/>
      <c r="I134" s="46"/>
      <c r="L134" s="23"/>
      <c r="N134" s="23"/>
      <c r="AR134" s="3"/>
      <c r="AS134" s="36"/>
      <c r="AT134" s="167"/>
      <c r="AU134" s="167"/>
      <c r="AV134" s="168"/>
      <c r="AW134" s="171"/>
      <c r="AX134" s="167"/>
      <c r="AY134" s="169"/>
      <c r="AZ134" s="169"/>
      <c r="BA134" s="169"/>
      <c r="BB134" s="168"/>
      <c r="BC134" s="168"/>
      <c r="BD134" s="169"/>
      <c r="BE134" s="168"/>
      <c r="BF134" s="168"/>
      <c r="BG134" s="167"/>
      <c r="BH134" s="167"/>
      <c r="BI134" s="187"/>
    </row>
    <row r="135" spans="1:61" x14ac:dyDescent="0.25">
      <c r="A135" s="183"/>
      <c r="H135" s="46"/>
      <c r="I135" s="46"/>
      <c r="L135" s="23"/>
      <c r="N135" s="23"/>
      <c r="AR135" s="3"/>
      <c r="AS135" s="36"/>
      <c r="AT135" s="167"/>
      <c r="AU135" s="167"/>
      <c r="AV135" s="168"/>
      <c r="AW135" s="171"/>
      <c r="AX135" s="167"/>
      <c r="AY135" s="169"/>
      <c r="AZ135" s="169"/>
      <c r="BA135" s="169"/>
      <c r="BB135" s="168"/>
      <c r="BC135" s="168"/>
      <c r="BD135" s="169"/>
      <c r="BE135" s="168"/>
      <c r="BF135" s="168"/>
      <c r="BG135" s="167"/>
      <c r="BH135" s="167"/>
      <c r="BI135" s="187"/>
    </row>
    <row r="136" spans="1:61" x14ac:dyDescent="0.25">
      <c r="A136" s="183"/>
      <c r="H136" s="46"/>
      <c r="I136" s="46"/>
      <c r="L136" s="23"/>
      <c r="N136" s="23"/>
      <c r="AR136" s="3"/>
      <c r="AS136" s="36"/>
      <c r="AT136" s="167"/>
      <c r="AU136" s="167"/>
      <c r="AV136" s="168"/>
      <c r="AW136" s="171"/>
      <c r="AX136" s="167"/>
      <c r="AY136" s="169"/>
      <c r="AZ136" s="169"/>
      <c r="BA136" s="169"/>
      <c r="BB136" s="168"/>
      <c r="BC136" s="168"/>
      <c r="BD136" s="169"/>
      <c r="BE136" s="168"/>
      <c r="BF136" s="168"/>
      <c r="BG136" s="167"/>
      <c r="BH136" s="167"/>
      <c r="BI136" s="187"/>
    </row>
    <row r="137" spans="1:61" x14ac:dyDescent="0.25">
      <c r="A137" s="183"/>
      <c r="H137" s="46"/>
      <c r="I137" s="46"/>
      <c r="L137" s="23"/>
      <c r="N137" s="23"/>
      <c r="AR137" s="3"/>
      <c r="AS137" s="36"/>
      <c r="AT137" s="167"/>
      <c r="AU137" s="167"/>
      <c r="AV137" s="168"/>
      <c r="AW137" s="171"/>
      <c r="AX137" s="167"/>
      <c r="AY137" s="169"/>
      <c r="AZ137" s="169"/>
      <c r="BA137" s="169"/>
      <c r="BB137" s="168"/>
      <c r="BC137" s="168"/>
      <c r="BD137" s="169"/>
      <c r="BE137" s="168"/>
      <c r="BF137" s="168"/>
      <c r="BG137" s="167"/>
      <c r="BH137" s="167"/>
      <c r="BI137" s="187"/>
    </row>
    <row r="138" spans="1:61" x14ac:dyDescent="0.25">
      <c r="A138" s="183"/>
      <c r="H138" s="46"/>
      <c r="I138" s="46"/>
      <c r="L138" s="23"/>
      <c r="N138" s="23"/>
      <c r="AR138" s="3"/>
      <c r="AS138" s="36"/>
      <c r="AT138" s="167"/>
      <c r="AU138" s="167"/>
      <c r="AV138" s="168"/>
      <c r="AW138" s="171"/>
      <c r="AX138" s="167"/>
      <c r="AY138" s="169"/>
      <c r="AZ138" s="169"/>
      <c r="BA138" s="169"/>
      <c r="BB138" s="168"/>
      <c r="BC138" s="168"/>
      <c r="BD138" s="169"/>
      <c r="BE138" s="168"/>
      <c r="BF138" s="168"/>
      <c r="BG138" s="167"/>
      <c r="BH138" s="167"/>
      <c r="BI138" s="187"/>
    </row>
    <row r="139" spans="1:61" x14ac:dyDescent="0.25">
      <c r="A139" s="183"/>
      <c r="H139" s="46"/>
      <c r="I139" s="46"/>
      <c r="L139" s="23"/>
      <c r="N139" s="23"/>
      <c r="AR139" s="3"/>
      <c r="AS139" s="36"/>
      <c r="AT139" s="167"/>
      <c r="AU139" s="167"/>
      <c r="AV139" s="168"/>
      <c r="AW139" s="171"/>
      <c r="AX139" s="167"/>
      <c r="AY139" s="169"/>
      <c r="AZ139" s="169"/>
      <c r="BA139" s="169"/>
      <c r="BB139" s="168"/>
      <c r="BC139" s="168"/>
      <c r="BD139" s="169"/>
      <c r="BE139" s="168"/>
      <c r="BF139" s="168"/>
      <c r="BG139" s="167"/>
      <c r="BH139" s="167"/>
      <c r="BI139" s="187"/>
    </row>
    <row r="140" spans="1:61" x14ac:dyDescent="0.25">
      <c r="A140" s="183"/>
      <c r="H140" s="46"/>
      <c r="I140" s="46"/>
      <c r="L140" s="23"/>
      <c r="N140" s="23"/>
      <c r="AR140" s="3"/>
      <c r="AS140" s="36"/>
      <c r="AT140" s="167"/>
      <c r="AU140" s="167"/>
      <c r="AV140" s="168"/>
      <c r="AW140" s="171"/>
      <c r="AX140" s="167"/>
      <c r="AY140" s="169"/>
      <c r="AZ140" s="169"/>
      <c r="BA140" s="169"/>
      <c r="BB140" s="168"/>
      <c r="BC140" s="168"/>
      <c r="BD140" s="169"/>
      <c r="BE140" s="168"/>
      <c r="BF140" s="168"/>
      <c r="BG140" s="167"/>
      <c r="BH140" s="167"/>
      <c r="BI140" s="187"/>
    </row>
    <row r="141" spans="1:61" x14ac:dyDescent="0.25">
      <c r="A141" s="183"/>
      <c r="H141" s="46"/>
      <c r="I141" s="46"/>
      <c r="L141" s="23"/>
      <c r="N141" s="23"/>
      <c r="AR141" s="3"/>
      <c r="AS141" s="36"/>
      <c r="AT141" s="167"/>
      <c r="AU141" s="167"/>
      <c r="AV141" s="168"/>
      <c r="AW141" s="171"/>
      <c r="AX141" s="167"/>
      <c r="AY141" s="169"/>
      <c r="AZ141" s="169"/>
      <c r="BA141" s="169"/>
      <c r="BB141" s="168"/>
      <c r="BC141" s="168"/>
      <c r="BD141" s="169"/>
      <c r="BE141" s="168"/>
      <c r="BF141" s="168"/>
      <c r="BG141" s="167"/>
      <c r="BH141" s="167"/>
      <c r="BI141" s="187"/>
    </row>
    <row r="142" spans="1:61" x14ac:dyDescent="0.25">
      <c r="A142" s="183"/>
      <c r="H142" s="46"/>
      <c r="I142" s="46"/>
      <c r="L142" s="23"/>
      <c r="N142" s="23"/>
      <c r="AR142" s="3"/>
      <c r="AS142" s="36"/>
      <c r="AT142" s="167"/>
      <c r="AU142" s="167"/>
      <c r="AV142" s="168"/>
      <c r="AW142" s="171"/>
      <c r="AX142" s="167"/>
      <c r="AY142" s="169"/>
      <c r="AZ142" s="169"/>
      <c r="BA142" s="169"/>
      <c r="BB142" s="168"/>
      <c r="BC142" s="168"/>
      <c r="BD142" s="169"/>
      <c r="BE142" s="168"/>
      <c r="BF142" s="168"/>
      <c r="BG142" s="167"/>
      <c r="BH142" s="167"/>
      <c r="BI142" s="187"/>
    </row>
    <row r="143" spans="1:61" x14ac:dyDescent="0.25">
      <c r="A143" s="183"/>
      <c r="H143" s="46"/>
      <c r="I143" s="46"/>
      <c r="L143" s="23"/>
      <c r="N143" s="23"/>
      <c r="AR143" s="3"/>
      <c r="AS143" s="36"/>
      <c r="AT143" s="167"/>
      <c r="AU143" s="167"/>
      <c r="AV143" s="168"/>
      <c r="AW143" s="171"/>
      <c r="AX143" s="167"/>
      <c r="AY143" s="169"/>
      <c r="AZ143" s="169"/>
      <c r="BA143" s="169"/>
      <c r="BB143" s="168"/>
      <c r="BC143" s="168"/>
      <c r="BD143" s="169"/>
      <c r="BE143" s="168"/>
      <c r="BF143" s="168"/>
      <c r="BG143" s="167"/>
      <c r="BH143" s="167"/>
      <c r="BI143" s="187"/>
    </row>
    <row r="144" spans="1:61" x14ac:dyDescent="0.25">
      <c r="A144" s="183"/>
      <c r="H144" s="46"/>
      <c r="I144" s="46"/>
      <c r="L144" s="23"/>
      <c r="N144" s="23"/>
      <c r="AR144" s="3"/>
      <c r="AS144" s="36"/>
      <c r="AT144" s="167"/>
      <c r="AU144" s="167"/>
      <c r="AV144" s="168"/>
      <c r="AW144" s="171"/>
      <c r="AX144" s="167"/>
      <c r="AY144" s="169"/>
      <c r="AZ144" s="169"/>
      <c r="BA144" s="169"/>
      <c r="BB144" s="168"/>
      <c r="BC144" s="168"/>
      <c r="BD144" s="169"/>
      <c r="BE144" s="168"/>
      <c r="BF144" s="168"/>
      <c r="BG144" s="167"/>
      <c r="BH144" s="167"/>
      <c r="BI144" s="187"/>
    </row>
    <row r="145" spans="1:61" x14ac:dyDescent="0.25">
      <c r="A145" s="183"/>
      <c r="H145" s="46"/>
      <c r="I145" s="46"/>
      <c r="L145" s="23"/>
      <c r="N145" s="23"/>
      <c r="AR145" s="3"/>
      <c r="AS145" s="36"/>
      <c r="AT145" s="167"/>
      <c r="AU145" s="167"/>
      <c r="AV145" s="168"/>
      <c r="AW145" s="171"/>
      <c r="AX145" s="167"/>
      <c r="AY145" s="169"/>
      <c r="AZ145" s="169"/>
      <c r="BA145" s="169"/>
      <c r="BB145" s="168"/>
      <c r="BC145" s="168"/>
      <c r="BD145" s="169"/>
      <c r="BE145" s="168"/>
      <c r="BF145" s="168"/>
      <c r="BG145" s="167"/>
      <c r="BH145" s="167"/>
      <c r="BI145" s="187"/>
    </row>
    <row r="146" spans="1:61" x14ac:dyDescent="0.25">
      <c r="A146" s="183"/>
      <c r="H146" s="46"/>
      <c r="I146" s="46"/>
      <c r="L146" s="23"/>
      <c r="N146" s="23"/>
      <c r="AR146" s="3"/>
      <c r="AS146" s="36"/>
      <c r="AT146" s="167"/>
      <c r="AU146" s="167"/>
      <c r="AV146" s="168"/>
      <c r="AW146" s="171"/>
      <c r="AX146" s="167"/>
      <c r="AY146" s="169"/>
      <c r="AZ146" s="169"/>
      <c r="BA146" s="169"/>
      <c r="BB146" s="168"/>
      <c r="BC146" s="168"/>
      <c r="BD146" s="169"/>
      <c r="BE146" s="168"/>
      <c r="BF146" s="168"/>
      <c r="BG146" s="167"/>
      <c r="BH146" s="167"/>
      <c r="BI146" s="187"/>
    </row>
    <row r="147" spans="1:61" x14ac:dyDescent="0.25">
      <c r="A147" s="183"/>
      <c r="H147" s="46"/>
      <c r="I147" s="46"/>
      <c r="L147" s="23"/>
      <c r="N147" s="23"/>
      <c r="AR147" s="3"/>
      <c r="AS147" s="36"/>
      <c r="AT147" s="167"/>
      <c r="AU147" s="167"/>
      <c r="AV147" s="168"/>
      <c r="AW147" s="171"/>
      <c r="AX147" s="167"/>
      <c r="AY147" s="169"/>
      <c r="AZ147" s="169"/>
      <c r="BA147" s="169"/>
      <c r="BB147" s="168"/>
      <c r="BC147" s="168"/>
      <c r="BD147" s="169"/>
      <c r="BE147" s="168"/>
      <c r="BF147" s="168"/>
      <c r="BG147" s="167"/>
      <c r="BH147" s="167"/>
      <c r="BI147" s="187"/>
    </row>
    <row r="148" spans="1:61" x14ac:dyDescent="0.25">
      <c r="A148" s="183"/>
      <c r="H148" s="46"/>
      <c r="I148" s="46"/>
      <c r="L148" s="23"/>
      <c r="N148" s="23"/>
      <c r="AR148" s="3"/>
      <c r="AS148" s="36"/>
      <c r="AT148" s="167"/>
      <c r="AU148" s="167"/>
      <c r="AV148" s="168"/>
      <c r="AW148" s="171"/>
      <c r="AX148" s="167"/>
      <c r="AY148" s="169"/>
      <c r="AZ148" s="169"/>
      <c r="BA148" s="169"/>
      <c r="BB148" s="168"/>
      <c r="BC148" s="168"/>
      <c r="BD148" s="169"/>
      <c r="BE148" s="168"/>
      <c r="BF148" s="168"/>
      <c r="BG148" s="167"/>
      <c r="BH148" s="167"/>
      <c r="BI148" s="187"/>
    </row>
    <row r="149" spans="1:61" x14ac:dyDescent="0.25">
      <c r="A149" s="183"/>
      <c r="H149" s="46"/>
      <c r="I149" s="46"/>
      <c r="L149" s="23"/>
      <c r="N149" s="23"/>
      <c r="AR149" s="3"/>
      <c r="AS149" s="36"/>
      <c r="AT149" s="167"/>
      <c r="AU149" s="167"/>
      <c r="AV149" s="168"/>
      <c r="AW149" s="171"/>
      <c r="AX149" s="167"/>
      <c r="AY149" s="169"/>
      <c r="AZ149" s="169"/>
      <c r="BA149" s="169"/>
      <c r="BB149" s="168"/>
      <c r="BC149" s="168"/>
      <c r="BD149" s="169"/>
      <c r="BE149" s="168"/>
      <c r="BF149" s="168"/>
      <c r="BG149" s="167"/>
      <c r="BH149" s="167"/>
      <c r="BI149" s="187"/>
    </row>
    <row r="150" spans="1:61" x14ac:dyDescent="0.25">
      <c r="A150" s="183"/>
      <c r="H150" s="46"/>
      <c r="I150" s="46"/>
      <c r="L150" s="23"/>
      <c r="N150" s="23"/>
      <c r="AR150" s="3"/>
      <c r="AS150" s="36"/>
      <c r="AT150" s="167"/>
      <c r="AU150" s="167"/>
      <c r="AV150" s="168"/>
      <c r="AW150" s="171"/>
      <c r="AX150" s="167"/>
      <c r="AY150" s="169"/>
      <c r="AZ150" s="169"/>
      <c r="BA150" s="169"/>
      <c r="BB150" s="168"/>
      <c r="BC150" s="168"/>
      <c r="BD150" s="169"/>
      <c r="BE150" s="168"/>
      <c r="BF150" s="168"/>
      <c r="BG150" s="167"/>
      <c r="BH150" s="167"/>
      <c r="BI150" s="187"/>
    </row>
    <row r="151" spans="1:61" x14ac:dyDescent="0.25">
      <c r="A151" s="183"/>
      <c r="H151" s="46"/>
      <c r="I151" s="46"/>
      <c r="L151" s="23"/>
      <c r="N151" s="23"/>
      <c r="AR151" s="3"/>
      <c r="AS151" s="36"/>
      <c r="AT151" s="167"/>
      <c r="AU151" s="167"/>
      <c r="AV151" s="168"/>
      <c r="AW151" s="171"/>
      <c r="AX151" s="167"/>
      <c r="AY151" s="169"/>
      <c r="AZ151" s="169"/>
      <c r="BA151" s="169"/>
      <c r="BB151" s="168"/>
      <c r="BC151" s="168"/>
      <c r="BD151" s="169"/>
      <c r="BE151" s="168"/>
      <c r="BF151" s="168"/>
      <c r="BG151" s="167"/>
      <c r="BH151" s="167"/>
      <c r="BI151" s="187"/>
    </row>
    <row r="152" spans="1:61" x14ac:dyDescent="0.25">
      <c r="A152" s="183"/>
      <c r="H152" s="46"/>
      <c r="I152" s="46"/>
      <c r="L152" s="23"/>
      <c r="N152" s="23"/>
      <c r="AR152" s="3"/>
      <c r="AS152" s="36"/>
      <c r="AT152" s="167"/>
      <c r="AU152" s="167"/>
      <c r="AV152" s="168"/>
      <c r="AW152" s="171"/>
      <c r="AX152" s="167"/>
      <c r="AY152" s="169"/>
      <c r="AZ152" s="169"/>
      <c r="BA152" s="169"/>
      <c r="BB152" s="168"/>
      <c r="BC152" s="168"/>
      <c r="BD152" s="169"/>
      <c r="BE152" s="168"/>
      <c r="BF152" s="168"/>
      <c r="BG152" s="167"/>
      <c r="BH152" s="167"/>
      <c r="BI152" s="187"/>
    </row>
    <row r="153" spans="1:61" x14ac:dyDescent="0.25">
      <c r="A153" s="183"/>
      <c r="H153" s="46"/>
      <c r="I153" s="46"/>
      <c r="L153" s="23"/>
      <c r="N153" s="23"/>
      <c r="AR153" s="3"/>
      <c r="AS153" s="36"/>
      <c r="AT153" s="167"/>
      <c r="AU153" s="167"/>
      <c r="AV153" s="168"/>
      <c r="AW153" s="171"/>
      <c r="AX153" s="167"/>
      <c r="AY153" s="169"/>
      <c r="AZ153" s="169"/>
      <c r="BA153" s="169"/>
      <c r="BB153" s="168"/>
      <c r="BC153" s="168"/>
      <c r="BD153" s="169"/>
      <c r="BE153" s="168"/>
      <c r="BF153" s="168"/>
      <c r="BG153" s="167"/>
      <c r="BH153" s="167"/>
      <c r="BI153" s="187"/>
    </row>
    <row r="154" spans="1:61" x14ac:dyDescent="0.25">
      <c r="A154" s="183"/>
      <c r="H154" s="46"/>
      <c r="I154" s="46"/>
      <c r="L154" s="23"/>
      <c r="N154" s="23"/>
      <c r="AR154" s="3"/>
      <c r="AS154" s="36"/>
      <c r="AT154" s="167"/>
      <c r="AU154" s="167"/>
      <c r="AV154" s="168"/>
      <c r="AW154" s="171"/>
      <c r="AX154" s="167"/>
      <c r="AY154" s="169"/>
      <c r="AZ154" s="169"/>
      <c r="BA154" s="169"/>
      <c r="BB154" s="168"/>
      <c r="BC154" s="168"/>
      <c r="BD154" s="169"/>
      <c r="BE154" s="168"/>
      <c r="BF154" s="168"/>
      <c r="BG154" s="167"/>
      <c r="BH154" s="167"/>
      <c r="BI154" s="187"/>
    </row>
    <row r="155" spans="1:61" x14ac:dyDescent="0.25">
      <c r="A155" s="183"/>
      <c r="H155" s="46"/>
      <c r="I155" s="46"/>
      <c r="L155" s="23"/>
      <c r="N155" s="23"/>
      <c r="AR155" s="3"/>
      <c r="AS155" s="36"/>
      <c r="AT155" s="167"/>
      <c r="AU155" s="167"/>
      <c r="AV155" s="168"/>
      <c r="AW155" s="171"/>
      <c r="AX155" s="167"/>
      <c r="AY155" s="169"/>
      <c r="AZ155" s="169"/>
      <c r="BA155" s="169"/>
      <c r="BB155" s="168"/>
      <c r="BC155" s="168"/>
      <c r="BD155" s="169"/>
      <c r="BE155" s="168"/>
      <c r="BF155" s="168"/>
      <c r="BG155" s="167"/>
      <c r="BH155" s="167"/>
      <c r="BI155" s="187"/>
    </row>
    <row r="156" spans="1:61" x14ac:dyDescent="0.25">
      <c r="A156" s="183"/>
      <c r="H156" s="46"/>
      <c r="I156" s="46"/>
      <c r="L156" s="23"/>
      <c r="N156" s="23"/>
      <c r="AR156" s="3"/>
      <c r="AS156" s="36"/>
      <c r="AT156" s="167"/>
      <c r="AU156" s="167"/>
      <c r="AV156" s="168"/>
      <c r="AW156" s="171"/>
      <c r="AX156" s="167"/>
      <c r="AY156" s="169"/>
      <c r="AZ156" s="169"/>
      <c r="BA156" s="169"/>
      <c r="BB156" s="168"/>
      <c r="BC156" s="168"/>
      <c r="BD156" s="169"/>
      <c r="BE156" s="168"/>
      <c r="BF156" s="168"/>
      <c r="BG156" s="167"/>
      <c r="BH156" s="167"/>
      <c r="BI156" s="187"/>
    </row>
    <row r="157" spans="1:61" x14ac:dyDescent="0.25">
      <c r="A157" s="183"/>
      <c r="H157" s="46"/>
      <c r="I157" s="46"/>
      <c r="L157" s="23"/>
      <c r="N157" s="23"/>
      <c r="AR157" s="3"/>
      <c r="AS157" s="36"/>
      <c r="AT157" s="167"/>
      <c r="AU157" s="167"/>
      <c r="AV157" s="168"/>
      <c r="AW157" s="171"/>
      <c r="AX157" s="167"/>
      <c r="AY157" s="169"/>
      <c r="AZ157" s="169"/>
      <c r="BA157" s="169"/>
      <c r="BB157" s="168"/>
      <c r="BC157" s="168"/>
      <c r="BD157" s="169"/>
      <c r="BE157" s="168"/>
      <c r="BF157" s="168"/>
      <c r="BG157" s="167"/>
      <c r="BH157" s="167"/>
      <c r="BI157" s="187"/>
    </row>
    <row r="158" spans="1:61" x14ac:dyDescent="0.25">
      <c r="A158" s="183"/>
      <c r="H158" s="46"/>
      <c r="I158" s="46"/>
      <c r="L158" s="23"/>
      <c r="N158" s="23"/>
      <c r="AR158" s="3"/>
      <c r="AS158" s="36"/>
      <c r="AT158" s="167"/>
      <c r="AU158" s="167"/>
      <c r="AV158" s="168"/>
      <c r="AW158" s="171"/>
      <c r="AX158" s="167"/>
      <c r="AY158" s="169"/>
      <c r="AZ158" s="169"/>
      <c r="BA158" s="169"/>
      <c r="BB158" s="168"/>
      <c r="BC158" s="168"/>
      <c r="BD158" s="169"/>
      <c r="BE158" s="168"/>
      <c r="BF158" s="168"/>
      <c r="BG158" s="167"/>
      <c r="BH158" s="167"/>
      <c r="BI158" s="187"/>
    </row>
    <row r="159" spans="1:61" x14ac:dyDescent="0.25">
      <c r="A159" s="183"/>
      <c r="H159" s="46"/>
      <c r="I159" s="46"/>
      <c r="L159" s="23"/>
      <c r="N159" s="23"/>
      <c r="AR159" s="3"/>
      <c r="AS159" s="36"/>
      <c r="AT159" s="167"/>
      <c r="AU159" s="167"/>
      <c r="AV159" s="168"/>
      <c r="AW159" s="171"/>
      <c r="AX159" s="167"/>
      <c r="AY159" s="169"/>
      <c r="AZ159" s="169"/>
      <c r="BA159" s="169"/>
      <c r="BB159" s="168"/>
      <c r="BC159" s="168"/>
      <c r="BD159" s="169"/>
      <c r="BE159" s="168"/>
      <c r="BF159" s="168"/>
      <c r="BG159" s="167"/>
      <c r="BH159" s="167"/>
      <c r="BI159" s="187"/>
    </row>
    <row r="160" spans="1:61" x14ac:dyDescent="0.25">
      <c r="A160" s="183"/>
      <c r="H160" s="46"/>
      <c r="I160" s="46"/>
      <c r="L160" s="23"/>
      <c r="N160" s="23"/>
      <c r="AR160" s="3"/>
      <c r="AS160" s="36"/>
      <c r="AT160" s="167"/>
      <c r="AU160" s="167"/>
      <c r="AV160" s="168"/>
      <c r="AW160" s="171"/>
      <c r="AX160" s="167"/>
      <c r="AY160" s="169"/>
      <c r="AZ160" s="169"/>
      <c r="BA160" s="169"/>
      <c r="BB160" s="168"/>
      <c r="BC160" s="168"/>
      <c r="BD160" s="169"/>
      <c r="BE160" s="168"/>
      <c r="BF160" s="168"/>
      <c r="BG160" s="167"/>
      <c r="BH160" s="167"/>
      <c r="BI160" s="187"/>
    </row>
    <row r="161" spans="1:61" x14ac:dyDescent="0.25">
      <c r="A161" s="183"/>
      <c r="H161" s="46"/>
      <c r="I161" s="46"/>
      <c r="L161" s="23"/>
      <c r="N161" s="23"/>
      <c r="AR161" s="3"/>
      <c r="AS161" s="36"/>
      <c r="AT161" s="167"/>
      <c r="AU161" s="167"/>
      <c r="AV161" s="168"/>
      <c r="AW161" s="171"/>
      <c r="AX161" s="167"/>
      <c r="AY161" s="169"/>
      <c r="AZ161" s="169"/>
      <c r="BA161" s="169"/>
      <c r="BB161" s="168"/>
      <c r="BC161" s="168"/>
      <c r="BD161" s="169"/>
      <c r="BE161" s="168"/>
      <c r="BF161" s="168"/>
      <c r="BG161" s="167"/>
      <c r="BH161" s="167"/>
      <c r="BI161" s="187"/>
    </row>
    <row r="162" spans="1:61" x14ac:dyDescent="0.25">
      <c r="A162" s="183"/>
      <c r="H162" s="46"/>
      <c r="I162" s="46"/>
      <c r="L162" s="23"/>
      <c r="N162" s="23"/>
      <c r="AR162" s="3"/>
      <c r="AS162" s="36"/>
      <c r="AT162" s="167"/>
      <c r="AU162" s="167"/>
      <c r="AV162" s="168"/>
      <c r="AW162" s="171"/>
      <c r="AX162" s="167"/>
      <c r="AY162" s="169"/>
      <c r="AZ162" s="169"/>
      <c r="BA162" s="169"/>
      <c r="BB162" s="168"/>
      <c r="BC162" s="168"/>
      <c r="BD162" s="169"/>
      <c r="BE162" s="168"/>
      <c r="BF162" s="168"/>
      <c r="BG162" s="167"/>
      <c r="BH162" s="167"/>
      <c r="BI162" s="187"/>
    </row>
    <row r="163" spans="1:61" x14ac:dyDescent="0.25">
      <c r="A163" s="183"/>
      <c r="H163" s="46"/>
      <c r="I163" s="46"/>
      <c r="L163" s="23"/>
      <c r="N163" s="23"/>
      <c r="AR163" s="3"/>
      <c r="AS163" s="36"/>
      <c r="AT163" s="167"/>
      <c r="AU163" s="167"/>
      <c r="AV163" s="168"/>
      <c r="AW163" s="171"/>
      <c r="AX163" s="167"/>
      <c r="AY163" s="169"/>
      <c r="AZ163" s="169"/>
      <c r="BA163" s="169"/>
      <c r="BB163" s="168"/>
      <c r="BC163" s="168"/>
      <c r="BD163" s="169"/>
      <c r="BE163" s="168"/>
      <c r="BF163" s="168"/>
      <c r="BG163" s="167"/>
      <c r="BH163" s="167"/>
      <c r="BI163" s="187"/>
    </row>
    <row r="164" spans="1:61" x14ac:dyDescent="0.25">
      <c r="A164" s="183"/>
      <c r="H164" s="46"/>
      <c r="I164" s="46"/>
      <c r="L164" s="23"/>
      <c r="N164" s="23"/>
      <c r="AR164" s="3"/>
      <c r="AS164" s="36"/>
      <c r="AT164" s="167"/>
      <c r="AU164" s="167"/>
      <c r="AV164" s="168"/>
      <c r="AW164" s="171"/>
      <c r="AX164" s="167"/>
      <c r="AY164" s="169"/>
      <c r="AZ164" s="169"/>
      <c r="BA164" s="169"/>
      <c r="BB164" s="168"/>
      <c r="BC164" s="168"/>
      <c r="BD164" s="169"/>
      <c r="BE164" s="168"/>
      <c r="BF164" s="168"/>
      <c r="BG164" s="167"/>
      <c r="BH164" s="167"/>
      <c r="BI164" s="187"/>
    </row>
    <row r="165" spans="1:61" x14ac:dyDescent="0.25">
      <c r="A165" s="183"/>
      <c r="H165" s="46"/>
      <c r="I165" s="46"/>
      <c r="L165" s="23"/>
      <c r="N165" s="23"/>
      <c r="AR165" s="3"/>
      <c r="AS165" s="36"/>
      <c r="AT165" s="167"/>
      <c r="AU165" s="167"/>
      <c r="AV165" s="168"/>
      <c r="AW165" s="171"/>
      <c r="AX165" s="167"/>
      <c r="AY165" s="169"/>
      <c r="AZ165" s="169"/>
      <c r="BA165" s="169"/>
      <c r="BB165" s="168"/>
      <c r="BC165" s="168"/>
      <c r="BD165" s="169"/>
      <c r="BE165" s="168"/>
      <c r="BF165" s="168"/>
      <c r="BG165" s="167"/>
      <c r="BH165" s="167"/>
      <c r="BI165" s="187"/>
    </row>
    <row r="166" spans="1:61" x14ac:dyDescent="0.25">
      <c r="A166" s="183"/>
      <c r="H166" s="46"/>
      <c r="I166" s="46"/>
      <c r="L166" s="23"/>
      <c r="N166" s="23"/>
      <c r="AR166" s="3"/>
      <c r="AS166" s="36"/>
      <c r="AT166" s="167"/>
      <c r="AU166" s="167"/>
      <c r="AV166" s="168"/>
      <c r="AW166" s="171"/>
      <c r="AX166" s="167"/>
      <c r="AY166" s="169"/>
      <c r="AZ166" s="169"/>
      <c r="BA166" s="169"/>
      <c r="BB166" s="168"/>
      <c r="BC166" s="168"/>
      <c r="BD166" s="169"/>
      <c r="BE166" s="168"/>
      <c r="BF166" s="168"/>
      <c r="BG166" s="167"/>
      <c r="BH166" s="167"/>
      <c r="BI166" s="187"/>
    </row>
    <row r="167" spans="1:61" x14ac:dyDescent="0.25">
      <c r="A167" s="183"/>
      <c r="H167" s="46"/>
      <c r="I167" s="46"/>
      <c r="L167" s="23"/>
      <c r="N167" s="23"/>
      <c r="AR167" s="3"/>
      <c r="AS167" s="36"/>
      <c r="AT167" s="167"/>
      <c r="AU167" s="167"/>
      <c r="AV167" s="168"/>
      <c r="AW167" s="171"/>
      <c r="AX167" s="167"/>
      <c r="AY167" s="169"/>
      <c r="AZ167" s="169"/>
      <c r="BA167" s="169"/>
      <c r="BB167" s="168"/>
      <c r="BC167" s="168"/>
      <c r="BD167" s="169"/>
      <c r="BE167" s="168"/>
      <c r="BF167" s="168"/>
      <c r="BG167" s="167"/>
      <c r="BH167" s="167"/>
      <c r="BI167" s="187"/>
    </row>
    <row r="168" spans="1:61" x14ac:dyDescent="0.25">
      <c r="A168" s="183"/>
      <c r="H168" s="46"/>
      <c r="I168" s="46"/>
      <c r="L168" s="23"/>
      <c r="N168" s="23"/>
      <c r="AR168" s="3"/>
      <c r="AS168" s="36"/>
      <c r="AT168" s="167"/>
      <c r="AU168" s="167"/>
      <c r="AV168" s="168"/>
      <c r="AW168" s="171"/>
      <c r="AX168" s="167"/>
      <c r="AY168" s="169"/>
      <c r="AZ168" s="169"/>
      <c r="BA168" s="169"/>
      <c r="BB168" s="168"/>
      <c r="BC168" s="168"/>
      <c r="BD168" s="169"/>
      <c r="BE168" s="168"/>
      <c r="BF168" s="168"/>
      <c r="BG168" s="167"/>
      <c r="BH168" s="167"/>
      <c r="BI168" s="187"/>
    </row>
    <row r="169" spans="1:61" x14ac:dyDescent="0.25">
      <c r="A169" s="183"/>
      <c r="H169" s="46"/>
      <c r="I169" s="46"/>
      <c r="L169" s="23"/>
      <c r="N169" s="23"/>
      <c r="AR169" s="3"/>
      <c r="AS169" s="36"/>
      <c r="AT169" s="167"/>
      <c r="AU169" s="167"/>
      <c r="AV169" s="168"/>
      <c r="AW169" s="171"/>
      <c r="AX169" s="167"/>
      <c r="AY169" s="169"/>
      <c r="AZ169" s="169"/>
      <c r="BA169" s="169"/>
      <c r="BB169" s="168"/>
      <c r="BC169" s="168"/>
      <c r="BD169" s="169"/>
      <c r="BE169" s="168"/>
      <c r="BF169" s="168"/>
      <c r="BG169" s="167"/>
      <c r="BH169" s="167"/>
      <c r="BI169" s="187"/>
    </row>
    <row r="170" spans="1:61" x14ac:dyDescent="0.25">
      <c r="A170" s="183"/>
      <c r="H170" s="46"/>
      <c r="I170" s="46"/>
      <c r="L170" s="23"/>
      <c r="N170" s="23"/>
      <c r="AR170" s="3"/>
      <c r="AS170" s="36"/>
      <c r="AT170" s="167"/>
      <c r="AU170" s="167"/>
      <c r="AV170" s="168"/>
      <c r="AW170" s="171"/>
      <c r="AX170" s="167"/>
      <c r="AY170" s="169"/>
      <c r="AZ170" s="169"/>
      <c r="BA170" s="169"/>
      <c r="BB170" s="168"/>
      <c r="BC170" s="168"/>
      <c r="BD170" s="169"/>
      <c r="BE170" s="168"/>
      <c r="BF170" s="168"/>
      <c r="BG170" s="167"/>
      <c r="BH170" s="167"/>
      <c r="BI170" s="187"/>
    </row>
    <row r="171" spans="1:61" x14ac:dyDescent="0.25">
      <c r="A171" s="183"/>
      <c r="H171" s="46"/>
      <c r="I171" s="46"/>
      <c r="L171" s="23"/>
      <c r="N171" s="23"/>
      <c r="AR171" s="3"/>
      <c r="AS171" s="36"/>
      <c r="AT171" s="167"/>
      <c r="AU171" s="167"/>
      <c r="AV171" s="168"/>
      <c r="AW171" s="171"/>
      <c r="AX171" s="167"/>
      <c r="AY171" s="169"/>
      <c r="AZ171" s="169"/>
      <c r="BA171" s="169"/>
      <c r="BB171" s="168"/>
      <c r="BC171" s="168"/>
      <c r="BD171" s="169"/>
      <c r="BE171" s="168"/>
      <c r="BF171" s="168"/>
      <c r="BG171" s="167"/>
      <c r="BH171" s="167"/>
      <c r="BI171" s="187"/>
    </row>
    <row r="172" spans="1:61" x14ac:dyDescent="0.25">
      <c r="A172" s="183"/>
      <c r="H172" s="46"/>
      <c r="I172" s="46"/>
      <c r="L172" s="23"/>
      <c r="N172" s="23"/>
      <c r="AR172" s="3"/>
      <c r="AS172" s="36"/>
      <c r="AT172" s="167"/>
      <c r="AU172" s="167"/>
      <c r="AV172" s="168"/>
      <c r="AW172" s="171"/>
      <c r="AX172" s="167"/>
      <c r="AY172" s="169"/>
      <c r="AZ172" s="169"/>
      <c r="BA172" s="169"/>
      <c r="BB172" s="168"/>
      <c r="BC172" s="168"/>
      <c r="BD172" s="169"/>
      <c r="BE172" s="168"/>
      <c r="BF172" s="168"/>
      <c r="BG172" s="167"/>
      <c r="BH172" s="167"/>
      <c r="BI172" s="187"/>
    </row>
    <row r="173" spans="1:61" x14ac:dyDescent="0.25">
      <c r="A173" s="183"/>
      <c r="H173" s="46"/>
      <c r="I173" s="46"/>
      <c r="L173" s="23"/>
      <c r="N173" s="23"/>
      <c r="AR173" s="3"/>
      <c r="AS173" s="36"/>
      <c r="AT173" s="167"/>
      <c r="AU173" s="167"/>
      <c r="AV173" s="168"/>
      <c r="AW173" s="171"/>
      <c r="AX173" s="167"/>
      <c r="AY173" s="169"/>
      <c r="AZ173" s="169"/>
      <c r="BA173" s="169"/>
      <c r="BB173" s="168"/>
      <c r="BC173" s="168"/>
      <c r="BD173" s="169"/>
      <c r="BE173" s="168"/>
      <c r="BF173" s="168"/>
      <c r="BG173" s="167"/>
      <c r="BH173" s="167"/>
      <c r="BI173" s="187"/>
    </row>
    <row r="174" spans="1:61" x14ac:dyDescent="0.25">
      <c r="A174" s="183"/>
      <c r="H174" s="46"/>
      <c r="I174" s="46"/>
      <c r="L174" s="23"/>
      <c r="N174" s="23"/>
      <c r="AR174" s="3"/>
      <c r="AS174" s="36"/>
      <c r="AT174" s="167"/>
      <c r="AU174" s="167"/>
      <c r="AV174" s="168"/>
      <c r="AW174" s="171"/>
      <c r="AX174" s="167"/>
      <c r="AY174" s="169"/>
      <c r="AZ174" s="169"/>
      <c r="BA174" s="169"/>
      <c r="BB174" s="168"/>
      <c r="BC174" s="168"/>
      <c r="BD174" s="169"/>
      <c r="BE174" s="168"/>
      <c r="BF174" s="168"/>
      <c r="BG174" s="167"/>
      <c r="BH174" s="167"/>
      <c r="BI174" s="187"/>
    </row>
    <row r="175" spans="1:61" x14ac:dyDescent="0.25">
      <c r="A175" s="183"/>
      <c r="H175" s="46"/>
      <c r="I175" s="46"/>
      <c r="L175" s="23"/>
      <c r="N175" s="23"/>
      <c r="AR175" s="3"/>
      <c r="AS175" s="36"/>
      <c r="AT175" s="167"/>
      <c r="AU175" s="167"/>
      <c r="AV175" s="168"/>
      <c r="AW175" s="171"/>
      <c r="AX175" s="167"/>
      <c r="AY175" s="169"/>
      <c r="AZ175" s="169"/>
      <c r="BA175" s="169"/>
      <c r="BB175" s="168"/>
      <c r="BC175" s="168"/>
      <c r="BD175" s="169"/>
      <c r="BE175" s="168"/>
      <c r="BF175" s="168"/>
      <c r="BG175" s="167"/>
      <c r="BH175" s="167"/>
      <c r="BI175" s="187"/>
    </row>
    <row r="176" spans="1:61" x14ac:dyDescent="0.25">
      <c r="A176" s="183"/>
      <c r="H176" s="46"/>
      <c r="I176" s="46"/>
      <c r="L176" s="23"/>
      <c r="N176" s="23"/>
      <c r="AR176" s="3"/>
      <c r="AS176" s="36"/>
      <c r="AT176" s="167"/>
      <c r="AU176" s="167"/>
      <c r="AV176" s="168"/>
      <c r="AW176" s="171"/>
      <c r="AX176" s="167"/>
      <c r="AY176" s="169"/>
      <c r="AZ176" s="169"/>
      <c r="BA176" s="169"/>
      <c r="BB176" s="168"/>
      <c r="BC176" s="168"/>
      <c r="BD176" s="169"/>
      <c r="BE176" s="168"/>
      <c r="BF176" s="168"/>
      <c r="BG176" s="167"/>
      <c r="BH176" s="167"/>
      <c r="BI176" s="187"/>
    </row>
    <row r="177" spans="1:61" x14ac:dyDescent="0.25">
      <c r="A177" s="183"/>
      <c r="H177" s="46"/>
      <c r="I177" s="46"/>
      <c r="L177" s="23"/>
      <c r="N177" s="23"/>
      <c r="AR177" s="3"/>
      <c r="AS177" s="36"/>
      <c r="AT177" s="167"/>
      <c r="AU177" s="167"/>
      <c r="AV177" s="168"/>
      <c r="AW177" s="171"/>
      <c r="AX177" s="167"/>
      <c r="AY177" s="169"/>
      <c r="AZ177" s="169"/>
      <c r="BA177" s="169"/>
      <c r="BB177" s="168"/>
      <c r="BC177" s="168"/>
      <c r="BD177" s="169"/>
      <c r="BE177" s="168"/>
      <c r="BF177" s="168"/>
      <c r="BG177" s="167"/>
      <c r="BH177" s="167"/>
      <c r="BI177" s="187"/>
    </row>
    <row r="178" spans="1:61" x14ac:dyDescent="0.25">
      <c r="A178" s="183"/>
      <c r="H178" s="46"/>
      <c r="I178" s="46"/>
      <c r="L178" s="23"/>
      <c r="N178" s="23"/>
      <c r="AR178" s="3"/>
      <c r="AS178" s="36"/>
      <c r="AT178" s="167"/>
      <c r="AU178" s="167"/>
      <c r="AV178" s="168"/>
      <c r="AW178" s="171"/>
      <c r="AX178" s="167"/>
      <c r="AY178" s="169"/>
      <c r="AZ178" s="169"/>
      <c r="BA178" s="169"/>
      <c r="BB178" s="168"/>
      <c r="BC178" s="168"/>
      <c r="BD178" s="169"/>
      <c r="BE178" s="168"/>
      <c r="BF178" s="168"/>
      <c r="BG178" s="167"/>
      <c r="BH178" s="167"/>
      <c r="BI178" s="187"/>
    </row>
    <row r="179" spans="1:61" x14ac:dyDescent="0.25">
      <c r="A179" s="183"/>
      <c r="H179" s="46"/>
      <c r="I179" s="46"/>
      <c r="L179" s="23"/>
      <c r="N179" s="23"/>
      <c r="AR179" s="3"/>
      <c r="AS179" s="36"/>
      <c r="AT179" s="167"/>
      <c r="AU179" s="167"/>
      <c r="AV179" s="168"/>
      <c r="AW179" s="171"/>
      <c r="AX179" s="167"/>
      <c r="AY179" s="169"/>
      <c r="AZ179" s="169"/>
      <c r="BA179" s="169"/>
      <c r="BB179" s="168"/>
      <c r="BC179" s="168"/>
      <c r="BD179" s="169"/>
      <c r="BE179" s="168"/>
      <c r="BF179" s="168"/>
      <c r="BG179" s="167"/>
      <c r="BH179" s="167"/>
      <c r="BI179" s="187"/>
    </row>
    <row r="180" spans="1:61" x14ac:dyDescent="0.25">
      <c r="A180" s="183"/>
      <c r="H180" s="46"/>
      <c r="I180" s="46"/>
      <c r="L180" s="23"/>
      <c r="N180" s="23"/>
      <c r="AR180" s="3"/>
      <c r="AS180" s="36"/>
      <c r="AT180" s="167"/>
      <c r="AU180" s="167"/>
      <c r="AV180" s="168"/>
      <c r="AW180" s="171"/>
      <c r="AX180" s="167"/>
      <c r="AY180" s="169"/>
      <c r="AZ180" s="169"/>
      <c r="BA180" s="169"/>
      <c r="BB180" s="168"/>
      <c r="BC180" s="168"/>
      <c r="BD180" s="169"/>
      <c r="BE180" s="168"/>
      <c r="BF180" s="168"/>
      <c r="BG180" s="167"/>
      <c r="BH180" s="167"/>
      <c r="BI180" s="187"/>
    </row>
    <row r="181" spans="1:61" x14ac:dyDescent="0.25">
      <c r="A181" s="183"/>
      <c r="H181" s="46"/>
      <c r="I181" s="46"/>
      <c r="L181" s="23"/>
      <c r="N181" s="23"/>
      <c r="AR181" s="3"/>
      <c r="AS181" s="36"/>
      <c r="AT181" s="167"/>
      <c r="AU181" s="167"/>
      <c r="AV181" s="168"/>
      <c r="AW181" s="171"/>
      <c r="AX181" s="167"/>
      <c r="AY181" s="169"/>
      <c r="AZ181" s="169"/>
      <c r="BA181" s="169"/>
      <c r="BB181" s="168"/>
      <c r="BC181" s="168"/>
      <c r="BD181" s="169"/>
      <c r="BE181" s="168"/>
      <c r="BF181" s="168"/>
      <c r="BG181" s="167"/>
      <c r="BH181" s="167"/>
      <c r="BI181" s="187"/>
    </row>
    <row r="182" spans="1:61" x14ac:dyDescent="0.25">
      <c r="A182" s="183"/>
      <c r="H182" s="46"/>
      <c r="I182" s="46"/>
      <c r="L182" s="23"/>
      <c r="N182" s="23"/>
      <c r="AR182" s="3"/>
      <c r="AS182" s="36"/>
      <c r="AT182" s="167"/>
      <c r="AU182" s="167"/>
      <c r="AV182" s="168"/>
      <c r="AW182" s="171"/>
      <c r="AX182" s="167"/>
      <c r="AY182" s="169"/>
      <c r="AZ182" s="169"/>
      <c r="BA182" s="169"/>
      <c r="BB182" s="168"/>
      <c r="BC182" s="168"/>
      <c r="BD182" s="169"/>
      <c r="BE182" s="168"/>
      <c r="BF182" s="168"/>
      <c r="BG182" s="167"/>
      <c r="BH182" s="167"/>
      <c r="BI182" s="187"/>
    </row>
    <row r="183" spans="1:61" x14ac:dyDescent="0.25">
      <c r="A183" s="183"/>
      <c r="H183" s="46"/>
      <c r="I183" s="46"/>
      <c r="L183" s="23"/>
      <c r="N183" s="23"/>
      <c r="AR183" s="3"/>
      <c r="AS183" s="36"/>
      <c r="AT183" s="167"/>
      <c r="AU183" s="167"/>
      <c r="AV183" s="168"/>
      <c r="AW183" s="171"/>
      <c r="AX183" s="167"/>
      <c r="AY183" s="169"/>
      <c r="AZ183" s="169"/>
      <c r="BA183" s="169"/>
      <c r="BB183" s="168"/>
      <c r="BC183" s="168"/>
      <c r="BD183" s="169"/>
      <c r="BE183" s="168"/>
      <c r="BF183" s="168"/>
      <c r="BG183" s="167"/>
      <c r="BH183" s="167"/>
      <c r="BI183" s="187"/>
    </row>
    <row r="184" spans="1:61" x14ac:dyDescent="0.25">
      <c r="A184" s="183"/>
      <c r="H184" s="46"/>
      <c r="I184" s="46"/>
      <c r="L184" s="23"/>
      <c r="N184" s="23"/>
      <c r="AR184" s="3"/>
      <c r="AS184" s="36"/>
      <c r="AT184" s="167"/>
      <c r="AU184" s="167"/>
      <c r="AV184" s="168"/>
      <c r="AW184" s="171"/>
      <c r="AX184" s="167"/>
      <c r="AY184" s="169"/>
      <c r="AZ184" s="169"/>
      <c r="BA184" s="169"/>
      <c r="BB184" s="168"/>
      <c r="BC184" s="168"/>
      <c r="BD184" s="169"/>
      <c r="BE184" s="168"/>
      <c r="BF184" s="168"/>
      <c r="BG184" s="167"/>
      <c r="BH184" s="167"/>
      <c r="BI184" s="187"/>
    </row>
    <row r="185" spans="1:61" x14ac:dyDescent="0.25">
      <c r="A185" s="183"/>
      <c r="H185" s="46"/>
      <c r="I185" s="46"/>
      <c r="L185" s="23"/>
      <c r="N185" s="23"/>
      <c r="AR185" s="3"/>
      <c r="AS185" s="36"/>
      <c r="AT185" s="167"/>
      <c r="AU185" s="167"/>
      <c r="AV185" s="168"/>
      <c r="AW185" s="171"/>
      <c r="AX185" s="167"/>
      <c r="AY185" s="169"/>
      <c r="AZ185" s="169"/>
      <c r="BA185" s="169"/>
      <c r="BB185" s="168"/>
      <c r="BC185" s="168"/>
      <c r="BD185" s="169"/>
      <c r="BE185" s="168"/>
      <c r="BF185" s="168"/>
      <c r="BG185" s="167"/>
      <c r="BH185" s="167"/>
      <c r="BI185" s="187"/>
    </row>
    <row r="186" spans="1:61" x14ac:dyDescent="0.25">
      <c r="A186" s="183"/>
      <c r="H186" s="46"/>
      <c r="I186" s="46"/>
      <c r="L186" s="23"/>
      <c r="N186" s="23"/>
      <c r="AR186" s="3"/>
      <c r="AS186" s="36"/>
      <c r="AT186" s="167"/>
      <c r="AU186" s="167"/>
      <c r="AV186" s="168"/>
      <c r="AW186" s="171"/>
      <c r="AX186" s="167"/>
      <c r="AY186" s="169"/>
      <c r="AZ186" s="169"/>
      <c r="BA186" s="169"/>
      <c r="BB186" s="168"/>
      <c r="BC186" s="168"/>
      <c r="BD186" s="169"/>
      <c r="BE186" s="168"/>
      <c r="BF186" s="168"/>
      <c r="BG186" s="167"/>
      <c r="BH186" s="167"/>
      <c r="BI186" s="187"/>
    </row>
    <row r="187" spans="1:61" x14ac:dyDescent="0.25">
      <c r="A187" s="183"/>
      <c r="H187" s="46"/>
      <c r="I187" s="46"/>
      <c r="L187" s="23"/>
      <c r="N187" s="23"/>
      <c r="AR187" s="3"/>
      <c r="AS187" s="36"/>
      <c r="AT187" s="167"/>
      <c r="AU187" s="167"/>
      <c r="AV187" s="168"/>
      <c r="AW187" s="171"/>
      <c r="AX187" s="167"/>
      <c r="AY187" s="169"/>
      <c r="AZ187" s="169"/>
      <c r="BA187" s="169"/>
      <c r="BB187" s="168"/>
      <c r="BC187" s="168"/>
      <c r="BD187" s="169"/>
      <c r="BE187" s="168"/>
      <c r="BF187" s="168"/>
      <c r="BG187" s="167"/>
      <c r="BH187" s="167"/>
      <c r="BI187" s="187"/>
    </row>
    <row r="188" spans="1:61" x14ac:dyDescent="0.25">
      <c r="A188" s="183"/>
      <c r="H188" s="46"/>
      <c r="I188" s="46"/>
      <c r="L188" s="23"/>
      <c r="N188" s="23"/>
      <c r="AR188" s="3"/>
      <c r="AS188" s="36"/>
      <c r="AT188" s="167"/>
      <c r="AU188" s="167"/>
      <c r="AV188" s="168"/>
      <c r="AW188" s="171"/>
      <c r="AX188" s="167"/>
      <c r="AY188" s="169"/>
      <c r="AZ188" s="169"/>
      <c r="BA188" s="169"/>
      <c r="BB188" s="168"/>
      <c r="BC188" s="168"/>
      <c r="BD188" s="169"/>
      <c r="BE188" s="168"/>
      <c r="BF188" s="168"/>
      <c r="BG188" s="167"/>
      <c r="BH188" s="167"/>
      <c r="BI188" s="187"/>
    </row>
    <row r="189" spans="1:61" x14ac:dyDescent="0.25">
      <c r="A189" s="183"/>
      <c r="H189" s="46"/>
      <c r="I189" s="46"/>
      <c r="L189" s="23"/>
      <c r="N189" s="23"/>
      <c r="AR189" s="3"/>
      <c r="AS189" s="36"/>
      <c r="AT189" s="167"/>
      <c r="AU189" s="167"/>
      <c r="AV189" s="168"/>
      <c r="AW189" s="171"/>
      <c r="AX189" s="167"/>
      <c r="AY189" s="169"/>
      <c r="AZ189" s="169"/>
      <c r="BA189" s="169"/>
      <c r="BB189" s="168"/>
      <c r="BC189" s="168"/>
      <c r="BD189" s="169"/>
      <c r="BE189" s="168"/>
      <c r="BF189" s="168"/>
      <c r="BG189" s="167"/>
      <c r="BH189" s="167"/>
      <c r="BI189" s="187"/>
    </row>
    <row r="190" spans="1:61" x14ac:dyDescent="0.25">
      <c r="A190" s="183"/>
      <c r="H190" s="46"/>
      <c r="I190" s="46"/>
      <c r="L190" s="23"/>
      <c r="N190" s="23"/>
      <c r="AR190" s="3"/>
      <c r="AS190" s="36"/>
      <c r="AT190" s="167"/>
      <c r="AU190" s="167"/>
      <c r="AV190" s="168"/>
      <c r="AW190" s="171"/>
      <c r="AX190" s="167"/>
      <c r="AY190" s="169"/>
      <c r="AZ190" s="169"/>
      <c r="BA190" s="169"/>
      <c r="BB190" s="168"/>
      <c r="BC190" s="168"/>
      <c r="BD190" s="169"/>
      <c r="BE190" s="168"/>
      <c r="BF190" s="168"/>
      <c r="BG190" s="167"/>
      <c r="BH190" s="167"/>
      <c r="BI190" s="187"/>
    </row>
    <row r="191" spans="1:61" x14ac:dyDescent="0.25">
      <c r="A191" s="183"/>
      <c r="H191" s="46"/>
      <c r="I191" s="46"/>
      <c r="L191" s="23"/>
      <c r="N191" s="23"/>
      <c r="AR191" s="3"/>
      <c r="AS191" s="36"/>
      <c r="AT191" s="167"/>
      <c r="AU191" s="167"/>
      <c r="AV191" s="168"/>
      <c r="AW191" s="171"/>
      <c r="AX191" s="167"/>
      <c r="AY191" s="169"/>
      <c r="AZ191" s="169"/>
      <c r="BA191" s="169"/>
      <c r="BB191" s="168"/>
      <c r="BC191" s="168"/>
      <c r="BD191" s="169"/>
      <c r="BE191" s="168"/>
      <c r="BF191" s="168"/>
      <c r="BG191" s="167"/>
      <c r="BH191" s="167"/>
      <c r="BI191" s="187"/>
    </row>
    <row r="192" spans="1:61" x14ac:dyDescent="0.25">
      <c r="A192" s="183"/>
      <c r="H192" s="46"/>
      <c r="I192" s="46"/>
      <c r="L192" s="23"/>
      <c r="N192" s="23"/>
      <c r="AR192" s="3"/>
      <c r="AS192" s="36"/>
      <c r="AT192" s="167"/>
      <c r="AU192" s="167"/>
      <c r="AV192" s="168"/>
      <c r="AW192" s="171"/>
      <c r="AX192" s="167"/>
      <c r="AY192" s="169"/>
      <c r="AZ192" s="169"/>
      <c r="BA192" s="169"/>
      <c r="BB192" s="168"/>
      <c r="BC192" s="168"/>
      <c r="BD192" s="169"/>
      <c r="BE192" s="168"/>
      <c r="BF192" s="168"/>
      <c r="BG192" s="167"/>
      <c r="BH192" s="167"/>
      <c r="BI192" s="187"/>
    </row>
    <row r="193" spans="1:61" x14ac:dyDescent="0.25">
      <c r="A193" s="183"/>
      <c r="H193" s="46"/>
      <c r="I193" s="46"/>
      <c r="L193" s="23"/>
      <c r="N193" s="23"/>
      <c r="AR193" s="3"/>
      <c r="AS193" s="36"/>
      <c r="AT193" s="167"/>
      <c r="AU193" s="167"/>
      <c r="AV193" s="168"/>
      <c r="AW193" s="171"/>
      <c r="AX193" s="167"/>
      <c r="AY193" s="169"/>
      <c r="AZ193" s="169"/>
      <c r="BA193" s="169"/>
      <c r="BB193" s="168"/>
      <c r="BC193" s="168"/>
      <c r="BD193" s="169"/>
      <c r="BE193" s="168"/>
      <c r="BF193" s="168"/>
      <c r="BG193" s="167"/>
      <c r="BH193" s="167"/>
      <c r="BI193" s="187"/>
    </row>
    <row r="194" spans="1:61" x14ac:dyDescent="0.25">
      <c r="A194" s="183"/>
      <c r="H194" s="46"/>
      <c r="I194" s="46"/>
      <c r="L194" s="23"/>
      <c r="N194" s="23"/>
      <c r="AR194" s="3"/>
      <c r="AS194" s="36"/>
      <c r="AT194" s="167"/>
      <c r="AU194" s="167"/>
      <c r="AV194" s="168"/>
      <c r="AW194" s="171"/>
      <c r="AX194" s="167"/>
      <c r="AY194" s="169"/>
      <c r="AZ194" s="169"/>
      <c r="BA194" s="169"/>
      <c r="BB194" s="168"/>
      <c r="BC194" s="168"/>
      <c r="BD194" s="169"/>
      <c r="BE194" s="168"/>
      <c r="BF194" s="168"/>
      <c r="BG194" s="167"/>
      <c r="BH194" s="167"/>
      <c r="BI194" s="187"/>
    </row>
    <row r="195" spans="1:61" x14ac:dyDescent="0.25">
      <c r="A195" s="183"/>
      <c r="H195" s="46"/>
      <c r="I195" s="46"/>
      <c r="L195" s="23"/>
      <c r="N195" s="23"/>
      <c r="AR195" s="3"/>
      <c r="AS195" s="36"/>
      <c r="AT195" s="167"/>
      <c r="AU195" s="167"/>
      <c r="AV195" s="168"/>
      <c r="AW195" s="171"/>
      <c r="AX195" s="167"/>
      <c r="AY195" s="169"/>
      <c r="AZ195" s="169"/>
      <c r="BA195" s="169"/>
      <c r="BB195" s="168"/>
      <c r="BC195" s="168"/>
      <c r="BD195" s="169"/>
      <c r="BE195" s="168"/>
      <c r="BF195" s="168"/>
      <c r="BG195" s="167"/>
      <c r="BH195" s="167"/>
      <c r="BI195" s="187"/>
    </row>
    <row r="196" spans="1:61" x14ac:dyDescent="0.25">
      <c r="A196" s="183"/>
      <c r="H196" s="46"/>
      <c r="I196" s="46"/>
      <c r="L196" s="23"/>
      <c r="N196" s="23"/>
      <c r="AR196" s="3"/>
      <c r="AS196" s="36"/>
      <c r="AT196" s="167"/>
      <c r="AU196" s="167"/>
      <c r="AV196" s="168"/>
      <c r="AW196" s="171"/>
      <c r="AX196" s="167"/>
      <c r="AY196" s="169"/>
      <c r="AZ196" s="169"/>
      <c r="BA196" s="169"/>
      <c r="BB196" s="168"/>
      <c r="BC196" s="168"/>
      <c r="BD196" s="169"/>
      <c r="BE196" s="168"/>
      <c r="BF196" s="168"/>
      <c r="BG196" s="167"/>
      <c r="BH196" s="167"/>
      <c r="BI196" s="187"/>
    </row>
    <row r="197" spans="1:61" x14ac:dyDescent="0.25">
      <c r="A197" s="183"/>
      <c r="H197" s="46"/>
      <c r="I197" s="46"/>
      <c r="L197" s="23"/>
      <c r="N197" s="23"/>
      <c r="AR197" s="3"/>
      <c r="AS197" s="36"/>
      <c r="AT197" s="167"/>
      <c r="AU197" s="167"/>
      <c r="AV197" s="168"/>
      <c r="AW197" s="171"/>
      <c r="AX197" s="167"/>
      <c r="AY197" s="169"/>
      <c r="AZ197" s="169"/>
      <c r="BA197" s="169"/>
      <c r="BB197" s="168"/>
      <c r="BC197" s="168"/>
      <c r="BD197" s="169"/>
      <c r="BE197" s="168"/>
      <c r="BF197" s="168"/>
      <c r="BG197" s="167"/>
      <c r="BH197" s="167"/>
      <c r="BI197" s="187"/>
    </row>
    <row r="198" spans="1:61" x14ac:dyDescent="0.25">
      <c r="A198" s="183"/>
      <c r="H198" s="46"/>
      <c r="I198" s="46"/>
      <c r="L198" s="23"/>
      <c r="N198" s="23"/>
      <c r="AR198" s="3"/>
      <c r="AS198" s="36"/>
      <c r="AT198" s="167"/>
      <c r="AU198" s="167"/>
      <c r="AV198" s="168"/>
      <c r="AW198" s="171"/>
      <c r="AX198" s="167"/>
      <c r="AY198" s="169"/>
      <c r="AZ198" s="169"/>
      <c r="BA198" s="169"/>
      <c r="BB198" s="168"/>
      <c r="BC198" s="168"/>
      <c r="BD198" s="169"/>
      <c r="BE198" s="168"/>
      <c r="BF198" s="168"/>
      <c r="BG198" s="167"/>
      <c r="BH198" s="167"/>
      <c r="BI198" s="187"/>
    </row>
    <row r="199" spans="1:61" x14ac:dyDescent="0.25">
      <c r="A199" s="183"/>
      <c r="H199" s="46"/>
      <c r="I199" s="46"/>
      <c r="L199" s="23"/>
      <c r="N199" s="23"/>
      <c r="AR199" s="3"/>
      <c r="AS199" s="36"/>
      <c r="AT199" s="167"/>
      <c r="AU199" s="167"/>
      <c r="AV199" s="168"/>
      <c r="AW199" s="171"/>
      <c r="AX199" s="167"/>
      <c r="AY199" s="169"/>
      <c r="AZ199" s="169"/>
      <c r="BA199" s="169"/>
      <c r="BB199" s="168"/>
      <c r="BC199" s="168"/>
      <c r="BD199" s="169"/>
      <c r="BE199" s="168"/>
      <c r="BF199" s="168"/>
      <c r="BG199" s="167"/>
      <c r="BH199" s="167"/>
      <c r="BI199" s="187"/>
    </row>
    <row r="200" spans="1:61" x14ac:dyDescent="0.25">
      <c r="A200" s="183"/>
      <c r="H200" s="46"/>
      <c r="I200" s="46"/>
      <c r="L200" s="23"/>
      <c r="N200" s="23"/>
      <c r="AR200" s="3"/>
      <c r="AS200" s="36"/>
      <c r="AT200" s="167"/>
      <c r="AU200" s="167"/>
      <c r="AV200" s="168"/>
      <c r="AW200" s="171"/>
      <c r="AX200" s="167"/>
      <c r="AY200" s="169"/>
      <c r="AZ200" s="169"/>
      <c r="BA200" s="169"/>
      <c r="BB200" s="168"/>
      <c r="BC200" s="168"/>
      <c r="BD200" s="169"/>
      <c r="BE200" s="168"/>
      <c r="BF200" s="168"/>
      <c r="BG200" s="167"/>
      <c r="BH200" s="167"/>
      <c r="BI200" s="187"/>
    </row>
    <row r="201" spans="1:61" x14ac:dyDescent="0.25">
      <c r="A201" s="183"/>
      <c r="H201" s="46"/>
      <c r="I201" s="46"/>
      <c r="L201" s="23"/>
      <c r="N201" s="23"/>
      <c r="AR201" s="3"/>
      <c r="AS201" s="36"/>
      <c r="AT201" s="167"/>
      <c r="AU201" s="167"/>
      <c r="AV201" s="168"/>
      <c r="AW201" s="171"/>
      <c r="AX201" s="167"/>
      <c r="AY201" s="169"/>
      <c r="AZ201" s="169"/>
      <c r="BA201" s="169"/>
      <c r="BB201" s="168"/>
      <c r="BC201" s="168"/>
      <c r="BD201" s="169"/>
      <c r="BE201" s="168"/>
      <c r="BF201" s="168"/>
      <c r="BG201" s="167"/>
      <c r="BH201" s="167"/>
      <c r="BI201" s="187"/>
    </row>
    <row r="202" spans="1:61" x14ac:dyDescent="0.25">
      <c r="A202" s="183"/>
      <c r="H202" s="46"/>
      <c r="I202" s="46"/>
      <c r="L202" s="23"/>
      <c r="N202" s="23"/>
      <c r="AR202" s="3"/>
      <c r="AS202" s="36"/>
      <c r="AT202" s="167"/>
      <c r="AU202" s="167"/>
      <c r="AV202" s="168"/>
      <c r="AW202" s="171"/>
      <c r="AX202" s="167"/>
      <c r="AY202" s="169"/>
      <c r="AZ202" s="169"/>
      <c r="BA202" s="169"/>
      <c r="BB202" s="168"/>
      <c r="BC202" s="168"/>
      <c r="BD202" s="169"/>
      <c r="BE202" s="168"/>
      <c r="BF202" s="168"/>
      <c r="BG202" s="167"/>
      <c r="BH202" s="167"/>
      <c r="BI202" s="187"/>
    </row>
    <row r="203" spans="1:61" x14ac:dyDescent="0.25">
      <c r="A203" s="183"/>
      <c r="H203" s="46"/>
      <c r="I203" s="46"/>
      <c r="L203" s="23"/>
      <c r="N203" s="23"/>
      <c r="AR203" s="3"/>
      <c r="AS203" s="36"/>
      <c r="AT203" s="167"/>
      <c r="AU203" s="167"/>
      <c r="AV203" s="168"/>
      <c r="AW203" s="171"/>
      <c r="AX203" s="167"/>
      <c r="AY203" s="169"/>
      <c r="AZ203" s="169"/>
      <c r="BA203" s="169"/>
      <c r="BB203" s="168"/>
      <c r="BC203" s="168"/>
      <c r="BD203" s="169"/>
      <c r="BE203" s="168"/>
      <c r="BF203" s="168"/>
      <c r="BG203" s="167"/>
      <c r="BH203" s="167"/>
      <c r="BI203" s="187"/>
    </row>
    <row r="204" spans="1:61" x14ac:dyDescent="0.25">
      <c r="A204" s="183"/>
      <c r="H204" s="46"/>
      <c r="I204" s="46"/>
      <c r="L204" s="23"/>
      <c r="N204" s="23"/>
      <c r="AR204" s="3"/>
      <c r="AS204" s="36"/>
      <c r="AT204" s="167"/>
      <c r="AU204" s="167"/>
      <c r="AV204" s="168"/>
      <c r="AW204" s="171"/>
      <c r="AX204" s="167"/>
      <c r="AY204" s="169"/>
      <c r="AZ204" s="169"/>
      <c r="BA204" s="169"/>
      <c r="BB204" s="168"/>
      <c r="BC204" s="168"/>
      <c r="BD204" s="169"/>
      <c r="BE204" s="168"/>
      <c r="BF204" s="168"/>
      <c r="BG204" s="167"/>
      <c r="BH204" s="167"/>
      <c r="BI204" s="187"/>
    </row>
    <row r="205" spans="1:61" x14ac:dyDescent="0.25">
      <c r="A205" s="183"/>
      <c r="H205" s="46"/>
      <c r="I205" s="46"/>
      <c r="L205" s="23"/>
      <c r="N205" s="23"/>
      <c r="AR205" s="3"/>
      <c r="AS205" s="36"/>
      <c r="AT205" s="167"/>
      <c r="AU205" s="167"/>
      <c r="AV205" s="168"/>
      <c r="AW205" s="171"/>
      <c r="AX205" s="167"/>
      <c r="AY205" s="169"/>
      <c r="AZ205" s="169"/>
      <c r="BA205" s="169"/>
      <c r="BB205" s="168"/>
      <c r="BC205" s="168"/>
      <c r="BD205" s="169"/>
      <c r="BE205" s="168"/>
      <c r="BF205" s="168"/>
      <c r="BG205" s="167"/>
      <c r="BH205" s="167"/>
      <c r="BI205" s="187"/>
    </row>
    <row r="206" spans="1:61" x14ac:dyDescent="0.25">
      <c r="A206" s="183"/>
      <c r="H206" s="46"/>
      <c r="I206" s="46"/>
      <c r="L206" s="23"/>
      <c r="N206" s="23"/>
      <c r="AR206" s="3"/>
      <c r="AS206" s="36"/>
      <c r="AT206" s="167"/>
      <c r="AU206" s="167"/>
      <c r="AV206" s="168"/>
      <c r="AW206" s="171"/>
      <c r="AX206" s="167"/>
      <c r="AY206" s="169"/>
      <c r="AZ206" s="169"/>
      <c r="BA206" s="169"/>
      <c r="BB206" s="168"/>
      <c r="BC206" s="168"/>
      <c r="BD206" s="169"/>
      <c r="BE206" s="168"/>
      <c r="BF206" s="168"/>
      <c r="BG206" s="167"/>
      <c r="BH206" s="167"/>
      <c r="BI206" s="187"/>
    </row>
    <row r="207" spans="1:61" x14ac:dyDescent="0.25">
      <c r="A207" s="183"/>
      <c r="H207" s="46"/>
      <c r="I207" s="46"/>
      <c r="L207" s="23"/>
      <c r="N207" s="23"/>
      <c r="AR207" s="3"/>
      <c r="AS207" s="36"/>
      <c r="AT207" s="167"/>
      <c r="AU207" s="167"/>
      <c r="AV207" s="168"/>
      <c r="AW207" s="171"/>
      <c r="AX207" s="167"/>
      <c r="AY207" s="169"/>
      <c r="AZ207" s="169"/>
      <c r="BA207" s="169"/>
      <c r="BB207" s="168"/>
      <c r="BC207" s="168"/>
      <c r="BD207" s="169"/>
      <c r="BE207" s="168"/>
      <c r="BF207" s="168"/>
      <c r="BG207" s="167"/>
      <c r="BH207" s="167"/>
      <c r="BI207" s="187"/>
    </row>
    <row r="208" spans="1:61" x14ac:dyDescent="0.25">
      <c r="A208" s="183"/>
      <c r="H208" s="46"/>
      <c r="I208" s="46"/>
      <c r="L208" s="23"/>
      <c r="N208" s="23"/>
      <c r="AR208" s="3"/>
      <c r="AS208" s="36"/>
      <c r="AT208" s="167"/>
      <c r="AU208" s="167"/>
      <c r="AV208" s="168"/>
      <c r="AW208" s="171"/>
      <c r="AX208" s="167"/>
      <c r="AY208" s="169"/>
      <c r="AZ208" s="169"/>
      <c r="BA208" s="169"/>
      <c r="BB208" s="168"/>
      <c r="BC208" s="168"/>
      <c r="BD208" s="169"/>
      <c r="BE208" s="168"/>
      <c r="BF208" s="168"/>
      <c r="BG208" s="167"/>
      <c r="BH208" s="167"/>
      <c r="BI208" s="187"/>
    </row>
    <row r="209" spans="1:61" x14ac:dyDescent="0.25">
      <c r="A209" s="183"/>
      <c r="H209" s="46"/>
      <c r="I209" s="46"/>
      <c r="L209" s="23"/>
      <c r="N209" s="23"/>
      <c r="AR209" s="3"/>
      <c r="AS209" s="36"/>
      <c r="AT209" s="167"/>
      <c r="AU209" s="167"/>
      <c r="AV209" s="168"/>
      <c r="AW209" s="171"/>
      <c r="AX209" s="167"/>
      <c r="AY209" s="169"/>
      <c r="AZ209" s="169"/>
      <c r="BA209" s="169"/>
      <c r="BB209" s="168"/>
      <c r="BC209" s="168"/>
      <c r="BD209" s="169"/>
      <c r="BE209" s="168"/>
      <c r="BF209" s="168"/>
      <c r="BG209" s="167"/>
      <c r="BH209" s="167"/>
      <c r="BI209" s="187"/>
    </row>
    <row r="210" spans="1:61" x14ac:dyDescent="0.25">
      <c r="A210" s="183"/>
      <c r="H210" s="46"/>
      <c r="I210" s="46"/>
      <c r="L210" s="23"/>
      <c r="N210" s="23"/>
      <c r="AR210" s="3"/>
      <c r="AS210" s="36"/>
      <c r="AT210" s="167"/>
      <c r="AU210" s="167"/>
      <c r="AV210" s="168"/>
      <c r="AW210" s="171"/>
      <c r="AX210" s="167"/>
      <c r="AY210" s="169"/>
      <c r="AZ210" s="169"/>
      <c r="BA210" s="169"/>
      <c r="BB210" s="168"/>
      <c r="BC210" s="168"/>
      <c r="BD210" s="169"/>
      <c r="BE210" s="168"/>
      <c r="BF210" s="168"/>
      <c r="BG210" s="167"/>
      <c r="BH210" s="167"/>
      <c r="BI210" s="187"/>
    </row>
    <row r="211" spans="1:61" x14ac:dyDescent="0.25">
      <c r="A211" s="183"/>
      <c r="H211" s="46"/>
      <c r="I211" s="46"/>
      <c r="L211" s="23"/>
      <c r="N211" s="23"/>
      <c r="AR211" s="3"/>
      <c r="AS211" s="36"/>
      <c r="AT211" s="167"/>
      <c r="AU211" s="167"/>
      <c r="AV211" s="168"/>
      <c r="AW211" s="171"/>
      <c r="AX211" s="167"/>
      <c r="AY211" s="169"/>
      <c r="AZ211" s="169"/>
      <c r="BA211" s="169"/>
      <c r="BB211" s="168"/>
      <c r="BC211" s="168"/>
      <c r="BD211" s="169"/>
      <c r="BE211" s="168"/>
      <c r="BF211" s="168"/>
      <c r="BG211" s="167"/>
      <c r="BH211" s="167"/>
      <c r="BI211" s="187"/>
    </row>
    <row r="212" spans="1:61" x14ac:dyDescent="0.25">
      <c r="A212" s="183"/>
      <c r="H212" s="46"/>
      <c r="I212" s="46"/>
      <c r="L212" s="23"/>
      <c r="N212" s="23"/>
      <c r="AR212" s="3"/>
      <c r="AS212" s="36"/>
      <c r="AT212" s="167"/>
      <c r="AU212" s="167"/>
      <c r="AV212" s="168"/>
      <c r="AW212" s="171"/>
      <c r="AX212" s="167"/>
      <c r="AY212" s="169"/>
      <c r="AZ212" s="169"/>
      <c r="BA212" s="169"/>
      <c r="BB212" s="168"/>
      <c r="BC212" s="168"/>
      <c r="BD212" s="169"/>
      <c r="BE212" s="168"/>
      <c r="BF212" s="168"/>
      <c r="BG212" s="167"/>
      <c r="BH212" s="167"/>
      <c r="BI212" s="187"/>
    </row>
    <row r="213" spans="1:61" x14ac:dyDescent="0.25">
      <c r="A213" s="183"/>
      <c r="H213" s="46"/>
      <c r="I213" s="46"/>
      <c r="L213" s="23"/>
      <c r="N213" s="23"/>
      <c r="AR213" s="3"/>
      <c r="AS213" s="36"/>
      <c r="AT213" s="167"/>
      <c r="AU213" s="167"/>
      <c r="AV213" s="168"/>
      <c r="AW213" s="171"/>
      <c r="AX213" s="167"/>
      <c r="AY213" s="169"/>
      <c r="AZ213" s="169"/>
      <c r="BA213" s="169"/>
      <c r="BB213" s="168"/>
      <c r="BC213" s="168"/>
      <c r="BD213" s="169"/>
      <c r="BE213" s="168"/>
      <c r="BF213" s="168"/>
      <c r="BG213" s="167"/>
      <c r="BH213" s="167"/>
      <c r="BI213" s="187"/>
    </row>
    <row r="214" spans="1:61" x14ac:dyDescent="0.25">
      <c r="A214" s="183"/>
      <c r="H214" s="46"/>
      <c r="I214" s="46"/>
      <c r="L214" s="23"/>
      <c r="N214" s="23"/>
      <c r="AR214" s="3"/>
      <c r="AS214" s="36"/>
      <c r="AT214" s="167"/>
      <c r="AU214" s="167"/>
      <c r="AV214" s="168"/>
      <c r="AW214" s="171"/>
      <c r="AX214" s="167"/>
      <c r="AY214" s="169"/>
      <c r="AZ214" s="169"/>
      <c r="BA214" s="169"/>
      <c r="BB214" s="168"/>
      <c r="BC214" s="168"/>
      <c r="BD214" s="169"/>
      <c r="BE214" s="168"/>
      <c r="BF214" s="168"/>
      <c r="BG214" s="167"/>
      <c r="BH214" s="167"/>
      <c r="BI214" s="187"/>
    </row>
    <row r="215" spans="1:61" x14ac:dyDescent="0.25">
      <c r="A215" s="183"/>
      <c r="H215" s="46"/>
      <c r="I215" s="46"/>
      <c r="L215" s="23"/>
      <c r="N215" s="23"/>
      <c r="AR215" s="3"/>
      <c r="AS215" s="36"/>
      <c r="AT215" s="167"/>
      <c r="AU215" s="167"/>
      <c r="AV215" s="168"/>
      <c r="AW215" s="171"/>
      <c r="AX215" s="167"/>
      <c r="AY215" s="169"/>
      <c r="AZ215" s="169"/>
      <c r="BA215" s="169"/>
      <c r="BB215" s="168"/>
      <c r="BC215" s="168"/>
      <c r="BD215" s="169"/>
      <c r="BE215" s="168"/>
      <c r="BF215" s="168"/>
      <c r="BG215" s="167"/>
      <c r="BH215" s="167"/>
      <c r="BI215" s="187"/>
    </row>
    <row r="216" spans="1:61" x14ac:dyDescent="0.25">
      <c r="A216" s="183"/>
      <c r="H216" s="46"/>
      <c r="I216" s="46"/>
      <c r="L216" s="23"/>
      <c r="N216" s="23"/>
      <c r="AR216" s="3"/>
      <c r="AS216" s="36"/>
      <c r="AT216" s="167"/>
      <c r="AU216" s="167"/>
      <c r="AV216" s="168"/>
      <c r="AW216" s="171"/>
      <c r="AX216" s="167"/>
      <c r="AY216" s="169"/>
      <c r="AZ216" s="169"/>
      <c r="BA216" s="169"/>
      <c r="BB216" s="168"/>
      <c r="BC216" s="168"/>
      <c r="BD216" s="169"/>
      <c r="BE216" s="168"/>
      <c r="BF216" s="168"/>
      <c r="BG216" s="167"/>
      <c r="BH216" s="167"/>
      <c r="BI216" s="187"/>
    </row>
    <row r="217" spans="1:61" x14ac:dyDescent="0.25">
      <c r="A217" s="183"/>
      <c r="H217" s="46"/>
      <c r="I217" s="46"/>
      <c r="L217" s="23"/>
      <c r="N217" s="23"/>
      <c r="AR217" s="3"/>
      <c r="AS217" s="36"/>
      <c r="AT217" s="167"/>
      <c r="AU217" s="167"/>
      <c r="AV217" s="168"/>
      <c r="AW217" s="171"/>
      <c r="AX217" s="167"/>
      <c r="AY217" s="169"/>
      <c r="AZ217" s="169"/>
      <c r="BA217" s="169"/>
      <c r="BB217" s="168"/>
      <c r="BC217" s="168"/>
      <c r="BD217" s="169"/>
      <c r="BE217" s="168"/>
      <c r="BF217" s="168"/>
      <c r="BG217" s="167"/>
      <c r="BH217" s="167"/>
      <c r="BI217" s="187"/>
    </row>
    <row r="218" spans="1:61" x14ac:dyDescent="0.25">
      <c r="A218" s="183"/>
      <c r="H218" s="46"/>
      <c r="I218" s="46"/>
      <c r="L218" s="23"/>
      <c r="N218" s="23"/>
      <c r="AR218" s="3"/>
      <c r="AS218" s="36"/>
      <c r="AT218" s="167"/>
      <c r="AU218" s="167"/>
      <c r="AV218" s="168"/>
      <c r="AW218" s="171"/>
      <c r="AX218" s="167"/>
      <c r="AY218" s="169"/>
      <c r="AZ218" s="169"/>
      <c r="BA218" s="169"/>
      <c r="BB218" s="168"/>
      <c r="BC218" s="168"/>
      <c r="BD218" s="169"/>
      <c r="BE218" s="168"/>
      <c r="BF218" s="168"/>
      <c r="BG218" s="167"/>
      <c r="BH218" s="167"/>
      <c r="BI218" s="187"/>
    </row>
    <row r="219" spans="1:61" x14ac:dyDescent="0.25">
      <c r="A219" s="183"/>
      <c r="H219" s="46"/>
      <c r="I219" s="46"/>
      <c r="L219" s="23"/>
      <c r="N219" s="23"/>
      <c r="AR219" s="3"/>
      <c r="AS219" s="36"/>
      <c r="AT219" s="167"/>
      <c r="AU219" s="167"/>
      <c r="AV219" s="168"/>
      <c r="AW219" s="171"/>
      <c r="AX219" s="167"/>
      <c r="AY219" s="169"/>
      <c r="AZ219" s="169"/>
      <c r="BA219" s="169"/>
      <c r="BB219" s="168"/>
      <c r="BC219" s="168"/>
      <c r="BD219" s="169"/>
      <c r="BE219" s="168"/>
      <c r="BF219" s="168"/>
      <c r="BG219" s="167"/>
      <c r="BH219" s="167"/>
      <c r="BI219" s="187"/>
    </row>
    <row r="220" spans="1:61" x14ac:dyDescent="0.25">
      <c r="A220" s="183"/>
      <c r="H220" s="46"/>
      <c r="I220" s="46"/>
      <c r="L220" s="23"/>
      <c r="N220" s="23"/>
      <c r="AR220" s="3"/>
      <c r="AS220" s="36"/>
      <c r="AT220" s="167"/>
      <c r="AU220" s="167"/>
      <c r="AV220" s="168"/>
      <c r="AW220" s="171"/>
      <c r="AX220" s="167"/>
      <c r="AY220" s="169"/>
      <c r="AZ220" s="169"/>
      <c r="BA220" s="169"/>
      <c r="BB220" s="168"/>
      <c r="BC220" s="168"/>
      <c r="BD220" s="169"/>
      <c r="BE220" s="168"/>
      <c r="BF220" s="168"/>
      <c r="BG220" s="167"/>
      <c r="BH220" s="167"/>
      <c r="BI220" s="187"/>
    </row>
    <row r="221" spans="1:61" x14ac:dyDescent="0.25">
      <c r="A221" s="183"/>
      <c r="H221" s="46"/>
      <c r="I221" s="46"/>
      <c r="L221" s="23"/>
      <c r="N221" s="23"/>
      <c r="AR221" s="3"/>
      <c r="AS221" s="36"/>
      <c r="AT221" s="167"/>
      <c r="AU221" s="167"/>
      <c r="AV221" s="168"/>
      <c r="AW221" s="171"/>
      <c r="AX221" s="167"/>
      <c r="AY221" s="169"/>
      <c r="AZ221" s="169"/>
      <c r="BA221" s="169"/>
      <c r="BB221" s="168"/>
      <c r="BC221" s="168"/>
      <c r="BD221" s="169"/>
      <c r="BE221" s="168"/>
      <c r="BF221" s="168"/>
      <c r="BG221" s="167"/>
      <c r="BH221" s="167"/>
      <c r="BI221" s="187"/>
    </row>
    <row r="222" spans="1:61" x14ac:dyDescent="0.25">
      <c r="A222" s="183"/>
      <c r="H222" s="46"/>
      <c r="I222" s="46"/>
      <c r="L222" s="23"/>
      <c r="N222" s="23"/>
      <c r="AR222" s="3"/>
      <c r="AS222" s="36"/>
      <c r="AT222" s="167"/>
      <c r="AU222" s="167"/>
      <c r="AV222" s="168"/>
      <c r="AW222" s="171"/>
      <c r="AX222" s="167"/>
      <c r="AY222" s="169"/>
      <c r="AZ222" s="169"/>
      <c r="BA222" s="169"/>
      <c r="BB222" s="168"/>
      <c r="BC222" s="168"/>
      <c r="BD222" s="169"/>
      <c r="BE222" s="168"/>
      <c r="BF222" s="168"/>
      <c r="BG222" s="167"/>
      <c r="BH222" s="167"/>
      <c r="BI222" s="187"/>
    </row>
    <row r="223" spans="1:61" x14ac:dyDescent="0.25">
      <c r="A223" s="183"/>
      <c r="H223" s="46"/>
      <c r="I223" s="46"/>
      <c r="L223" s="23"/>
      <c r="N223" s="23"/>
      <c r="AR223" s="3"/>
      <c r="AS223" s="36"/>
      <c r="AT223" s="167"/>
      <c r="AU223" s="167"/>
      <c r="AV223" s="168"/>
      <c r="AW223" s="171"/>
      <c r="AX223" s="167"/>
      <c r="AY223" s="169"/>
      <c r="AZ223" s="169"/>
      <c r="BA223" s="169"/>
      <c r="BB223" s="168"/>
      <c r="BC223" s="168"/>
      <c r="BD223" s="169"/>
      <c r="BE223" s="168"/>
      <c r="BF223" s="168"/>
      <c r="BG223" s="167"/>
      <c r="BH223" s="167"/>
      <c r="BI223" s="187"/>
    </row>
    <row r="224" spans="1:61" x14ac:dyDescent="0.25">
      <c r="A224" s="183"/>
      <c r="H224" s="46"/>
      <c r="I224" s="46"/>
      <c r="L224" s="23"/>
      <c r="N224" s="23"/>
      <c r="AR224" s="3"/>
      <c r="AS224" s="36"/>
      <c r="AT224" s="167"/>
      <c r="AU224" s="167"/>
      <c r="AV224" s="168"/>
      <c r="AW224" s="171"/>
      <c r="AX224" s="167"/>
      <c r="AY224" s="169"/>
      <c r="AZ224" s="169"/>
      <c r="BA224" s="169"/>
      <c r="BB224" s="168"/>
      <c r="BC224" s="168"/>
      <c r="BD224" s="169"/>
      <c r="BE224" s="168"/>
      <c r="BF224" s="168"/>
      <c r="BG224" s="167"/>
      <c r="BH224" s="167"/>
      <c r="BI224" s="187"/>
    </row>
    <row r="225" spans="1:61" x14ac:dyDescent="0.25">
      <c r="A225" s="183"/>
      <c r="H225" s="46"/>
      <c r="I225" s="46"/>
      <c r="L225" s="23"/>
      <c r="N225" s="23"/>
      <c r="AR225" s="3"/>
      <c r="AS225" s="36"/>
      <c r="AT225" s="167"/>
      <c r="AU225" s="167"/>
      <c r="AV225" s="168"/>
      <c r="AW225" s="171"/>
      <c r="AX225" s="167"/>
      <c r="AY225" s="169"/>
      <c r="AZ225" s="169"/>
      <c r="BA225" s="169"/>
      <c r="BB225" s="168"/>
      <c r="BC225" s="168"/>
      <c r="BD225" s="169"/>
      <c r="BE225" s="168"/>
      <c r="BF225" s="168"/>
      <c r="BG225" s="167"/>
      <c r="BH225" s="167"/>
      <c r="BI225" s="187"/>
    </row>
    <row r="226" spans="1:61" x14ac:dyDescent="0.25">
      <c r="A226" s="183"/>
      <c r="H226" s="46"/>
      <c r="I226" s="46"/>
      <c r="L226" s="23"/>
      <c r="N226" s="23"/>
      <c r="AR226" s="3"/>
      <c r="AS226" s="36"/>
      <c r="AT226" s="167"/>
      <c r="AU226" s="167"/>
      <c r="AV226" s="168"/>
      <c r="AW226" s="171"/>
      <c r="AX226" s="167"/>
      <c r="AY226" s="169"/>
      <c r="AZ226" s="169"/>
      <c r="BA226" s="169"/>
      <c r="BB226" s="168"/>
      <c r="BC226" s="168"/>
      <c r="BD226" s="169"/>
      <c r="BE226" s="168"/>
      <c r="BF226" s="168"/>
      <c r="BG226" s="167"/>
      <c r="BH226" s="167"/>
      <c r="BI226" s="187"/>
    </row>
    <row r="227" spans="1:61" x14ac:dyDescent="0.25">
      <c r="A227" s="183"/>
      <c r="H227" s="46"/>
      <c r="I227" s="46"/>
      <c r="L227" s="23"/>
      <c r="N227" s="23"/>
      <c r="AR227" s="3"/>
      <c r="AS227" s="36"/>
      <c r="AT227" s="167"/>
      <c r="AU227" s="167"/>
      <c r="AV227" s="168"/>
      <c r="AW227" s="171"/>
      <c r="AX227" s="167"/>
      <c r="AY227" s="169"/>
      <c r="AZ227" s="169"/>
      <c r="BA227" s="169"/>
      <c r="BB227" s="168"/>
      <c r="BC227" s="168"/>
      <c r="BD227" s="169"/>
      <c r="BE227" s="168"/>
      <c r="BF227" s="168"/>
      <c r="BG227" s="167"/>
      <c r="BH227" s="167"/>
      <c r="BI227" s="187"/>
    </row>
    <row r="228" spans="1:61" x14ac:dyDescent="0.25">
      <c r="A228" s="183"/>
      <c r="H228" s="46"/>
      <c r="I228" s="46"/>
      <c r="L228" s="23"/>
      <c r="N228" s="23"/>
      <c r="AR228" s="3"/>
      <c r="AS228" s="36"/>
      <c r="AT228" s="167"/>
      <c r="AU228" s="167"/>
      <c r="AV228" s="168"/>
      <c r="AW228" s="171"/>
      <c r="AX228" s="167"/>
      <c r="AY228" s="169"/>
      <c r="AZ228" s="169"/>
      <c r="BA228" s="169"/>
      <c r="BB228" s="168"/>
      <c r="BC228" s="168"/>
      <c r="BD228" s="169"/>
      <c r="BE228" s="168"/>
      <c r="BF228" s="168"/>
      <c r="BG228" s="167"/>
      <c r="BH228" s="167"/>
      <c r="BI228" s="187"/>
    </row>
    <row r="229" spans="1:61" x14ac:dyDescent="0.25">
      <c r="A229" s="183"/>
      <c r="H229" s="46"/>
      <c r="I229" s="46"/>
      <c r="L229" s="23"/>
      <c r="N229" s="23"/>
      <c r="AR229" s="3"/>
      <c r="AS229" s="36"/>
      <c r="AT229" s="167"/>
      <c r="AU229" s="167"/>
      <c r="AV229" s="168"/>
      <c r="AW229" s="171"/>
      <c r="AX229" s="167"/>
      <c r="AY229" s="169"/>
      <c r="AZ229" s="169"/>
      <c r="BA229" s="169"/>
      <c r="BB229" s="168"/>
      <c r="BC229" s="168"/>
      <c r="BD229" s="169"/>
      <c r="BE229" s="168"/>
      <c r="BF229" s="168"/>
      <c r="BG229" s="167"/>
      <c r="BH229" s="167"/>
      <c r="BI229" s="187"/>
    </row>
    <row r="230" spans="1:61" x14ac:dyDescent="0.25">
      <c r="A230" s="183"/>
      <c r="H230" s="46"/>
      <c r="I230" s="46"/>
      <c r="L230" s="23"/>
      <c r="N230" s="23"/>
      <c r="AR230" s="3"/>
      <c r="AS230" s="36"/>
      <c r="AT230" s="167"/>
      <c r="AU230" s="167"/>
      <c r="AV230" s="168"/>
      <c r="AW230" s="171"/>
      <c r="AX230" s="167"/>
      <c r="AY230" s="169"/>
      <c r="AZ230" s="169"/>
      <c r="BA230" s="169"/>
      <c r="BB230" s="168"/>
      <c r="BC230" s="168"/>
      <c r="BD230" s="169"/>
      <c r="BE230" s="168"/>
      <c r="BF230" s="168"/>
      <c r="BG230" s="167"/>
      <c r="BH230" s="167"/>
      <c r="BI230" s="187"/>
    </row>
    <row r="231" spans="1:61" x14ac:dyDescent="0.25">
      <c r="A231" s="183"/>
      <c r="H231" s="46"/>
      <c r="I231" s="46"/>
      <c r="L231" s="23"/>
      <c r="N231" s="23"/>
      <c r="AR231" s="3"/>
      <c r="AS231" s="36"/>
      <c r="AT231" s="167"/>
      <c r="AU231" s="167"/>
      <c r="AV231" s="168"/>
      <c r="AW231" s="171"/>
      <c r="AX231" s="167"/>
      <c r="AY231" s="169"/>
      <c r="AZ231" s="169"/>
      <c r="BA231" s="169"/>
      <c r="BB231" s="168"/>
      <c r="BC231" s="168"/>
      <c r="BD231" s="169"/>
      <c r="BE231" s="168"/>
      <c r="BF231" s="168"/>
      <c r="BG231" s="167"/>
      <c r="BH231" s="167"/>
      <c r="BI231" s="187"/>
    </row>
    <row r="232" spans="1:61" x14ac:dyDescent="0.25">
      <c r="A232" s="183"/>
      <c r="H232" s="46"/>
      <c r="I232" s="46"/>
      <c r="L232" s="23"/>
      <c r="N232" s="23"/>
      <c r="AR232" s="3"/>
      <c r="AS232" s="36"/>
      <c r="AT232" s="167"/>
      <c r="AU232" s="167"/>
      <c r="AV232" s="168"/>
      <c r="AW232" s="171"/>
      <c r="AX232" s="167"/>
      <c r="AY232" s="169"/>
      <c r="AZ232" s="169"/>
      <c r="BA232" s="169"/>
      <c r="BB232" s="168"/>
      <c r="BC232" s="168"/>
      <c r="BD232" s="169"/>
      <c r="BE232" s="168"/>
      <c r="BF232" s="168"/>
      <c r="BG232" s="167"/>
      <c r="BH232" s="167"/>
      <c r="BI232" s="187"/>
    </row>
    <row r="233" spans="1:61" x14ac:dyDescent="0.25">
      <c r="A233" s="183"/>
      <c r="H233" s="46"/>
      <c r="I233" s="46"/>
      <c r="L233" s="23"/>
      <c r="N233" s="23"/>
      <c r="AR233" s="3"/>
      <c r="AS233" s="36"/>
      <c r="AT233" s="167"/>
      <c r="AU233" s="167"/>
      <c r="AV233" s="168"/>
      <c r="AW233" s="171"/>
      <c r="AX233" s="167"/>
      <c r="AY233" s="169"/>
      <c r="AZ233" s="169"/>
      <c r="BA233" s="169"/>
      <c r="BB233" s="168"/>
      <c r="BC233" s="168"/>
      <c r="BD233" s="169"/>
      <c r="BE233" s="168"/>
      <c r="BF233" s="168"/>
      <c r="BG233" s="167"/>
      <c r="BH233" s="167"/>
      <c r="BI233" s="187"/>
    </row>
    <row r="234" spans="1:61" x14ac:dyDescent="0.25">
      <c r="A234" s="183"/>
      <c r="H234" s="46"/>
      <c r="I234" s="46"/>
      <c r="L234" s="23"/>
      <c r="N234" s="23"/>
      <c r="AR234" s="3"/>
      <c r="AS234" s="36"/>
      <c r="AT234" s="167"/>
      <c r="AU234" s="167"/>
      <c r="AV234" s="168"/>
      <c r="AW234" s="171"/>
      <c r="AX234" s="167"/>
      <c r="AY234" s="169"/>
      <c r="AZ234" s="169"/>
      <c r="BA234" s="169"/>
      <c r="BB234" s="168"/>
      <c r="BC234" s="168"/>
      <c r="BD234" s="169"/>
      <c r="BE234" s="168"/>
      <c r="BF234" s="168"/>
      <c r="BG234" s="167"/>
      <c r="BH234" s="167"/>
      <c r="BI234" s="187"/>
    </row>
    <row r="235" spans="1:61" x14ac:dyDescent="0.25">
      <c r="A235" s="183"/>
      <c r="H235" s="46"/>
      <c r="I235" s="46"/>
      <c r="L235" s="23"/>
      <c r="N235" s="23"/>
      <c r="AR235" s="3"/>
      <c r="AS235" s="36"/>
      <c r="AT235" s="167"/>
      <c r="AU235" s="167"/>
      <c r="AV235" s="168"/>
      <c r="AW235" s="171"/>
      <c r="AX235" s="167"/>
      <c r="AY235" s="169"/>
      <c r="AZ235" s="169"/>
      <c r="BA235" s="169"/>
      <c r="BB235" s="168"/>
      <c r="BC235" s="168"/>
      <c r="BD235" s="169"/>
      <c r="BE235" s="168"/>
      <c r="BF235" s="168"/>
      <c r="BG235" s="167"/>
      <c r="BH235" s="167"/>
      <c r="BI235" s="187"/>
    </row>
    <row r="236" spans="1:61" x14ac:dyDescent="0.25">
      <c r="A236" s="183"/>
      <c r="H236" s="46"/>
      <c r="I236" s="46"/>
      <c r="L236" s="23"/>
      <c r="N236" s="23"/>
      <c r="AR236" s="3"/>
      <c r="AS236" s="36"/>
      <c r="AT236" s="167"/>
      <c r="AU236" s="167"/>
      <c r="AV236" s="168"/>
      <c r="AW236" s="171"/>
      <c r="AX236" s="167"/>
      <c r="AY236" s="169"/>
      <c r="AZ236" s="169"/>
      <c r="BA236" s="169"/>
      <c r="BB236" s="168"/>
      <c r="BC236" s="168"/>
      <c r="BD236" s="169"/>
      <c r="BE236" s="168"/>
      <c r="BF236" s="168"/>
      <c r="BG236" s="167"/>
      <c r="BH236" s="167"/>
      <c r="BI236" s="187"/>
    </row>
    <row r="237" spans="1:61" x14ac:dyDescent="0.25">
      <c r="A237" s="183"/>
      <c r="H237" s="46"/>
      <c r="I237" s="46"/>
      <c r="L237" s="23"/>
      <c r="N237" s="23"/>
      <c r="AR237" s="3"/>
      <c r="AS237" s="36"/>
      <c r="AT237" s="167"/>
      <c r="AU237" s="167"/>
      <c r="AV237" s="168"/>
      <c r="AW237" s="171"/>
      <c r="AX237" s="167"/>
      <c r="AY237" s="169"/>
      <c r="AZ237" s="169"/>
      <c r="BA237" s="169"/>
      <c r="BB237" s="168"/>
      <c r="BC237" s="168"/>
      <c r="BD237" s="169"/>
      <c r="BE237" s="168"/>
      <c r="BF237" s="168"/>
      <c r="BG237" s="167"/>
      <c r="BH237" s="167"/>
      <c r="BI237" s="187"/>
    </row>
    <row r="238" spans="1:61" x14ac:dyDescent="0.25">
      <c r="A238" s="183"/>
      <c r="H238" s="46"/>
      <c r="I238" s="46"/>
      <c r="L238" s="23"/>
      <c r="N238" s="23"/>
      <c r="AR238" s="3"/>
      <c r="AS238" s="36"/>
      <c r="AT238" s="167"/>
      <c r="AU238" s="167"/>
      <c r="AV238" s="168"/>
      <c r="AW238" s="171"/>
      <c r="AX238" s="167"/>
      <c r="AY238" s="169"/>
      <c r="AZ238" s="169"/>
      <c r="BA238" s="169"/>
      <c r="BB238" s="168"/>
      <c r="BC238" s="168"/>
      <c r="BD238" s="169"/>
      <c r="BE238" s="168"/>
      <c r="BF238" s="168"/>
      <c r="BG238" s="167"/>
      <c r="BH238" s="167"/>
      <c r="BI238" s="187"/>
    </row>
    <row r="239" spans="1:61" x14ac:dyDescent="0.25">
      <c r="A239" s="183"/>
      <c r="H239" s="46"/>
      <c r="I239" s="46"/>
      <c r="L239" s="23"/>
      <c r="N239" s="23"/>
      <c r="AR239" s="3"/>
      <c r="AS239" s="36"/>
      <c r="AT239" s="167"/>
      <c r="AU239" s="167"/>
      <c r="AV239" s="168"/>
      <c r="AW239" s="171"/>
      <c r="AX239" s="167"/>
      <c r="AY239" s="169"/>
      <c r="AZ239" s="169"/>
      <c r="BA239" s="169"/>
      <c r="BB239" s="168"/>
      <c r="BC239" s="168"/>
      <c r="BD239" s="169"/>
      <c r="BE239" s="168"/>
      <c r="BF239" s="168"/>
      <c r="BG239" s="167"/>
      <c r="BH239" s="167"/>
      <c r="BI239" s="187"/>
    </row>
    <row r="240" spans="1:61" x14ac:dyDescent="0.25">
      <c r="A240" s="183"/>
      <c r="H240" s="46"/>
      <c r="I240" s="46"/>
      <c r="L240" s="23"/>
      <c r="N240" s="23"/>
      <c r="AR240" s="3"/>
      <c r="AS240" s="36"/>
      <c r="AT240" s="167"/>
      <c r="AU240" s="167"/>
      <c r="AV240" s="168"/>
      <c r="AW240" s="171"/>
      <c r="AX240" s="167"/>
      <c r="AY240" s="169"/>
      <c r="AZ240" s="169"/>
      <c r="BA240" s="169"/>
      <c r="BB240" s="168"/>
      <c r="BC240" s="168"/>
      <c r="BD240" s="169"/>
      <c r="BE240" s="168"/>
      <c r="BF240" s="168"/>
      <c r="BG240" s="167"/>
      <c r="BH240" s="167"/>
      <c r="BI240" s="187"/>
    </row>
    <row r="241" spans="1:61" x14ac:dyDescent="0.25">
      <c r="A241" s="183"/>
      <c r="H241" s="46"/>
      <c r="I241" s="46"/>
      <c r="L241" s="23"/>
      <c r="N241" s="23"/>
      <c r="AR241" s="3"/>
      <c r="AS241" s="36"/>
      <c r="AT241" s="167"/>
      <c r="AU241" s="167"/>
      <c r="AV241" s="168"/>
      <c r="AW241" s="171"/>
      <c r="AX241" s="167"/>
      <c r="AY241" s="169"/>
      <c r="AZ241" s="169"/>
      <c r="BA241" s="169"/>
      <c r="BB241" s="168"/>
      <c r="BC241" s="168"/>
      <c r="BD241" s="169"/>
      <c r="BE241" s="168"/>
      <c r="BF241" s="168"/>
      <c r="BG241" s="167"/>
      <c r="BH241" s="167"/>
      <c r="BI241" s="187"/>
    </row>
    <row r="242" spans="1:61" x14ac:dyDescent="0.25">
      <c r="A242" s="183"/>
      <c r="H242" s="46"/>
      <c r="I242" s="46"/>
      <c r="L242" s="23"/>
      <c r="N242" s="23"/>
      <c r="AR242" s="3"/>
      <c r="AS242" s="36"/>
      <c r="AT242" s="167"/>
      <c r="AU242" s="167"/>
      <c r="AV242" s="168"/>
      <c r="AW242" s="171"/>
      <c r="AX242" s="167"/>
      <c r="AY242" s="169"/>
      <c r="AZ242" s="169"/>
      <c r="BA242" s="169"/>
      <c r="BB242" s="168"/>
      <c r="BC242" s="168"/>
      <c r="BD242" s="169"/>
      <c r="BE242" s="168"/>
      <c r="BF242" s="168"/>
      <c r="BG242" s="167"/>
      <c r="BH242" s="167"/>
      <c r="BI242" s="187"/>
    </row>
    <row r="243" spans="1:61" x14ac:dyDescent="0.25">
      <c r="A243" s="183"/>
      <c r="H243" s="46"/>
      <c r="I243" s="46"/>
      <c r="L243" s="23"/>
      <c r="N243" s="23"/>
      <c r="AR243" s="3"/>
      <c r="AS243" s="36"/>
      <c r="AT243" s="167"/>
      <c r="AU243" s="167"/>
      <c r="AV243" s="168"/>
      <c r="AW243" s="171"/>
      <c r="AX243" s="167"/>
      <c r="AY243" s="169"/>
      <c r="AZ243" s="169"/>
      <c r="BA243" s="169"/>
      <c r="BB243" s="168"/>
      <c r="BC243" s="168"/>
      <c r="BD243" s="169"/>
      <c r="BE243" s="168"/>
      <c r="BF243" s="168"/>
      <c r="BG243" s="167"/>
      <c r="BH243" s="167"/>
      <c r="BI243" s="187"/>
    </row>
    <row r="244" spans="1:61" x14ac:dyDescent="0.25">
      <c r="A244" s="183"/>
      <c r="H244" s="46"/>
      <c r="I244" s="46"/>
      <c r="L244" s="23"/>
      <c r="N244" s="23"/>
      <c r="AR244" s="3"/>
      <c r="AS244" s="36"/>
      <c r="AT244" s="167"/>
      <c r="AU244" s="167"/>
      <c r="AV244" s="168"/>
      <c r="AW244" s="171"/>
      <c r="AX244" s="167"/>
      <c r="AY244" s="169"/>
      <c r="AZ244" s="169"/>
      <c r="BA244" s="169"/>
      <c r="BB244" s="168"/>
      <c r="BC244" s="168"/>
      <c r="BD244" s="169"/>
      <c r="BE244" s="168"/>
      <c r="BF244" s="168"/>
      <c r="BG244" s="167"/>
      <c r="BH244" s="167"/>
      <c r="BI244" s="187"/>
    </row>
    <row r="245" spans="1:61" x14ac:dyDescent="0.25">
      <c r="A245" s="183"/>
      <c r="H245" s="46"/>
      <c r="I245" s="46"/>
      <c r="L245" s="23"/>
      <c r="N245" s="23"/>
      <c r="AR245" s="3"/>
      <c r="AS245" s="36"/>
      <c r="AT245" s="167"/>
      <c r="AU245" s="167"/>
      <c r="AV245" s="168"/>
      <c r="AW245" s="171"/>
      <c r="AX245" s="167"/>
      <c r="AY245" s="169"/>
      <c r="AZ245" s="169"/>
      <c r="BA245" s="169"/>
      <c r="BB245" s="168"/>
      <c r="BC245" s="168"/>
      <c r="BD245" s="169"/>
      <c r="BE245" s="168"/>
      <c r="BF245" s="168"/>
      <c r="BG245" s="167"/>
      <c r="BH245" s="167"/>
      <c r="BI245" s="187"/>
    </row>
    <row r="246" spans="1:61" x14ac:dyDescent="0.25">
      <c r="A246" s="183"/>
      <c r="H246" s="46"/>
      <c r="I246" s="46"/>
      <c r="L246" s="23"/>
      <c r="N246" s="23"/>
      <c r="AR246" s="3"/>
      <c r="AS246" s="36"/>
      <c r="AT246" s="167"/>
      <c r="AU246" s="167"/>
      <c r="AV246" s="168"/>
      <c r="AW246" s="171"/>
      <c r="AX246" s="167"/>
      <c r="AY246" s="169"/>
      <c r="AZ246" s="169"/>
      <c r="BA246" s="169"/>
      <c r="BB246" s="168"/>
      <c r="BC246" s="168"/>
      <c r="BD246" s="169"/>
      <c r="BE246" s="168"/>
      <c r="BF246" s="168"/>
      <c r="BG246" s="167"/>
      <c r="BH246" s="167"/>
      <c r="BI246" s="187"/>
    </row>
    <row r="247" spans="1:61" x14ac:dyDescent="0.25">
      <c r="A247" s="183"/>
      <c r="H247" s="46"/>
      <c r="I247" s="46"/>
      <c r="L247" s="23"/>
      <c r="N247" s="23"/>
      <c r="AR247" s="3"/>
      <c r="AS247" s="36"/>
      <c r="AT247" s="167"/>
      <c r="AU247" s="167"/>
      <c r="AV247" s="168"/>
      <c r="AW247" s="171"/>
      <c r="AX247" s="167"/>
      <c r="AY247" s="169"/>
      <c r="AZ247" s="169"/>
      <c r="BA247" s="169"/>
      <c r="BB247" s="168"/>
      <c r="BC247" s="168"/>
      <c r="BD247" s="169"/>
      <c r="BE247" s="168"/>
      <c r="BF247" s="168"/>
      <c r="BG247" s="167"/>
      <c r="BH247" s="167"/>
      <c r="BI247" s="187"/>
    </row>
    <row r="248" spans="1:61" x14ac:dyDescent="0.25">
      <c r="A248" s="183"/>
      <c r="H248" s="46"/>
      <c r="I248" s="46"/>
      <c r="L248" s="23"/>
      <c r="N248" s="23"/>
      <c r="AR248" s="3"/>
      <c r="AS248" s="36"/>
      <c r="AT248" s="167"/>
      <c r="AU248" s="167"/>
      <c r="AV248" s="168"/>
      <c r="AW248" s="171"/>
      <c r="AX248" s="167"/>
      <c r="AY248" s="169"/>
      <c r="AZ248" s="169"/>
      <c r="BA248" s="169"/>
      <c r="BB248" s="168"/>
      <c r="BC248" s="168"/>
      <c r="BD248" s="169"/>
      <c r="BE248" s="168"/>
      <c r="BF248" s="168"/>
      <c r="BG248" s="167"/>
      <c r="BH248" s="167"/>
      <c r="BI248" s="187"/>
    </row>
    <row r="249" spans="1:61" x14ac:dyDescent="0.25">
      <c r="A249" s="183"/>
      <c r="H249" s="46"/>
      <c r="I249" s="46"/>
      <c r="L249" s="23"/>
      <c r="N249" s="23"/>
      <c r="AR249" s="3"/>
      <c r="AS249" s="36"/>
      <c r="AT249" s="167"/>
      <c r="AU249" s="167"/>
      <c r="AV249" s="168"/>
      <c r="AW249" s="171"/>
      <c r="AX249" s="167"/>
      <c r="AY249" s="169"/>
      <c r="AZ249" s="169"/>
      <c r="BA249" s="169"/>
      <c r="BB249" s="168"/>
      <c r="BC249" s="168"/>
      <c r="BD249" s="169"/>
      <c r="BE249" s="168"/>
      <c r="BF249" s="168"/>
      <c r="BG249" s="167"/>
      <c r="BH249" s="167"/>
      <c r="BI249" s="187"/>
    </row>
    <row r="250" spans="1:61" x14ac:dyDescent="0.25">
      <c r="A250" s="183"/>
      <c r="H250" s="46"/>
      <c r="I250" s="46"/>
      <c r="L250" s="23"/>
      <c r="N250" s="23"/>
      <c r="AR250" s="3"/>
      <c r="AS250" s="36"/>
      <c r="AT250" s="167"/>
      <c r="AU250" s="167"/>
      <c r="AV250" s="168"/>
      <c r="AW250" s="171"/>
      <c r="AX250" s="167"/>
      <c r="AY250" s="169"/>
      <c r="AZ250" s="169"/>
      <c r="BA250" s="169"/>
      <c r="BB250" s="168"/>
      <c r="BC250" s="168"/>
      <c r="BD250" s="169"/>
      <c r="BE250" s="168"/>
      <c r="BF250" s="168"/>
      <c r="BG250" s="167"/>
      <c r="BH250" s="167"/>
      <c r="BI250" s="187"/>
    </row>
    <row r="251" spans="1:61" x14ac:dyDescent="0.25">
      <c r="A251" s="183"/>
      <c r="H251" s="46"/>
      <c r="I251" s="46"/>
      <c r="L251" s="23"/>
      <c r="N251" s="23"/>
      <c r="AR251" s="3"/>
      <c r="AS251" s="36"/>
      <c r="AT251" s="167"/>
      <c r="AU251" s="167"/>
      <c r="AV251" s="168"/>
      <c r="AW251" s="171"/>
      <c r="AX251" s="167"/>
      <c r="AY251" s="169"/>
      <c r="AZ251" s="169"/>
      <c r="BA251" s="169"/>
      <c r="BB251" s="168"/>
      <c r="BC251" s="168"/>
      <c r="BD251" s="169"/>
      <c r="BE251" s="168"/>
      <c r="BF251" s="168"/>
      <c r="BG251" s="167"/>
      <c r="BH251" s="167"/>
      <c r="BI251" s="187"/>
    </row>
    <row r="252" spans="1:61" x14ac:dyDescent="0.25">
      <c r="A252" s="183"/>
      <c r="H252" s="46"/>
      <c r="I252" s="46"/>
      <c r="L252" s="23"/>
      <c r="N252" s="23"/>
      <c r="AR252" s="3"/>
      <c r="AS252" s="36"/>
      <c r="AT252" s="167"/>
      <c r="AU252" s="167"/>
      <c r="AV252" s="168"/>
      <c r="AW252" s="171"/>
      <c r="AX252" s="167"/>
      <c r="AY252" s="169"/>
      <c r="AZ252" s="169"/>
      <c r="BA252" s="169"/>
      <c r="BB252" s="168"/>
      <c r="BC252" s="168"/>
      <c r="BD252" s="169"/>
      <c r="BE252" s="168"/>
      <c r="BF252" s="168"/>
      <c r="BG252" s="167"/>
      <c r="BH252" s="167"/>
      <c r="BI252" s="187"/>
    </row>
    <row r="253" spans="1:61" x14ac:dyDescent="0.25">
      <c r="A253" s="183"/>
      <c r="H253" s="46"/>
      <c r="I253" s="46"/>
      <c r="L253" s="23"/>
      <c r="N253" s="23"/>
      <c r="AR253" s="3"/>
      <c r="AS253" s="36"/>
      <c r="AT253" s="167"/>
      <c r="AU253" s="167"/>
      <c r="AV253" s="168"/>
      <c r="AW253" s="171"/>
      <c r="AX253" s="167"/>
      <c r="AY253" s="169"/>
      <c r="AZ253" s="169"/>
      <c r="BA253" s="169"/>
      <c r="BB253" s="168"/>
      <c r="BC253" s="168"/>
      <c r="BD253" s="169"/>
      <c r="BE253" s="168"/>
      <c r="BF253" s="168"/>
      <c r="BG253" s="167"/>
      <c r="BH253" s="167"/>
      <c r="BI253" s="187"/>
    </row>
    <row r="254" spans="1:61" x14ac:dyDescent="0.25">
      <c r="A254" s="183"/>
      <c r="H254" s="46"/>
      <c r="I254" s="46"/>
      <c r="L254" s="23"/>
      <c r="N254" s="23"/>
      <c r="AR254" s="3"/>
      <c r="AS254" s="36"/>
      <c r="AT254" s="167"/>
      <c r="AU254" s="167"/>
      <c r="AV254" s="168"/>
      <c r="AW254" s="171"/>
      <c r="AX254" s="167"/>
      <c r="AY254" s="169"/>
      <c r="AZ254" s="169"/>
      <c r="BA254" s="169"/>
      <c r="BB254" s="168"/>
      <c r="BC254" s="168"/>
      <c r="BD254" s="169"/>
      <c r="BE254" s="168"/>
      <c r="BF254" s="168"/>
      <c r="BG254" s="167"/>
      <c r="BH254" s="167"/>
      <c r="BI254" s="187"/>
    </row>
    <row r="255" spans="1:61" x14ac:dyDescent="0.25">
      <c r="A255" s="183"/>
      <c r="H255" s="46"/>
      <c r="I255" s="46"/>
      <c r="L255" s="23"/>
      <c r="N255" s="23"/>
      <c r="AR255" s="3"/>
      <c r="AS255" s="36"/>
      <c r="AT255" s="167"/>
      <c r="AU255" s="167"/>
      <c r="AV255" s="168"/>
      <c r="AW255" s="171"/>
      <c r="AX255" s="167"/>
      <c r="AY255" s="169"/>
      <c r="AZ255" s="169"/>
      <c r="BA255" s="169"/>
      <c r="BB255" s="168"/>
      <c r="BC255" s="168"/>
      <c r="BD255" s="169"/>
      <c r="BE255" s="168"/>
      <c r="BF255" s="168"/>
      <c r="BG255" s="167"/>
      <c r="BH255" s="167"/>
      <c r="BI255" s="187"/>
    </row>
    <row r="256" spans="1:61" x14ac:dyDescent="0.25">
      <c r="A256" s="183"/>
      <c r="H256" s="46"/>
      <c r="I256" s="46"/>
      <c r="L256" s="23"/>
      <c r="N256" s="23"/>
      <c r="AR256" s="3"/>
      <c r="AS256" s="36"/>
      <c r="AT256" s="167"/>
      <c r="AU256" s="167"/>
      <c r="AV256" s="168"/>
      <c r="AW256" s="171"/>
      <c r="AX256" s="167"/>
      <c r="AY256" s="169"/>
      <c r="AZ256" s="169"/>
      <c r="BA256" s="169"/>
      <c r="BB256" s="168"/>
      <c r="BC256" s="168"/>
      <c r="BD256" s="169"/>
      <c r="BE256" s="168"/>
      <c r="BF256" s="168"/>
      <c r="BG256" s="167"/>
      <c r="BH256" s="167"/>
      <c r="BI256" s="187"/>
    </row>
    <row r="257" spans="1:61" x14ac:dyDescent="0.25">
      <c r="A257" s="183"/>
      <c r="H257" s="46"/>
      <c r="I257" s="46"/>
      <c r="L257" s="23"/>
      <c r="N257" s="23"/>
      <c r="AR257" s="3"/>
      <c r="AS257" s="36"/>
      <c r="AT257" s="167"/>
      <c r="AU257" s="167"/>
      <c r="AV257" s="168"/>
      <c r="AW257" s="171"/>
      <c r="AX257" s="167"/>
      <c r="AY257" s="169"/>
      <c r="AZ257" s="169"/>
      <c r="BA257" s="169"/>
      <c r="BB257" s="168"/>
      <c r="BC257" s="168"/>
      <c r="BD257" s="169"/>
      <c r="BE257" s="168"/>
      <c r="BF257" s="168"/>
      <c r="BG257" s="167"/>
      <c r="BH257" s="167"/>
      <c r="BI257" s="187"/>
    </row>
    <row r="258" spans="1:61" x14ac:dyDescent="0.25">
      <c r="A258" s="183"/>
      <c r="H258" s="46"/>
      <c r="I258" s="46"/>
      <c r="L258" s="23"/>
      <c r="N258" s="23"/>
      <c r="AR258" s="3"/>
      <c r="AS258" s="36"/>
      <c r="AT258" s="167"/>
      <c r="AU258" s="167"/>
      <c r="AV258" s="168"/>
      <c r="AW258" s="171"/>
      <c r="AX258" s="167"/>
      <c r="AY258" s="169"/>
      <c r="AZ258" s="169"/>
      <c r="BA258" s="169"/>
      <c r="BB258" s="168"/>
      <c r="BC258" s="168"/>
      <c r="BD258" s="169"/>
      <c r="BE258" s="168"/>
      <c r="BF258" s="168"/>
      <c r="BG258" s="167"/>
      <c r="BH258" s="167"/>
      <c r="BI258" s="187"/>
    </row>
    <row r="259" spans="1:61" x14ac:dyDescent="0.25">
      <c r="A259" s="183"/>
      <c r="H259" s="46"/>
      <c r="I259" s="46"/>
      <c r="L259" s="23"/>
      <c r="N259" s="23"/>
      <c r="AR259" s="3"/>
      <c r="AS259" s="36"/>
      <c r="AT259" s="167"/>
      <c r="AU259" s="167"/>
      <c r="AV259" s="168"/>
      <c r="AW259" s="171"/>
      <c r="AX259" s="167"/>
      <c r="AY259" s="169"/>
      <c r="AZ259" s="169"/>
      <c r="BA259" s="169"/>
      <c r="BB259" s="168"/>
      <c r="BC259" s="168"/>
      <c r="BD259" s="169"/>
      <c r="BE259" s="168"/>
      <c r="BF259" s="168"/>
      <c r="BG259" s="167"/>
      <c r="BH259" s="167"/>
      <c r="BI259" s="187"/>
    </row>
    <row r="260" spans="1:61" x14ac:dyDescent="0.25">
      <c r="A260" s="183"/>
      <c r="H260" s="46"/>
      <c r="I260" s="46"/>
      <c r="L260" s="23"/>
      <c r="N260" s="23"/>
      <c r="AR260" s="3"/>
      <c r="AS260" s="36"/>
      <c r="AT260" s="167"/>
      <c r="AU260" s="167"/>
      <c r="AV260" s="168"/>
      <c r="AW260" s="171"/>
      <c r="AX260" s="167"/>
      <c r="AY260" s="169"/>
      <c r="AZ260" s="169"/>
      <c r="BA260" s="169"/>
      <c r="BB260" s="168"/>
      <c r="BC260" s="168"/>
      <c r="BD260" s="169"/>
      <c r="BE260" s="168"/>
      <c r="BF260" s="168"/>
      <c r="BG260" s="167"/>
      <c r="BH260" s="167"/>
      <c r="BI260" s="187"/>
    </row>
    <row r="261" spans="1:61" x14ac:dyDescent="0.25">
      <c r="A261" s="183"/>
      <c r="H261" s="46"/>
      <c r="I261" s="46"/>
      <c r="L261" s="23"/>
      <c r="N261" s="23"/>
      <c r="AR261" s="3"/>
      <c r="AS261" s="36"/>
      <c r="AT261" s="167"/>
      <c r="AU261" s="167"/>
      <c r="AV261" s="168"/>
      <c r="AW261" s="171"/>
      <c r="AX261" s="167"/>
      <c r="AY261" s="169"/>
      <c r="AZ261" s="169"/>
      <c r="BA261" s="169"/>
      <c r="BB261" s="168"/>
      <c r="BC261" s="168"/>
      <c r="BD261" s="169"/>
      <c r="BE261" s="168"/>
      <c r="BF261" s="168"/>
      <c r="BG261" s="167"/>
      <c r="BH261" s="167"/>
      <c r="BI261" s="187"/>
    </row>
    <row r="262" spans="1:61" x14ac:dyDescent="0.25">
      <c r="A262" s="183"/>
      <c r="H262" s="46"/>
      <c r="I262" s="46"/>
      <c r="L262" s="23"/>
      <c r="N262" s="23"/>
      <c r="AR262" s="3"/>
      <c r="AS262" s="36"/>
      <c r="AT262" s="167"/>
      <c r="AU262" s="167"/>
      <c r="AV262" s="168"/>
      <c r="AW262" s="171"/>
      <c r="AX262" s="167"/>
      <c r="AY262" s="169"/>
      <c r="AZ262" s="169"/>
      <c r="BA262" s="169"/>
      <c r="BB262" s="168"/>
      <c r="BC262" s="168"/>
      <c r="BD262" s="169"/>
      <c r="BE262" s="168"/>
      <c r="BF262" s="168"/>
      <c r="BG262" s="167"/>
      <c r="BH262" s="167"/>
      <c r="BI262" s="187"/>
    </row>
    <row r="263" spans="1:61" x14ac:dyDescent="0.25">
      <c r="A263" s="183"/>
      <c r="H263" s="46"/>
      <c r="I263" s="46"/>
      <c r="L263" s="23"/>
      <c r="N263" s="23"/>
      <c r="AR263" s="3"/>
      <c r="AS263" s="36"/>
      <c r="AT263" s="167"/>
      <c r="AU263" s="167"/>
      <c r="AV263" s="168"/>
      <c r="AW263" s="171"/>
      <c r="AX263" s="167"/>
      <c r="AY263" s="169"/>
      <c r="AZ263" s="169"/>
      <c r="BA263" s="169"/>
      <c r="BB263" s="168"/>
      <c r="BC263" s="168"/>
      <c r="BD263" s="169"/>
      <c r="BE263" s="168"/>
      <c r="BF263" s="168"/>
      <c r="BG263" s="167"/>
      <c r="BH263" s="167"/>
      <c r="BI263" s="187"/>
    </row>
    <row r="264" spans="1:61" x14ac:dyDescent="0.25">
      <c r="A264" s="183"/>
      <c r="H264" s="46"/>
      <c r="I264" s="46"/>
      <c r="L264" s="23"/>
      <c r="N264" s="23"/>
      <c r="AR264" s="3"/>
      <c r="AS264" s="36"/>
      <c r="AT264" s="167"/>
      <c r="AU264" s="167"/>
      <c r="AV264" s="168"/>
      <c r="AW264" s="171"/>
      <c r="AX264" s="167"/>
      <c r="AY264" s="169"/>
      <c r="AZ264" s="169"/>
      <c r="BA264" s="169"/>
      <c r="BB264" s="168"/>
      <c r="BC264" s="168"/>
      <c r="BD264" s="169"/>
      <c r="BE264" s="168"/>
      <c r="BF264" s="168"/>
      <c r="BG264" s="167"/>
      <c r="BH264" s="167"/>
      <c r="BI264" s="187"/>
    </row>
    <row r="265" spans="1:61" x14ac:dyDescent="0.25">
      <c r="A265" s="183"/>
      <c r="H265" s="46"/>
      <c r="I265" s="46"/>
      <c r="L265" s="23"/>
      <c r="N265" s="23"/>
      <c r="AR265" s="3"/>
      <c r="AS265" s="36"/>
      <c r="AT265" s="167"/>
      <c r="AU265" s="167"/>
      <c r="AV265" s="168"/>
      <c r="AW265" s="171"/>
      <c r="AX265" s="167"/>
      <c r="AY265" s="169"/>
      <c r="AZ265" s="169"/>
      <c r="BA265" s="169"/>
      <c r="BB265" s="168"/>
      <c r="BC265" s="168"/>
      <c r="BD265" s="169"/>
      <c r="BE265" s="168"/>
      <c r="BF265" s="168"/>
      <c r="BG265" s="167"/>
      <c r="BH265" s="167"/>
      <c r="BI265" s="187"/>
    </row>
    <row r="266" spans="1:61" x14ac:dyDescent="0.25">
      <c r="A266" s="183"/>
      <c r="H266" s="46"/>
      <c r="I266" s="46"/>
      <c r="L266" s="23"/>
      <c r="N266" s="23"/>
      <c r="AR266" s="3"/>
      <c r="AS266" s="36"/>
      <c r="AT266" s="167"/>
      <c r="AU266" s="167"/>
      <c r="AV266" s="168"/>
      <c r="AW266" s="171"/>
      <c r="AX266" s="167"/>
      <c r="AY266" s="169"/>
      <c r="AZ266" s="169"/>
      <c r="BA266" s="169"/>
      <c r="BB266" s="168"/>
      <c r="BC266" s="168"/>
      <c r="BD266" s="169"/>
      <c r="BE266" s="168"/>
      <c r="BF266" s="168"/>
      <c r="BG266" s="167"/>
      <c r="BH266" s="167"/>
      <c r="BI266" s="187"/>
    </row>
    <row r="267" spans="1:61" x14ac:dyDescent="0.25">
      <c r="A267" s="183"/>
      <c r="H267" s="46"/>
      <c r="I267" s="46"/>
      <c r="L267" s="23"/>
      <c r="N267" s="23"/>
      <c r="AR267" s="3"/>
      <c r="AS267" s="36"/>
      <c r="AT267" s="167"/>
      <c r="AU267" s="167"/>
      <c r="AV267" s="168"/>
      <c r="AW267" s="171"/>
      <c r="AX267" s="167"/>
      <c r="AY267" s="169"/>
      <c r="AZ267" s="169"/>
      <c r="BA267" s="169"/>
      <c r="BB267" s="168"/>
      <c r="BC267" s="168"/>
      <c r="BD267" s="169"/>
      <c r="BE267" s="168"/>
      <c r="BF267" s="168"/>
      <c r="BG267" s="167"/>
      <c r="BH267" s="167"/>
      <c r="BI267" s="187"/>
    </row>
    <row r="268" spans="1:61" x14ac:dyDescent="0.25">
      <c r="A268" s="183"/>
      <c r="H268" s="46"/>
      <c r="I268" s="46"/>
      <c r="L268" s="23"/>
      <c r="N268" s="23"/>
      <c r="AR268" s="3"/>
      <c r="AS268" s="36"/>
      <c r="AT268" s="167"/>
      <c r="AU268" s="167"/>
      <c r="AV268" s="168"/>
      <c r="AW268" s="171"/>
      <c r="AX268" s="167"/>
      <c r="AY268" s="169"/>
      <c r="AZ268" s="169"/>
      <c r="BA268" s="169"/>
      <c r="BB268" s="168"/>
      <c r="BC268" s="168"/>
      <c r="BD268" s="169"/>
      <c r="BE268" s="168"/>
      <c r="BF268" s="168"/>
      <c r="BG268" s="167"/>
      <c r="BH268" s="167"/>
      <c r="BI268" s="187"/>
    </row>
    <row r="269" spans="1:61" x14ac:dyDescent="0.25">
      <c r="A269" s="183"/>
      <c r="H269" s="46"/>
      <c r="I269" s="46"/>
      <c r="L269" s="23"/>
      <c r="N269" s="23"/>
      <c r="AR269" s="3"/>
      <c r="AS269" s="36"/>
      <c r="AT269" s="167"/>
      <c r="AU269" s="167"/>
      <c r="AV269" s="168"/>
      <c r="AW269" s="171"/>
      <c r="AX269" s="167"/>
      <c r="AY269" s="169"/>
      <c r="AZ269" s="169"/>
      <c r="BA269" s="169"/>
      <c r="BB269" s="168"/>
      <c r="BC269" s="168"/>
      <c r="BD269" s="169"/>
      <c r="BE269" s="168"/>
      <c r="BF269" s="168"/>
      <c r="BG269" s="167"/>
      <c r="BH269" s="167"/>
      <c r="BI269" s="187"/>
    </row>
    <row r="270" spans="1:61" x14ac:dyDescent="0.25">
      <c r="A270" s="183"/>
      <c r="H270" s="46"/>
      <c r="I270" s="46"/>
      <c r="L270" s="23"/>
      <c r="N270" s="23"/>
      <c r="AR270" s="3"/>
      <c r="AS270" s="36"/>
      <c r="AT270" s="167"/>
      <c r="AU270" s="167"/>
      <c r="AV270" s="168"/>
      <c r="AW270" s="171"/>
      <c r="AX270" s="167"/>
      <c r="AY270" s="169"/>
      <c r="AZ270" s="169"/>
      <c r="BA270" s="169"/>
      <c r="BB270" s="168"/>
      <c r="BC270" s="168"/>
      <c r="BD270" s="169"/>
      <c r="BE270" s="168"/>
      <c r="BF270" s="168"/>
      <c r="BG270" s="167"/>
      <c r="BH270" s="167"/>
      <c r="BI270" s="187"/>
    </row>
    <row r="271" spans="1:61" x14ac:dyDescent="0.25">
      <c r="A271" s="183"/>
      <c r="H271" s="46"/>
      <c r="I271" s="46"/>
      <c r="L271" s="23"/>
      <c r="N271" s="23"/>
      <c r="AR271" s="3"/>
      <c r="AS271" s="36"/>
      <c r="AT271" s="167"/>
      <c r="AU271" s="167"/>
      <c r="AV271" s="168"/>
      <c r="AW271" s="171"/>
      <c r="AX271" s="167"/>
      <c r="AY271" s="169"/>
      <c r="AZ271" s="169"/>
      <c r="BA271" s="169"/>
      <c r="BB271" s="168"/>
      <c r="BC271" s="168"/>
      <c r="BD271" s="169"/>
      <c r="BE271" s="168"/>
      <c r="BF271" s="168"/>
      <c r="BG271" s="167"/>
      <c r="BH271" s="167"/>
      <c r="BI271" s="187"/>
    </row>
    <row r="272" spans="1:61" x14ac:dyDescent="0.25">
      <c r="A272" s="183"/>
      <c r="H272" s="46"/>
      <c r="I272" s="46"/>
      <c r="L272" s="23"/>
      <c r="N272" s="23"/>
      <c r="AR272" s="3"/>
      <c r="AS272" s="36"/>
      <c r="AT272" s="167"/>
      <c r="AU272" s="167"/>
      <c r="AV272" s="168"/>
      <c r="AW272" s="171"/>
      <c r="AX272" s="167"/>
      <c r="AY272" s="169"/>
      <c r="AZ272" s="169"/>
      <c r="BA272" s="169"/>
      <c r="BB272" s="168"/>
      <c r="BC272" s="168"/>
      <c r="BD272" s="169"/>
      <c r="BE272" s="168"/>
      <c r="BF272" s="168"/>
      <c r="BG272" s="167"/>
      <c r="BH272" s="167"/>
      <c r="BI272" s="187"/>
    </row>
    <row r="273" spans="1:61" x14ac:dyDescent="0.25">
      <c r="A273" s="183"/>
      <c r="H273" s="46"/>
      <c r="I273" s="46"/>
      <c r="L273" s="23"/>
      <c r="N273" s="23"/>
      <c r="AR273" s="3"/>
      <c r="AS273" s="36"/>
      <c r="AT273" s="167"/>
      <c r="AU273" s="167"/>
      <c r="AV273" s="168"/>
      <c r="AW273" s="171"/>
      <c r="AX273" s="167"/>
      <c r="AY273" s="169"/>
      <c r="AZ273" s="169"/>
      <c r="BA273" s="169"/>
      <c r="BB273" s="168"/>
      <c r="BC273" s="168"/>
      <c r="BD273" s="169"/>
      <c r="BE273" s="168"/>
      <c r="BF273" s="168"/>
      <c r="BG273" s="167"/>
      <c r="BH273" s="167"/>
      <c r="BI273" s="187"/>
    </row>
    <row r="274" spans="1:61" x14ac:dyDescent="0.25">
      <c r="A274" s="183"/>
      <c r="H274" s="46"/>
      <c r="I274" s="46"/>
      <c r="L274" s="23"/>
      <c r="N274" s="23"/>
      <c r="AR274" s="3"/>
      <c r="AS274" s="36"/>
      <c r="AT274" s="167"/>
      <c r="AU274" s="167"/>
      <c r="AV274" s="168"/>
      <c r="AW274" s="171"/>
      <c r="AX274" s="167"/>
      <c r="AY274" s="169"/>
      <c r="AZ274" s="169"/>
      <c r="BA274" s="169"/>
      <c r="BB274" s="168"/>
      <c r="BC274" s="168"/>
      <c r="BD274" s="169"/>
      <c r="BE274" s="168"/>
      <c r="BF274" s="168"/>
      <c r="BG274" s="167"/>
      <c r="BH274" s="167"/>
      <c r="BI274" s="187"/>
    </row>
    <row r="275" spans="1:61" x14ac:dyDescent="0.25">
      <c r="A275" s="183"/>
      <c r="H275" s="46"/>
      <c r="I275" s="46"/>
      <c r="L275" s="23"/>
      <c r="N275" s="23"/>
      <c r="AR275" s="3"/>
      <c r="AS275" s="36"/>
      <c r="AT275" s="167"/>
      <c r="AU275" s="167"/>
      <c r="AV275" s="168"/>
      <c r="AW275" s="171"/>
      <c r="AX275" s="167"/>
      <c r="AY275" s="169"/>
      <c r="AZ275" s="169"/>
      <c r="BA275" s="169"/>
      <c r="BB275" s="168"/>
      <c r="BC275" s="168"/>
      <c r="BD275" s="169"/>
      <c r="BE275" s="168"/>
      <c r="BF275" s="168"/>
      <c r="BG275" s="167"/>
      <c r="BH275" s="167"/>
      <c r="BI275" s="187"/>
    </row>
    <row r="276" spans="1:61" x14ac:dyDescent="0.25">
      <c r="A276" s="183"/>
      <c r="H276" s="46"/>
      <c r="I276" s="46"/>
      <c r="L276" s="23"/>
      <c r="N276" s="23"/>
      <c r="AR276" s="3"/>
      <c r="AS276" s="36"/>
      <c r="AT276" s="167"/>
      <c r="AU276" s="167"/>
      <c r="AV276" s="168"/>
      <c r="AW276" s="171"/>
      <c r="AX276" s="167"/>
      <c r="AY276" s="169"/>
      <c r="AZ276" s="169"/>
      <c r="BA276" s="169"/>
      <c r="BB276" s="168"/>
      <c r="BC276" s="168"/>
      <c r="BD276" s="169"/>
      <c r="BE276" s="168"/>
      <c r="BF276" s="168"/>
      <c r="BG276" s="167"/>
      <c r="BH276" s="167"/>
      <c r="BI276" s="187"/>
    </row>
    <row r="277" spans="1:61" x14ac:dyDescent="0.25">
      <c r="A277" s="183"/>
      <c r="H277" s="46"/>
      <c r="I277" s="46"/>
      <c r="L277" s="23"/>
      <c r="N277" s="23"/>
      <c r="AR277" s="3"/>
      <c r="AS277" s="36"/>
      <c r="AT277" s="167"/>
      <c r="AU277" s="167"/>
      <c r="AV277" s="168"/>
      <c r="AW277" s="171"/>
      <c r="AX277" s="167"/>
      <c r="AY277" s="169"/>
      <c r="AZ277" s="169"/>
      <c r="BA277" s="169"/>
      <c r="BB277" s="168"/>
      <c r="BC277" s="168"/>
      <c r="BD277" s="169"/>
      <c r="BE277" s="168"/>
      <c r="BF277" s="168"/>
      <c r="BG277" s="167"/>
      <c r="BH277" s="167"/>
      <c r="BI277" s="187"/>
    </row>
    <row r="278" spans="1:61" x14ac:dyDescent="0.25">
      <c r="A278" s="183"/>
      <c r="H278" s="46"/>
      <c r="I278" s="46"/>
      <c r="L278" s="23"/>
      <c r="N278" s="23"/>
      <c r="AR278" s="3"/>
      <c r="AS278" s="36"/>
      <c r="AT278" s="167"/>
      <c r="AU278" s="167"/>
      <c r="AV278" s="168"/>
      <c r="AW278" s="171"/>
      <c r="AX278" s="167"/>
      <c r="AY278" s="169"/>
      <c r="AZ278" s="169"/>
      <c r="BA278" s="169"/>
      <c r="BB278" s="168"/>
      <c r="BC278" s="168"/>
      <c r="BD278" s="169"/>
      <c r="BE278" s="168"/>
      <c r="BF278" s="168"/>
      <c r="BG278" s="167"/>
      <c r="BH278" s="167"/>
      <c r="BI278" s="187"/>
    </row>
    <row r="279" spans="1:61" x14ac:dyDescent="0.25">
      <c r="A279" s="183"/>
      <c r="H279" s="46"/>
      <c r="I279" s="46"/>
      <c r="L279" s="23"/>
      <c r="N279" s="23"/>
      <c r="AR279" s="3"/>
      <c r="AS279" s="36"/>
      <c r="AT279" s="167"/>
      <c r="AU279" s="167"/>
      <c r="AV279" s="168"/>
      <c r="AW279" s="171"/>
      <c r="AX279" s="167"/>
      <c r="AY279" s="169"/>
      <c r="AZ279" s="169"/>
      <c r="BA279" s="169"/>
      <c r="BB279" s="168"/>
      <c r="BC279" s="168"/>
      <c r="BD279" s="169"/>
      <c r="BE279" s="168"/>
      <c r="BF279" s="168"/>
      <c r="BG279" s="167"/>
      <c r="BH279" s="167"/>
      <c r="BI279" s="187"/>
    </row>
    <row r="280" spans="1:61" x14ac:dyDescent="0.25">
      <c r="A280" s="183"/>
      <c r="H280" s="46"/>
      <c r="I280" s="46"/>
      <c r="L280" s="23"/>
      <c r="N280" s="23"/>
      <c r="AR280" s="3"/>
      <c r="AS280" s="36"/>
      <c r="AT280" s="167"/>
      <c r="AU280" s="167"/>
      <c r="AV280" s="168"/>
      <c r="AW280" s="171"/>
      <c r="AX280" s="167"/>
      <c r="AY280" s="169"/>
      <c r="AZ280" s="169"/>
      <c r="BA280" s="169"/>
      <c r="BB280" s="168"/>
      <c r="BC280" s="168"/>
      <c r="BD280" s="169"/>
      <c r="BE280" s="168"/>
      <c r="BF280" s="168"/>
      <c r="BG280" s="167"/>
      <c r="BH280" s="167"/>
      <c r="BI280" s="187"/>
    </row>
    <row r="281" spans="1:61" x14ac:dyDescent="0.25">
      <c r="A281" s="183"/>
      <c r="H281" s="46"/>
      <c r="I281" s="46"/>
      <c r="L281" s="23"/>
      <c r="N281" s="23"/>
      <c r="AR281" s="3"/>
      <c r="AS281" s="36"/>
      <c r="AT281" s="167"/>
      <c r="AU281" s="167"/>
      <c r="AV281" s="168"/>
      <c r="AW281" s="171"/>
      <c r="AX281" s="167"/>
      <c r="AY281" s="169"/>
      <c r="AZ281" s="169"/>
      <c r="BA281" s="169"/>
      <c r="BB281" s="168"/>
      <c r="BC281" s="168"/>
      <c r="BD281" s="169"/>
      <c r="BE281" s="168"/>
      <c r="BF281" s="168"/>
      <c r="BG281" s="167"/>
      <c r="BH281" s="167"/>
      <c r="BI281" s="187"/>
    </row>
    <row r="282" spans="1:61" x14ac:dyDescent="0.25">
      <c r="A282" s="183"/>
      <c r="H282" s="46"/>
      <c r="I282" s="46"/>
      <c r="L282" s="23"/>
      <c r="N282" s="23"/>
      <c r="AR282" s="3"/>
      <c r="AS282" s="36"/>
      <c r="AT282" s="167"/>
      <c r="AU282" s="167"/>
      <c r="AV282" s="168"/>
      <c r="AW282" s="171"/>
      <c r="AX282" s="167"/>
      <c r="AY282" s="169"/>
      <c r="AZ282" s="169"/>
      <c r="BA282" s="169"/>
      <c r="BB282" s="168"/>
      <c r="BC282" s="168"/>
      <c r="BD282" s="169"/>
      <c r="BE282" s="168"/>
      <c r="BF282" s="168"/>
      <c r="BG282" s="167"/>
      <c r="BH282" s="167"/>
      <c r="BI282" s="187"/>
    </row>
    <row r="283" spans="1:61" x14ac:dyDescent="0.25">
      <c r="A283" s="183"/>
      <c r="H283" s="46"/>
      <c r="I283" s="46"/>
      <c r="L283" s="23"/>
      <c r="N283" s="23"/>
      <c r="AR283" s="3"/>
      <c r="AS283" s="36"/>
      <c r="AT283" s="167"/>
      <c r="AU283" s="167"/>
      <c r="AV283" s="168"/>
      <c r="AW283" s="171"/>
      <c r="AX283" s="167"/>
      <c r="AY283" s="169"/>
      <c r="AZ283" s="169"/>
      <c r="BA283" s="169"/>
      <c r="BB283" s="168"/>
      <c r="BC283" s="168"/>
      <c r="BD283" s="169"/>
      <c r="BE283" s="168"/>
      <c r="BF283" s="168"/>
      <c r="BG283" s="167"/>
      <c r="BH283" s="167"/>
      <c r="BI283" s="187"/>
    </row>
    <row r="284" spans="1:61" x14ac:dyDescent="0.25">
      <c r="A284" s="183"/>
      <c r="H284" s="46"/>
      <c r="I284" s="46"/>
      <c r="L284" s="23"/>
      <c r="N284" s="23"/>
      <c r="AR284" s="3"/>
      <c r="AS284" s="36"/>
      <c r="AT284" s="167"/>
      <c r="AU284" s="167"/>
      <c r="AV284" s="168"/>
      <c r="AW284" s="171"/>
      <c r="AX284" s="167"/>
      <c r="AY284" s="169"/>
      <c r="AZ284" s="169"/>
      <c r="BA284" s="169"/>
      <c r="BB284" s="168"/>
      <c r="BC284" s="168"/>
      <c r="BD284" s="169"/>
      <c r="BE284" s="168"/>
      <c r="BF284" s="168"/>
      <c r="BG284" s="167"/>
      <c r="BH284" s="167"/>
      <c r="BI284" s="187"/>
    </row>
    <row r="285" spans="1:61" x14ac:dyDescent="0.25">
      <c r="A285" s="183"/>
      <c r="H285" s="46"/>
      <c r="I285" s="46"/>
      <c r="L285" s="23"/>
      <c r="N285" s="23"/>
      <c r="AR285" s="3"/>
      <c r="AS285" s="36"/>
      <c r="AT285" s="167"/>
      <c r="AU285" s="167"/>
      <c r="AV285" s="168"/>
      <c r="AW285" s="171"/>
      <c r="AX285" s="167"/>
      <c r="AY285" s="169"/>
      <c r="AZ285" s="169"/>
      <c r="BA285" s="169"/>
      <c r="BB285" s="168"/>
      <c r="BC285" s="168"/>
      <c r="BD285" s="169"/>
      <c r="BE285" s="168"/>
      <c r="BF285" s="168"/>
      <c r="BG285" s="167"/>
      <c r="BH285" s="167"/>
      <c r="BI285" s="187"/>
    </row>
    <row r="286" spans="1:61" x14ac:dyDescent="0.25">
      <c r="A286" s="183"/>
      <c r="H286" s="46"/>
      <c r="I286" s="46"/>
      <c r="L286" s="23"/>
      <c r="N286" s="23"/>
      <c r="AR286" s="3"/>
      <c r="AS286" s="36"/>
      <c r="AT286" s="167"/>
      <c r="AU286" s="167"/>
      <c r="AV286" s="168"/>
      <c r="AW286" s="171"/>
      <c r="AX286" s="167"/>
      <c r="AY286" s="169"/>
      <c r="AZ286" s="169"/>
      <c r="BA286" s="169"/>
      <c r="BB286" s="168"/>
      <c r="BC286" s="168"/>
      <c r="BD286" s="169"/>
      <c r="BE286" s="168"/>
      <c r="BF286" s="168"/>
      <c r="BG286" s="167"/>
      <c r="BH286" s="167"/>
      <c r="BI286" s="187"/>
    </row>
    <row r="287" spans="1:61" x14ac:dyDescent="0.25">
      <c r="A287" s="183"/>
      <c r="H287" s="46"/>
      <c r="I287" s="46"/>
      <c r="L287" s="23"/>
      <c r="N287" s="23"/>
      <c r="AR287" s="3"/>
      <c r="AS287" s="36"/>
      <c r="AT287" s="167"/>
      <c r="AU287" s="167"/>
      <c r="AV287" s="168"/>
      <c r="AW287" s="171"/>
      <c r="AX287" s="167"/>
      <c r="AY287" s="169"/>
      <c r="AZ287" s="169"/>
      <c r="BA287" s="169"/>
      <c r="BB287" s="168"/>
      <c r="BC287" s="168"/>
      <c r="BD287" s="169"/>
      <c r="BE287" s="168"/>
      <c r="BF287" s="168"/>
      <c r="BG287" s="167"/>
      <c r="BH287" s="167"/>
      <c r="BI287" s="187"/>
    </row>
    <row r="288" spans="1:61" x14ac:dyDescent="0.25">
      <c r="A288" s="183"/>
      <c r="H288" s="46"/>
      <c r="I288" s="46"/>
      <c r="L288" s="23"/>
      <c r="N288" s="23"/>
      <c r="AR288" s="3"/>
      <c r="AS288" s="36"/>
      <c r="AT288" s="167"/>
      <c r="AU288" s="167"/>
      <c r="AV288" s="168"/>
      <c r="AW288" s="171"/>
      <c r="AX288" s="167"/>
      <c r="AY288" s="169"/>
      <c r="AZ288" s="169"/>
      <c r="BA288" s="169"/>
      <c r="BB288" s="168"/>
      <c r="BC288" s="168"/>
      <c r="BD288" s="169"/>
      <c r="BE288" s="168"/>
      <c r="BF288" s="168"/>
      <c r="BG288" s="167"/>
      <c r="BH288" s="167"/>
      <c r="BI288" s="187"/>
    </row>
    <row r="289" spans="1:61" x14ac:dyDescent="0.25">
      <c r="A289" s="183"/>
      <c r="H289" s="46"/>
      <c r="I289" s="46"/>
      <c r="L289" s="23"/>
      <c r="N289" s="23"/>
      <c r="AR289" s="3"/>
      <c r="AS289" s="36"/>
      <c r="AT289" s="167"/>
      <c r="AU289" s="167"/>
      <c r="AV289" s="168"/>
      <c r="AW289" s="171"/>
      <c r="AX289" s="167"/>
      <c r="AY289" s="169"/>
      <c r="AZ289" s="169"/>
      <c r="BA289" s="169"/>
      <c r="BB289" s="168"/>
      <c r="BC289" s="168"/>
      <c r="BD289" s="169"/>
      <c r="BE289" s="168"/>
      <c r="BF289" s="168"/>
      <c r="BG289" s="167"/>
      <c r="BH289" s="167"/>
      <c r="BI289" s="187"/>
    </row>
    <row r="290" spans="1:61" x14ac:dyDescent="0.25">
      <c r="A290" s="183"/>
      <c r="H290" s="46"/>
      <c r="I290" s="46"/>
      <c r="L290" s="23"/>
      <c r="N290" s="23"/>
      <c r="AR290" s="3"/>
      <c r="AS290" s="36"/>
      <c r="AT290" s="167"/>
      <c r="AU290" s="167"/>
      <c r="AV290" s="168"/>
      <c r="AW290" s="171"/>
      <c r="AX290" s="167"/>
      <c r="AY290" s="169"/>
      <c r="AZ290" s="169"/>
      <c r="BA290" s="169"/>
      <c r="BB290" s="168"/>
      <c r="BC290" s="168"/>
      <c r="BD290" s="169"/>
      <c r="BE290" s="168"/>
      <c r="BF290" s="168"/>
      <c r="BG290" s="167"/>
      <c r="BH290" s="167"/>
      <c r="BI290" s="187"/>
    </row>
    <row r="291" spans="1:61" x14ac:dyDescent="0.25">
      <c r="A291" s="183"/>
      <c r="H291" s="46"/>
      <c r="I291" s="46"/>
      <c r="L291" s="23"/>
      <c r="N291" s="23"/>
      <c r="AR291" s="3"/>
      <c r="AS291" s="36"/>
      <c r="AT291" s="167"/>
      <c r="AU291" s="167"/>
      <c r="AV291" s="168"/>
      <c r="AW291" s="171"/>
      <c r="AX291" s="167"/>
      <c r="AY291" s="169"/>
      <c r="AZ291" s="169"/>
      <c r="BA291" s="169"/>
      <c r="BB291" s="168"/>
      <c r="BC291" s="168"/>
      <c r="BD291" s="169"/>
      <c r="BE291" s="168"/>
      <c r="BF291" s="168"/>
      <c r="BG291" s="167"/>
      <c r="BH291" s="167"/>
      <c r="BI291" s="187"/>
    </row>
    <row r="292" spans="1:61" x14ac:dyDescent="0.25">
      <c r="A292" s="183"/>
      <c r="H292" s="46"/>
      <c r="I292" s="46"/>
      <c r="L292" s="23"/>
      <c r="N292" s="23"/>
      <c r="AR292" s="3"/>
      <c r="AS292" s="36"/>
      <c r="AT292" s="167"/>
      <c r="AU292" s="167"/>
      <c r="AV292" s="168"/>
      <c r="AW292" s="171"/>
      <c r="AX292" s="167"/>
      <c r="AY292" s="169"/>
      <c r="AZ292" s="169"/>
      <c r="BA292" s="169"/>
      <c r="BB292" s="168"/>
      <c r="BC292" s="168"/>
      <c r="BD292" s="169"/>
      <c r="BE292" s="168"/>
      <c r="BF292" s="168"/>
      <c r="BG292" s="167"/>
      <c r="BH292" s="167"/>
      <c r="BI292" s="187"/>
    </row>
    <row r="293" spans="1:61" x14ac:dyDescent="0.25">
      <c r="A293" s="183"/>
      <c r="H293" s="46"/>
      <c r="I293" s="46"/>
      <c r="L293" s="23"/>
      <c r="N293" s="23"/>
      <c r="AR293" s="3"/>
      <c r="AS293" s="36"/>
      <c r="AT293" s="167"/>
      <c r="AU293" s="167"/>
      <c r="AV293" s="168"/>
      <c r="AW293" s="171"/>
      <c r="AX293" s="167"/>
      <c r="AY293" s="169"/>
      <c r="AZ293" s="169"/>
      <c r="BA293" s="169"/>
      <c r="BB293" s="168"/>
      <c r="BC293" s="168"/>
      <c r="BD293" s="169"/>
      <c r="BE293" s="168"/>
      <c r="BF293" s="168"/>
      <c r="BG293" s="167"/>
      <c r="BH293" s="167"/>
      <c r="BI293" s="187"/>
    </row>
    <row r="294" spans="1:61" x14ac:dyDescent="0.25">
      <c r="A294" s="183"/>
      <c r="H294" s="46"/>
      <c r="I294" s="46"/>
      <c r="L294" s="23"/>
      <c r="N294" s="23"/>
      <c r="AR294" s="3"/>
      <c r="AS294" s="36"/>
      <c r="AT294" s="167"/>
      <c r="AU294" s="167"/>
      <c r="AV294" s="168"/>
      <c r="AW294" s="171"/>
      <c r="AX294" s="167"/>
      <c r="AY294" s="169"/>
      <c r="AZ294" s="169"/>
      <c r="BA294" s="169"/>
      <c r="BB294" s="168"/>
      <c r="BC294" s="168"/>
      <c r="BD294" s="169"/>
      <c r="BE294" s="168"/>
      <c r="BF294" s="168"/>
      <c r="BG294" s="167"/>
      <c r="BH294" s="167"/>
      <c r="BI294" s="187"/>
    </row>
    <row r="295" spans="1:61" x14ac:dyDescent="0.25">
      <c r="A295" s="183"/>
      <c r="H295" s="46"/>
      <c r="I295" s="46"/>
      <c r="L295" s="23"/>
      <c r="N295" s="23"/>
      <c r="AR295" s="3"/>
      <c r="AS295" s="36"/>
      <c r="AT295" s="167"/>
      <c r="AU295" s="167"/>
      <c r="AV295" s="168"/>
      <c r="AW295" s="171"/>
      <c r="AX295" s="167"/>
      <c r="AY295" s="169"/>
      <c r="AZ295" s="169"/>
      <c r="BA295" s="169"/>
      <c r="BB295" s="168"/>
      <c r="BC295" s="168"/>
      <c r="BD295" s="169"/>
      <c r="BE295" s="168"/>
      <c r="BF295" s="168"/>
      <c r="BG295" s="167"/>
      <c r="BH295" s="167"/>
      <c r="BI295" s="187"/>
    </row>
    <row r="296" spans="1:61" x14ac:dyDescent="0.25">
      <c r="A296" s="183"/>
      <c r="H296" s="46"/>
      <c r="I296" s="46"/>
      <c r="L296" s="23"/>
      <c r="N296" s="23"/>
      <c r="AR296" s="3"/>
      <c r="AS296" s="36"/>
      <c r="AT296" s="167"/>
      <c r="AU296" s="167"/>
      <c r="AV296" s="168"/>
      <c r="AW296" s="171"/>
      <c r="AX296" s="167"/>
      <c r="AY296" s="169"/>
      <c r="AZ296" s="169"/>
      <c r="BA296" s="169"/>
      <c r="BB296" s="168"/>
      <c r="BC296" s="168"/>
      <c r="BD296" s="169"/>
      <c r="BE296" s="168"/>
      <c r="BF296" s="168"/>
      <c r="BG296" s="167"/>
      <c r="BH296" s="167"/>
      <c r="BI296" s="187"/>
    </row>
    <row r="297" spans="1:61" x14ac:dyDescent="0.25">
      <c r="A297" s="183"/>
      <c r="H297" s="46"/>
      <c r="I297" s="46"/>
      <c r="L297" s="23"/>
      <c r="N297" s="23"/>
      <c r="AR297" s="3"/>
      <c r="AS297" s="36"/>
      <c r="AT297" s="167"/>
      <c r="AU297" s="167"/>
      <c r="AV297" s="168"/>
      <c r="AW297" s="171"/>
      <c r="AX297" s="167"/>
      <c r="AY297" s="169"/>
      <c r="AZ297" s="169"/>
      <c r="BA297" s="169"/>
      <c r="BB297" s="168"/>
      <c r="BC297" s="168"/>
      <c r="BD297" s="169"/>
      <c r="BE297" s="168"/>
      <c r="BF297" s="168"/>
      <c r="BG297" s="167"/>
      <c r="BH297" s="167"/>
      <c r="BI297" s="187"/>
    </row>
    <row r="298" spans="1:61" x14ac:dyDescent="0.25">
      <c r="A298" s="183"/>
      <c r="H298" s="46"/>
      <c r="I298" s="46"/>
      <c r="L298" s="23"/>
      <c r="N298" s="23"/>
      <c r="AR298" s="3"/>
      <c r="AS298" s="36"/>
      <c r="AT298" s="167"/>
      <c r="AU298" s="167"/>
      <c r="AV298" s="168"/>
      <c r="AW298" s="171"/>
      <c r="AX298" s="167"/>
      <c r="AY298" s="169"/>
      <c r="AZ298" s="169"/>
      <c r="BA298" s="169"/>
      <c r="BB298" s="168"/>
      <c r="BC298" s="168"/>
      <c r="BD298" s="169"/>
      <c r="BE298" s="168"/>
      <c r="BF298" s="168"/>
      <c r="BG298" s="167"/>
      <c r="BH298" s="167"/>
      <c r="BI298" s="187"/>
    </row>
    <row r="299" spans="1:61" x14ac:dyDescent="0.25">
      <c r="A299" s="183"/>
      <c r="H299" s="46"/>
      <c r="I299" s="46"/>
      <c r="L299" s="23"/>
      <c r="N299" s="23"/>
      <c r="AR299" s="3"/>
      <c r="AS299" s="36"/>
      <c r="AT299" s="167"/>
      <c r="AU299" s="167"/>
      <c r="AV299" s="168"/>
      <c r="AW299" s="171"/>
      <c r="AX299" s="167"/>
      <c r="AY299" s="169"/>
      <c r="AZ299" s="169"/>
      <c r="BA299" s="169"/>
      <c r="BB299" s="168"/>
      <c r="BC299" s="168"/>
      <c r="BD299" s="169"/>
      <c r="BE299" s="168"/>
      <c r="BF299" s="168"/>
      <c r="BG299" s="167"/>
      <c r="BH299" s="167"/>
      <c r="BI299" s="187"/>
    </row>
    <row r="300" spans="1:61" x14ac:dyDescent="0.25">
      <c r="A300" s="183"/>
      <c r="H300" s="46"/>
      <c r="I300" s="46"/>
      <c r="L300" s="23"/>
      <c r="N300" s="23"/>
      <c r="AR300" s="3"/>
      <c r="AS300" s="36"/>
      <c r="AT300" s="167"/>
      <c r="AU300" s="167"/>
      <c r="AV300" s="168"/>
      <c r="AW300" s="171"/>
      <c r="AX300" s="167"/>
      <c r="AY300" s="169"/>
      <c r="AZ300" s="169"/>
      <c r="BA300" s="169"/>
      <c r="BB300" s="168"/>
      <c r="BC300" s="168"/>
      <c r="BD300" s="169"/>
      <c r="BE300" s="168"/>
      <c r="BF300" s="168"/>
      <c r="BG300" s="167"/>
      <c r="BH300" s="167"/>
      <c r="BI300" s="187"/>
    </row>
    <row r="301" spans="1:61" x14ac:dyDescent="0.25">
      <c r="A301" s="183"/>
      <c r="H301" s="46"/>
      <c r="I301" s="46"/>
      <c r="L301" s="23"/>
      <c r="N301" s="23"/>
      <c r="AR301" s="3"/>
      <c r="AS301" s="36"/>
      <c r="AT301" s="167"/>
      <c r="AU301" s="167"/>
      <c r="AV301" s="168"/>
      <c r="AW301" s="171"/>
      <c r="AX301" s="167"/>
      <c r="AY301" s="169"/>
      <c r="AZ301" s="169"/>
      <c r="BA301" s="169"/>
      <c r="BB301" s="168"/>
      <c r="BC301" s="168"/>
      <c r="BD301" s="169"/>
      <c r="BE301" s="168"/>
      <c r="BF301" s="168"/>
      <c r="BG301" s="167"/>
      <c r="BH301" s="167"/>
      <c r="BI301" s="187"/>
    </row>
    <row r="302" spans="1:61" x14ac:dyDescent="0.25">
      <c r="A302" s="183"/>
      <c r="H302" s="46"/>
      <c r="I302" s="46"/>
      <c r="L302" s="23"/>
      <c r="N302" s="23"/>
      <c r="AR302" s="3"/>
      <c r="AS302" s="36"/>
      <c r="AT302" s="167"/>
      <c r="AU302" s="167"/>
      <c r="AV302" s="168"/>
      <c r="AW302" s="171"/>
      <c r="AX302" s="167"/>
      <c r="AY302" s="169"/>
      <c r="AZ302" s="169"/>
      <c r="BA302" s="169"/>
      <c r="BB302" s="168"/>
      <c r="BC302" s="168"/>
      <c r="BD302" s="169"/>
      <c r="BE302" s="168"/>
      <c r="BF302" s="168"/>
      <c r="BG302" s="167"/>
      <c r="BH302" s="167"/>
      <c r="BI302" s="187"/>
    </row>
    <row r="303" spans="1:61" x14ac:dyDescent="0.25">
      <c r="A303" s="183"/>
      <c r="H303" s="46"/>
      <c r="I303" s="46"/>
      <c r="L303" s="23"/>
      <c r="N303" s="23"/>
      <c r="AR303" s="3"/>
      <c r="AS303" s="36"/>
      <c r="AT303" s="167"/>
      <c r="AU303" s="167"/>
      <c r="AV303" s="168"/>
      <c r="AW303" s="171"/>
      <c r="AX303" s="167"/>
      <c r="AY303" s="169"/>
      <c r="AZ303" s="169"/>
      <c r="BA303" s="169"/>
      <c r="BB303" s="168"/>
      <c r="BC303" s="168"/>
      <c r="BD303" s="169"/>
      <c r="BE303" s="168"/>
      <c r="BF303" s="168"/>
      <c r="BG303" s="167"/>
      <c r="BH303" s="167"/>
      <c r="BI303" s="187"/>
    </row>
    <row r="304" spans="1:61" x14ac:dyDescent="0.25">
      <c r="A304" s="183"/>
      <c r="H304" s="46"/>
      <c r="I304" s="46"/>
      <c r="L304" s="23"/>
      <c r="N304" s="23"/>
      <c r="AR304" s="3"/>
      <c r="AS304" s="36"/>
      <c r="AT304" s="167"/>
      <c r="AU304" s="167"/>
      <c r="AV304" s="168"/>
      <c r="AW304" s="171"/>
      <c r="AX304" s="167"/>
      <c r="AY304" s="169"/>
      <c r="AZ304" s="169"/>
      <c r="BA304" s="169"/>
      <c r="BB304" s="168"/>
      <c r="BC304" s="168"/>
      <c r="BD304" s="169"/>
      <c r="BE304" s="168"/>
      <c r="BF304" s="168"/>
      <c r="BG304" s="167"/>
      <c r="BH304" s="167"/>
      <c r="BI304" s="187"/>
    </row>
    <row r="305" spans="1:61" x14ac:dyDescent="0.25">
      <c r="A305" s="183"/>
      <c r="H305" s="46"/>
      <c r="I305" s="46"/>
      <c r="L305" s="23"/>
      <c r="N305" s="23"/>
      <c r="AR305" s="3"/>
      <c r="AS305" s="36"/>
      <c r="AT305" s="167"/>
      <c r="AU305" s="167"/>
      <c r="AV305" s="168"/>
      <c r="AW305" s="171"/>
      <c r="AX305" s="167"/>
      <c r="AY305" s="169"/>
      <c r="AZ305" s="169"/>
      <c r="BA305" s="169"/>
      <c r="BB305" s="168"/>
      <c r="BC305" s="168"/>
      <c r="BD305" s="169"/>
      <c r="BE305" s="168"/>
      <c r="BF305" s="168"/>
      <c r="BG305" s="167"/>
      <c r="BH305" s="167"/>
      <c r="BI305" s="187"/>
    </row>
    <row r="306" spans="1:61" x14ac:dyDescent="0.25">
      <c r="A306" s="183"/>
      <c r="H306" s="46"/>
      <c r="I306" s="46"/>
      <c r="L306" s="23"/>
      <c r="N306" s="23"/>
      <c r="AR306" s="3"/>
      <c r="AS306" s="36"/>
      <c r="AT306" s="167"/>
      <c r="AU306" s="167"/>
      <c r="AV306" s="168"/>
      <c r="AW306" s="171"/>
      <c r="AX306" s="167"/>
      <c r="AY306" s="169"/>
      <c r="AZ306" s="169"/>
      <c r="BA306" s="169"/>
      <c r="BB306" s="168"/>
      <c r="BC306" s="168"/>
      <c r="BD306" s="169"/>
      <c r="BE306" s="168"/>
      <c r="BF306" s="168"/>
      <c r="BG306" s="167"/>
      <c r="BH306" s="167"/>
      <c r="BI306" s="187"/>
    </row>
    <row r="307" spans="1:61" x14ac:dyDescent="0.25">
      <c r="A307" s="183"/>
      <c r="H307" s="46"/>
      <c r="I307" s="46"/>
      <c r="L307" s="23"/>
      <c r="N307" s="23"/>
      <c r="AR307" s="3"/>
      <c r="AS307" s="36"/>
      <c r="AT307" s="167"/>
      <c r="AU307" s="167"/>
      <c r="AV307" s="168"/>
      <c r="AW307" s="171"/>
      <c r="AX307" s="167"/>
      <c r="AY307" s="169"/>
      <c r="AZ307" s="169"/>
      <c r="BA307" s="169"/>
      <c r="BB307" s="168"/>
      <c r="BC307" s="168"/>
      <c r="BD307" s="169"/>
      <c r="BE307" s="168"/>
      <c r="BF307" s="168"/>
      <c r="BG307" s="167"/>
      <c r="BH307" s="167"/>
      <c r="BI307" s="187"/>
    </row>
    <row r="308" spans="1:61" x14ac:dyDescent="0.25">
      <c r="A308" s="183"/>
      <c r="H308" s="46"/>
      <c r="I308" s="46"/>
      <c r="L308" s="23"/>
      <c r="N308" s="23"/>
      <c r="AR308" s="3"/>
      <c r="AS308" s="36"/>
      <c r="AT308" s="167"/>
      <c r="AU308" s="167"/>
      <c r="AV308" s="168"/>
      <c r="AW308" s="171"/>
      <c r="AX308" s="167"/>
      <c r="AY308" s="169"/>
      <c r="AZ308" s="169"/>
      <c r="BA308" s="169"/>
      <c r="BB308" s="168"/>
      <c r="BC308" s="168"/>
      <c r="BD308" s="169"/>
      <c r="BE308" s="168"/>
      <c r="BF308" s="168"/>
      <c r="BG308" s="167"/>
      <c r="BH308" s="167"/>
      <c r="BI308" s="187"/>
    </row>
    <row r="309" spans="1:61" x14ac:dyDescent="0.25">
      <c r="A309" s="183"/>
      <c r="H309" s="46"/>
      <c r="I309" s="46"/>
      <c r="L309" s="23"/>
      <c r="N309" s="23"/>
      <c r="AR309" s="3"/>
      <c r="AS309" s="36"/>
      <c r="AT309" s="167"/>
      <c r="AU309" s="167"/>
      <c r="AV309" s="168"/>
      <c r="AW309" s="171"/>
      <c r="AX309" s="167"/>
      <c r="AY309" s="169"/>
      <c r="AZ309" s="169"/>
      <c r="BA309" s="169"/>
      <c r="BB309" s="168"/>
      <c r="BC309" s="168"/>
      <c r="BD309" s="169"/>
      <c r="BE309" s="168"/>
      <c r="BF309" s="168"/>
      <c r="BG309" s="167"/>
      <c r="BH309" s="167"/>
      <c r="BI309" s="187"/>
    </row>
    <row r="310" spans="1:61" x14ac:dyDescent="0.25">
      <c r="A310" s="183"/>
      <c r="H310" s="46"/>
      <c r="I310" s="46"/>
      <c r="L310" s="23"/>
      <c r="N310" s="23"/>
      <c r="AR310" s="3"/>
      <c r="AS310" s="36"/>
      <c r="AT310" s="167"/>
      <c r="AU310" s="167"/>
      <c r="AV310" s="168"/>
      <c r="AW310" s="171"/>
      <c r="AX310" s="167"/>
      <c r="AY310" s="169"/>
      <c r="AZ310" s="169"/>
      <c r="BA310" s="169"/>
      <c r="BB310" s="168"/>
      <c r="BC310" s="168"/>
      <c r="BD310" s="169"/>
      <c r="BE310" s="168"/>
      <c r="BF310" s="168"/>
      <c r="BG310" s="167"/>
      <c r="BH310" s="167"/>
      <c r="BI310" s="187"/>
    </row>
    <row r="311" spans="1:61" x14ac:dyDescent="0.25">
      <c r="A311" s="183"/>
      <c r="H311" s="46"/>
      <c r="I311" s="46"/>
      <c r="L311" s="23"/>
      <c r="N311" s="23"/>
      <c r="AR311" s="3"/>
      <c r="AS311" s="36"/>
      <c r="AT311" s="167"/>
      <c r="AU311" s="167"/>
      <c r="AV311" s="168"/>
      <c r="AW311" s="171"/>
      <c r="AX311" s="167"/>
      <c r="AY311" s="169"/>
      <c r="AZ311" s="169"/>
      <c r="BA311" s="169"/>
      <c r="BB311" s="168"/>
      <c r="BC311" s="168"/>
      <c r="BD311" s="169"/>
      <c r="BE311" s="168"/>
      <c r="BF311" s="168"/>
      <c r="BG311" s="167"/>
      <c r="BH311" s="167"/>
      <c r="BI311" s="187"/>
    </row>
    <row r="312" spans="1:61" x14ac:dyDescent="0.25">
      <c r="A312" s="183"/>
      <c r="H312" s="46"/>
      <c r="I312" s="46"/>
      <c r="L312" s="23"/>
      <c r="N312" s="23"/>
      <c r="AR312" s="3"/>
      <c r="AS312" s="36"/>
      <c r="AT312" s="167"/>
      <c r="AU312" s="167"/>
      <c r="AV312" s="168"/>
      <c r="AW312" s="171"/>
      <c r="AX312" s="167"/>
      <c r="AY312" s="169"/>
      <c r="AZ312" s="169"/>
      <c r="BA312" s="169"/>
      <c r="BB312" s="168"/>
      <c r="BC312" s="168"/>
      <c r="BD312" s="169"/>
      <c r="BE312" s="168"/>
      <c r="BF312" s="168"/>
      <c r="BG312" s="167"/>
      <c r="BH312" s="167"/>
      <c r="BI312" s="187"/>
    </row>
    <row r="313" spans="1:61" x14ac:dyDescent="0.25">
      <c r="A313" s="183"/>
      <c r="H313" s="46"/>
      <c r="I313" s="46"/>
      <c r="L313" s="23"/>
      <c r="N313" s="23"/>
      <c r="AR313" s="3"/>
      <c r="AS313" s="36"/>
      <c r="AT313" s="167"/>
      <c r="AU313" s="167"/>
      <c r="AV313" s="168"/>
      <c r="AW313" s="171"/>
      <c r="AX313" s="167"/>
      <c r="AY313" s="169"/>
      <c r="AZ313" s="169"/>
      <c r="BA313" s="169"/>
      <c r="BB313" s="168"/>
      <c r="BC313" s="168"/>
      <c r="BD313" s="169"/>
      <c r="BE313" s="168"/>
      <c r="BF313" s="168"/>
      <c r="BG313" s="167"/>
      <c r="BH313" s="167"/>
      <c r="BI313" s="187"/>
    </row>
    <row r="314" spans="1:61" x14ac:dyDescent="0.25">
      <c r="A314" s="183"/>
      <c r="H314" s="46"/>
      <c r="I314" s="46"/>
      <c r="L314" s="23"/>
      <c r="N314" s="23"/>
      <c r="AR314" s="3"/>
      <c r="AS314" s="36"/>
      <c r="AT314" s="167"/>
      <c r="AU314" s="167"/>
      <c r="AV314" s="168"/>
      <c r="AW314" s="171"/>
      <c r="AX314" s="167"/>
      <c r="AY314" s="169"/>
      <c r="AZ314" s="169"/>
      <c r="BA314" s="169"/>
      <c r="BB314" s="168"/>
      <c r="BC314" s="168"/>
      <c r="BD314" s="169"/>
      <c r="BE314" s="168"/>
      <c r="BF314" s="168"/>
      <c r="BG314" s="167"/>
      <c r="BH314" s="167"/>
      <c r="BI314" s="187"/>
    </row>
    <row r="315" spans="1:61" x14ac:dyDescent="0.25">
      <c r="A315" s="183"/>
      <c r="H315" s="46"/>
      <c r="I315" s="46"/>
      <c r="L315" s="23"/>
      <c r="N315" s="23"/>
      <c r="AR315" s="3"/>
      <c r="AS315" s="36"/>
      <c r="AT315" s="167"/>
      <c r="AU315" s="167"/>
      <c r="AV315" s="168"/>
      <c r="AW315" s="171"/>
      <c r="AX315" s="167"/>
      <c r="AY315" s="169"/>
      <c r="AZ315" s="169"/>
      <c r="BA315" s="169"/>
      <c r="BB315" s="168"/>
      <c r="BC315" s="168"/>
      <c r="BD315" s="169"/>
      <c r="BE315" s="168"/>
      <c r="BF315" s="168"/>
      <c r="BG315" s="167"/>
      <c r="BH315" s="167"/>
      <c r="BI315" s="187"/>
    </row>
    <row r="316" spans="1:61" x14ac:dyDescent="0.25">
      <c r="A316" s="183"/>
      <c r="H316" s="46"/>
      <c r="I316" s="46"/>
      <c r="L316" s="23"/>
      <c r="N316" s="23"/>
      <c r="AR316" s="3"/>
      <c r="AS316" s="36"/>
      <c r="AT316" s="167"/>
      <c r="AU316" s="167"/>
      <c r="AV316" s="168"/>
      <c r="AW316" s="171"/>
      <c r="AX316" s="167"/>
      <c r="AY316" s="169"/>
      <c r="AZ316" s="169"/>
      <c r="BA316" s="169"/>
      <c r="BB316" s="168"/>
      <c r="BC316" s="168"/>
      <c r="BD316" s="169"/>
      <c r="BE316" s="168"/>
      <c r="BF316" s="168"/>
      <c r="BG316" s="167"/>
      <c r="BH316" s="167"/>
      <c r="BI316" s="187"/>
    </row>
    <row r="317" spans="1:61" x14ac:dyDescent="0.25">
      <c r="A317" s="183"/>
      <c r="H317" s="46"/>
      <c r="I317" s="46"/>
      <c r="L317" s="23"/>
      <c r="N317" s="23"/>
      <c r="AR317" s="3"/>
      <c r="AS317" s="36"/>
      <c r="AT317" s="167"/>
      <c r="AU317" s="167"/>
      <c r="AV317" s="168"/>
      <c r="AW317" s="171"/>
      <c r="AX317" s="167"/>
      <c r="AY317" s="169"/>
      <c r="AZ317" s="169"/>
      <c r="BA317" s="169"/>
      <c r="BB317" s="168"/>
      <c r="BC317" s="168"/>
      <c r="BD317" s="169"/>
      <c r="BE317" s="168"/>
      <c r="BF317" s="168"/>
      <c r="BG317" s="167"/>
      <c r="BH317" s="167"/>
      <c r="BI317" s="187"/>
    </row>
    <row r="318" spans="1:61" x14ac:dyDescent="0.25">
      <c r="A318" s="183"/>
      <c r="H318" s="46"/>
      <c r="I318" s="46"/>
      <c r="L318" s="23"/>
      <c r="N318" s="23"/>
      <c r="AR318" s="3"/>
      <c r="AS318" s="36"/>
      <c r="AT318" s="167"/>
      <c r="AU318" s="167"/>
      <c r="AV318" s="168"/>
      <c r="AW318" s="171"/>
      <c r="AX318" s="167"/>
      <c r="AY318" s="169"/>
      <c r="AZ318" s="169"/>
      <c r="BA318" s="169"/>
      <c r="BB318" s="168"/>
      <c r="BC318" s="168"/>
      <c r="BD318" s="169"/>
      <c r="BE318" s="168"/>
      <c r="BF318" s="168"/>
      <c r="BG318" s="167"/>
      <c r="BH318" s="167"/>
      <c r="BI318" s="187"/>
    </row>
    <row r="319" spans="1:61" x14ac:dyDescent="0.25">
      <c r="A319" s="183"/>
      <c r="H319" s="46"/>
      <c r="I319" s="46"/>
      <c r="L319" s="23"/>
      <c r="N319" s="23"/>
      <c r="AR319" s="3"/>
      <c r="AS319" s="36"/>
      <c r="AT319" s="167"/>
      <c r="AU319" s="167"/>
      <c r="AV319" s="168"/>
      <c r="AW319" s="171"/>
      <c r="AX319" s="167"/>
      <c r="AY319" s="169"/>
      <c r="AZ319" s="169"/>
      <c r="BA319" s="169"/>
      <c r="BB319" s="168"/>
      <c r="BC319" s="168"/>
      <c r="BD319" s="169"/>
      <c r="BE319" s="168"/>
      <c r="BF319" s="168"/>
      <c r="BG319" s="167"/>
      <c r="BH319" s="167"/>
      <c r="BI319" s="187"/>
    </row>
    <row r="320" spans="1:61" x14ac:dyDescent="0.25">
      <c r="A320" s="183"/>
      <c r="H320" s="46"/>
      <c r="I320" s="46"/>
      <c r="L320" s="23"/>
      <c r="N320" s="23"/>
      <c r="AR320" s="3"/>
      <c r="AS320" s="36"/>
      <c r="AT320" s="167"/>
      <c r="AU320" s="167"/>
      <c r="AV320" s="168"/>
      <c r="AW320" s="171"/>
      <c r="AX320" s="167"/>
      <c r="AY320" s="169"/>
      <c r="AZ320" s="169"/>
      <c r="BA320" s="169"/>
      <c r="BB320" s="168"/>
      <c r="BC320" s="168"/>
      <c r="BD320" s="169"/>
      <c r="BE320" s="168"/>
      <c r="BF320" s="168"/>
      <c r="BG320" s="167"/>
      <c r="BH320" s="167"/>
      <c r="BI320" s="187"/>
    </row>
    <row r="321" spans="1:61" x14ac:dyDescent="0.25">
      <c r="A321" s="183"/>
      <c r="H321" s="46"/>
      <c r="I321" s="46"/>
      <c r="L321" s="23"/>
      <c r="N321" s="23"/>
      <c r="AR321" s="3"/>
      <c r="AS321" s="36"/>
      <c r="AT321" s="167"/>
      <c r="AU321" s="167"/>
      <c r="AV321" s="168"/>
      <c r="AW321" s="171"/>
      <c r="AX321" s="167"/>
      <c r="AY321" s="169"/>
      <c r="AZ321" s="169"/>
      <c r="BA321" s="169"/>
      <c r="BB321" s="168"/>
      <c r="BC321" s="168"/>
      <c r="BD321" s="169"/>
      <c r="BE321" s="168"/>
      <c r="BF321" s="168"/>
      <c r="BG321" s="167"/>
      <c r="BH321" s="167"/>
      <c r="BI321" s="187"/>
    </row>
    <row r="322" spans="1:61" x14ac:dyDescent="0.25">
      <c r="A322" s="183"/>
      <c r="H322" s="46"/>
      <c r="I322" s="46"/>
      <c r="L322" s="23"/>
      <c r="N322" s="23"/>
      <c r="AR322" s="3"/>
      <c r="AS322" s="36"/>
      <c r="AT322" s="167"/>
      <c r="AU322" s="167"/>
      <c r="AV322" s="168"/>
      <c r="AW322" s="171"/>
      <c r="AX322" s="167"/>
      <c r="AY322" s="169"/>
      <c r="AZ322" s="169"/>
      <c r="BA322" s="169"/>
      <c r="BB322" s="168"/>
      <c r="BC322" s="168"/>
      <c r="BD322" s="169"/>
      <c r="BE322" s="168"/>
      <c r="BF322" s="168"/>
      <c r="BG322" s="167"/>
      <c r="BH322" s="167"/>
      <c r="BI322" s="187"/>
    </row>
    <row r="323" spans="1:61" x14ac:dyDescent="0.25">
      <c r="A323" s="183"/>
      <c r="H323" s="46"/>
      <c r="I323" s="46"/>
      <c r="L323" s="23"/>
      <c r="N323" s="23"/>
      <c r="AR323" s="3"/>
      <c r="AS323" s="36"/>
      <c r="AT323" s="167"/>
      <c r="AU323" s="167"/>
      <c r="AV323" s="168"/>
      <c r="AW323" s="171"/>
      <c r="AX323" s="167"/>
      <c r="AY323" s="169"/>
      <c r="AZ323" s="169"/>
      <c r="BA323" s="169"/>
      <c r="BB323" s="168"/>
      <c r="BC323" s="168"/>
      <c r="BD323" s="169"/>
      <c r="BE323" s="168"/>
      <c r="BF323" s="168"/>
      <c r="BG323" s="167"/>
      <c r="BH323" s="167"/>
      <c r="BI323" s="187"/>
    </row>
    <row r="324" spans="1:61" x14ac:dyDescent="0.25">
      <c r="A324" s="183"/>
      <c r="H324" s="46"/>
      <c r="I324" s="46"/>
      <c r="L324" s="23"/>
      <c r="N324" s="23"/>
      <c r="AR324" s="3"/>
      <c r="AS324" s="36"/>
      <c r="AT324" s="167"/>
      <c r="AU324" s="167"/>
      <c r="AV324" s="168"/>
      <c r="AW324" s="171"/>
      <c r="AX324" s="167"/>
      <c r="AY324" s="169"/>
      <c r="AZ324" s="169"/>
      <c r="BA324" s="169"/>
      <c r="BB324" s="168"/>
      <c r="BC324" s="168"/>
      <c r="BD324" s="169"/>
      <c r="BE324" s="168"/>
      <c r="BF324" s="168"/>
      <c r="BG324" s="167"/>
      <c r="BH324" s="167"/>
      <c r="BI324" s="187"/>
    </row>
    <row r="325" spans="1:61" x14ac:dyDescent="0.25">
      <c r="A325" s="183"/>
      <c r="H325" s="46"/>
      <c r="I325" s="46"/>
      <c r="L325" s="23"/>
      <c r="N325" s="23"/>
      <c r="AR325" s="3"/>
      <c r="AS325" s="36"/>
      <c r="AT325" s="167"/>
      <c r="AU325" s="167"/>
      <c r="AV325" s="168"/>
      <c r="AW325" s="171"/>
      <c r="AX325" s="167"/>
      <c r="AY325" s="169"/>
      <c r="AZ325" s="169"/>
      <c r="BA325" s="169"/>
      <c r="BB325" s="168"/>
      <c r="BC325" s="168"/>
      <c r="BD325" s="169"/>
      <c r="BE325" s="168"/>
      <c r="BF325" s="168"/>
      <c r="BG325" s="167"/>
      <c r="BH325" s="167"/>
      <c r="BI325" s="187"/>
    </row>
    <row r="326" spans="1:61" x14ac:dyDescent="0.25">
      <c r="A326" s="183"/>
      <c r="H326" s="46"/>
      <c r="I326" s="46"/>
      <c r="L326" s="23"/>
      <c r="N326" s="23"/>
      <c r="AR326" s="3"/>
      <c r="AS326" s="36"/>
      <c r="AT326" s="167"/>
      <c r="AU326" s="167"/>
      <c r="AV326" s="168"/>
      <c r="AW326" s="171"/>
      <c r="AX326" s="167"/>
      <c r="AY326" s="169"/>
      <c r="AZ326" s="169"/>
      <c r="BA326" s="169"/>
      <c r="BB326" s="168"/>
      <c r="BC326" s="168"/>
      <c r="BD326" s="169"/>
      <c r="BE326" s="168"/>
      <c r="BF326" s="168"/>
      <c r="BG326" s="167"/>
      <c r="BH326" s="167"/>
      <c r="BI326" s="187"/>
    </row>
    <row r="327" spans="1:61" x14ac:dyDescent="0.25">
      <c r="A327" s="183"/>
      <c r="H327" s="46"/>
      <c r="I327" s="46"/>
      <c r="L327" s="23"/>
      <c r="N327" s="23"/>
      <c r="AR327" s="3"/>
      <c r="AS327" s="36"/>
      <c r="AT327" s="167"/>
      <c r="AU327" s="167"/>
      <c r="AV327" s="168"/>
      <c r="AW327" s="171"/>
      <c r="AX327" s="167"/>
      <c r="AY327" s="169"/>
      <c r="AZ327" s="169"/>
      <c r="BA327" s="169"/>
      <c r="BB327" s="168"/>
      <c r="BC327" s="168"/>
      <c r="BD327" s="169"/>
      <c r="BE327" s="168"/>
      <c r="BF327" s="168"/>
      <c r="BG327" s="167"/>
      <c r="BH327" s="167"/>
      <c r="BI327" s="187"/>
    </row>
    <row r="328" spans="1:61" x14ac:dyDescent="0.25">
      <c r="A328" s="183"/>
      <c r="H328" s="46"/>
      <c r="I328" s="46"/>
      <c r="L328" s="23"/>
      <c r="N328" s="23"/>
      <c r="AR328" s="3"/>
      <c r="AS328" s="36"/>
      <c r="AT328" s="167"/>
      <c r="AU328" s="167"/>
      <c r="AV328" s="168"/>
      <c r="AW328" s="171"/>
      <c r="AX328" s="167"/>
      <c r="AY328" s="169"/>
      <c r="AZ328" s="169"/>
      <c r="BA328" s="169"/>
      <c r="BB328" s="168"/>
      <c r="BC328" s="168"/>
      <c r="BD328" s="169"/>
      <c r="BE328" s="168"/>
      <c r="BF328" s="168"/>
      <c r="BG328" s="167"/>
      <c r="BH328" s="167"/>
      <c r="BI328" s="187"/>
    </row>
    <row r="329" spans="1:61" x14ac:dyDescent="0.25">
      <c r="A329" s="183"/>
      <c r="H329" s="46"/>
      <c r="I329" s="46"/>
      <c r="L329" s="23"/>
      <c r="N329" s="23"/>
      <c r="AR329" s="3"/>
      <c r="AS329" s="36"/>
      <c r="AT329" s="167"/>
      <c r="AU329" s="167"/>
      <c r="AV329" s="168"/>
      <c r="AW329" s="171"/>
      <c r="AX329" s="167"/>
      <c r="AY329" s="169"/>
      <c r="AZ329" s="169"/>
      <c r="BA329" s="169"/>
      <c r="BB329" s="168"/>
      <c r="BC329" s="168"/>
      <c r="BD329" s="169"/>
      <c r="BE329" s="168"/>
      <c r="BF329" s="168"/>
      <c r="BG329" s="167"/>
      <c r="BH329" s="167"/>
      <c r="BI329" s="187"/>
    </row>
    <row r="330" spans="1:61" x14ac:dyDescent="0.25">
      <c r="A330" s="183"/>
      <c r="H330" s="46"/>
      <c r="I330" s="46"/>
      <c r="L330" s="23"/>
      <c r="N330" s="23"/>
      <c r="AR330" s="3"/>
      <c r="AS330" s="36"/>
      <c r="AT330" s="167"/>
      <c r="AU330" s="167"/>
      <c r="AV330" s="168"/>
      <c r="AW330" s="171"/>
      <c r="AX330" s="167"/>
      <c r="AY330" s="169"/>
      <c r="AZ330" s="169"/>
      <c r="BA330" s="169"/>
      <c r="BB330" s="168"/>
      <c r="BC330" s="168"/>
      <c r="BD330" s="169"/>
      <c r="BE330" s="168"/>
      <c r="BF330" s="168"/>
      <c r="BG330" s="167"/>
      <c r="BH330" s="167"/>
      <c r="BI330" s="187"/>
    </row>
    <row r="331" spans="1:61" x14ac:dyDescent="0.25">
      <c r="A331" s="183"/>
      <c r="H331" s="46"/>
      <c r="I331" s="46"/>
      <c r="L331" s="23"/>
      <c r="N331" s="23"/>
      <c r="AR331" s="3"/>
      <c r="AS331" s="36"/>
      <c r="AT331" s="167"/>
      <c r="AU331" s="167"/>
      <c r="AV331" s="168"/>
      <c r="AW331" s="171"/>
      <c r="AX331" s="167"/>
      <c r="AY331" s="169"/>
      <c r="AZ331" s="169"/>
      <c r="BA331" s="169"/>
      <c r="BB331" s="168"/>
      <c r="BC331" s="168"/>
      <c r="BD331" s="169"/>
      <c r="BE331" s="168"/>
      <c r="BF331" s="168"/>
      <c r="BG331" s="167"/>
      <c r="BH331" s="167"/>
      <c r="BI331" s="187"/>
    </row>
    <row r="332" spans="1:61" x14ac:dyDescent="0.25">
      <c r="A332" s="183"/>
      <c r="H332" s="46"/>
      <c r="I332" s="46"/>
      <c r="L332" s="23"/>
      <c r="N332" s="23"/>
      <c r="AR332" s="3"/>
      <c r="AS332" s="36"/>
      <c r="AT332" s="167"/>
      <c r="AU332" s="167"/>
      <c r="AV332" s="168"/>
      <c r="AW332" s="171"/>
      <c r="AX332" s="167"/>
      <c r="AY332" s="169"/>
      <c r="AZ332" s="169"/>
      <c r="BA332" s="169"/>
      <c r="BB332" s="168"/>
      <c r="BC332" s="168"/>
      <c r="BD332" s="169"/>
      <c r="BE332" s="168"/>
      <c r="BF332" s="168"/>
      <c r="BG332" s="167"/>
      <c r="BH332" s="167"/>
      <c r="BI332" s="187"/>
    </row>
    <row r="333" spans="1:61" x14ac:dyDescent="0.25">
      <c r="A333" s="183"/>
      <c r="H333" s="46"/>
      <c r="I333" s="46"/>
      <c r="L333" s="23"/>
      <c r="N333" s="23"/>
      <c r="AR333" s="3"/>
      <c r="AS333" s="36"/>
      <c r="AT333" s="167"/>
      <c r="AU333" s="167"/>
      <c r="AV333" s="168"/>
      <c r="AW333" s="171"/>
      <c r="AX333" s="167"/>
      <c r="AY333" s="169"/>
      <c r="AZ333" s="169"/>
      <c r="BA333" s="169"/>
      <c r="BB333" s="168"/>
      <c r="BC333" s="168"/>
      <c r="BD333" s="169"/>
      <c r="BE333" s="168"/>
      <c r="BF333" s="168"/>
      <c r="BG333" s="167"/>
      <c r="BH333" s="167"/>
      <c r="BI333" s="187"/>
    </row>
    <row r="334" spans="1:61" x14ac:dyDescent="0.25">
      <c r="A334" s="183"/>
      <c r="H334" s="46"/>
      <c r="I334" s="46"/>
      <c r="L334" s="23"/>
      <c r="N334" s="23"/>
      <c r="AR334" s="3"/>
      <c r="AS334" s="36"/>
      <c r="AT334" s="167"/>
      <c r="AU334" s="167"/>
      <c r="AV334" s="168"/>
      <c r="AW334" s="171"/>
      <c r="AX334" s="167"/>
      <c r="AY334" s="169"/>
      <c r="AZ334" s="169"/>
      <c r="BA334" s="169"/>
      <c r="BB334" s="168"/>
      <c r="BC334" s="168"/>
      <c r="BD334" s="169"/>
      <c r="BE334" s="168"/>
      <c r="BF334" s="168"/>
      <c r="BG334" s="167"/>
      <c r="BH334" s="167"/>
      <c r="BI334" s="187"/>
    </row>
    <row r="335" spans="1:61" x14ac:dyDescent="0.25">
      <c r="A335" s="183"/>
      <c r="H335" s="46"/>
      <c r="I335" s="46"/>
      <c r="L335" s="23"/>
      <c r="N335" s="23"/>
      <c r="AR335" s="3"/>
      <c r="AS335" s="36"/>
      <c r="AT335" s="167"/>
      <c r="AU335" s="167"/>
      <c r="AV335" s="168"/>
      <c r="AW335" s="171"/>
      <c r="AX335" s="167"/>
      <c r="AY335" s="169"/>
      <c r="AZ335" s="169"/>
      <c r="BA335" s="169"/>
      <c r="BB335" s="168"/>
      <c r="BC335" s="168"/>
      <c r="BD335" s="169"/>
      <c r="BE335" s="168"/>
      <c r="BF335" s="168"/>
      <c r="BG335" s="167"/>
      <c r="BH335" s="167"/>
      <c r="BI335" s="187"/>
    </row>
    <row r="336" spans="1:61" x14ac:dyDescent="0.25">
      <c r="A336" s="183"/>
      <c r="H336" s="46"/>
      <c r="I336" s="46"/>
      <c r="L336" s="23"/>
      <c r="N336" s="23"/>
      <c r="AR336" s="3"/>
      <c r="AS336" s="36"/>
      <c r="AT336" s="167"/>
      <c r="AU336" s="167"/>
      <c r="AV336" s="168"/>
      <c r="AW336" s="171"/>
      <c r="AX336" s="167"/>
      <c r="AY336" s="169"/>
      <c r="AZ336" s="169"/>
      <c r="BA336" s="169"/>
      <c r="BB336" s="168"/>
      <c r="BC336" s="168"/>
      <c r="BD336" s="169"/>
      <c r="BE336" s="168"/>
      <c r="BF336" s="168"/>
      <c r="BG336" s="167"/>
      <c r="BH336" s="167"/>
      <c r="BI336" s="187"/>
    </row>
    <row r="337" spans="1:61" x14ac:dyDescent="0.25">
      <c r="A337" s="183"/>
      <c r="H337" s="46"/>
      <c r="I337" s="46"/>
      <c r="L337" s="23"/>
      <c r="N337" s="23"/>
      <c r="AR337" s="3"/>
      <c r="AS337" s="36"/>
      <c r="AT337" s="167"/>
      <c r="AU337" s="167"/>
      <c r="AV337" s="168"/>
      <c r="AW337" s="171"/>
      <c r="AX337" s="167"/>
      <c r="AY337" s="169"/>
      <c r="AZ337" s="169"/>
      <c r="BA337" s="169"/>
      <c r="BB337" s="168"/>
      <c r="BC337" s="168"/>
      <c r="BD337" s="169"/>
      <c r="BE337" s="168"/>
      <c r="BF337" s="168"/>
      <c r="BG337" s="167"/>
      <c r="BH337" s="167"/>
      <c r="BI337" s="187"/>
    </row>
    <row r="338" spans="1:61" x14ac:dyDescent="0.25">
      <c r="A338" s="183"/>
      <c r="H338" s="46"/>
      <c r="I338" s="46"/>
      <c r="L338" s="23"/>
      <c r="N338" s="23"/>
      <c r="AR338" s="3"/>
      <c r="AS338" s="36"/>
      <c r="AT338" s="167"/>
      <c r="AU338" s="167"/>
      <c r="AV338" s="168"/>
      <c r="AW338" s="171"/>
      <c r="AX338" s="167"/>
      <c r="AY338" s="169"/>
      <c r="AZ338" s="169"/>
      <c r="BA338" s="169"/>
      <c r="BB338" s="168"/>
      <c r="BC338" s="168"/>
      <c r="BD338" s="169"/>
      <c r="BE338" s="168"/>
      <c r="BF338" s="168"/>
      <c r="BG338" s="167"/>
      <c r="BH338" s="167"/>
      <c r="BI338" s="187"/>
    </row>
    <row r="339" spans="1:61" x14ac:dyDescent="0.25">
      <c r="A339" s="183"/>
      <c r="H339" s="46"/>
      <c r="I339" s="46"/>
      <c r="L339" s="23"/>
      <c r="N339" s="23"/>
      <c r="AR339" s="3"/>
      <c r="AS339" s="36"/>
      <c r="AT339" s="167"/>
      <c r="AU339" s="167"/>
      <c r="AV339" s="168"/>
      <c r="AW339" s="171"/>
      <c r="AX339" s="167"/>
      <c r="AY339" s="169"/>
      <c r="AZ339" s="169"/>
      <c r="BA339" s="169"/>
      <c r="BB339" s="168"/>
      <c r="BC339" s="168"/>
      <c r="BD339" s="169"/>
      <c r="BE339" s="168"/>
      <c r="BF339" s="168"/>
      <c r="BG339" s="167"/>
      <c r="BH339" s="167"/>
      <c r="BI339" s="187"/>
    </row>
    <row r="340" spans="1:61" x14ac:dyDescent="0.25">
      <c r="A340" s="183"/>
      <c r="H340" s="46"/>
      <c r="I340" s="46"/>
      <c r="L340" s="23"/>
      <c r="N340" s="23"/>
      <c r="AR340" s="3"/>
      <c r="AS340" s="36"/>
      <c r="AT340" s="167"/>
      <c r="AU340" s="167"/>
      <c r="AV340" s="168"/>
      <c r="AW340" s="171"/>
      <c r="AX340" s="167"/>
      <c r="AY340" s="169"/>
      <c r="AZ340" s="169"/>
      <c r="BA340" s="169"/>
      <c r="BB340" s="168"/>
      <c r="BC340" s="168"/>
      <c r="BD340" s="169"/>
      <c r="BE340" s="168"/>
      <c r="BF340" s="168"/>
      <c r="BG340" s="167"/>
      <c r="BH340" s="167"/>
      <c r="BI340" s="187"/>
    </row>
    <row r="341" spans="1:61" x14ac:dyDescent="0.25">
      <c r="A341" s="183"/>
      <c r="H341" s="46"/>
      <c r="I341" s="46"/>
      <c r="L341" s="23"/>
      <c r="N341" s="23"/>
      <c r="AR341" s="3"/>
      <c r="AS341" s="36"/>
      <c r="AT341" s="167"/>
      <c r="AU341" s="167"/>
      <c r="AV341" s="168"/>
      <c r="AW341" s="171"/>
      <c r="AX341" s="167"/>
      <c r="AY341" s="169"/>
      <c r="AZ341" s="169"/>
      <c r="BA341" s="169"/>
      <c r="BB341" s="168"/>
      <c r="BC341" s="168"/>
      <c r="BD341" s="169"/>
      <c r="BE341" s="168"/>
      <c r="BF341" s="168"/>
      <c r="BG341" s="167"/>
      <c r="BH341" s="167"/>
      <c r="BI341" s="187"/>
    </row>
    <row r="342" spans="1:61" x14ac:dyDescent="0.25">
      <c r="A342" s="183"/>
      <c r="H342" s="46"/>
      <c r="I342" s="46"/>
      <c r="L342" s="23"/>
      <c r="N342" s="23"/>
      <c r="AR342" s="3"/>
      <c r="AS342" s="36"/>
      <c r="AT342" s="167"/>
      <c r="AU342" s="167"/>
      <c r="AV342" s="168"/>
      <c r="AW342" s="171"/>
      <c r="AX342" s="167"/>
      <c r="AY342" s="169"/>
      <c r="AZ342" s="169"/>
      <c r="BA342" s="169"/>
      <c r="BB342" s="168"/>
      <c r="BC342" s="168"/>
      <c r="BD342" s="169"/>
      <c r="BE342" s="168"/>
      <c r="BF342" s="168"/>
      <c r="BG342" s="167"/>
      <c r="BH342" s="167"/>
      <c r="BI342" s="187"/>
    </row>
    <row r="343" spans="1:61" x14ac:dyDescent="0.25">
      <c r="A343" s="183"/>
      <c r="H343" s="46"/>
      <c r="I343" s="46"/>
      <c r="L343" s="23"/>
      <c r="N343" s="23"/>
      <c r="AR343" s="3"/>
      <c r="AS343" s="36"/>
      <c r="AT343" s="167"/>
      <c r="AU343" s="167"/>
      <c r="AV343" s="168"/>
      <c r="AW343" s="171"/>
      <c r="AX343" s="167"/>
      <c r="AY343" s="169"/>
      <c r="AZ343" s="169"/>
      <c r="BA343" s="169"/>
      <c r="BB343" s="168"/>
      <c r="BC343" s="168"/>
      <c r="BD343" s="169"/>
      <c r="BE343" s="168"/>
      <c r="BF343" s="168"/>
      <c r="BG343" s="167"/>
      <c r="BH343" s="167"/>
      <c r="BI343" s="187"/>
    </row>
    <row r="344" spans="1:61" x14ac:dyDescent="0.25">
      <c r="A344" s="183"/>
      <c r="H344" s="46"/>
      <c r="I344" s="46"/>
      <c r="L344" s="23"/>
      <c r="N344" s="23"/>
      <c r="AR344" s="3"/>
      <c r="AS344" s="36"/>
      <c r="AT344" s="167"/>
      <c r="AU344" s="167"/>
      <c r="AV344" s="168"/>
      <c r="AW344" s="171"/>
      <c r="AX344" s="167"/>
      <c r="AY344" s="169"/>
      <c r="AZ344" s="169"/>
      <c r="BA344" s="169"/>
      <c r="BB344" s="168"/>
      <c r="BC344" s="168"/>
      <c r="BD344" s="169"/>
      <c r="BE344" s="168"/>
      <c r="BF344" s="168"/>
      <c r="BG344" s="167"/>
      <c r="BH344" s="167"/>
      <c r="BI344" s="187"/>
    </row>
    <row r="345" spans="1:61" x14ac:dyDescent="0.25">
      <c r="A345" s="183"/>
      <c r="H345" s="46"/>
      <c r="I345" s="46"/>
      <c r="L345" s="23"/>
      <c r="N345" s="23"/>
      <c r="AR345" s="3"/>
      <c r="AS345" s="36"/>
      <c r="AT345" s="167"/>
      <c r="AU345" s="167"/>
      <c r="AV345" s="168"/>
      <c r="AW345" s="171"/>
      <c r="AX345" s="167"/>
      <c r="AY345" s="169"/>
      <c r="AZ345" s="169"/>
      <c r="BA345" s="169"/>
      <c r="BB345" s="168"/>
      <c r="BC345" s="168"/>
      <c r="BD345" s="169"/>
      <c r="BE345" s="168"/>
      <c r="BF345" s="168"/>
      <c r="BG345" s="167"/>
      <c r="BH345" s="167"/>
      <c r="BI345" s="187"/>
    </row>
    <row r="346" spans="1:61" x14ac:dyDescent="0.25">
      <c r="A346" s="183"/>
      <c r="H346" s="46"/>
      <c r="I346" s="46"/>
      <c r="L346" s="23"/>
      <c r="N346" s="23"/>
      <c r="AR346" s="3"/>
      <c r="AS346" s="36"/>
      <c r="AT346" s="167"/>
      <c r="AU346" s="167"/>
      <c r="AV346" s="168"/>
      <c r="AW346" s="171"/>
      <c r="AX346" s="167"/>
      <c r="AY346" s="169"/>
      <c r="AZ346" s="169"/>
      <c r="BA346" s="169"/>
      <c r="BB346" s="168"/>
      <c r="BC346" s="168"/>
      <c r="BD346" s="169"/>
      <c r="BE346" s="168"/>
      <c r="BF346" s="168"/>
      <c r="BG346" s="167"/>
      <c r="BH346" s="167"/>
      <c r="BI346" s="187"/>
    </row>
    <row r="347" spans="1:61" x14ac:dyDescent="0.25">
      <c r="A347" s="183"/>
      <c r="H347" s="46"/>
      <c r="I347" s="46"/>
      <c r="L347" s="23"/>
      <c r="N347" s="23"/>
      <c r="AR347" s="3"/>
      <c r="AS347" s="36"/>
      <c r="AT347" s="167"/>
      <c r="AU347" s="167"/>
      <c r="AV347" s="168"/>
      <c r="AW347" s="171"/>
      <c r="AX347" s="167"/>
      <c r="AY347" s="169"/>
      <c r="AZ347" s="169"/>
      <c r="BA347" s="169"/>
      <c r="BB347" s="168"/>
      <c r="BC347" s="168"/>
      <c r="BD347" s="169"/>
      <c r="BE347" s="168"/>
      <c r="BF347" s="168"/>
      <c r="BG347" s="167"/>
      <c r="BH347" s="167"/>
      <c r="BI347" s="187"/>
    </row>
    <row r="348" spans="1:61" x14ac:dyDescent="0.25">
      <c r="A348" s="183"/>
      <c r="H348" s="46"/>
      <c r="I348" s="46"/>
      <c r="L348" s="23"/>
      <c r="N348" s="23"/>
      <c r="AR348" s="3"/>
      <c r="AS348" s="36"/>
      <c r="AT348" s="167"/>
      <c r="AU348" s="167"/>
      <c r="AV348" s="168"/>
      <c r="AW348" s="171"/>
      <c r="AX348" s="167"/>
      <c r="AY348" s="169"/>
      <c r="AZ348" s="169"/>
      <c r="BA348" s="169"/>
      <c r="BB348" s="168"/>
      <c r="BC348" s="168"/>
      <c r="BD348" s="169"/>
      <c r="BE348" s="168"/>
      <c r="BF348" s="168"/>
      <c r="BG348" s="167"/>
      <c r="BH348" s="167"/>
      <c r="BI348" s="187"/>
    </row>
    <row r="349" spans="1:61" x14ac:dyDescent="0.25">
      <c r="A349" s="183"/>
      <c r="H349" s="46"/>
      <c r="I349" s="46"/>
      <c r="L349" s="23"/>
      <c r="N349" s="23"/>
      <c r="AR349" s="3"/>
      <c r="AS349" s="36"/>
      <c r="AT349" s="167"/>
      <c r="AU349" s="167"/>
      <c r="AV349" s="168"/>
      <c r="AW349" s="171"/>
      <c r="AX349" s="167"/>
      <c r="AY349" s="169"/>
      <c r="AZ349" s="169"/>
      <c r="BA349" s="169"/>
      <c r="BB349" s="168"/>
      <c r="BC349" s="168"/>
      <c r="BD349" s="169"/>
      <c r="BE349" s="168"/>
      <c r="BF349" s="168"/>
      <c r="BG349" s="167"/>
      <c r="BH349" s="167"/>
      <c r="BI349" s="187"/>
    </row>
    <row r="350" spans="1:61" x14ac:dyDescent="0.25">
      <c r="A350" s="183"/>
      <c r="H350" s="46"/>
      <c r="I350" s="46"/>
      <c r="L350" s="23"/>
      <c r="N350" s="23"/>
      <c r="AR350" s="3"/>
      <c r="AS350" s="36"/>
      <c r="AT350" s="167"/>
      <c r="AU350" s="167"/>
      <c r="AV350" s="168"/>
      <c r="AW350" s="171"/>
      <c r="AX350" s="167"/>
      <c r="AY350" s="169"/>
      <c r="AZ350" s="169"/>
      <c r="BA350" s="169"/>
      <c r="BB350" s="168"/>
      <c r="BC350" s="168"/>
      <c r="BD350" s="169"/>
      <c r="BE350" s="168"/>
      <c r="BF350" s="168"/>
      <c r="BG350" s="167"/>
      <c r="BH350" s="167"/>
      <c r="BI350" s="187"/>
    </row>
    <row r="351" spans="1:61" x14ac:dyDescent="0.25">
      <c r="A351" s="183"/>
      <c r="H351" s="46"/>
      <c r="I351" s="46"/>
      <c r="L351" s="23"/>
      <c r="N351" s="23"/>
      <c r="AR351" s="3"/>
      <c r="AS351" s="36"/>
      <c r="AT351" s="167"/>
      <c r="AU351" s="167"/>
      <c r="AV351" s="168"/>
      <c r="AW351" s="171"/>
      <c r="AX351" s="167"/>
      <c r="AY351" s="169"/>
      <c r="AZ351" s="169"/>
      <c r="BA351" s="169"/>
      <c r="BB351" s="168"/>
      <c r="BC351" s="168"/>
      <c r="BD351" s="169"/>
      <c r="BE351" s="168"/>
      <c r="BF351" s="168"/>
      <c r="BG351" s="167"/>
      <c r="BH351" s="167"/>
      <c r="BI351" s="187"/>
    </row>
    <row r="352" spans="1:61" x14ac:dyDescent="0.25">
      <c r="A352" s="183"/>
      <c r="H352" s="46"/>
      <c r="I352" s="46"/>
      <c r="L352" s="23"/>
      <c r="N352" s="23"/>
      <c r="AR352" s="3"/>
      <c r="AS352" s="36"/>
      <c r="AT352" s="167"/>
      <c r="AU352" s="167"/>
      <c r="AV352" s="168"/>
      <c r="AW352" s="171"/>
      <c r="AX352" s="167"/>
      <c r="AY352" s="169"/>
      <c r="AZ352" s="169"/>
      <c r="BA352" s="169"/>
      <c r="BB352" s="168"/>
      <c r="BC352" s="168"/>
      <c r="BD352" s="169"/>
      <c r="BE352" s="168"/>
      <c r="BF352" s="168"/>
      <c r="BG352" s="167"/>
      <c r="BH352" s="167"/>
      <c r="BI352" s="187"/>
    </row>
    <row r="353" spans="1:61" x14ac:dyDescent="0.25">
      <c r="A353" s="183"/>
      <c r="H353" s="46"/>
      <c r="I353" s="46"/>
      <c r="L353" s="23"/>
      <c r="N353" s="23"/>
      <c r="AR353" s="3"/>
      <c r="AS353" s="36"/>
      <c r="AT353" s="167"/>
      <c r="AU353" s="167"/>
      <c r="AV353" s="168"/>
      <c r="AW353" s="171"/>
      <c r="AX353" s="167"/>
      <c r="AY353" s="169"/>
      <c r="AZ353" s="169"/>
      <c r="BA353" s="169"/>
      <c r="BB353" s="168"/>
      <c r="BC353" s="168"/>
      <c r="BD353" s="169"/>
      <c r="BE353" s="168"/>
      <c r="BF353" s="168"/>
      <c r="BG353" s="167"/>
      <c r="BH353" s="167"/>
      <c r="BI353" s="187"/>
    </row>
    <row r="354" spans="1:61" x14ac:dyDescent="0.25">
      <c r="A354" s="183"/>
      <c r="H354" s="46"/>
      <c r="I354" s="46"/>
      <c r="L354" s="23"/>
      <c r="N354" s="23"/>
      <c r="AR354" s="3"/>
      <c r="AS354" s="36"/>
      <c r="AT354" s="167"/>
      <c r="AU354" s="167"/>
      <c r="AV354" s="168"/>
      <c r="AW354" s="171"/>
      <c r="AX354" s="167"/>
      <c r="AY354" s="169"/>
      <c r="AZ354" s="169"/>
      <c r="BA354" s="169"/>
      <c r="BB354" s="168"/>
      <c r="BC354" s="168"/>
      <c r="BD354" s="169"/>
      <c r="BE354" s="168"/>
      <c r="BF354" s="168"/>
      <c r="BG354" s="167"/>
      <c r="BH354" s="167"/>
      <c r="BI354" s="187"/>
    </row>
    <row r="355" spans="1:61" x14ac:dyDescent="0.25">
      <c r="A355" s="183"/>
      <c r="H355" s="46"/>
      <c r="I355" s="46"/>
      <c r="L355" s="23"/>
      <c r="N355" s="23"/>
      <c r="AR355" s="3"/>
      <c r="AS355" s="36"/>
      <c r="AT355" s="167"/>
      <c r="AU355" s="167"/>
      <c r="AV355" s="168"/>
      <c r="AW355" s="171"/>
      <c r="AX355" s="167"/>
      <c r="AY355" s="169"/>
      <c r="AZ355" s="169"/>
      <c r="BA355" s="169"/>
      <c r="BB355" s="168"/>
      <c r="BC355" s="168"/>
      <c r="BD355" s="169"/>
      <c r="BE355" s="168"/>
      <c r="BF355" s="168"/>
      <c r="BG355" s="167"/>
      <c r="BH355" s="167"/>
      <c r="BI355" s="187"/>
    </row>
    <row r="356" spans="1:61" x14ac:dyDescent="0.25">
      <c r="A356" s="183"/>
      <c r="H356" s="46"/>
      <c r="I356" s="46"/>
      <c r="L356" s="23"/>
      <c r="N356" s="23"/>
      <c r="AR356" s="3"/>
      <c r="AS356" s="36"/>
      <c r="AT356" s="167"/>
      <c r="AU356" s="167"/>
      <c r="AV356" s="168"/>
      <c r="AW356" s="171"/>
      <c r="AX356" s="167"/>
      <c r="AY356" s="169"/>
      <c r="AZ356" s="169"/>
      <c r="BA356" s="169"/>
      <c r="BB356" s="168"/>
      <c r="BC356" s="168"/>
      <c r="BD356" s="169"/>
      <c r="BE356" s="168"/>
      <c r="BF356" s="168"/>
      <c r="BG356" s="167"/>
      <c r="BH356" s="167"/>
      <c r="BI356" s="187"/>
    </row>
    <row r="357" spans="1:61" x14ac:dyDescent="0.25">
      <c r="A357" s="183"/>
      <c r="H357" s="46"/>
      <c r="I357" s="46"/>
      <c r="L357" s="23"/>
      <c r="N357" s="23"/>
      <c r="AR357" s="3"/>
      <c r="AS357" s="36"/>
      <c r="AT357" s="167"/>
      <c r="AU357" s="167"/>
      <c r="AV357" s="168"/>
      <c r="AW357" s="171"/>
      <c r="AX357" s="167"/>
      <c r="AY357" s="169"/>
      <c r="AZ357" s="169"/>
      <c r="BA357" s="169"/>
      <c r="BB357" s="168"/>
      <c r="BC357" s="168"/>
      <c r="BD357" s="169"/>
      <c r="BE357" s="168"/>
      <c r="BF357" s="168"/>
      <c r="BG357" s="167"/>
      <c r="BH357" s="167"/>
      <c r="BI357" s="187"/>
    </row>
    <row r="358" spans="1:61" x14ac:dyDescent="0.25">
      <c r="A358" s="183"/>
      <c r="H358" s="46"/>
      <c r="I358" s="46"/>
      <c r="L358" s="23"/>
      <c r="N358" s="23"/>
      <c r="AR358" s="3"/>
      <c r="AS358" s="36"/>
      <c r="AT358" s="167"/>
      <c r="AU358" s="167"/>
      <c r="AV358" s="168"/>
      <c r="AW358" s="171"/>
      <c r="AX358" s="167"/>
      <c r="AY358" s="169"/>
      <c r="AZ358" s="169"/>
      <c r="BA358" s="169"/>
      <c r="BB358" s="168"/>
      <c r="BC358" s="168"/>
      <c r="BD358" s="169"/>
      <c r="BE358" s="168"/>
      <c r="BF358" s="168"/>
      <c r="BG358" s="167"/>
      <c r="BH358" s="167"/>
      <c r="BI358" s="187"/>
    </row>
    <row r="359" spans="1:61" x14ac:dyDescent="0.25">
      <c r="A359" s="183"/>
      <c r="H359" s="46"/>
      <c r="I359" s="46"/>
      <c r="L359" s="23"/>
      <c r="N359" s="23"/>
      <c r="AR359" s="3"/>
      <c r="AS359" s="36"/>
      <c r="AT359" s="167"/>
      <c r="AU359" s="167"/>
      <c r="AV359" s="168"/>
      <c r="AW359" s="171"/>
      <c r="AX359" s="167"/>
      <c r="AY359" s="169"/>
      <c r="AZ359" s="169"/>
      <c r="BA359" s="169"/>
      <c r="BB359" s="168"/>
      <c r="BC359" s="168"/>
      <c r="BD359" s="169"/>
      <c r="BE359" s="168"/>
      <c r="BF359" s="168"/>
      <c r="BG359" s="167"/>
      <c r="BH359" s="167"/>
      <c r="BI359" s="187"/>
    </row>
    <row r="360" spans="1:61" x14ac:dyDescent="0.25">
      <c r="A360" s="183"/>
      <c r="H360" s="46"/>
      <c r="I360" s="46"/>
      <c r="L360" s="23"/>
      <c r="N360" s="23"/>
      <c r="AR360" s="3"/>
      <c r="AS360" s="36"/>
      <c r="AT360" s="167"/>
      <c r="AU360" s="167"/>
      <c r="AV360" s="168"/>
      <c r="AW360" s="171"/>
      <c r="AX360" s="167"/>
      <c r="AY360" s="169"/>
      <c r="AZ360" s="169"/>
      <c r="BA360" s="169"/>
      <c r="BB360" s="168"/>
      <c r="BC360" s="168"/>
      <c r="BD360" s="169"/>
      <c r="BE360" s="168"/>
      <c r="BF360" s="168"/>
      <c r="BG360" s="167"/>
      <c r="BH360" s="167"/>
      <c r="BI360" s="187"/>
    </row>
    <row r="361" spans="1:61" x14ac:dyDescent="0.25">
      <c r="A361" s="183"/>
      <c r="H361" s="46"/>
      <c r="I361" s="46"/>
      <c r="L361" s="23"/>
      <c r="N361" s="23"/>
      <c r="AR361" s="3"/>
      <c r="AS361" s="36"/>
      <c r="AT361" s="167"/>
      <c r="AU361" s="167"/>
      <c r="AV361" s="168"/>
      <c r="AW361" s="171"/>
      <c r="AX361" s="167"/>
      <c r="AY361" s="169"/>
      <c r="AZ361" s="169"/>
      <c r="BA361" s="169"/>
      <c r="BB361" s="168"/>
      <c r="BC361" s="168"/>
      <c r="BD361" s="169"/>
      <c r="BE361" s="168"/>
      <c r="BF361" s="168"/>
      <c r="BG361" s="167"/>
      <c r="BH361" s="167"/>
      <c r="BI361" s="187"/>
    </row>
    <row r="362" spans="1:61" x14ac:dyDescent="0.25">
      <c r="A362" s="183"/>
      <c r="H362" s="46"/>
      <c r="I362" s="46"/>
      <c r="L362" s="23"/>
      <c r="N362" s="23"/>
      <c r="AR362" s="3"/>
      <c r="AS362" s="36"/>
      <c r="AT362" s="167"/>
      <c r="AU362" s="167"/>
      <c r="AV362" s="168"/>
      <c r="AW362" s="171"/>
      <c r="AX362" s="167"/>
      <c r="AY362" s="169"/>
      <c r="AZ362" s="169"/>
      <c r="BA362" s="169"/>
      <c r="BB362" s="168"/>
      <c r="BC362" s="168"/>
      <c r="BD362" s="169"/>
      <c r="BE362" s="168"/>
      <c r="BF362" s="168"/>
      <c r="BG362" s="167"/>
      <c r="BH362" s="167"/>
      <c r="BI362" s="187"/>
    </row>
    <row r="363" spans="1:61" x14ac:dyDescent="0.25">
      <c r="A363" s="183"/>
      <c r="H363" s="46"/>
      <c r="I363" s="46"/>
      <c r="L363" s="23"/>
      <c r="N363" s="23"/>
      <c r="AR363" s="3"/>
      <c r="AS363" s="36"/>
      <c r="AT363" s="167"/>
      <c r="AU363" s="167"/>
      <c r="AV363" s="168"/>
      <c r="AW363" s="171"/>
      <c r="AX363" s="167"/>
      <c r="AY363" s="169"/>
      <c r="AZ363" s="169"/>
      <c r="BA363" s="169"/>
      <c r="BB363" s="168"/>
      <c r="BC363" s="168"/>
      <c r="BD363" s="169"/>
      <c r="BE363" s="168"/>
      <c r="BF363" s="168"/>
      <c r="BG363" s="167"/>
      <c r="BH363" s="167"/>
      <c r="BI363" s="187"/>
    </row>
    <row r="364" spans="1:61" x14ac:dyDescent="0.25">
      <c r="A364" s="183"/>
      <c r="H364" s="46"/>
      <c r="I364" s="46"/>
      <c r="L364" s="23"/>
      <c r="N364" s="23"/>
      <c r="AR364" s="3"/>
      <c r="AS364" s="36"/>
      <c r="AT364" s="167"/>
      <c r="AU364" s="167"/>
      <c r="AV364" s="168"/>
      <c r="AW364" s="171"/>
      <c r="AX364" s="167"/>
      <c r="AY364" s="169"/>
      <c r="AZ364" s="169"/>
      <c r="BA364" s="169"/>
      <c r="BB364" s="168"/>
      <c r="BC364" s="168"/>
      <c r="BD364" s="169"/>
      <c r="BE364" s="168"/>
      <c r="BF364" s="168"/>
      <c r="BG364" s="167"/>
      <c r="BH364" s="167"/>
      <c r="BI364" s="187"/>
    </row>
    <row r="365" spans="1:61" x14ac:dyDescent="0.25">
      <c r="A365" s="183"/>
      <c r="H365" s="46"/>
      <c r="I365" s="46"/>
      <c r="L365" s="23"/>
      <c r="N365" s="23"/>
      <c r="AR365" s="3"/>
      <c r="AS365" s="36"/>
      <c r="AT365" s="167"/>
      <c r="AU365" s="167"/>
      <c r="AV365" s="168"/>
      <c r="AW365" s="171"/>
      <c r="AX365" s="167"/>
      <c r="AY365" s="169"/>
      <c r="AZ365" s="169"/>
      <c r="BA365" s="169"/>
      <c r="BB365" s="168"/>
      <c r="BC365" s="168"/>
      <c r="BD365" s="169"/>
      <c r="BE365" s="168"/>
      <c r="BF365" s="168"/>
      <c r="BG365" s="167"/>
      <c r="BH365" s="167"/>
      <c r="BI365" s="187"/>
    </row>
    <row r="366" spans="1:61" x14ac:dyDescent="0.25">
      <c r="A366" s="183"/>
      <c r="H366" s="46"/>
      <c r="I366" s="46"/>
      <c r="L366" s="23"/>
      <c r="N366" s="23"/>
      <c r="AR366" s="3"/>
      <c r="AS366" s="36"/>
      <c r="AT366" s="167"/>
      <c r="AU366" s="167"/>
      <c r="AV366" s="168"/>
      <c r="AW366" s="171"/>
      <c r="AX366" s="167"/>
      <c r="AY366" s="169"/>
      <c r="AZ366" s="169"/>
      <c r="BA366" s="169"/>
      <c r="BB366" s="168"/>
      <c r="BC366" s="168"/>
      <c r="BD366" s="169"/>
      <c r="BE366" s="168"/>
      <c r="BF366" s="168"/>
      <c r="BG366" s="167"/>
      <c r="BH366" s="167"/>
      <c r="BI366" s="187"/>
    </row>
    <row r="367" spans="1:61" x14ac:dyDescent="0.25">
      <c r="A367" s="183"/>
      <c r="H367" s="46"/>
      <c r="I367" s="46"/>
      <c r="L367" s="23"/>
      <c r="N367" s="23"/>
      <c r="AR367" s="3"/>
      <c r="AS367" s="36"/>
      <c r="AT367" s="167"/>
      <c r="AU367" s="167"/>
      <c r="AV367" s="168"/>
      <c r="AW367" s="171"/>
      <c r="AX367" s="167"/>
      <c r="AY367" s="169"/>
      <c r="AZ367" s="169"/>
      <c r="BA367" s="169"/>
      <c r="BB367" s="168"/>
      <c r="BC367" s="168"/>
      <c r="BD367" s="169"/>
      <c r="BE367" s="168"/>
      <c r="BF367" s="168"/>
      <c r="BG367" s="167"/>
      <c r="BH367" s="167"/>
      <c r="BI367" s="187"/>
    </row>
    <row r="368" spans="1:61" x14ac:dyDescent="0.25">
      <c r="A368" s="183"/>
      <c r="H368" s="46"/>
      <c r="I368" s="46"/>
      <c r="L368" s="23"/>
      <c r="N368" s="23"/>
      <c r="AR368" s="3"/>
      <c r="AS368" s="36"/>
      <c r="AT368" s="167"/>
      <c r="AU368" s="167"/>
      <c r="AV368" s="168"/>
      <c r="AW368" s="171"/>
      <c r="AX368" s="167"/>
      <c r="AY368" s="169"/>
      <c r="AZ368" s="169"/>
      <c r="BA368" s="169"/>
      <c r="BB368" s="168"/>
      <c r="BC368" s="168"/>
      <c r="BD368" s="169"/>
      <c r="BE368" s="168"/>
      <c r="BF368" s="168"/>
      <c r="BG368" s="167"/>
      <c r="BH368" s="167"/>
      <c r="BI368" s="187"/>
    </row>
    <row r="369" spans="1:61" x14ac:dyDescent="0.25">
      <c r="A369" s="183"/>
      <c r="H369" s="46"/>
      <c r="I369" s="46"/>
      <c r="L369" s="23"/>
      <c r="N369" s="23"/>
      <c r="AR369" s="3"/>
      <c r="AS369" s="36"/>
      <c r="AT369" s="167"/>
      <c r="AU369" s="167"/>
      <c r="AV369" s="168"/>
      <c r="AW369" s="171"/>
      <c r="AX369" s="167"/>
      <c r="AY369" s="169"/>
      <c r="AZ369" s="169"/>
      <c r="BA369" s="169"/>
      <c r="BB369" s="168"/>
      <c r="BC369" s="168"/>
      <c r="BD369" s="169"/>
      <c r="BE369" s="168"/>
      <c r="BF369" s="168"/>
      <c r="BG369" s="167"/>
      <c r="BH369" s="167"/>
      <c r="BI369" s="187"/>
    </row>
    <row r="370" spans="1:61" x14ac:dyDescent="0.25">
      <c r="A370" s="183"/>
      <c r="H370" s="46"/>
      <c r="I370" s="46"/>
      <c r="L370" s="23"/>
      <c r="N370" s="23"/>
      <c r="AR370" s="3"/>
      <c r="AS370" s="36"/>
      <c r="AT370" s="167"/>
      <c r="AU370" s="167"/>
      <c r="AV370" s="168"/>
      <c r="AW370" s="171"/>
      <c r="AX370" s="167"/>
      <c r="AY370" s="169"/>
      <c r="AZ370" s="169"/>
      <c r="BA370" s="169"/>
      <c r="BB370" s="168"/>
      <c r="BC370" s="168"/>
      <c r="BD370" s="169"/>
      <c r="BE370" s="168"/>
      <c r="BF370" s="168"/>
      <c r="BG370" s="167"/>
      <c r="BH370" s="167"/>
      <c r="BI370" s="187"/>
    </row>
    <row r="371" spans="1:61" x14ac:dyDescent="0.25">
      <c r="A371" s="183"/>
      <c r="H371" s="46"/>
      <c r="I371" s="46"/>
      <c r="L371" s="23"/>
      <c r="N371" s="23"/>
      <c r="AR371" s="3"/>
      <c r="AS371" s="36"/>
      <c r="AT371" s="167"/>
      <c r="AU371" s="167"/>
      <c r="AV371" s="168"/>
      <c r="AW371" s="171"/>
      <c r="AX371" s="167"/>
      <c r="AY371" s="169"/>
      <c r="AZ371" s="169"/>
      <c r="BA371" s="169"/>
      <c r="BB371" s="168"/>
      <c r="BC371" s="168"/>
      <c r="BD371" s="169"/>
      <c r="BE371" s="168"/>
      <c r="BF371" s="168"/>
      <c r="BG371" s="167"/>
      <c r="BH371" s="167"/>
      <c r="BI371" s="187"/>
    </row>
    <row r="372" spans="1:61" x14ac:dyDescent="0.25">
      <c r="A372" s="183"/>
      <c r="H372" s="46"/>
      <c r="I372" s="46"/>
      <c r="L372" s="23"/>
      <c r="N372" s="23"/>
      <c r="AR372" s="3"/>
      <c r="AS372" s="36"/>
      <c r="AT372" s="167"/>
      <c r="AU372" s="167"/>
      <c r="AV372" s="168"/>
      <c r="AW372" s="171"/>
      <c r="AX372" s="167"/>
      <c r="AY372" s="169"/>
      <c r="AZ372" s="169"/>
      <c r="BA372" s="169"/>
      <c r="BB372" s="168"/>
      <c r="BC372" s="168"/>
      <c r="BD372" s="169"/>
      <c r="BE372" s="168"/>
      <c r="BF372" s="168"/>
      <c r="BG372" s="167"/>
      <c r="BH372" s="167"/>
      <c r="BI372" s="187"/>
    </row>
    <row r="373" spans="1:61" x14ac:dyDescent="0.25">
      <c r="A373" s="183"/>
      <c r="H373" s="46"/>
      <c r="I373" s="46"/>
      <c r="L373" s="23"/>
      <c r="N373" s="23"/>
      <c r="AR373" s="3"/>
      <c r="AS373" s="36"/>
      <c r="AT373" s="167"/>
      <c r="AU373" s="167"/>
      <c r="AV373" s="168"/>
      <c r="AW373" s="171"/>
      <c r="AX373" s="167"/>
      <c r="AY373" s="169"/>
      <c r="AZ373" s="169"/>
      <c r="BA373" s="169"/>
      <c r="BB373" s="168"/>
      <c r="BC373" s="168"/>
      <c r="BD373" s="169"/>
      <c r="BE373" s="168"/>
      <c r="BF373" s="168"/>
      <c r="BG373" s="167"/>
      <c r="BH373" s="167"/>
      <c r="BI373" s="187"/>
    </row>
    <row r="374" spans="1:61" x14ac:dyDescent="0.25">
      <c r="A374" s="183"/>
      <c r="H374" s="46"/>
      <c r="I374" s="46"/>
      <c r="L374" s="23"/>
      <c r="N374" s="23"/>
      <c r="AR374" s="3"/>
      <c r="AS374" s="36"/>
      <c r="AT374" s="167"/>
      <c r="AU374" s="167"/>
      <c r="AV374" s="168"/>
      <c r="AW374" s="171"/>
      <c r="AX374" s="167"/>
      <c r="AY374" s="169"/>
      <c r="AZ374" s="169"/>
      <c r="BA374" s="169"/>
      <c r="BB374" s="168"/>
      <c r="BC374" s="168"/>
      <c r="BD374" s="169"/>
      <c r="BE374" s="168"/>
      <c r="BF374" s="168"/>
      <c r="BG374" s="167"/>
      <c r="BH374" s="167"/>
      <c r="BI374" s="187"/>
    </row>
    <row r="375" spans="1:61" x14ac:dyDescent="0.25">
      <c r="A375" s="183"/>
      <c r="H375" s="46"/>
      <c r="I375" s="46"/>
      <c r="L375" s="23"/>
      <c r="N375" s="23"/>
      <c r="AR375" s="3"/>
      <c r="AS375" s="36"/>
      <c r="AT375" s="167"/>
      <c r="AU375" s="167"/>
      <c r="AV375" s="168"/>
      <c r="AW375" s="171"/>
      <c r="AX375" s="167"/>
      <c r="AY375" s="169"/>
      <c r="AZ375" s="169"/>
      <c r="BA375" s="169"/>
      <c r="BB375" s="168"/>
      <c r="BC375" s="168"/>
      <c r="BD375" s="169"/>
      <c r="BE375" s="168"/>
      <c r="BF375" s="168"/>
      <c r="BG375" s="167"/>
      <c r="BH375" s="167"/>
      <c r="BI375" s="187"/>
    </row>
    <row r="376" spans="1:61" x14ac:dyDescent="0.25">
      <c r="A376" s="183"/>
      <c r="H376" s="46"/>
      <c r="I376" s="46"/>
      <c r="L376" s="23"/>
      <c r="N376" s="23"/>
      <c r="AR376" s="3"/>
      <c r="AS376" s="36"/>
      <c r="AT376" s="167"/>
      <c r="AU376" s="167"/>
      <c r="AV376" s="168"/>
      <c r="AW376" s="171"/>
      <c r="AX376" s="167"/>
      <c r="AY376" s="169"/>
      <c r="AZ376" s="169"/>
      <c r="BA376" s="169"/>
      <c r="BB376" s="168"/>
      <c r="BC376" s="168"/>
      <c r="BD376" s="169"/>
      <c r="BE376" s="168"/>
      <c r="BF376" s="168"/>
      <c r="BG376" s="167"/>
      <c r="BH376" s="167"/>
      <c r="BI376" s="187"/>
    </row>
    <row r="377" spans="1:61" x14ac:dyDescent="0.25">
      <c r="A377" s="183"/>
      <c r="H377" s="46"/>
      <c r="I377" s="46"/>
      <c r="L377" s="23"/>
      <c r="N377" s="23"/>
      <c r="AR377" s="3"/>
      <c r="AS377" s="36"/>
      <c r="AT377" s="167"/>
      <c r="AU377" s="167"/>
      <c r="AV377" s="168"/>
      <c r="AW377" s="171"/>
      <c r="AX377" s="167"/>
      <c r="AY377" s="169"/>
      <c r="AZ377" s="169"/>
      <c r="BA377" s="169"/>
      <c r="BB377" s="168"/>
      <c r="BC377" s="168"/>
      <c r="BD377" s="169"/>
      <c r="BE377" s="168"/>
      <c r="BF377" s="168"/>
      <c r="BG377" s="167"/>
      <c r="BH377" s="167"/>
      <c r="BI377" s="187"/>
    </row>
    <row r="378" spans="1:61" x14ac:dyDescent="0.25">
      <c r="A378" s="183"/>
      <c r="H378" s="46"/>
      <c r="I378" s="46"/>
      <c r="L378" s="23"/>
      <c r="N378" s="23"/>
      <c r="AR378" s="3"/>
      <c r="AS378" s="36"/>
      <c r="AT378" s="167"/>
      <c r="AU378" s="167"/>
      <c r="AV378" s="168"/>
      <c r="AW378" s="171"/>
      <c r="AX378" s="167"/>
      <c r="AY378" s="169"/>
      <c r="AZ378" s="169"/>
      <c r="BA378" s="169"/>
      <c r="BB378" s="168"/>
      <c r="BC378" s="168"/>
      <c r="BD378" s="169"/>
      <c r="BE378" s="168"/>
      <c r="BF378" s="168"/>
      <c r="BG378" s="167"/>
      <c r="BH378" s="167"/>
      <c r="BI378" s="187"/>
    </row>
    <row r="379" spans="1:61" x14ac:dyDescent="0.25">
      <c r="A379" s="183"/>
      <c r="H379" s="46"/>
      <c r="I379" s="46"/>
      <c r="L379" s="23"/>
      <c r="N379" s="23"/>
      <c r="AR379" s="3"/>
      <c r="AS379" s="36"/>
      <c r="AT379" s="167"/>
      <c r="AU379" s="167"/>
      <c r="AV379" s="168"/>
      <c r="AW379" s="171"/>
      <c r="AX379" s="167"/>
      <c r="AY379" s="169"/>
      <c r="AZ379" s="169"/>
      <c r="BA379" s="169"/>
      <c r="BB379" s="168"/>
      <c r="BC379" s="168"/>
      <c r="BD379" s="169"/>
      <c r="BE379" s="168"/>
      <c r="BF379" s="168"/>
      <c r="BG379" s="167"/>
      <c r="BH379" s="167"/>
      <c r="BI379" s="187"/>
    </row>
    <row r="380" spans="1:61" x14ac:dyDescent="0.25">
      <c r="A380" s="183"/>
      <c r="H380" s="46"/>
      <c r="I380" s="46"/>
      <c r="L380" s="23"/>
      <c r="N380" s="23"/>
      <c r="AR380" s="3"/>
      <c r="AS380" s="36"/>
      <c r="AT380" s="167"/>
      <c r="AU380" s="167"/>
      <c r="AV380" s="168"/>
      <c r="AW380" s="171"/>
      <c r="AX380" s="167"/>
      <c r="AY380" s="169"/>
      <c r="AZ380" s="169"/>
      <c r="BA380" s="169"/>
      <c r="BB380" s="168"/>
      <c r="BC380" s="168"/>
      <c r="BD380" s="169"/>
      <c r="BE380" s="168"/>
      <c r="BF380" s="168"/>
      <c r="BG380" s="167"/>
      <c r="BH380" s="167"/>
      <c r="BI380" s="187"/>
    </row>
    <row r="381" spans="1:61" x14ac:dyDescent="0.25">
      <c r="A381" s="183"/>
      <c r="H381" s="46"/>
      <c r="I381" s="46"/>
      <c r="L381" s="23"/>
      <c r="N381" s="23"/>
      <c r="AR381" s="3"/>
      <c r="AS381" s="36"/>
      <c r="AT381" s="167"/>
      <c r="AU381" s="167"/>
      <c r="AV381" s="168"/>
      <c r="AW381" s="171"/>
      <c r="AX381" s="167"/>
      <c r="AY381" s="169"/>
      <c r="AZ381" s="169"/>
      <c r="BA381" s="169"/>
      <c r="BB381" s="168"/>
      <c r="BC381" s="168"/>
      <c r="BD381" s="169"/>
      <c r="BE381" s="168"/>
      <c r="BF381" s="168"/>
      <c r="BG381" s="167"/>
      <c r="BH381" s="167"/>
      <c r="BI381" s="187"/>
    </row>
    <row r="382" spans="1:61" x14ac:dyDescent="0.25">
      <c r="A382" s="183"/>
      <c r="H382" s="46"/>
      <c r="I382" s="46"/>
      <c r="L382" s="23"/>
      <c r="N382" s="23"/>
      <c r="AR382" s="3"/>
      <c r="AS382" s="36"/>
      <c r="AT382" s="167"/>
      <c r="AU382" s="167"/>
      <c r="AV382" s="168"/>
      <c r="AW382" s="171"/>
      <c r="AX382" s="167"/>
      <c r="AY382" s="169"/>
      <c r="AZ382" s="169"/>
      <c r="BA382" s="169"/>
      <c r="BB382" s="168"/>
      <c r="BC382" s="168"/>
      <c r="BD382" s="169"/>
      <c r="BE382" s="168"/>
      <c r="BF382" s="168"/>
      <c r="BG382" s="167"/>
      <c r="BH382" s="167"/>
      <c r="BI382" s="187"/>
    </row>
    <row r="383" spans="1:61" x14ac:dyDescent="0.25">
      <c r="A383" s="183"/>
      <c r="H383" s="46"/>
      <c r="I383" s="46"/>
      <c r="L383" s="23"/>
      <c r="N383" s="23"/>
      <c r="AR383" s="3"/>
      <c r="AS383" s="36"/>
      <c r="AT383" s="167"/>
      <c r="AU383" s="167"/>
      <c r="AV383" s="168"/>
      <c r="AW383" s="171"/>
      <c r="AX383" s="167"/>
      <c r="AY383" s="169"/>
      <c r="AZ383" s="169"/>
      <c r="BA383" s="169"/>
      <c r="BB383" s="168"/>
      <c r="BC383" s="168"/>
      <c r="BD383" s="169"/>
      <c r="BE383" s="168"/>
      <c r="BF383" s="168"/>
      <c r="BG383" s="167"/>
      <c r="BH383" s="167"/>
      <c r="BI383" s="187"/>
    </row>
    <row r="384" spans="1:61" x14ac:dyDescent="0.25">
      <c r="A384" s="183"/>
      <c r="H384" s="46"/>
      <c r="I384" s="46"/>
      <c r="L384" s="23"/>
      <c r="N384" s="23"/>
      <c r="AR384" s="3"/>
      <c r="AS384" s="36"/>
      <c r="AT384" s="167"/>
      <c r="AU384" s="167"/>
      <c r="AV384" s="168"/>
      <c r="AW384" s="171"/>
      <c r="AX384" s="167"/>
      <c r="AY384" s="169"/>
      <c r="AZ384" s="169"/>
      <c r="BA384" s="169"/>
      <c r="BB384" s="168"/>
      <c r="BC384" s="168"/>
      <c r="BD384" s="169"/>
      <c r="BE384" s="168"/>
      <c r="BF384" s="168"/>
      <c r="BG384" s="167"/>
      <c r="BH384" s="167"/>
      <c r="BI384" s="187"/>
    </row>
    <row r="385" spans="1:61" x14ac:dyDescent="0.25">
      <c r="A385" s="183"/>
      <c r="H385" s="46"/>
      <c r="I385" s="46"/>
      <c r="L385" s="23"/>
      <c r="N385" s="23"/>
      <c r="AR385" s="3"/>
      <c r="AS385" s="36"/>
      <c r="AT385" s="167"/>
      <c r="AU385" s="167"/>
      <c r="AV385" s="168"/>
      <c r="AW385" s="171"/>
      <c r="AX385" s="167"/>
      <c r="AY385" s="169"/>
      <c r="AZ385" s="169"/>
      <c r="BA385" s="169"/>
      <c r="BB385" s="168"/>
      <c r="BC385" s="168"/>
      <c r="BD385" s="169"/>
      <c r="BE385" s="168"/>
      <c r="BF385" s="168"/>
      <c r="BG385" s="167"/>
      <c r="BH385" s="167"/>
      <c r="BI385" s="187"/>
    </row>
    <row r="386" spans="1:61" x14ac:dyDescent="0.25">
      <c r="A386" s="183"/>
      <c r="H386" s="46"/>
      <c r="I386" s="46"/>
      <c r="L386" s="23"/>
      <c r="N386" s="23"/>
      <c r="AR386" s="3"/>
      <c r="AS386" s="36"/>
      <c r="AT386" s="167"/>
      <c r="AU386" s="167"/>
      <c r="AV386" s="168"/>
      <c r="AW386" s="171"/>
      <c r="AX386" s="167"/>
      <c r="AY386" s="169"/>
      <c r="AZ386" s="169"/>
      <c r="BA386" s="169"/>
      <c r="BB386" s="168"/>
      <c r="BC386" s="168"/>
      <c r="BD386" s="169"/>
      <c r="BE386" s="168"/>
      <c r="BF386" s="168"/>
      <c r="BG386" s="167"/>
      <c r="BH386" s="167"/>
      <c r="BI386" s="187"/>
    </row>
    <row r="387" spans="1:61" x14ac:dyDescent="0.25">
      <c r="A387" s="183"/>
      <c r="H387" s="46"/>
      <c r="I387" s="46"/>
      <c r="L387" s="23"/>
      <c r="N387" s="23"/>
      <c r="AR387" s="3"/>
      <c r="AS387" s="36"/>
      <c r="AT387" s="167"/>
      <c r="AU387" s="167"/>
      <c r="AV387" s="168"/>
      <c r="AW387" s="171"/>
      <c r="AX387" s="167"/>
      <c r="AY387" s="169"/>
      <c r="AZ387" s="169"/>
      <c r="BA387" s="169"/>
      <c r="BB387" s="168"/>
      <c r="BC387" s="168"/>
      <c r="BD387" s="169"/>
      <c r="BE387" s="168"/>
      <c r="BF387" s="168"/>
      <c r="BG387" s="167"/>
      <c r="BH387" s="167"/>
      <c r="BI387" s="187"/>
    </row>
    <row r="388" spans="1:61" x14ac:dyDescent="0.25">
      <c r="A388" s="183"/>
      <c r="H388" s="46"/>
      <c r="I388" s="46"/>
      <c r="L388" s="23"/>
      <c r="N388" s="23"/>
      <c r="AR388" s="3"/>
      <c r="AS388" s="36"/>
      <c r="AT388" s="167"/>
      <c r="AU388" s="167"/>
      <c r="AV388" s="168"/>
      <c r="AW388" s="171"/>
      <c r="AX388" s="167"/>
      <c r="AY388" s="169"/>
      <c r="AZ388" s="169"/>
      <c r="BA388" s="169"/>
      <c r="BB388" s="168"/>
      <c r="BC388" s="168"/>
      <c r="BD388" s="169"/>
      <c r="BE388" s="168"/>
      <c r="BF388" s="168"/>
      <c r="BG388" s="167"/>
      <c r="BH388" s="167"/>
      <c r="BI388" s="187"/>
    </row>
    <row r="389" spans="1:61" x14ac:dyDescent="0.25">
      <c r="A389" s="183"/>
      <c r="H389" s="46"/>
      <c r="I389" s="46"/>
      <c r="L389" s="23"/>
      <c r="N389" s="23"/>
      <c r="AR389" s="3"/>
      <c r="AS389" s="36"/>
      <c r="AT389" s="167"/>
      <c r="AU389" s="167"/>
      <c r="AV389" s="168"/>
      <c r="AW389" s="171"/>
      <c r="AX389" s="167"/>
      <c r="AY389" s="169"/>
      <c r="AZ389" s="169"/>
      <c r="BA389" s="169"/>
      <c r="BB389" s="168"/>
      <c r="BC389" s="168"/>
      <c r="BD389" s="169"/>
      <c r="BE389" s="168"/>
      <c r="BF389" s="168"/>
      <c r="BG389" s="167"/>
      <c r="BH389" s="167"/>
      <c r="BI389" s="187"/>
    </row>
    <row r="390" spans="1:61" x14ac:dyDescent="0.25">
      <c r="A390" s="183"/>
      <c r="H390" s="46"/>
      <c r="I390" s="46"/>
      <c r="L390" s="23"/>
      <c r="N390" s="23"/>
      <c r="AR390" s="3"/>
      <c r="AS390" s="36"/>
      <c r="AT390" s="167"/>
      <c r="AU390" s="167"/>
      <c r="AV390" s="168"/>
      <c r="AW390" s="171"/>
      <c r="AX390" s="167"/>
      <c r="AY390" s="169"/>
      <c r="AZ390" s="169"/>
      <c r="BA390" s="169"/>
      <c r="BB390" s="168"/>
      <c r="BC390" s="168"/>
      <c r="BD390" s="169"/>
      <c r="BE390" s="168"/>
      <c r="BF390" s="168"/>
      <c r="BG390" s="167"/>
      <c r="BH390" s="167"/>
      <c r="BI390" s="187"/>
    </row>
    <row r="391" spans="1:61" x14ac:dyDescent="0.25">
      <c r="A391" s="183"/>
      <c r="H391" s="46"/>
      <c r="I391" s="46"/>
      <c r="L391" s="23"/>
      <c r="N391" s="23"/>
      <c r="AR391" s="3"/>
      <c r="AS391" s="36"/>
      <c r="AT391" s="167"/>
      <c r="AU391" s="167"/>
      <c r="AV391" s="168"/>
      <c r="AW391" s="171"/>
      <c r="AX391" s="167"/>
      <c r="AY391" s="169"/>
      <c r="AZ391" s="169"/>
      <c r="BA391" s="169"/>
      <c r="BB391" s="168"/>
      <c r="BC391" s="168"/>
      <c r="BD391" s="169"/>
      <c r="BE391" s="168"/>
      <c r="BF391" s="168"/>
      <c r="BG391" s="167"/>
      <c r="BH391" s="167"/>
      <c r="BI391" s="187"/>
    </row>
    <row r="392" spans="1:61" x14ac:dyDescent="0.25">
      <c r="A392" s="183"/>
      <c r="H392" s="46"/>
      <c r="I392" s="46"/>
      <c r="L392" s="23"/>
      <c r="N392" s="23"/>
      <c r="AR392" s="3"/>
      <c r="AS392" s="36"/>
      <c r="AT392" s="167"/>
      <c r="AU392" s="167"/>
      <c r="AV392" s="168"/>
      <c r="AW392" s="171"/>
      <c r="AX392" s="167"/>
      <c r="AY392" s="169"/>
      <c r="AZ392" s="169"/>
      <c r="BA392" s="169"/>
      <c r="BB392" s="168"/>
      <c r="BC392" s="168"/>
      <c r="BD392" s="169"/>
      <c r="BE392" s="168"/>
      <c r="BF392" s="168"/>
      <c r="BG392" s="167"/>
      <c r="BH392" s="167"/>
      <c r="BI392" s="187"/>
    </row>
    <row r="393" spans="1:61" x14ac:dyDescent="0.25">
      <c r="A393" s="183"/>
      <c r="H393" s="46"/>
      <c r="I393" s="46"/>
      <c r="L393" s="23"/>
      <c r="N393" s="23"/>
      <c r="AR393" s="3"/>
      <c r="AS393" s="36"/>
      <c r="AT393" s="167"/>
      <c r="AU393" s="167"/>
      <c r="AV393" s="168"/>
      <c r="AW393" s="171"/>
      <c r="AX393" s="167"/>
      <c r="AY393" s="169"/>
      <c r="AZ393" s="169"/>
      <c r="BA393" s="169"/>
      <c r="BB393" s="168"/>
      <c r="BC393" s="168"/>
      <c r="BD393" s="169"/>
      <c r="BE393" s="168"/>
      <c r="BF393" s="168"/>
      <c r="BG393" s="167"/>
      <c r="BH393" s="167"/>
      <c r="BI393" s="187"/>
    </row>
    <row r="394" spans="1:61" x14ac:dyDescent="0.25">
      <c r="A394" s="183"/>
      <c r="H394" s="46"/>
      <c r="I394" s="46"/>
      <c r="L394" s="23"/>
      <c r="N394" s="23"/>
      <c r="AR394" s="3"/>
      <c r="AS394" s="36"/>
      <c r="AT394" s="167"/>
      <c r="AU394" s="167"/>
      <c r="AV394" s="168"/>
      <c r="AW394" s="171"/>
      <c r="AX394" s="167"/>
      <c r="AY394" s="169"/>
      <c r="AZ394" s="169"/>
      <c r="BA394" s="169"/>
      <c r="BB394" s="168"/>
      <c r="BC394" s="168"/>
      <c r="BD394" s="169"/>
      <c r="BE394" s="168"/>
      <c r="BF394" s="168"/>
      <c r="BG394" s="167"/>
      <c r="BH394" s="167"/>
      <c r="BI394" s="187"/>
    </row>
    <row r="395" spans="1:61" x14ac:dyDescent="0.25">
      <c r="A395" s="183"/>
      <c r="H395" s="46"/>
      <c r="I395" s="46"/>
      <c r="L395" s="23"/>
      <c r="N395" s="23"/>
      <c r="AR395" s="3"/>
      <c r="AS395" s="36"/>
      <c r="AT395" s="167"/>
      <c r="AU395" s="167"/>
      <c r="AV395" s="168"/>
      <c r="AW395" s="171"/>
      <c r="AX395" s="167"/>
      <c r="AY395" s="169"/>
      <c r="AZ395" s="169"/>
      <c r="BA395" s="169"/>
      <c r="BB395" s="168"/>
      <c r="BC395" s="168"/>
      <c r="BD395" s="169"/>
      <c r="BE395" s="168"/>
      <c r="BF395" s="168"/>
      <c r="BG395" s="167"/>
      <c r="BH395" s="167"/>
      <c r="BI395" s="187"/>
    </row>
    <row r="396" spans="1:61" x14ac:dyDescent="0.25">
      <c r="A396" s="183"/>
      <c r="H396" s="46"/>
      <c r="I396" s="46"/>
      <c r="L396" s="23"/>
      <c r="N396" s="23"/>
      <c r="AR396" s="3"/>
      <c r="AS396" s="36"/>
      <c r="AT396" s="167"/>
      <c r="AU396" s="167"/>
      <c r="AV396" s="168"/>
      <c r="AW396" s="171"/>
      <c r="AX396" s="167"/>
      <c r="AY396" s="169"/>
      <c r="AZ396" s="169"/>
      <c r="BA396" s="169"/>
      <c r="BB396" s="168"/>
      <c r="BC396" s="168"/>
      <c r="BD396" s="169"/>
      <c r="BE396" s="168"/>
      <c r="BF396" s="168"/>
      <c r="BG396" s="167"/>
      <c r="BH396" s="167"/>
      <c r="BI396" s="187"/>
    </row>
    <row r="397" spans="1:61" x14ac:dyDescent="0.25">
      <c r="A397" s="183"/>
      <c r="H397" s="46"/>
      <c r="I397" s="46"/>
      <c r="L397" s="23"/>
      <c r="N397" s="23"/>
      <c r="AR397" s="3"/>
      <c r="AS397" s="36"/>
      <c r="AT397" s="167"/>
      <c r="AU397" s="167"/>
      <c r="AV397" s="168"/>
      <c r="AW397" s="171"/>
      <c r="AX397" s="167"/>
      <c r="AY397" s="169"/>
      <c r="AZ397" s="169"/>
      <c r="BA397" s="169"/>
      <c r="BB397" s="168"/>
      <c r="BC397" s="168"/>
      <c r="BD397" s="169"/>
      <c r="BE397" s="168"/>
      <c r="BF397" s="168"/>
      <c r="BG397" s="167"/>
      <c r="BH397" s="167"/>
      <c r="BI397" s="187"/>
    </row>
    <row r="398" spans="1:61" x14ac:dyDescent="0.25">
      <c r="A398" s="183"/>
      <c r="H398" s="46"/>
      <c r="I398" s="46"/>
      <c r="L398" s="23"/>
      <c r="N398" s="23"/>
      <c r="AR398" s="3"/>
      <c r="AS398" s="36"/>
      <c r="AT398" s="167"/>
      <c r="AU398" s="167"/>
      <c r="AV398" s="168"/>
      <c r="AW398" s="171"/>
      <c r="AX398" s="167"/>
      <c r="AY398" s="169"/>
      <c r="AZ398" s="169"/>
      <c r="BA398" s="169"/>
      <c r="BB398" s="168"/>
      <c r="BC398" s="168"/>
      <c r="BD398" s="169"/>
      <c r="BE398" s="168"/>
      <c r="BF398" s="168"/>
      <c r="BG398" s="167"/>
      <c r="BH398" s="167"/>
      <c r="BI398" s="187"/>
    </row>
    <row r="399" spans="1:61" x14ac:dyDescent="0.25">
      <c r="A399" s="183"/>
      <c r="H399" s="46"/>
      <c r="I399" s="46"/>
      <c r="L399" s="23"/>
      <c r="N399" s="23"/>
      <c r="AR399" s="3"/>
      <c r="AS399" s="36"/>
      <c r="AT399" s="167"/>
      <c r="AU399" s="167"/>
      <c r="AV399" s="168"/>
      <c r="AW399" s="171"/>
      <c r="AX399" s="167"/>
      <c r="AY399" s="169"/>
      <c r="AZ399" s="169"/>
      <c r="BA399" s="169"/>
      <c r="BB399" s="168"/>
      <c r="BC399" s="168"/>
      <c r="BD399" s="169"/>
      <c r="BE399" s="168"/>
      <c r="BF399" s="168"/>
      <c r="BG399" s="167"/>
      <c r="BH399" s="167"/>
      <c r="BI399" s="187"/>
    </row>
    <row r="400" spans="1:61" x14ac:dyDescent="0.25">
      <c r="A400" s="183"/>
      <c r="H400" s="46"/>
      <c r="I400" s="46"/>
      <c r="L400" s="23"/>
      <c r="N400" s="23"/>
      <c r="AR400" s="3"/>
      <c r="AS400" s="36"/>
      <c r="AT400" s="167"/>
      <c r="AU400" s="167"/>
      <c r="AV400" s="168"/>
      <c r="AW400" s="171"/>
      <c r="AX400" s="167"/>
      <c r="AY400" s="169"/>
      <c r="AZ400" s="169"/>
      <c r="BA400" s="169"/>
      <c r="BB400" s="168"/>
      <c r="BC400" s="168"/>
      <c r="BD400" s="169"/>
      <c r="BE400" s="168"/>
      <c r="BF400" s="168"/>
      <c r="BG400" s="167"/>
      <c r="BH400" s="167"/>
      <c r="BI400" s="187"/>
    </row>
    <row r="401" spans="1:61" x14ac:dyDescent="0.25">
      <c r="A401" s="183"/>
      <c r="H401" s="46"/>
      <c r="I401" s="46"/>
      <c r="L401" s="23"/>
      <c r="N401" s="23"/>
      <c r="AR401" s="3"/>
      <c r="AS401" s="36"/>
      <c r="AT401" s="167"/>
      <c r="AU401" s="167"/>
      <c r="AV401" s="168"/>
      <c r="AW401" s="171"/>
      <c r="AX401" s="167"/>
      <c r="AY401" s="169"/>
      <c r="AZ401" s="169"/>
      <c r="BA401" s="169"/>
      <c r="BB401" s="168"/>
      <c r="BC401" s="168"/>
      <c r="BD401" s="169"/>
      <c r="BE401" s="168"/>
      <c r="BF401" s="168"/>
      <c r="BG401" s="167"/>
      <c r="BH401" s="167"/>
      <c r="BI401" s="187"/>
    </row>
    <row r="402" spans="1:61" x14ac:dyDescent="0.25">
      <c r="A402" s="183"/>
      <c r="H402" s="46"/>
      <c r="I402" s="46"/>
      <c r="L402" s="23"/>
      <c r="N402" s="23"/>
      <c r="AR402" s="3"/>
      <c r="AS402" s="36"/>
      <c r="AT402" s="167"/>
      <c r="AU402" s="167"/>
      <c r="AV402" s="168"/>
      <c r="AW402" s="171"/>
      <c r="AX402" s="167"/>
      <c r="AY402" s="169"/>
      <c r="AZ402" s="169"/>
      <c r="BA402" s="169"/>
      <c r="BB402" s="168"/>
      <c r="BC402" s="168"/>
      <c r="BD402" s="169"/>
      <c r="BE402" s="168"/>
      <c r="BF402" s="168"/>
      <c r="BG402" s="167"/>
      <c r="BH402" s="167"/>
      <c r="BI402" s="187"/>
    </row>
    <row r="403" spans="1:61" x14ac:dyDescent="0.25">
      <c r="A403" s="183"/>
      <c r="H403" s="46"/>
      <c r="I403" s="46"/>
      <c r="L403" s="23"/>
      <c r="N403" s="23"/>
      <c r="AR403" s="3"/>
      <c r="AS403" s="36"/>
      <c r="AT403" s="167"/>
      <c r="AU403" s="167"/>
      <c r="AV403" s="168"/>
      <c r="AW403" s="171"/>
      <c r="AX403" s="167"/>
      <c r="AY403" s="169"/>
      <c r="AZ403" s="169"/>
      <c r="BA403" s="169"/>
      <c r="BB403" s="168"/>
      <c r="BC403" s="168"/>
      <c r="BD403" s="169"/>
      <c r="BE403" s="168"/>
      <c r="BF403" s="168"/>
      <c r="BG403" s="167"/>
      <c r="BH403" s="167"/>
      <c r="BI403" s="187"/>
    </row>
    <row r="404" spans="1:61" x14ac:dyDescent="0.25">
      <c r="A404" s="183"/>
      <c r="H404" s="46"/>
      <c r="I404" s="46"/>
      <c r="L404" s="23"/>
      <c r="N404" s="23"/>
      <c r="AR404" s="3"/>
      <c r="AS404" s="36"/>
      <c r="AT404" s="167"/>
      <c r="AU404" s="167"/>
      <c r="AV404" s="168"/>
      <c r="AW404" s="171"/>
      <c r="AX404" s="167"/>
      <c r="AY404" s="169"/>
      <c r="AZ404" s="169"/>
      <c r="BA404" s="169"/>
      <c r="BB404" s="168"/>
      <c r="BC404" s="168"/>
      <c r="BD404" s="169"/>
      <c r="BE404" s="168"/>
      <c r="BF404" s="168"/>
      <c r="BG404" s="167"/>
      <c r="BH404" s="167"/>
      <c r="BI404" s="187"/>
    </row>
    <row r="405" spans="1:61" x14ac:dyDescent="0.25">
      <c r="A405" s="183"/>
      <c r="H405" s="46"/>
      <c r="I405" s="46"/>
      <c r="L405" s="23"/>
      <c r="N405" s="23"/>
      <c r="AR405" s="3"/>
      <c r="AS405" s="36"/>
      <c r="AT405" s="167"/>
      <c r="AU405" s="167"/>
      <c r="AV405" s="168"/>
      <c r="AW405" s="171"/>
      <c r="AX405" s="167"/>
      <c r="AY405" s="169"/>
      <c r="AZ405" s="169"/>
      <c r="BA405" s="169"/>
      <c r="BB405" s="168"/>
      <c r="BC405" s="168"/>
      <c r="BD405" s="169"/>
      <c r="BE405" s="168"/>
      <c r="BF405" s="168"/>
      <c r="BG405" s="167"/>
      <c r="BH405" s="167"/>
      <c r="BI405" s="187"/>
    </row>
    <row r="406" spans="1:61" x14ac:dyDescent="0.25">
      <c r="A406" s="183"/>
      <c r="H406" s="46"/>
      <c r="I406" s="46"/>
      <c r="L406" s="23"/>
      <c r="N406" s="23"/>
      <c r="AR406" s="3"/>
      <c r="AS406" s="36"/>
      <c r="AT406" s="167"/>
      <c r="AU406" s="167"/>
      <c r="AV406" s="168"/>
      <c r="AW406" s="171"/>
      <c r="AX406" s="167"/>
      <c r="AY406" s="169"/>
      <c r="AZ406" s="169"/>
      <c r="BA406" s="169"/>
      <c r="BB406" s="168"/>
      <c r="BC406" s="168"/>
      <c r="BD406" s="169"/>
      <c r="BE406" s="168"/>
      <c r="BF406" s="168"/>
      <c r="BG406" s="167"/>
      <c r="BH406" s="167"/>
      <c r="BI406" s="187"/>
    </row>
    <row r="407" spans="1:61" x14ac:dyDescent="0.25">
      <c r="A407" s="183"/>
      <c r="H407" s="46"/>
      <c r="I407" s="46"/>
      <c r="L407" s="23"/>
      <c r="N407" s="23"/>
      <c r="AR407" s="3"/>
      <c r="AS407" s="36"/>
      <c r="AT407" s="167"/>
      <c r="AU407" s="167"/>
      <c r="AV407" s="168"/>
      <c r="AW407" s="171"/>
      <c r="AX407" s="167"/>
      <c r="AY407" s="169"/>
      <c r="AZ407" s="169"/>
      <c r="BA407" s="169"/>
      <c r="BB407" s="168"/>
      <c r="BC407" s="168"/>
      <c r="BD407" s="169"/>
      <c r="BE407" s="168"/>
      <c r="BF407" s="168"/>
      <c r="BG407" s="167"/>
      <c r="BH407" s="167"/>
      <c r="BI407" s="187"/>
    </row>
    <row r="408" spans="1:61" x14ac:dyDescent="0.25">
      <c r="A408" s="183"/>
      <c r="H408" s="46"/>
      <c r="I408" s="46"/>
      <c r="L408" s="23"/>
      <c r="N408" s="23"/>
      <c r="AR408" s="3"/>
      <c r="AS408" s="36"/>
      <c r="AT408" s="167"/>
      <c r="AU408" s="167"/>
      <c r="AV408" s="168"/>
      <c r="AW408" s="171"/>
      <c r="AX408" s="167"/>
      <c r="AY408" s="169"/>
      <c r="AZ408" s="169"/>
      <c r="BA408" s="169"/>
      <c r="BB408" s="168"/>
      <c r="BC408" s="168"/>
      <c r="BD408" s="169"/>
      <c r="BE408" s="168"/>
      <c r="BF408" s="168"/>
      <c r="BG408" s="167"/>
      <c r="BH408" s="167"/>
      <c r="BI408" s="187"/>
    </row>
    <row r="409" spans="1:61" x14ac:dyDescent="0.25">
      <c r="A409" s="183"/>
      <c r="H409" s="46"/>
      <c r="I409" s="46"/>
      <c r="L409" s="23"/>
      <c r="N409" s="23"/>
      <c r="AR409" s="3"/>
      <c r="AS409" s="36"/>
      <c r="AT409" s="167"/>
      <c r="AU409" s="167"/>
      <c r="AV409" s="168"/>
      <c r="AW409" s="171"/>
      <c r="AX409" s="167"/>
      <c r="AY409" s="169"/>
      <c r="AZ409" s="169"/>
      <c r="BA409" s="169"/>
      <c r="BB409" s="168"/>
      <c r="BC409" s="168"/>
      <c r="BD409" s="169"/>
      <c r="BE409" s="168"/>
      <c r="BF409" s="168"/>
      <c r="BG409" s="167"/>
      <c r="BH409" s="167"/>
      <c r="BI409" s="187"/>
    </row>
    <row r="410" spans="1:61" x14ac:dyDescent="0.25">
      <c r="A410" s="183"/>
      <c r="H410" s="46"/>
      <c r="I410" s="46"/>
      <c r="L410" s="23"/>
      <c r="N410" s="23"/>
      <c r="AR410" s="3"/>
      <c r="AS410" s="36"/>
      <c r="AT410" s="167"/>
      <c r="AU410" s="167"/>
      <c r="AV410" s="168"/>
      <c r="AW410" s="171"/>
      <c r="AX410" s="167"/>
      <c r="AY410" s="169"/>
      <c r="AZ410" s="169"/>
      <c r="BA410" s="169"/>
      <c r="BB410" s="168"/>
      <c r="BC410" s="168"/>
      <c r="BD410" s="169"/>
      <c r="BE410" s="168"/>
      <c r="BF410" s="168"/>
      <c r="BG410" s="167"/>
      <c r="BH410" s="167"/>
      <c r="BI410" s="187"/>
    </row>
    <row r="411" spans="1:61" x14ac:dyDescent="0.25">
      <c r="A411" s="183"/>
      <c r="H411" s="46"/>
      <c r="I411" s="46"/>
      <c r="L411" s="23"/>
      <c r="N411" s="23"/>
      <c r="AR411" s="3"/>
      <c r="AS411" s="36"/>
      <c r="AT411" s="167"/>
      <c r="AU411" s="167"/>
      <c r="AV411" s="168"/>
      <c r="AW411" s="171"/>
      <c r="AX411" s="167"/>
      <c r="AY411" s="169"/>
      <c r="AZ411" s="169"/>
      <c r="BA411" s="169"/>
      <c r="BB411" s="168"/>
      <c r="BC411" s="168"/>
      <c r="BD411" s="169"/>
      <c r="BE411" s="168"/>
      <c r="BF411" s="168"/>
      <c r="BG411" s="167"/>
      <c r="BH411" s="167"/>
      <c r="BI411" s="187"/>
    </row>
    <row r="412" spans="1:61" x14ac:dyDescent="0.25">
      <c r="A412" s="183"/>
      <c r="H412" s="46"/>
      <c r="I412" s="46"/>
      <c r="L412" s="23"/>
      <c r="N412" s="23"/>
      <c r="AR412" s="3"/>
      <c r="AS412" s="36"/>
      <c r="AT412" s="167"/>
      <c r="AU412" s="167"/>
      <c r="AV412" s="168"/>
      <c r="AW412" s="171"/>
      <c r="AX412" s="167"/>
      <c r="AY412" s="169"/>
      <c r="AZ412" s="169"/>
      <c r="BA412" s="169"/>
      <c r="BB412" s="168"/>
      <c r="BC412" s="168"/>
      <c r="BD412" s="169"/>
      <c r="BE412" s="168"/>
      <c r="BF412" s="168"/>
      <c r="BG412" s="167"/>
      <c r="BH412" s="167"/>
      <c r="BI412" s="187"/>
    </row>
    <row r="413" spans="1:61" x14ac:dyDescent="0.25">
      <c r="A413" s="183"/>
      <c r="H413" s="46"/>
      <c r="I413" s="46"/>
      <c r="L413" s="23"/>
      <c r="N413" s="23"/>
      <c r="AR413" s="3"/>
      <c r="AS413" s="36"/>
      <c r="AT413" s="167"/>
      <c r="AU413" s="167"/>
      <c r="AV413" s="168"/>
      <c r="AW413" s="171"/>
      <c r="AX413" s="167"/>
      <c r="AY413" s="169"/>
      <c r="AZ413" s="169"/>
      <c r="BA413" s="169"/>
      <c r="BB413" s="168"/>
      <c r="BC413" s="168"/>
      <c r="BD413" s="169"/>
      <c r="BE413" s="168"/>
      <c r="BF413" s="168"/>
      <c r="BG413" s="167"/>
      <c r="BH413" s="167"/>
      <c r="BI413" s="187"/>
    </row>
    <row r="414" spans="1:61" x14ac:dyDescent="0.25">
      <c r="A414" s="183"/>
      <c r="H414" s="46"/>
      <c r="I414" s="46"/>
      <c r="L414" s="23"/>
      <c r="N414" s="23"/>
      <c r="AR414" s="3"/>
      <c r="AS414" s="36"/>
      <c r="AT414" s="167"/>
      <c r="AU414" s="167"/>
      <c r="AV414" s="168"/>
      <c r="AW414" s="171"/>
      <c r="AX414" s="167"/>
      <c r="AY414" s="169"/>
      <c r="AZ414" s="169"/>
      <c r="BA414" s="169"/>
      <c r="BB414" s="168"/>
      <c r="BC414" s="168"/>
      <c r="BD414" s="169"/>
      <c r="BE414" s="168"/>
      <c r="BF414" s="168"/>
      <c r="BG414" s="167"/>
      <c r="BH414" s="167"/>
      <c r="BI414" s="187"/>
    </row>
    <row r="415" spans="1:61" x14ac:dyDescent="0.25">
      <c r="A415" s="183"/>
      <c r="H415" s="46"/>
      <c r="I415" s="46"/>
      <c r="L415" s="23"/>
      <c r="N415" s="23"/>
      <c r="AR415" s="3"/>
      <c r="AS415" s="36"/>
      <c r="AT415" s="167"/>
      <c r="AU415" s="167"/>
      <c r="AV415" s="168"/>
      <c r="AW415" s="171"/>
      <c r="AX415" s="167"/>
      <c r="AY415" s="169"/>
      <c r="AZ415" s="169"/>
      <c r="BA415" s="169"/>
      <c r="BB415" s="168"/>
      <c r="BC415" s="168"/>
      <c r="BD415" s="169"/>
      <c r="BE415" s="168"/>
      <c r="BF415" s="168"/>
      <c r="BG415" s="167"/>
      <c r="BH415" s="167"/>
      <c r="BI415" s="187"/>
    </row>
    <row r="416" spans="1:61" x14ac:dyDescent="0.25">
      <c r="A416" s="183"/>
      <c r="H416" s="46"/>
      <c r="I416" s="46"/>
      <c r="L416" s="23"/>
      <c r="N416" s="23"/>
      <c r="AR416" s="3"/>
      <c r="AS416" s="36"/>
      <c r="AT416" s="167"/>
      <c r="AU416" s="167"/>
      <c r="AV416" s="168"/>
      <c r="AW416" s="171"/>
      <c r="AX416" s="167"/>
      <c r="AY416" s="169"/>
      <c r="AZ416" s="169"/>
      <c r="BA416" s="169"/>
      <c r="BB416" s="168"/>
      <c r="BC416" s="168"/>
      <c r="BD416" s="169"/>
      <c r="BE416" s="168"/>
      <c r="BF416" s="168"/>
      <c r="BG416" s="167"/>
      <c r="BH416" s="167"/>
      <c r="BI416" s="187"/>
    </row>
    <row r="417" spans="1:61" x14ac:dyDescent="0.25">
      <c r="A417" s="183"/>
      <c r="H417" s="46"/>
      <c r="I417" s="46"/>
      <c r="L417" s="23"/>
      <c r="N417" s="23"/>
      <c r="AR417" s="3"/>
      <c r="AS417" s="36"/>
      <c r="AT417" s="167"/>
      <c r="AU417" s="167"/>
      <c r="AV417" s="168"/>
      <c r="AW417" s="171"/>
      <c r="AX417" s="167"/>
      <c r="AY417" s="169"/>
      <c r="AZ417" s="169"/>
      <c r="BA417" s="169"/>
      <c r="BB417" s="168"/>
      <c r="BC417" s="168"/>
      <c r="BD417" s="169"/>
      <c r="BE417" s="168"/>
      <c r="BF417" s="168"/>
      <c r="BG417" s="167"/>
      <c r="BH417" s="167"/>
      <c r="BI417" s="187"/>
    </row>
    <row r="418" spans="1:61" x14ac:dyDescent="0.25">
      <c r="A418" s="183"/>
      <c r="H418" s="46"/>
      <c r="I418" s="46"/>
      <c r="L418" s="23"/>
      <c r="N418" s="23"/>
      <c r="AR418" s="3"/>
      <c r="AS418" s="36"/>
      <c r="AT418" s="167"/>
      <c r="AU418" s="167"/>
      <c r="AV418" s="168"/>
      <c r="AW418" s="171"/>
      <c r="AX418" s="167"/>
      <c r="AY418" s="169"/>
      <c r="AZ418" s="169"/>
      <c r="BA418" s="169"/>
      <c r="BB418" s="168"/>
      <c r="BC418" s="168"/>
      <c r="BD418" s="169"/>
      <c r="BE418" s="168"/>
      <c r="BF418" s="168"/>
      <c r="BG418" s="167"/>
      <c r="BH418" s="167"/>
      <c r="BI418" s="187"/>
    </row>
    <row r="419" spans="1:61" x14ac:dyDescent="0.25">
      <c r="A419" s="183"/>
      <c r="H419" s="46"/>
      <c r="I419" s="46"/>
      <c r="L419" s="23"/>
      <c r="N419" s="23"/>
      <c r="AR419" s="3"/>
      <c r="AS419" s="36"/>
      <c r="AT419" s="167"/>
      <c r="AU419" s="167"/>
      <c r="AV419" s="168"/>
      <c r="AW419" s="171"/>
      <c r="AX419" s="167"/>
      <c r="AY419" s="169"/>
      <c r="AZ419" s="169"/>
      <c r="BA419" s="169"/>
      <c r="BB419" s="168"/>
      <c r="BC419" s="168"/>
      <c r="BD419" s="169"/>
      <c r="BE419" s="168"/>
      <c r="BF419" s="168"/>
      <c r="BG419" s="167"/>
      <c r="BH419" s="167"/>
      <c r="BI419" s="187"/>
    </row>
    <row r="420" spans="1:61" x14ac:dyDescent="0.25">
      <c r="A420" s="183"/>
      <c r="H420" s="46"/>
      <c r="I420" s="46"/>
      <c r="L420" s="23"/>
      <c r="N420" s="23"/>
      <c r="AR420" s="3"/>
      <c r="AS420" s="36"/>
      <c r="AT420" s="167"/>
      <c r="AU420" s="167"/>
      <c r="AV420" s="168"/>
      <c r="AW420" s="171"/>
      <c r="AX420" s="167"/>
      <c r="AY420" s="169"/>
      <c r="AZ420" s="169"/>
      <c r="BA420" s="169"/>
      <c r="BB420" s="168"/>
      <c r="BC420" s="168"/>
      <c r="BD420" s="169"/>
      <c r="BE420" s="168"/>
      <c r="BF420" s="168"/>
      <c r="BG420" s="167"/>
      <c r="BH420" s="167"/>
      <c r="BI420" s="187"/>
    </row>
    <row r="421" spans="1:61" x14ac:dyDescent="0.25">
      <c r="A421" s="183"/>
      <c r="H421" s="46"/>
      <c r="I421" s="46"/>
      <c r="L421" s="23"/>
      <c r="N421" s="23"/>
      <c r="AR421" s="3"/>
      <c r="AS421" s="36"/>
      <c r="AT421" s="167"/>
      <c r="AU421" s="167"/>
      <c r="AV421" s="168"/>
      <c r="AW421" s="171"/>
      <c r="AX421" s="167"/>
      <c r="AY421" s="169"/>
      <c r="AZ421" s="169"/>
      <c r="BA421" s="169"/>
      <c r="BB421" s="168"/>
      <c r="BC421" s="168"/>
      <c r="BD421" s="169"/>
      <c r="BE421" s="168"/>
      <c r="BF421" s="168"/>
      <c r="BG421" s="167"/>
      <c r="BH421" s="167"/>
      <c r="BI421" s="187"/>
    </row>
    <row r="422" spans="1:61" x14ac:dyDescent="0.25">
      <c r="A422" s="183"/>
      <c r="H422" s="46"/>
      <c r="I422" s="46"/>
      <c r="L422" s="23"/>
      <c r="N422" s="23"/>
      <c r="AR422" s="3"/>
      <c r="AS422" s="36"/>
      <c r="AT422" s="167"/>
      <c r="AU422" s="167"/>
      <c r="AV422" s="168"/>
      <c r="AW422" s="171"/>
      <c r="AX422" s="167"/>
      <c r="AY422" s="169"/>
      <c r="AZ422" s="169"/>
      <c r="BA422" s="169"/>
      <c r="BB422" s="168"/>
      <c r="BC422" s="168"/>
      <c r="BD422" s="169"/>
      <c r="BE422" s="168"/>
      <c r="BF422" s="168"/>
      <c r="BG422" s="167"/>
      <c r="BH422" s="167"/>
      <c r="BI422" s="187"/>
    </row>
    <row r="423" spans="1:61" x14ac:dyDescent="0.25">
      <c r="A423" s="183"/>
      <c r="H423" s="46"/>
      <c r="I423" s="46"/>
      <c r="L423" s="23"/>
      <c r="N423" s="23"/>
      <c r="AR423" s="3"/>
      <c r="AS423" s="36"/>
      <c r="AT423" s="167"/>
      <c r="AU423" s="167"/>
      <c r="AV423" s="168"/>
      <c r="AW423" s="171"/>
      <c r="AX423" s="167"/>
      <c r="AY423" s="169"/>
      <c r="AZ423" s="169"/>
      <c r="BA423" s="169"/>
      <c r="BB423" s="168"/>
      <c r="BC423" s="168"/>
      <c r="BD423" s="169"/>
      <c r="BE423" s="168"/>
      <c r="BF423" s="168"/>
      <c r="BG423" s="167"/>
      <c r="BH423" s="167"/>
      <c r="BI423" s="187"/>
    </row>
    <row r="424" spans="1:61" x14ac:dyDescent="0.25">
      <c r="A424" s="183"/>
      <c r="H424" s="46"/>
      <c r="I424" s="46"/>
      <c r="L424" s="23"/>
      <c r="N424" s="23"/>
      <c r="AR424" s="3"/>
      <c r="AS424" s="36"/>
      <c r="AT424" s="167"/>
      <c r="AU424" s="167"/>
      <c r="AV424" s="168"/>
      <c r="AW424" s="171"/>
      <c r="AX424" s="167"/>
      <c r="AY424" s="169"/>
      <c r="AZ424" s="169"/>
      <c r="BA424" s="169"/>
      <c r="BB424" s="168"/>
      <c r="BC424" s="168"/>
      <c r="BD424" s="169"/>
      <c r="BE424" s="168"/>
      <c r="BF424" s="168"/>
      <c r="BG424" s="167"/>
      <c r="BH424" s="167"/>
      <c r="BI424" s="187"/>
    </row>
    <row r="425" spans="1:61" x14ac:dyDescent="0.25">
      <c r="A425" s="183"/>
      <c r="H425" s="46"/>
      <c r="I425" s="46"/>
      <c r="L425" s="23"/>
      <c r="N425" s="23"/>
      <c r="AR425" s="3"/>
      <c r="AS425" s="36"/>
      <c r="AT425" s="167"/>
      <c r="AU425" s="167"/>
      <c r="AV425" s="168"/>
      <c r="AW425" s="171"/>
      <c r="AX425" s="167"/>
      <c r="AY425" s="169"/>
      <c r="AZ425" s="169"/>
      <c r="BA425" s="169"/>
      <c r="BB425" s="168"/>
      <c r="BC425" s="168"/>
      <c r="BD425" s="169"/>
      <c r="BE425" s="168"/>
      <c r="BF425" s="168"/>
      <c r="BG425" s="167"/>
      <c r="BH425" s="167"/>
      <c r="BI425" s="187"/>
    </row>
    <row r="426" spans="1:61" x14ac:dyDescent="0.25">
      <c r="A426" s="183"/>
      <c r="H426" s="46"/>
      <c r="I426" s="46"/>
      <c r="L426" s="23"/>
      <c r="N426" s="23"/>
      <c r="AR426" s="3"/>
      <c r="AS426" s="36"/>
      <c r="AT426" s="167"/>
      <c r="AU426" s="167"/>
      <c r="AV426" s="168"/>
      <c r="AW426" s="171"/>
      <c r="AX426" s="167"/>
      <c r="AY426" s="169"/>
      <c r="AZ426" s="169"/>
      <c r="BA426" s="169"/>
      <c r="BB426" s="168"/>
      <c r="BC426" s="168"/>
      <c r="BD426" s="169"/>
      <c r="BE426" s="168"/>
      <c r="BF426" s="168"/>
      <c r="BG426" s="167"/>
      <c r="BH426" s="167"/>
      <c r="BI426" s="187"/>
    </row>
    <row r="427" spans="1:61" x14ac:dyDescent="0.25">
      <c r="A427" s="183"/>
      <c r="H427" s="46"/>
      <c r="I427" s="46"/>
      <c r="L427" s="23"/>
      <c r="N427" s="23"/>
      <c r="AR427" s="3"/>
      <c r="AS427" s="36"/>
      <c r="AT427" s="167"/>
      <c r="AU427" s="167"/>
      <c r="AV427" s="168"/>
      <c r="AW427" s="171"/>
      <c r="AX427" s="167"/>
      <c r="AY427" s="169"/>
      <c r="AZ427" s="169"/>
      <c r="BA427" s="169"/>
      <c r="BB427" s="168"/>
      <c r="BC427" s="168"/>
      <c r="BD427" s="169"/>
      <c r="BE427" s="168"/>
      <c r="BF427" s="168"/>
      <c r="BG427" s="167"/>
      <c r="BH427" s="167"/>
      <c r="BI427" s="187"/>
    </row>
    <row r="428" spans="1:61" x14ac:dyDescent="0.25">
      <c r="A428" s="183"/>
      <c r="H428" s="46"/>
      <c r="I428" s="46"/>
      <c r="L428" s="23"/>
      <c r="N428" s="23"/>
      <c r="AR428" s="3"/>
      <c r="AS428" s="36"/>
      <c r="AT428" s="167"/>
      <c r="AU428" s="167"/>
      <c r="AV428" s="168"/>
      <c r="AW428" s="171"/>
      <c r="AX428" s="167"/>
      <c r="AY428" s="169"/>
      <c r="AZ428" s="169"/>
      <c r="BA428" s="169"/>
      <c r="BB428" s="168"/>
      <c r="BC428" s="168"/>
      <c r="BD428" s="169"/>
      <c r="BE428" s="168"/>
      <c r="BF428" s="168"/>
      <c r="BG428" s="167"/>
      <c r="BH428" s="167"/>
      <c r="BI428" s="187"/>
    </row>
    <row r="429" spans="1:61" x14ac:dyDescent="0.25">
      <c r="A429" s="183"/>
      <c r="H429" s="46"/>
      <c r="I429" s="46"/>
      <c r="L429" s="23"/>
      <c r="N429" s="23"/>
      <c r="AR429" s="3"/>
      <c r="AS429" s="36"/>
      <c r="AT429" s="167"/>
      <c r="AU429" s="167"/>
      <c r="AV429" s="168"/>
      <c r="AW429" s="171"/>
      <c r="AX429" s="167"/>
      <c r="AY429" s="169"/>
      <c r="AZ429" s="169"/>
      <c r="BA429" s="169"/>
      <c r="BB429" s="168"/>
      <c r="BC429" s="168"/>
      <c r="BD429" s="169"/>
      <c r="BE429" s="168"/>
      <c r="BF429" s="168"/>
      <c r="BG429" s="167"/>
      <c r="BH429" s="167"/>
      <c r="BI429" s="187"/>
    </row>
    <row r="430" spans="1:61" x14ac:dyDescent="0.25">
      <c r="A430" s="183"/>
      <c r="H430" s="46"/>
      <c r="I430" s="46"/>
      <c r="L430" s="23"/>
      <c r="N430" s="23"/>
      <c r="AR430" s="3"/>
      <c r="AS430" s="36"/>
      <c r="AT430" s="167"/>
      <c r="AU430" s="167"/>
      <c r="AV430" s="168"/>
      <c r="AW430" s="171"/>
      <c r="AX430" s="167"/>
      <c r="AY430" s="169"/>
      <c r="AZ430" s="169"/>
      <c r="BA430" s="169"/>
      <c r="BB430" s="168"/>
      <c r="BC430" s="168"/>
      <c r="BD430" s="169"/>
      <c r="BE430" s="168"/>
      <c r="BF430" s="168"/>
      <c r="BG430" s="167"/>
      <c r="BH430" s="167"/>
      <c r="BI430" s="187"/>
    </row>
    <row r="431" spans="1:61" x14ac:dyDescent="0.25">
      <c r="A431" s="183"/>
      <c r="H431" s="46"/>
      <c r="I431" s="46"/>
      <c r="L431" s="23"/>
      <c r="N431" s="23"/>
      <c r="AR431" s="3"/>
      <c r="AS431" s="36"/>
      <c r="AT431" s="167"/>
      <c r="AU431" s="167"/>
      <c r="AV431" s="168"/>
      <c r="AW431" s="171"/>
      <c r="AX431" s="167"/>
      <c r="AY431" s="169"/>
      <c r="AZ431" s="169"/>
      <c r="BA431" s="169"/>
      <c r="BB431" s="168"/>
      <c r="BC431" s="168"/>
      <c r="BD431" s="169"/>
      <c r="BE431" s="168"/>
      <c r="BF431" s="168"/>
      <c r="BG431" s="167"/>
      <c r="BH431" s="167"/>
      <c r="BI431" s="187"/>
    </row>
    <row r="432" spans="1:61" x14ac:dyDescent="0.25">
      <c r="A432" s="183"/>
      <c r="H432" s="46"/>
      <c r="I432" s="46"/>
      <c r="L432" s="23"/>
      <c r="N432" s="23"/>
      <c r="AR432" s="3"/>
      <c r="AS432" s="36"/>
      <c r="AT432" s="167"/>
      <c r="AU432" s="167"/>
      <c r="AV432" s="168"/>
      <c r="AW432" s="171"/>
      <c r="AX432" s="167"/>
      <c r="AY432" s="169"/>
      <c r="AZ432" s="169"/>
      <c r="BA432" s="169"/>
      <c r="BB432" s="168"/>
      <c r="BC432" s="168"/>
      <c r="BD432" s="169"/>
      <c r="BE432" s="168"/>
      <c r="BF432" s="168"/>
      <c r="BG432" s="167"/>
      <c r="BH432" s="167"/>
      <c r="BI432" s="187"/>
    </row>
    <row r="433" spans="1:61" x14ac:dyDescent="0.25">
      <c r="A433" s="183"/>
      <c r="H433" s="46"/>
      <c r="I433" s="46"/>
      <c r="L433" s="23"/>
      <c r="N433" s="23"/>
      <c r="AR433" s="3"/>
      <c r="AS433" s="36"/>
      <c r="AT433" s="167"/>
      <c r="AU433" s="167"/>
      <c r="AV433" s="168"/>
      <c r="AW433" s="171"/>
      <c r="AX433" s="167"/>
      <c r="AY433" s="169"/>
      <c r="AZ433" s="169"/>
      <c r="BA433" s="169"/>
      <c r="BB433" s="168"/>
      <c r="BC433" s="168"/>
      <c r="BD433" s="169"/>
      <c r="BE433" s="168"/>
      <c r="BF433" s="168"/>
      <c r="BG433" s="167"/>
      <c r="BH433" s="167"/>
      <c r="BI433" s="187"/>
    </row>
    <row r="434" spans="1:61" x14ac:dyDescent="0.25">
      <c r="A434" s="183"/>
      <c r="H434" s="46"/>
      <c r="I434" s="46"/>
      <c r="L434" s="23"/>
      <c r="N434" s="23"/>
      <c r="AR434" s="3"/>
      <c r="AS434" s="36"/>
      <c r="AT434" s="167"/>
      <c r="AU434" s="167"/>
      <c r="AV434" s="168"/>
      <c r="AW434" s="171"/>
      <c r="AX434" s="167"/>
      <c r="AY434" s="169"/>
      <c r="AZ434" s="169"/>
      <c r="BA434" s="169"/>
      <c r="BB434" s="168"/>
      <c r="BC434" s="168"/>
      <c r="BD434" s="169"/>
      <c r="BE434" s="168"/>
      <c r="BF434" s="168"/>
      <c r="BG434" s="167"/>
      <c r="BH434" s="167"/>
      <c r="BI434" s="187"/>
    </row>
    <row r="435" spans="1:61" x14ac:dyDescent="0.25">
      <c r="A435" s="183"/>
      <c r="H435" s="46"/>
      <c r="I435" s="46"/>
      <c r="L435" s="23"/>
      <c r="N435" s="23"/>
      <c r="AR435" s="3"/>
      <c r="AS435" s="36"/>
      <c r="AT435" s="167"/>
      <c r="AU435" s="167"/>
      <c r="AV435" s="168"/>
      <c r="AW435" s="171"/>
      <c r="AX435" s="167"/>
      <c r="AY435" s="169"/>
      <c r="AZ435" s="169"/>
      <c r="BA435" s="169"/>
      <c r="BB435" s="168"/>
      <c r="BC435" s="168"/>
      <c r="BD435" s="169"/>
      <c r="BE435" s="168"/>
      <c r="BF435" s="168"/>
      <c r="BG435" s="167"/>
      <c r="BH435" s="167"/>
      <c r="BI435" s="187"/>
    </row>
    <row r="436" spans="1:61" x14ac:dyDescent="0.25">
      <c r="A436" s="183"/>
      <c r="H436" s="46"/>
      <c r="I436" s="46"/>
      <c r="L436" s="23"/>
      <c r="N436" s="23"/>
      <c r="AR436" s="3"/>
      <c r="AS436" s="36"/>
      <c r="AT436" s="167"/>
      <c r="AU436" s="167"/>
      <c r="AV436" s="168"/>
      <c r="AW436" s="171"/>
      <c r="AX436" s="167"/>
      <c r="AY436" s="169"/>
      <c r="AZ436" s="169"/>
      <c r="BA436" s="169"/>
      <c r="BB436" s="168"/>
      <c r="BC436" s="168"/>
      <c r="BD436" s="169"/>
      <c r="BE436" s="168"/>
      <c r="BF436" s="168"/>
      <c r="BG436" s="167"/>
      <c r="BH436" s="167"/>
      <c r="BI436" s="187"/>
    </row>
    <row r="437" spans="1:61" x14ac:dyDescent="0.25">
      <c r="A437" s="183"/>
      <c r="H437" s="46"/>
      <c r="I437" s="46"/>
      <c r="L437" s="23"/>
      <c r="N437" s="23"/>
      <c r="AR437" s="3"/>
      <c r="AS437" s="36"/>
      <c r="AT437" s="167"/>
      <c r="AU437" s="167"/>
      <c r="AV437" s="168"/>
      <c r="AW437" s="171"/>
      <c r="AX437" s="167"/>
      <c r="AY437" s="169"/>
      <c r="AZ437" s="169"/>
      <c r="BA437" s="169"/>
      <c r="BB437" s="168"/>
      <c r="BC437" s="168"/>
      <c r="BD437" s="169"/>
      <c r="BE437" s="168"/>
      <c r="BF437" s="168"/>
      <c r="BG437" s="167"/>
      <c r="BH437" s="167"/>
      <c r="BI437" s="187"/>
    </row>
    <row r="438" spans="1:61" x14ac:dyDescent="0.25">
      <c r="A438" s="183"/>
      <c r="H438" s="46"/>
      <c r="I438" s="46"/>
      <c r="L438" s="23"/>
      <c r="N438" s="23"/>
      <c r="AR438" s="3"/>
      <c r="AS438" s="36"/>
      <c r="AT438" s="167"/>
      <c r="AU438" s="167"/>
      <c r="AV438" s="168"/>
      <c r="AW438" s="171"/>
      <c r="AX438" s="167"/>
      <c r="AY438" s="169"/>
      <c r="AZ438" s="169"/>
      <c r="BA438" s="169"/>
      <c r="BB438" s="168"/>
      <c r="BC438" s="168"/>
      <c r="BD438" s="169"/>
      <c r="BE438" s="168"/>
      <c r="BF438" s="168"/>
      <c r="BG438" s="167"/>
      <c r="BH438" s="167"/>
      <c r="BI438" s="187"/>
    </row>
    <row r="439" spans="1:61" x14ac:dyDescent="0.25">
      <c r="A439" s="183"/>
      <c r="H439" s="46"/>
      <c r="I439" s="46"/>
      <c r="L439" s="23"/>
      <c r="N439" s="23"/>
      <c r="AR439" s="3"/>
      <c r="AS439" s="36"/>
      <c r="AT439" s="167"/>
      <c r="AU439" s="167"/>
      <c r="AV439" s="168"/>
      <c r="AW439" s="171"/>
      <c r="AX439" s="167"/>
      <c r="AY439" s="169"/>
      <c r="AZ439" s="169"/>
      <c r="BA439" s="169"/>
      <c r="BB439" s="168"/>
      <c r="BC439" s="168"/>
      <c r="BD439" s="169"/>
      <c r="BE439" s="168"/>
      <c r="BF439" s="168"/>
      <c r="BG439" s="167"/>
      <c r="BH439" s="167"/>
      <c r="BI439" s="187"/>
    </row>
    <row r="440" spans="1:61" x14ac:dyDescent="0.25">
      <c r="A440" s="183"/>
      <c r="H440" s="46"/>
      <c r="I440" s="46"/>
      <c r="L440" s="23"/>
      <c r="N440" s="23"/>
      <c r="AR440" s="3"/>
      <c r="AS440" s="36"/>
      <c r="AT440" s="167"/>
      <c r="AU440" s="167"/>
      <c r="AV440" s="168"/>
      <c r="AW440" s="171"/>
      <c r="AX440" s="167"/>
      <c r="AY440" s="169"/>
      <c r="AZ440" s="169"/>
      <c r="BA440" s="169"/>
      <c r="BB440" s="168"/>
      <c r="BC440" s="168"/>
      <c r="BD440" s="169"/>
      <c r="BE440" s="168"/>
      <c r="BF440" s="168"/>
      <c r="BG440" s="167"/>
      <c r="BH440" s="167"/>
      <c r="BI440" s="187"/>
    </row>
    <row r="441" spans="1:61" x14ac:dyDescent="0.25">
      <c r="A441" s="183"/>
      <c r="H441" s="46"/>
      <c r="I441" s="46"/>
      <c r="L441" s="23"/>
      <c r="N441" s="23"/>
      <c r="AR441" s="3"/>
      <c r="AS441" s="36"/>
      <c r="AT441" s="167"/>
      <c r="AU441" s="167"/>
      <c r="AV441" s="168"/>
      <c r="AW441" s="171"/>
      <c r="AX441" s="167"/>
      <c r="AY441" s="169"/>
      <c r="AZ441" s="169"/>
      <c r="BA441" s="169"/>
      <c r="BB441" s="168"/>
      <c r="BC441" s="168"/>
      <c r="BD441" s="169"/>
      <c r="BE441" s="168"/>
      <c r="BF441" s="168"/>
      <c r="BG441" s="167"/>
      <c r="BH441" s="167"/>
      <c r="BI441" s="187"/>
    </row>
    <row r="442" spans="1:61" x14ac:dyDescent="0.25">
      <c r="A442" s="183"/>
      <c r="H442" s="46"/>
      <c r="I442" s="46"/>
      <c r="L442" s="23"/>
      <c r="N442" s="23"/>
      <c r="AR442" s="3"/>
      <c r="AS442" s="36"/>
      <c r="AT442" s="167"/>
      <c r="AU442" s="167"/>
      <c r="AV442" s="168"/>
      <c r="AW442" s="171"/>
      <c r="AX442" s="167"/>
      <c r="AY442" s="169"/>
      <c r="AZ442" s="169"/>
      <c r="BA442" s="169"/>
      <c r="BB442" s="168"/>
      <c r="BC442" s="168"/>
      <c r="BD442" s="169"/>
      <c r="BE442" s="168"/>
      <c r="BF442" s="168"/>
      <c r="BG442" s="167"/>
      <c r="BH442" s="167"/>
      <c r="BI442" s="187"/>
    </row>
    <row r="443" spans="1:61" x14ac:dyDescent="0.25">
      <c r="A443" s="183"/>
      <c r="H443" s="46"/>
      <c r="I443" s="46"/>
      <c r="L443" s="23"/>
      <c r="N443" s="23"/>
      <c r="AR443" s="3"/>
      <c r="AS443" s="36"/>
      <c r="AT443" s="167"/>
      <c r="AU443" s="167"/>
      <c r="AV443" s="168"/>
      <c r="AW443" s="171"/>
      <c r="AX443" s="167"/>
      <c r="AY443" s="169"/>
      <c r="AZ443" s="169"/>
      <c r="BA443" s="169"/>
      <c r="BB443" s="168"/>
      <c r="BC443" s="168"/>
      <c r="BD443" s="169"/>
      <c r="BE443" s="168"/>
      <c r="BF443" s="168"/>
      <c r="BG443" s="167"/>
      <c r="BH443" s="167"/>
      <c r="BI443" s="187"/>
    </row>
    <row r="444" spans="1:61" x14ac:dyDescent="0.25">
      <c r="A444" s="183"/>
      <c r="H444" s="46"/>
      <c r="I444" s="46"/>
      <c r="L444" s="23"/>
      <c r="N444" s="23"/>
      <c r="AR444" s="3"/>
      <c r="AS444" s="36"/>
      <c r="AT444" s="167"/>
      <c r="AU444" s="167"/>
      <c r="AV444" s="168"/>
      <c r="AW444" s="171"/>
      <c r="AX444" s="167"/>
      <c r="AY444" s="169"/>
      <c r="AZ444" s="169"/>
      <c r="BA444" s="169"/>
      <c r="BB444" s="168"/>
      <c r="BC444" s="168"/>
      <c r="BD444" s="169"/>
      <c r="BE444" s="168"/>
      <c r="BF444" s="168"/>
      <c r="BG444" s="167"/>
      <c r="BH444" s="167"/>
      <c r="BI444" s="187"/>
    </row>
    <row r="445" spans="1:61" x14ac:dyDescent="0.25">
      <c r="A445" s="183"/>
      <c r="H445" s="46"/>
      <c r="I445" s="46"/>
      <c r="L445" s="23"/>
      <c r="N445" s="23"/>
      <c r="AR445" s="3"/>
      <c r="AS445" s="36"/>
      <c r="AT445" s="167"/>
      <c r="AU445" s="167"/>
      <c r="AV445" s="168"/>
      <c r="AW445" s="171"/>
      <c r="AX445" s="167"/>
      <c r="AY445" s="169"/>
      <c r="AZ445" s="169"/>
      <c r="BA445" s="169"/>
      <c r="BB445" s="168"/>
      <c r="BC445" s="168"/>
      <c r="BD445" s="169"/>
      <c r="BE445" s="168"/>
      <c r="BF445" s="168"/>
      <c r="BG445" s="167"/>
      <c r="BH445" s="167"/>
      <c r="BI445" s="187"/>
    </row>
    <row r="446" spans="1:61" x14ac:dyDescent="0.25">
      <c r="A446" s="183"/>
      <c r="H446" s="46"/>
      <c r="I446" s="46"/>
      <c r="L446" s="23"/>
      <c r="N446" s="23"/>
      <c r="AR446" s="3"/>
      <c r="AS446" s="36"/>
      <c r="AT446" s="167"/>
      <c r="AU446" s="167"/>
      <c r="AV446" s="168"/>
      <c r="AW446" s="171"/>
      <c r="AX446" s="167"/>
      <c r="AY446" s="169"/>
      <c r="AZ446" s="169"/>
      <c r="BA446" s="169"/>
      <c r="BB446" s="168"/>
      <c r="BC446" s="168"/>
      <c r="BD446" s="169"/>
      <c r="BE446" s="168"/>
      <c r="BF446" s="168"/>
      <c r="BG446" s="167"/>
      <c r="BH446" s="167"/>
      <c r="BI446" s="187"/>
    </row>
    <row r="447" spans="1:61" x14ac:dyDescent="0.25">
      <c r="A447" s="183"/>
      <c r="H447" s="46"/>
      <c r="I447" s="46"/>
      <c r="L447" s="23"/>
      <c r="N447" s="23"/>
      <c r="AR447" s="3"/>
      <c r="AS447" s="36"/>
      <c r="AT447" s="167"/>
      <c r="AU447" s="167"/>
      <c r="AV447" s="168"/>
      <c r="AW447" s="171"/>
      <c r="AX447" s="167"/>
      <c r="AY447" s="169"/>
      <c r="AZ447" s="169"/>
      <c r="BA447" s="169"/>
      <c r="BB447" s="168"/>
      <c r="BC447" s="168"/>
      <c r="BD447" s="169"/>
      <c r="BE447" s="168"/>
      <c r="BF447" s="168"/>
      <c r="BG447" s="167"/>
      <c r="BH447" s="167"/>
      <c r="BI447" s="187"/>
    </row>
    <row r="448" spans="1:61" x14ac:dyDescent="0.25">
      <c r="A448" s="183"/>
      <c r="H448" s="46"/>
      <c r="I448" s="46"/>
      <c r="L448" s="23"/>
      <c r="N448" s="23"/>
      <c r="AR448" s="3"/>
      <c r="AS448" s="36"/>
      <c r="AT448" s="167"/>
      <c r="AU448" s="167"/>
      <c r="AV448" s="168"/>
      <c r="AW448" s="171"/>
      <c r="AX448" s="167"/>
      <c r="AY448" s="169"/>
      <c r="AZ448" s="169"/>
      <c r="BA448" s="169"/>
      <c r="BB448" s="168"/>
      <c r="BC448" s="168"/>
      <c r="BD448" s="169"/>
      <c r="BE448" s="168"/>
      <c r="BF448" s="168"/>
      <c r="BG448" s="167"/>
      <c r="BH448" s="167"/>
      <c r="BI448" s="187"/>
    </row>
    <row r="449" spans="1:61" x14ac:dyDescent="0.25">
      <c r="A449" s="183"/>
      <c r="H449" s="46"/>
      <c r="I449" s="46"/>
      <c r="L449" s="23"/>
      <c r="N449" s="23"/>
      <c r="AR449" s="3"/>
      <c r="AS449" s="36"/>
      <c r="AT449" s="167"/>
      <c r="AU449" s="167"/>
      <c r="AV449" s="168"/>
      <c r="AW449" s="171"/>
      <c r="AX449" s="167"/>
      <c r="AY449" s="169"/>
      <c r="AZ449" s="169"/>
      <c r="BA449" s="169"/>
      <c r="BB449" s="168"/>
      <c r="BC449" s="168"/>
      <c r="BD449" s="169"/>
      <c r="BE449" s="168"/>
      <c r="BF449" s="168"/>
      <c r="BG449" s="167"/>
      <c r="BH449" s="167"/>
      <c r="BI449" s="187"/>
    </row>
    <row r="450" spans="1:61" x14ac:dyDescent="0.25">
      <c r="A450" s="183"/>
      <c r="H450" s="46"/>
      <c r="I450" s="46"/>
      <c r="L450" s="23"/>
      <c r="N450" s="23"/>
      <c r="AR450" s="3"/>
      <c r="AS450" s="36"/>
      <c r="AT450" s="167"/>
      <c r="AU450" s="167"/>
      <c r="AV450" s="168"/>
      <c r="AW450" s="171"/>
      <c r="AX450" s="167"/>
      <c r="AY450" s="169"/>
      <c r="AZ450" s="169"/>
      <c r="BA450" s="169"/>
      <c r="BB450" s="168"/>
      <c r="BC450" s="168"/>
      <c r="BD450" s="169"/>
      <c r="BE450" s="168"/>
      <c r="BF450" s="168"/>
      <c r="BG450" s="167"/>
      <c r="BH450" s="167"/>
      <c r="BI450" s="187"/>
    </row>
    <row r="451" spans="1:61" x14ac:dyDescent="0.25">
      <c r="A451" s="183"/>
      <c r="H451" s="46"/>
      <c r="I451" s="46"/>
      <c r="L451" s="23"/>
      <c r="N451" s="23"/>
      <c r="AR451" s="3"/>
      <c r="AS451" s="36"/>
      <c r="AT451" s="167"/>
      <c r="AU451" s="167"/>
      <c r="AV451" s="168"/>
      <c r="AW451" s="171"/>
      <c r="AX451" s="167"/>
      <c r="AY451" s="169"/>
      <c r="AZ451" s="169"/>
      <c r="BA451" s="169"/>
      <c r="BB451" s="168"/>
      <c r="BC451" s="168"/>
      <c r="BD451" s="169"/>
      <c r="BE451" s="168"/>
      <c r="BF451" s="168"/>
      <c r="BG451" s="167"/>
      <c r="BH451" s="167"/>
      <c r="BI451" s="187"/>
    </row>
    <row r="452" spans="1:61" x14ac:dyDescent="0.25">
      <c r="A452" s="183"/>
      <c r="H452" s="46"/>
      <c r="I452" s="46"/>
      <c r="L452" s="23"/>
      <c r="N452" s="23"/>
      <c r="AR452" s="3"/>
      <c r="AS452" s="36"/>
      <c r="AT452" s="167"/>
      <c r="AU452" s="167"/>
      <c r="AV452" s="168"/>
      <c r="AW452" s="171"/>
      <c r="AX452" s="167"/>
      <c r="AY452" s="169"/>
      <c r="AZ452" s="169"/>
      <c r="BA452" s="169"/>
      <c r="BB452" s="168"/>
      <c r="BC452" s="168"/>
      <c r="BD452" s="169"/>
      <c r="BE452" s="168"/>
      <c r="BF452" s="168"/>
      <c r="BG452" s="167"/>
      <c r="BH452" s="167"/>
      <c r="BI452" s="187"/>
    </row>
    <row r="453" spans="1:61" x14ac:dyDescent="0.25">
      <c r="A453" s="183"/>
      <c r="H453" s="46"/>
      <c r="I453" s="46"/>
      <c r="L453" s="23"/>
      <c r="N453" s="23"/>
      <c r="AR453" s="3"/>
      <c r="AS453" s="36"/>
      <c r="AT453" s="167"/>
      <c r="AU453" s="167"/>
      <c r="AV453" s="168"/>
      <c r="AW453" s="171"/>
      <c r="AX453" s="167"/>
      <c r="AY453" s="169"/>
      <c r="AZ453" s="169"/>
      <c r="BA453" s="169"/>
      <c r="BB453" s="168"/>
      <c r="BC453" s="168"/>
      <c r="BD453" s="169"/>
      <c r="BE453" s="168"/>
      <c r="BF453" s="168"/>
      <c r="BG453" s="167"/>
      <c r="BH453" s="167"/>
      <c r="BI453" s="187"/>
    </row>
    <row r="454" spans="1:61" x14ac:dyDescent="0.25">
      <c r="A454" s="183"/>
      <c r="H454" s="46"/>
      <c r="I454" s="46"/>
      <c r="L454" s="23"/>
      <c r="N454" s="23"/>
      <c r="AR454" s="3"/>
      <c r="AS454" s="36"/>
      <c r="AT454" s="167"/>
      <c r="AU454" s="167"/>
      <c r="AV454" s="168"/>
      <c r="AW454" s="171"/>
      <c r="AX454" s="167"/>
      <c r="AY454" s="169"/>
      <c r="AZ454" s="169"/>
      <c r="BA454" s="169"/>
      <c r="BB454" s="168"/>
      <c r="BC454" s="168"/>
      <c r="BD454" s="169"/>
      <c r="BE454" s="168"/>
      <c r="BF454" s="168"/>
      <c r="BG454" s="167"/>
      <c r="BH454" s="167"/>
      <c r="BI454" s="187"/>
    </row>
    <row r="455" spans="1:61" x14ac:dyDescent="0.25">
      <c r="A455" s="183"/>
      <c r="H455" s="46"/>
      <c r="I455" s="46"/>
      <c r="L455" s="23"/>
      <c r="N455" s="23"/>
      <c r="AR455" s="3"/>
      <c r="AS455" s="36"/>
      <c r="AT455" s="167"/>
      <c r="AU455" s="167"/>
      <c r="AV455" s="168"/>
      <c r="AW455" s="171"/>
      <c r="AX455" s="167"/>
      <c r="AY455" s="169"/>
      <c r="AZ455" s="169"/>
      <c r="BA455" s="169"/>
      <c r="BB455" s="168"/>
      <c r="BC455" s="168"/>
      <c r="BD455" s="169"/>
      <c r="BE455" s="168"/>
      <c r="BF455" s="168"/>
      <c r="BG455" s="167"/>
      <c r="BH455" s="167"/>
      <c r="BI455" s="187"/>
    </row>
    <row r="456" spans="1:61" x14ac:dyDescent="0.25">
      <c r="A456" s="183"/>
      <c r="H456" s="46"/>
      <c r="I456" s="46"/>
      <c r="L456" s="23"/>
      <c r="N456" s="23"/>
      <c r="AR456" s="3"/>
      <c r="AS456" s="36"/>
      <c r="AT456" s="167"/>
      <c r="AU456" s="167"/>
      <c r="AV456" s="168"/>
      <c r="AW456" s="171"/>
      <c r="AX456" s="167"/>
      <c r="AY456" s="169"/>
      <c r="AZ456" s="169"/>
      <c r="BA456" s="169"/>
      <c r="BB456" s="168"/>
      <c r="BC456" s="168"/>
      <c r="BD456" s="169"/>
      <c r="BE456" s="168"/>
      <c r="BF456" s="168"/>
      <c r="BG456" s="167"/>
      <c r="BH456" s="167"/>
      <c r="BI456" s="187"/>
    </row>
    <row r="457" spans="1:61" x14ac:dyDescent="0.25">
      <c r="A457" s="183"/>
      <c r="H457" s="46"/>
      <c r="I457" s="46"/>
      <c r="L457" s="23"/>
      <c r="N457" s="23"/>
      <c r="AR457" s="3"/>
      <c r="AS457" s="36"/>
      <c r="AT457" s="167"/>
      <c r="AU457" s="167"/>
      <c r="AV457" s="168"/>
      <c r="AW457" s="171"/>
      <c r="AX457" s="167"/>
      <c r="AY457" s="169"/>
      <c r="AZ457" s="169"/>
      <c r="BA457" s="169"/>
      <c r="BB457" s="168"/>
      <c r="BC457" s="168"/>
      <c r="BD457" s="169"/>
      <c r="BE457" s="168"/>
      <c r="BF457" s="168"/>
      <c r="BG457" s="167"/>
      <c r="BH457" s="167"/>
      <c r="BI457" s="187"/>
    </row>
    <row r="458" spans="1:61" x14ac:dyDescent="0.25">
      <c r="A458" s="183"/>
      <c r="H458" s="46"/>
      <c r="I458" s="46"/>
      <c r="L458" s="23"/>
      <c r="N458" s="23"/>
      <c r="AR458" s="3"/>
      <c r="AS458" s="36"/>
      <c r="AT458" s="167"/>
      <c r="AU458" s="167"/>
      <c r="AV458" s="168"/>
      <c r="AW458" s="171"/>
      <c r="AX458" s="167"/>
      <c r="AY458" s="169"/>
      <c r="AZ458" s="169"/>
      <c r="BA458" s="169"/>
      <c r="BB458" s="168"/>
      <c r="BC458" s="168"/>
      <c r="BD458" s="169"/>
      <c r="BE458" s="168"/>
      <c r="BF458" s="168"/>
      <c r="BG458" s="167"/>
      <c r="BH458" s="167"/>
      <c r="BI458" s="187"/>
    </row>
    <row r="459" spans="1:61" x14ac:dyDescent="0.25">
      <c r="A459" s="183"/>
      <c r="H459" s="46"/>
      <c r="I459" s="46"/>
      <c r="L459" s="23"/>
      <c r="N459" s="23"/>
      <c r="AR459" s="3"/>
      <c r="AS459" s="36"/>
      <c r="AT459" s="167"/>
      <c r="AU459" s="167"/>
      <c r="AV459" s="168"/>
      <c r="AW459" s="171"/>
      <c r="AX459" s="167"/>
      <c r="AY459" s="169"/>
      <c r="AZ459" s="169"/>
      <c r="BA459" s="169"/>
      <c r="BB459" s="168"/>
      <c r="BC459" s="168"/>
      <c r="BD459" s="169"/>
      <c r="BE459" s="168"/>
      <c r="BF459" s="168"/>
      <c r="BG459" s="167"/>
      <c r="BH459" s="167"/>
      <c r="BI459" s="187"/>
    </row>
    <row r="460" spans="1:61" x14ac:dyDescent="0.25">
      <c r="A460" s="183"/>
      <c r="H460" s="46"/>
      <c r="I460" s="46"/>
      <c r="L460" s="23"/>
      <c r="N460" s="23"/>
      <c r="AR460" s="3"/>
      <c r="AS460" s="36"/>
      <c r="AT460" s="167"/>
      <c r="AU460" s="167"/>
      <c r="AV460" s="168"/>
      <c r="AW460" s="171"/>
      <c r="AX460" s="167"/>
      <c r="AY460" s="169"/>
      <c r="AZ460" s="169"/>
      <c r="BA460" s="169"/>
      <c r="BB460" s="168"/>
      <c r="BC460" s="168"/>
      <c r="BD460" s="169"/>
      <c r="BE460" s="168"/>
      <c r="BF460" s="168"/>
      <c r="BG460" s="167"/>
      <c r="BH460" s="167"/>
      <c r="BI460" s="187"/>
    </row>
    <row r="461" spans="1:61" x14ac:dyDescent="0.25">
      <c r="A461" s="183"/>
      <c r="H461" s="46"/>
      <c r="I461" s="46"/>
      <c r="L461" s="23"/>
      <c r="N461" s="23"/>
      <c r="AR461" s="3"/>
      <c r="AS461" s="36"/>
      <c r="AT461" s="167"/>
      <c r="AU461" s="167"/>
      <c r="AV461" s="168"/>
      <c r="AW461" s="171"/>
      <c r="AX461" s="167"/>
      <c r="AY461" s="169"/>
      <c r="AZ461" s="169"/>
      <c r="BA461" s="169"/>
      <c r="BB461" s="168"/>
      <c r="BC461" s="168"/>
      <c r="BD461" s="169"/>
      <c r="BE461" s="168"/>
      <c r="BF461" s="168"/>
      <c r="BG461" s="167"/>
      <c r="BH461" s="167"/>
      <c r="BI461" s="187"/>
    </row>
    <row r="462" spans="1:61" x14ac:dyDescent="0.25">
      <c r="A462" s="183"/>
      <c r="H462" s="46"/>
      <c r="I462" s="46"/>
      <c r="L462" s="23"/>
      <c r="N462" s="23"/>
      <c r="AR462" s="3"/>
      <c r="AS462" s="36"/>
      <c r="AT462" s="167"/>
      <c r="AU462" s="167"/>
      <c r="AV462" s="168"/>
      <c r="AW462" s="171"/>
      <c r="AX462" s="167"/>
      <c r="AY462" s="169"/>
      <c r="AZ462" s="169"/>
      <c r="BA462" s="169"/>
      <c r="BB462" s="168"/>
      <c r="BC462" s="168"/>
      <c r="BD462" s="169"/>
      <c r="BE462" s="168"/>
      <c r="BF462" s="168"/>
      <c r="BG462" s="167"/>
      <c r="BH462" s="167"/>
      <c r="BI462" s="187"/>
    </row>
    <row r="463" spans="1:61" x14ac:dyDescent="0.25">
      <c r="A463" s="183"/>
      <c r="H463" s="46"/>
      <c r="I463" s="46"/>
      <c r="L463" s="23"/>
      <c r="N463" s="23"/>
      <c r="AR463" s="3"/>
      <c r="AS463" s="36"/>
      <c r="AT463" s="167"/>
      <c r="AU463" s="167"/>
      <c r="AV463" s="168"/>
      <c r="AW463" s="171"/>
      <c r="AX463" s="167"/>
      <c r="AY463" s="169"/>
      <c r="AZ463" s="169"/>
      <c r="BA463" s="169"/>
      <c r="BB463" s="168"/>
      <c r="BC463" s="168"/>
      <c r="BD463" s="169"/>
      <c r="BE463" s="168"/>
      <c r="BF463" s="168"/>
      <c r="BG463" s="167"/>
      <c r="BH463" s="167"/>
      <c r="BI463" s="187"/>
    </row>
    <row r="464" spans="1:61" x14ac:dyDescent="0.25">
      <c r="A464" s="183"/>
      <c r="H464" s="46"/>
      <c r="I464" s="46"/>
      <c r="L464" s="23"/>
      <c r="N464" s="23"/>
      <c r="AR464" s="3"/>
      <c r="AS464" s="36"/>
      <c r="AT464" s="167"/>
      <c r="AU464" s="167"/>
      <c r="AV464" s="168"/>
      <c r="AW464" s="171"/>
      <c r="AX464" s="167"/>
      <c r="AY464" s="169"/>
      <c r="AZ464" s="169"/>
      <c r="BA464" s="169"/>
      <c r="BB464" s="168"/>
      <c r="BC464" s="168"/>
      <c r="BD464" s="169"/>
      <c r="BE464" s="168"/>
      <c r="BF464" s="168"/>
      <c r="BG464" s="167"/>
      <c r="BH464" s="167"/>
      <c r="BI464" s="187"/>
    </row>
    <row r="465" spans="1:61" x14ac:dyDescent="0.25">
      <c r="A465" s="183"/>
      <c r="H465" s="46"/>
      <c r="I465" s="46"/>
      <c r="L465" s="23"/>
      <c r="N465" s="23"/>
      <c r="AR465" s="3"/>
      <c r="AS465" s="36"/>
      <c r="AT465" s="167"/>
      <c r="AU465" s="167"/>
      <c r="AV465" s="168"/>
      <c r="AW465" s="171"/>
      <c r="AX465" s="167"/>
      <c r="AY465" s="169"/>
      <c r="AZ465" s="169"/>
      <c r="BA465" s="169"/>
      <c r="BB465" s="168"/>
      <c r="BC465" s="168"/>
      <c r="BD465" s="169"/>
      <c r="BE465" s="168"/>
      <c r="BF465" s="168"/>
      <c r="BG465" s="167"/>
      <c r="BH465" s="167"/>
      <c r="BI465" s="187"/>
    </row>
    <row r="466" spans="1:61" x14ac:dyDescent="0.25">
      <c r="A466" s="183"/>
      <c r="H466" s="46"/>
      <c r="I466" s="46"/>
      <c r="L466" s="23"/>
      <c r="N466" s="23"/>
      <c r="AR466" s="3"/>
      <c r="AS466" s="36"/>
      <c r="AT466" s="167"/>
      <c r="AU466" s="167"/>
      <c r="AV466" s="168"/>
      <c r="AW466" s="171"/>
      <c r="AX466" s="167"/>
      <c r="AY466" s="169"/>
      <c r="AZ466" s="169"/>
      <c r="BA466" s="169"/>
      <c r="BB466" s="168"/>
      <c r="BC466" s="168"/>
      <c r="BD466" s="169"/>
      <c r="BE466" s="168"/>
      <c r="BF466" s="168"/>
      <c r="BG466" s="167"/>
      <c r="BH466" s="167"/>
      <c r="BI466" s="187"/>
    </row>
    <row r="467" spans="1:61" x14ac:dyDescent="0.25">
      <c r="A467" s="183"/>
      <c r="H467" s="46"/>
      <c r="I467" s="46"/>
      <c r="L467" s="23"/>
      <c r="N467" s="23"/>
      <c r="AR467" s="3"/>
      <c r="AS467" s="36"/>
      <c r="AT467" s="167"/>
      <c r="AU467" s="167"/>
      <c r="AV467" s="168"/>
      <c r="AW467" s="171"/>
      <c r="AX467" s="167"/>
      <c r="AY467" s="169"/>
      <c r="AZ467" s="169"/>
      <c r="BA467" s="169"/>
      <c r="BB467" s="168"/>
      <c r="BC467" s="168"/>
      <c r="BD467" s="169"/>
      <c r="BE467" s="168"/>
      <c r="BF467" s="168"/>
      <c r="BG467" s="167"/>
      <c r="BH467" s="167"/>
      <c r="BI467" s="187"/>
    </row>
    <row r="468" spans="1:61" x14ac:dyDescent="0.25">
      <c r="A468" s="183"/>
      <c r="H468" s="46"/>
      <c r="I468" s="46"/>
      <c r="L468" s="23"/>
      <c r="N468" s="23"/>
      <c r="AR468" s="3"/>
      <c r="AS468" s="36"/>
      <c r="AT468" s="167"/>
      <c r="AU468" s="167"/>
      <c r="AV468" s="168"/>
      <c r="AW468" s="171"/>
      <c r="AX468" s="167"/>
      <c r="AY468" s="169"/>
      <c r="AZ468" s="169"/>
      <c r="BA468" s="169"/>
      <c r="BB468" s="168"/>
      <c r="BC468" s="168"/>
      <c r="BD468" s="169"/>
      <c r="BE468" s="168"/>
      <c r="BF468" s="168"/>
      <c r="BG468" s="167"/>
      <c r="BH468" s="167"/>
      <c r="BI468" s="187"/>
    </row>
    <row r="469" spans="1:61" x14ac:dyDescent="0.25">
      <c r="A469" s="183"/>
      <c r="H469" s="46"/>
      <c r="I469" s="46"/>
      <c r="L469" s="23"/>
      <c r="N469" s="23"/>
      <c r="AR469" s="3"/>
      <c r="AS469" s="36"/>
      <c r="AT469" s="167"/>
      <c r="AU469" s="167"/>
      <c r="AV469" s="168"/>
      <c r="AW469" s="171"/>
      <c r="AX469" s="167"/>
      <c r="AY469" s="169"/>
      <c r="AZ469" s="169"/>
      <c r="BA469" s="169"/>
      <c r="BB469" s="168"/>
      <c r="BC469" s="168"/>
      <c r="BD469" s="169"/>
      <c r="BE469" s="168"/>
      <c r="BF469" s="168"/>
      <c r="BG469" s="167"/>
      <c r="BH469" s="167"/>
      <c r="BI469" s="187"/>
    </row>
    <row r="470" spans="1:61" x14ac:dyDescent="0.25">
      <c r="A470" s="183"/>
      <c r="H470" s="46"/>
      <c r="I470" s="46"/>
      <c r="L470" s="23"/>
      <c r="N470" s="23"/>
      <c r="AR470" s="3"/>
      <c r="AS470" s="36"/>
      <c r="AT470" s="167"/>
      <c r="AU470" s="167"/>
      <c r="AV470" s="168"/>
      <c r="AW470" s="171"/>
      <c r="AX470" s="167"/>
      <c r="AY470" s="169"/>
      <c r="AZ470" s="169"/>
      <c r="BA470" s="169"/>
      <c r="BB470" s="168"/>
      <c r="BC470" s="168"/>
      <c r="BD470" s="169"/>
      <c r="BE470" s="168"/>
      <c r="BF470" s="168"/>
      <c r="BG470" s="167"/>
      <c r="BH470" s="167"/>
      <c r="BI470" s="187"/>
    </row>
    <row r="471" spans="1:61" x14ac:dyDescent="0.25">
      <c r="A471" s="183"/>
      <c r="H471" s="46"/>
      <c r="I471" s="46"/>
      <c r="L471" s="23"/>
      <c r="N471" s="23"/>
      <c r="AR471" s="3"/>
      <c r="AS471" s="36"/>
      <c r="AT471" s="167"/>
      <c r="AU471" s="167"/>
      <c r="AV471" s="168"/>
      <c r="AW471" s="171"/>
      <c r="AX471" s="167"/>
      <c r="AY471" s="169"/>
      <c r="AZ471" s="169"/>
      <c r="BA471" s="169"/>
      <c r="BB471" s="168"/>
      <c r="BC471" s="168"/>
      <c r="BD471" s="169"/>
      <c r="BE471" s="168"/>
      <c r="BF471" s="168"/>
      <c r="BG471" s="167"/>
      <c r="BH471" s="167"/>
      <c r="BI471" s="187"/>
    </row>
    <row r="472" spans="1:61" x14ac:dyDescent="0.25">
      <c r="A472" s="183"/>
      <c r="H472" s="46"/>
      <c r="I472" s="46"/>
      <c r="L472" s="23"/>
      <c r="N472" s="23"/>
      <c r="AR472" s="3"/>
      <c r="AS472" s="36"/>
      <c r="AT472" s="167"/>
      <c r="AU472" s="167"/>
      <c r="AV472" s="168"/>
      <c r="AW472" s="171"/>
      <c r="AX472" s="167"/>
      <c r="AY472" s="169"/>
      <c r="AZ472" s="169"/>
      <c r="BA472" s="169"/>
      <c r="BB472" s="168"/>
      <c r="BC472" s="168"/>
      <c r="BD472" s="169"/>
      <c r="BE472" s="168"/>
      <c r="BF472" s="168"/>
      <c r="BG472" s="167"/>
      <c r="BH472" s="167"/>
      <c r="BI472" s="187"/>
    </row>
    <row r="473" spans="1:61" x14ac:dyDescent="0.25">
      <c r="A473" s="183"/>
      <c r="H473" s="46"/>
      <c r="I473" s="46"/>
      <c r="L473" s="23"/>
      <c r="N473" s="23"/>
      <c r="AR473" s="3"/>
      <c r="AS473" s="36"/>
      <c r="AT473" s="167"/>
      <c r="AU473" s="167"/>
      <c r="AV473" s="168"/>
      <c r="AW473" s="171"/>
      <c r="AX473" s="167"/>
      <c r="AY473" s="169"/>
      <c r="AZ473" s="169"/>
      <c r="BA473" s="169"/>
      <c r="BB473" s="168"/>
      <c r="BC473" s="168"/>
      <c r="BD473" s="169"/>
      <c r="BE473" s="168"/>
      <c r="BF473" s="168"/>
      <c r="BG473" s="167"/>
      <c r="BH473" s="167"/>
      <c r="BI473" s="187"/>
    </row>
    <row r="474" spans="1:61" x14ac:dyDescent="0.25">
      <c r="A474" s="183"/>
      <c r="H474" s="46"/>
      <c r="I474" s="46"/>
      <c r="L474" s="23"/>
      <c r="N474" s="23"/>
      <c r="AR474" s="3"/>
      <c r="AS474" s="36"/>
      <c r="AT474" s="167"/>
      <c r="AU474" s="167"/>
      <c r="AV474" s="168"/>
      <c r="AW474" s="171"/>
      <c r="AX474" s="167"/>
      <c r="AY474" s="169"/>
      <c r="AZ474" s="169"/>
      <c r="BA474" s="169"/>
      <c r="BB474" s="168"/>
      <c r="BC474" s="168"/>
      <c r="BD474" s="169"/>
      <c r="BE474" s="168"/>
      <c r="BF474" s="168"/>
      <c r="BG474" s="167"/>
      <c r="BH474" s="167"/>
      <c r="BI474" s="187"/>
    </row>
    <row r="475" spans="1:61" x14ac:dyDescent="0.25">
      <c r="A475" s="183"/>
      <c r="H475" s="46"/>
      <c r="I475" s="46"/>
      <c r="L475" s="23"/>
      <c r="N475" s="23"/>
      <c r="AR475" s="3"/>
      <c r="AS475" s="36"/>
      <c r="AT475" s="167"/>
      <c r="AU475" s="167"/>
      <c r="AV475" s="168"/>
      <c r="AW475" s="171"/>
      <c r="AX475" s="167"/>
      <c r="AY475" s="169"/>
      <c r="AZ475" s="169"/>
      <c r="BA475" s="169"/>
      <c r="BB475" s="168"/>
      <c r="BC475" s="168"/>
      <c r="BD475" s="169"/>
      <c r="BE475" s="168"/>
      <c r="BF475" s="168"/>
      <c r="BG475" s="167"/>
      <c r="BH475" s="167"/>
      <c r="BI475" s="187"/>
    </row>
    <row r="476" spans="1:61" x14ac:dyDescent="0.25">
      <c r="A476" s="183"/>
      <c r="H476" s="46"/>
      <c r="I476" s="46"/>
      <c r="L476" s="23"/>
      <c r="N476" s="23"/>
      <c r="AR476" s="3"/>
      <c r="AS476" s="36"/>
      <c r="AT476" s="167"/>
      <c r="AU476" s="167"/>
      <c r="AV476" s="168"/>
      <c r="AW476" s="171"/>
      <c r="AX476" s="167"/>
      <c r="AY476" s="169"/>
      <c r="AZ476" s="169"/>
      <c r="BA476" s="169"/>
      <c r="BB476" s="168"/>
      <c r="BC476" s="168"/>
      <c r="BD476" s="169"/>
      <c r="BE476" s="168"/>
      <c r="BF476" s="168"/>
      <c r="BG476" s="167"/>
      <c r="BH476" s="167"/>
      <c r="BI476" s="187"/>
    </row>
    <row r="477" spans="1:61" x14ac:dyDescent="0.25">
      <c r="A477" s="183"/>
      <c r="H477" s="46"/>
      <c r="I477" s="46"/>
      <c r="L477" s="23"/>
      <c r="N477" s="23"/>
      <c r="AR477" s="3"/>
      <c r="AS477" s="36"/>
      <c r="AT477" s="167"/>
      <c r="AU477" s="167"/>
      <c r="AV477" s="168"/>
      <c r="AW477" s="171"/>
      <c r="AX477" s="167"/>
      <c r="AY477" s="169"/>
      <c r="AZ477" s="169"/>
      <c r="BA477" s="169"/>
      <c r="BB477" s="168"/>
      <c r="BC477" s="168"/>
      <c r="BD477" s="169"/>
      <c r="BE477" s="168"/>
      <c r="BF477" s="168"/>
      <c r="BG477" s="167"/>
      <c r="BH477" s="167"/>
      <c r="BI477" s="187"/>
    </row>
    <row r="478" spans="1:61" x14ac:dyDescent="0.25">
      <c r="A478" s="183"/>
      <c r="H478" s="46"/>
      <c r="I478" s="46"/>
      <c r="L478" s="23"/>
      <c r="N478" s="23"/>
      <c r="AR478" s="3"/>
      <c r="AS478" s="36"/>
      <c r="AT478" s="167"/>
      <c r="AU478" s="167"/>
      <c r="AV478" s="168"/>
      <c r="AW478" s="171"/>
      <c r="AX478" s="167"/>
      <c r="AY478" s="169"/>
      <c r="AZ478" s="169"/>
      <c r="BA478" s="169"/>
      <c r="BB478" s="168"/>
      <c r="BC478" s="168"/>
      <c r="BD478" s="169"/>
      <c r="BE478" s="168"/>
      <c r="BF478" s="168"/>
      <c r="BG478" s="167"/>
      <c r="BH478" s="167"/>
      <c r="BI478" s="187"/>
    </row>
    <row r="479" spans="1:61" x14ac:dyDescent="0.25">
      <c r="A479" s="183"/>
      <c r="H479" s="46"/>
      <c r="I479" s="46"/>
      <c r="L479" s="23"/>
      <c r="N479" s="23"/>
      <c r="AR479" s="3"/>
      <c r="AS479" s="36"/>
      <c r="AT479" s="167"/>
      <c r="AU479" s="167"/>
      <c r="AV479" s="168"/>
      <c r="AW479" s="171"/>
      <c r="AX479" s="167"/>
      <c r="AY479" s="169"/>
      <c r="AZ479" s="169"/>
      <c r="BA479" s="169"/>
      <c r="BB479" s="168"/>
      <c r="BC479" s="168"/>
      <c r="BD479" s="169"/>
      <c r="BE479" s="168"/>
      <c r="BF479" s="168"/>
      <c r="BG479" s="167"/>
      <c r="BH479" s="167"/>
      <c r="BI479" s="187"/>
    </row>
    <row r="480" spans="1:61" x14ac:dyDescent="0.25">
      <c r="A480" s="183"/>
      <c r="H480" s="46"/>
      <c r="I480" s="46"/>
      <c r="L480" s="23"/>
      <c r="N480" s="23"/>
      <c r="AR480" s="3"/>
      <c r="AS480" s="36"/>
      <c r="AT480" s="167"/>
      <c r="AU480" s="167"/>
      <c r="AV480" s="168"/>
      <c r="AW480" s="171"/>
      <c r="AX480" s="167"/>
      <c r="AY480" s="169"/>
      <c r="AZ480" s="169"/>
      <c r="BA480" s="169"/>
      <c r="BB480" s="168"/>
      <c r="BC480" s="168"/>
      <c r="BD480" s="169"/>
      <c r="BE480" s="168"/>
      <c r="BF480" s="168"/>
      <c r="BG480" s="167"/>
      <c r="BH480" s="167"/>
      <c r="BI480" s="187"/>
    </row>
    <row r="481" spans="1:61" x14ac:dyDescent="0.25">
      <c r="A481" s="183"/>
      <c r="H481" s="46"/>
      <c r="I481" s="46"/>
      <c r="L481" s="23"/>
      <c r="N481" s="23"/>
      <c r="AR481" s="3"/>
      <c r="AS481" s="36"/>
      <c r="AT481" s="167"/>
      <c r="AU481" s="167"/>
      <c r="AV481" s="168"/>
      <c r="AW481" s="171"/>
      <c r="AX481" s="167"/>
      <c r="AY481" s="169"/>
      <c r="AZ481" s="169"/>
      <c r="BA481" s="169"/>
      <c r="BB481" s="168"/>
      <c r="BC481" s="168"/>
      <c r="BD481" s="169"/>
      <c r="BE481" s="168"/>
      <c r="BF481" s="168"/>
      <c r="BG481" s="167"/>
      <c r="BH481" s="167"/>
      <c r="BI481" s="187"/>
    </row>
    <row r="482" spans="1:61" x14ac:dyDescent="0.25">
      <c r="A482" s="183"/>
      <c r="H482" s="46"/>
      <c r="I482" s="46"/>
      <c r="L482" s="23"/>
      <c r="N482" s="23"/>
      <c r="AR482" s="3"/>
      <c r="AS482" s="36"/>
      <c r="AT482" s="167"/>
      <c r="AU482" s="167"/>
      <c r="AV482" s="168"/>
      <c r="AW482" s="171"/>
      <c r="AX482" s="167"/>
      <c r="AY482" s="169"/>
      <c r="AZ482" s="169"/>
      <c r="BA482" s="169"/>
      <c r="BB482" s="168"/>
      <c r="BC482" s="168"/>
      <c r="BD482" s="169"/>
      <c r="BE482" s="168"/>
      <c r="BF482" s="168"/>
      <c r="BG482" s="167"/>
      <c r="BH482" s="167"/>
      <c r="BI482" s="187"/>
    </row>
    <row r="483" spans="1:61" x14ac:dyDescent="0.25">
      <c r="A483" s="183"/>
      <c r="H483" s="46"/>
      <c r="I483" s="46"/>
      <c r="L483" s="23"/>
      <c r="N483" s="23"/>
      <c r="AR483" s="3"/>
      <c r="AS483" s="36"/>
      <c r="AT483" s="167"/>
      <c r="AU483" s="167"/>
      <c r="AV483" s="168"/>
      <c r="AW483" s="171"/>
      <c r="AX483" s="167"/>
      <c r="AY483" s="169"/>
      <c r="AZ483" s="169"/>
      <c r="BA483" s="169"/>
      <c r="BB483" s="168"/>
      <c r="BC483" s="168"/>
      <c r="BD483" s="169"/>
      <c r="BE483" s="168"/>
      <c r="BF483" s="168"/>
      <c r="BG483" s="167"/>
      <c r="BH483" s="167"/>
      <c r="BI483" s="187"/>
    </row>
    <row r="484" spans="1:61" x14ac:dyDescent="0.25">
      <c r="A484" s="183"/>
      <c r="H484" s="46"/>
      <c r="I484" s="46"/>
      <c r="L484" s="23"/>
      <c r="N484" s="23"/>
      <c r="AR484" s="3"/>
      <c r="AS484" s="36"/>
      <c r="AT484" s="167"/>
      <c r="AU484" s="167"/>
      <c r="AV484" s="168"/>
      <c r="AW484" s="171"/>
      <c r="AX484" s="167"/>
      <c r="AY484" s="169"/>
      <c r="AZ484" s="169"/>
      <c r="BA484" s="169"/>
      <c r="BB484" s="168"/>
      <c r="BC484" s="168"/>
      <c r="BD484" s="169"/>
      <c r="BE484" s="168"/>
      <c r="BF484" s="168"/>
      <c r="BG484" s="167"/>
      <c r="BH484" s="167"/>
      <c r="BI484" s="187"/>
    </row>
    <row r="485" spans="1:61" x14ac:dyDescent="0.25">
      <c r="A485" s="183"/>
      <c r="H485" s="46"/>
      <c r="I485" s="46"/>
      <c r="L485" s="23"/>
      <c r="N485" s="23"/>
      <c r="AR485" s="3"/>
      <c r="AS485" s="36"/>
      <c r="AT485" s="167"/>
      <c r="AU485" s="167"/>
      <c r="AV485" s="168"/>
      <c r="AW485" s="171"/>
      <c r="AX485" s="167"/>
      <c r="AY485" s="169"/>
      <c r="AZ485" s="169"/>
      <c r="BA485" s="169"/>
      <c r="BB485" s="168"/>
      <c r="BC485" s="168"/>
      <c r="BD485" s="169"/>
      <c r="BE485" s="168"/>
      <c r="BF485" s="168"/>
      <c r="BG485" s="167"/>
      <c r="BH485" s="167"/>
      <c r="BI485" s="187"/>
    </row>
    <row r="486" spans="1:61" x14ac:dyDescent="0.25">
      <c r="A486" s="183"/>
      <c r="H486" s="46"/>
      <c r="I486" s="46"/>
      <c r="L486" s="23"/>
      <c r="N486" s="23"/>
      <c r="AR486" s="3"/>
      <c r="AS486" s="36"/>
      <c r="AT486" s="167"/>
      <c r="AU486" s="167"/>
      <c r="AV486" s="168"/>
      <c r="AW486" s="171"/>
      <c r="AX486" s="167"/>
      <c r="AY486" s="169"/>
      <c r="AZ486" s="169"/>
      <c r="BA486" s="169"/>
      <c r="BB486" s="168"/>
      <c r="BC486" s="168"/>
      <c r="BD486" s="169"/>
      <c r="BE486" s="168"/>
      <c r="BF486" s="168"/>
      <c r="BG486" s="167"/>
      <c r="BH486" s="167"/>
      <c r="BI486" s="187"/>
    </row>
    <row r="487" spans="1:61" x14ac:dyDescent="0.25">
      <c r="A487" s="183"/>
      <c r="H487" s="46"/>
      <c r="I487" s="46"/>
      <c r="L487" s="23"/>
      <c r="N487" s="23"/>
      <c r="AR487" s="3"/>
      <c r="AS487" s="36"/>
      <c r="AT487" s="167"/>
      <c r="AU487" s="167"/>
      <c r="AV487" s="168"/>
      <c r="AW487" s="171"/>
      <c r="AX487" s="167"/>
      <c r="AY487" s="169"/>
      <c r="AZ487" s="169"/>
      <c r="BA487" s="169"/>
      <c r="BB487" s="168"/>
      <c r="BC487" s="168"/>
      <c r="BD487" s="169"/>
      <c r="BE487" s="168"/>
      <c r="BF487" s="168"/>
      <c r="BG487" s="167"/>
      <c r="BH487" s="167"/>
      <c r="BI487" s="187"/>
    </row>
    <row r="488" spans="1:61" x14ac:dyDescent="0.25">
      <c r="A488" s="183"/>
      <c r="H488" s="46"/>
      <c r="I488" s="46"/>
      <c r="L488" s="23"/>
      <c r="N488" s="23"/>
      <c r="AR488" s="3"/>
      <c r="AS488" s="36"/>
      <c r="AT488" s="167"/>
      <c r="AU488" s="167"/>
      <c r="AV488" s="168"/>
      <c r="AW488" s="171"/>
      <c r="AX488" s="167"/>
      <c r="AY488" s="169"/>
      <c r="AZ488" s="169"/>
      <c r="BA488" s="169"/>
      <c r="BB488" s="168"/>
      <c r="BC488" s="168"/>
      <c r="BD488" s="169"/>
      <c r="BE488" s="168"/>
      <c r="BF488" s="168"/>
      <c r="BG488" s="167"/>
      <c r="BH488" s="167"/>
      <c r="BI488" s="187"/>
    </row>
    <row r="489" spans="1:61" x14ac:dyDescent="0.25">
      <c r="A489" s="183"/>
      <c r="H489" s="46"/>
      <c r="I489" s="46"/>
      <c r="L489" s="23"/>
      <c r="N489" s="23"/>
      <c r="AR489" s="3"/>
      <c r="AS489" s="36"/>
      <c r="AT489" s="167"/>
      <c r="AU489" s="167"/>
      <c r="AV489" s="168"/>
      <c r="AW489" s="171"/>
      <c r="AX489" s="167"/>
      <c r="AY489" s="169"/>
      <c r="AZ489" s="169"/>
      <c r="BA489" s="169"/>
      <c r="BB489" s="168"/>
      <c r="BC489" s="168"/>
      <c r="BD489" s="169"/>
      <c r="BE489" s="168"/>
      <c r="BF489" s="168"/>
      <c r="BG489" s="167"/>
      <c r="BH489" s="167"/>
      <c r="BI489" s="187"/>
    </row>
    <row r="490" spans="1:61" x14ac:dyDescent="0.25">
      <c r="A490" s="183"/>
      <c r="H490" s="46"/>
      <c r="I490" s="46"/>
      <c r="L490" s="23"/>
      <c r="N490" s="23"/>
      <c r="AR490" s="3"/>
      <c r="AS490" s="36"/>
      <c r="AT490" s="167"/>
      <c r="AU490" s="167"/>
      <c r="AV490" s="168"/>
      <c r="AW490" s="171"/>
      <c r="AX490" s="167"/>
      <c r="AY490" s="169"/>
      <c r="AZ490" s="169"/>
      <c r="BA490" s="169"/>
      <c r="BB490" s="168"/>
      <c r="BC490" s="168"/>
      <c r="BD490" s="169"/>
      <c r="BE490" s="168"/>
      <c r="BF490" s="168"/>
      <c r="BG490" s="167"/>
      <c r="BH490" s="167"/>
      <c r="BI490" s="187"/>
    </row>
    <row r="491" spans="1:61" x14ac:dyDescent="0.25">
      <c r="A491" s="183"/>
      <c r="H491" s="46"/>
      <c r="I491" s="46"/>
      <c r="L491" s="23"/>
      <c r="N491" s="23"/>
      <c r="AR491" s="3"/>
      <c r="AS491" s="36"/>
      <c r="AT491" s="167"/>
      <c r="AU491" s="167"/>
      <c r="AV491" s="168"/>
      <c r="AW491" s="171"/>
      <c r="AX491" s="167"/>
      <c r="AY491" s="169"/>
      <c r="AZ491" s="169"/>
      <c r="BA491" s="169"/>
      <c r="BB491" s="168"/>
      <c r="BC491" s="168"/>
      <c r="BD491" s="169"/>
      <c r="BE491" s="168"/>
      <c r="BF491" s="168"/>
      <c r="BG491" s="167"/>
      <c r="BH491" s="167"/>
      <c r="BI491" s="187"/>
    </row>
    <row r="492" spans="1:61" x14ac:dyDescent="0.25">
      <c r="A492" s="183"/>
      <c r="H492" s="46"/>
      <c r="I492" s="46"/>
      <c r="L492" s="23"/>
      <c r="N492" s="23"/>
      <c r="AR492" s="3"/>
      <c r="AS492" s="36"/>
      <c r="AT492" s="167"/>
      <c r="AU492" s="167"/>
      <c r="AV492" s="168"/>
      <c r="AW492" s="171"/>
      <c r="AX492" s="167"/>
      <c r="AY492" s="169"/>
      <c r="AZ492" s="169"/>
      <c r="BA492" s="169"/>
      <c r="BB492" s="168"/>
      <c r="BC492" s="168"/>
      <c r="BD492" s="169"/>
      <c r="BE492" s="168"/>
      <c r="BF492" s="168"/>
      <c r="BG492" s="167"/>
      <c r="BH492" s="167"/>
      <c r="BI492" s="187"/>
    </row>
    <row r="493" spans="1:61" x14ac:dyDescent="0.25">
      <c r="A493" s="183"/>
      <c r="H493" s="46"/>
      <c r="I493" s="46"/>
      <c r="L493" s="23"/>
      <c r="N493" s="23"/>
      <c r="AR493" s="3"/>
      <c r="AS493" s="36"/>
      <c r="AT493" s="167"/>
      <c r="AU493" s="167"/>
      <c r="AV493" s="168"/>
      <c r="AW493" s="171"/>
      <c r="AX493" s="167"/>
      <c r="AY493" s="169"/>
      <c r="AZ493" s="169"/>
      <c r="BA493" s="169"/>
      <c r="BB493" s="168"/>
      <c r="BC493" s="168"/>
      <c r="BD493" s="169"/>
      <c r="BE493" s="168"/>
      <c r="BF493" s="168"/>
      <c r="BG493" s="167"/>
      <c r="BH493" s="167"/>
      <c r="BI493" s="187"/>
    </row>
    <row r="494" spans="1:61" x14ac:dyDescent="0.25">
      <c r="A494" s="183"/>
      <c r="H494" s="46"/>
      <c r="I494" s="46"/>
      <c r="L494" s="23"/>
      <c r="N494" s="23"/>
      <c r="AR494" s="3"/>
      <c r="AS494" s="36"/>
      <c r="AT494" s="167"/>
      <c r="AU494" s="167"/>
      <c r="AV494" s="168"/>
      <c r="AW494" s="171"/>
      <c r="AX494" s="167"/>
      <c r="AY494" s="169"/>
      <c r="AZ494" s="169"/>
      <c r="BA494" s="169"/>
      <c r="BB494" s="168"/>
      <c r="BC494" s="168"/>
      <c r="BD494" s="169"/>
      <c r="BE494" s="168"/>
      <c r="BF494" s="168"/>
      <c r="BG494" s="167"/>
      <c r="BH494" s="167"/>
      <c r="BI494" s="187"/>
    </row>
    <row r="495" spans="1:61" x14ac:dyDescent="0.25">
      <c r="A495" s="183"/>
      <c r="H495" s="46"/>
      <c r="I495" s="46"/>
      <c r="L495" s="23"/>
      <c r="N495" s="23"/>
      <c r="AR495" s="3"/>
      <c r="AS495" s="36"/>
      <c r="AT495" s="167"/>
      <c r="AU495" s="167"/>
      <c r="AV495" s="168"/>
      <c r="AW495" s="171"/>
      <c r="AX495" s="167"/>
      <c r="AY495" s="169"/>
      <c r="AZ495" s="169"/>
      <c r="BA495" s="169"/>
      <c r="BB495" s="168"/>
      <c r="BC495" s="168"/>
      <c r="BD495" s="169"/>
      <c r="BE495" s="168"/>
      <c r="BF495" s="168"/>
      <c r="BG495" s="167"/>
      <c r="BH495" s="167"/>
      <c r="BI495" s="187"/>
    </row>
    <row r="496" spans="1:61" x14ac:dyDescent="0.25">
      <c r="A496" s="183"/>
      <c r="H496" s="46"/>
      <c r="I496" s="46"/>
      <c r="L496" s="23"/>
      <c r="N496" s="23"/>
      <c r="AR496" s="3"/>
      <c r="AS496" s="36"/>
      <c r="AT496" s="167"/>
      <c r="AU496" s="167"/>
      <c r="AV496" s="168"/>
      <c r="AW496" s="171"/>
      <c r="AX496" s="167"/>
      <c r="AY496" s="169"/>
      <c r="AZ496" s="169"/>
      <c r="BA496" s="169"/>
      <c r="BB496" s="168"/>
      <c r="BC496" s="168"/>
      <c r="BD496" s="169"/>
      <c r="BE496" s="168"/>
      <c r="BF496" s="168"/>
      <c r="BG496" s="167"/>
      <c r="BH496" s="167"/>
      <c r="BI496" s="187"/>
    </row>
    <row r="497" spans="1:61" x14ac:dyDescent="0.25">
      <c r="A497" s="183"/>
      <c r="H497" s="46"/>
      <c r="I497" s="46"/>
      <c r="L497" s="23"/>
      <c r="N497" s="23"/>
      <c r="AR497" s="3"/>
      <c r="AS497" s="36"/>
      <c r="AT497" s="167"/>
      <c r="AU497" s="167"/>
      <c r="AV497" s="168"/>
      <c r="AW497" s="171"/>
      <c r="AX497" s="167"/>
      <c r="AY497" s="169"/>
      <c r="AZ497" s="169"/>
      <c r="BA497" s="169"/>
      <c r="BB497" s="168"/>
      <c r="BC497" s="168"/>
      <c r="BD497" s="169"/>
      <c r="BE497" s="168"/>
      <c r="BF497" s="168"/>
      <c r="BG497" s="167"/>
      <c r="BH497" s="167"/>
      <c r="BI497" s="187"/>
    </row>
    <row r="498" spans="1:61" x14ac:dyDescent="0.25">
      <c r="A498" s="183"/>
      <c r="H498" s="46"/>
      <c r="I498" s="46"/>
      <c r="L498" s="23"/>
      <c r="N498" s="23"/>
      <c r="AR498" s="3"/>
      <c r="AS498" s="36"/>
      <c r="AT498" s="167"/>
      <c r="AU498" s="167"/>
      <c r="AV498" s="168"/>
      <c r="AW498" s="171"/>
      <c r="AX498" s="167"/>
      <c r="AY498" s="169"/>
      <c r="AZ498" s="169"/>
      <c r="BA498" s="169"/>
      <c r="BB498" s="168"/>
      <c r="BC498" s="168"/>
      <c r="BD498" s="169"/>
      <c r="BE498" s="168"/>
      <c r="BF498" s="168"/>
      <c r="BG498" s="167"/>
      <c r="BH498" s="167"/>
      <c r="BI498" s="187"/>
    </row>
    <row r="499" spans="1:61" x14ac:dyDescent="0.25">
      <c r="A499" s="183"/>
      <c r="H499" s="46"/>
      <c r="I499" s="46"/>
      <c r="L499" s="23"/>
      <c r="N499" s="23"/>
      <c r="AR499" s="3"/>
      <c r="AS499" s="36"/>
      <c r="AT499" s="167"/>
      <c r="AU499" s="167"/>
      <c r="AV499" s="168"/>
      <c r="AW499" s="171"/>
      <c r="AX499" s="167"/>
      <c r="AY499" s="169"/>
      <c r="AZ499" s="169"/>
      <c r="BA499" s="169"/>
      <c r="BB499" s="168"/>
      <c r="BC499" s="168"/>
      <c r="BD499" s="169"/>
      <c r="BE499" s="168"/>
      <c r="BF499" s="168"/>
      <c r="BG499" s="167"/>
      <c r="BH499" s="167"/>
      <c r="BI499" s="187"/>
    </row>
    <row r="500" spans="1:61" x14ac:dyDescent="0.25">
      <c r="A500" s="183"/>
      <c r="H500" s="46"/>
      <c r="I500" s="46"/>
      <c r="L500" s="23"/>
      <c r="N500" s="23"/>
      <c r="AR500" s="3"/>
      <c r="AS500" s="36"/>
      <c r="AT500" s="167"/>
      <c r="AU500" s="167"/>
      <c r="AV500" s="168"/>
      <c r="AW500" s="171"/>
      <c r="AX500" s="167"/>
      <c r="AY500" s="169"/>
      <c r="AZ500" s="169"/>
      <c r="BA500" s="169"/>
      <c r="BB500" s="168"/>
      <c r="BC500" s="168"/>
      <c r="BD500" s="169"/>
      <c r="BE500" s="168"/>
      <c r="BF500" s="168"/>
      <c r="BG500" s="167"/>
      <c r="BH500" s="167"/>
      <c r="BI500" s="187"/>
    </row>
    <row r="501" spans="1:61" x14ac:dyDescent="0.25">
      <c r="A501" s="183"/>
      <c r="H501" s="46"/>
      <c r="I501" s="46"/>
      <c r="L501" s="23"/>
      <c r="N501" s="23"/>
      <c r="AR501" s="3"/>
      <c r="AS501" s="36"/>
      <c r="AT501" s="167"/>
      <c r="AU501" s="167"/>
      <c r="AV501" s="168"/>
      <c r="AW501" s="171"/>
      <c r="AX501" s="167"/>
      <c r="AY501" s="169"/>
      <c r="AZ501" s="169"/>
      <c r="BA501" s="169"/>
      <c r="BB501" s="168"/>
      <c r="BC501" s="168"/>
      <c r="BD501" s="169"/>
      <c r="BE501" s="168"/>
      <c r="BF501" s="168"/>
      <c r="BG501" s="167"/>
      <c r="BH501" s="167"/>
      <c r="BI501" s="187"/>
    </row>
    <row r="502" spans="1:61" x14ac:dyDescent="0.25">
      <c r="A502" s="183"/>
      <c r="H502" s="46"/>
      <c r="I502" s="46"/>
      <c r="L502" s="23"/>
      <c r="N502" s="23"/>
      <c r="AR502" s="3"/>
      <c r="AS502" s="36"/>
      <c r="AT502" s="167"/>
      <c r="AU502" s="167"/>
      <c r="AV502" s="168"/>
      <c r="AW502" s="171"/>
      <c r="AX502" s="167"/>
      <c r="AY502" s="169"/>
      <c r="AZ502" s="169"/>
      <c r="BA502" s="169"/>
      <c r="BB502" s="168"/>
      <c r="BC502" s="168"/>
      <c r="BD502" s="169"/>
      <c r="BE502" s="168"/>
      <c r="BF502" s="168"/>
      <c r="BG502" s="167"/>
      <c r="BH502" s="167"/>
      <c r="BI502" s="187"/>
    </row>
    <row r="503" spans="1:61" x14ac:dyDescent="0.25">
      <c r="A503" s="183"/>
      <c r="H503" s="46"/>
      <c r="I503" s="46"/>
      <c r="L503" s="23"/>
      <c r="N503" s="23"/>
      <c r="AR503" s="3"/>
      <c r="AS503" s="36"/>
      <c r="AT503" s="167"/>
      <c r="AU503" s="167"/>
      <c r="AV503" s="168"/>
      <c r="AW503" s="171"/>
      <c r="AX503" s="167"/>
      <c r="AY503" s="169"/>
      <c r="AZ503" s="169"/>
      <c r="BA503" s="169"/>
      <c r="BB503" s="168"/>
      <c r="BC503" s="168"/>
      <c r="BD503" s="169"/>
      <c r="BE503" s="168"/>
      <c r="BF503" s="168"/>
      <c r="BG503" s="167"/>
      <c r="BH503" s="167"/>
      <c r="BI503" s="187"/>
    </row>
    <row r="504" spans="1:61" x14ac:dyDescent="0.25">
      <c r="A504" s="183"/>
      <c r="H504" s="46"/>
      <c r="I504" s="46"/>
      <c r="L504" s="23"/>
      <c r="N504" s="23"/>
      <c r="AR504" s="3"/>
      <c r="AS504" s="36"/>
      <c r="AT504" s="167"/>
      <c r="AU504" s="167"/>
      <c r="AV504" s="168"/>
      <c r="AW504" s="171"/>
      <c r="AX504" s="167"/>
      <c r="AY504" s="169"/>
      <c r="AZ504" s="169"/>
      <c r="BA504" s="169"/>
      <c r="BB504" s="168"/>
      <c r="BC504" s="168"/>
      <c r="BD504" s="169"/>
      <c r="BE504" s="168"/>
      <c r="BF504" s="168"/>
      <c r="BG504" s="167"/>
      <c r="BH504" s="167"/>
      <c r="BI504" s="187"/>
    </row>
    <row r="505" spans="1:61" x14ac:dyDescent="0.25">
      <c r="A505" s="183"/>
      <c r="H505" s="46"/>
      <c r="I505" s="46"/>
      <c r="L505" s="23"/>
      <c r="N505" s="23"/>
      <c r="AR505" s="3"/>
      <c r="AS505" s="36"/>
      <c r="AT505" s="167"/>
      <c r="AU505" s="167"/>
      <c r="AV505" s="168"/>
      <c r="AW505" s="171"/>
      <c r="AX505" s="167"/>
      <c r="AY505" s="169"/>
      <c r="AZ505" s="169"/>
      <c r="BA505" s="169"/>
      <c r="BB505" s="168"/>
      <c r="BC505" s="168"/>
      <c r="BD505" s="169"/>
      <c r="BE505" s="168"/>
      <c r="BF505" s="168"/>
      <c r="BG505" s="167"/>
      <c r="BH505" s="167"/>
      <c r="BI505" s="187"/>
    </row>
    <row r="506" spans="1:61" x14ac:dyDescent="0.25">
      <c r="A506" s="183"/>
      <c r="H506" s="46"/>
      <c r="I506" s="46"/>
      <c r="L506" s="23"/>
      <c r="N506" s="23"/>
      <c r="AR506" s="3"/>
      <c r="AS506" s="36"/>
      <c r="AT506" s="167"/>
      <c r="AU506" s="167"/>
      <c r="AV506" s="168"/>
      <c r="AW506" s="171"/>
      <c r="AX506" s="167"/>
      <c r="AY506" s="169"/>
      <c r="AZ506" s="169"/>
      <c r="BA506" s="169"/>
      <c r="BB506" s="168"/>
      <c r="BC506" s="168"/>
      <c r="BD506" s="169"/>
      <c r="BE506" s="168"/>
      <c r="BF506" s="168"/>
      <c r="BG506" s="167"/>
      <c r="BH506" s="167"/>
      <c r="BI506" s="187"/>
    </row>
    <row r="507" spans="1:61" x14ac:dyDescent="0.25">
      <c r="A507" s="183"/>
      <c r="H507" s="46"/>
      <c r="I507" s="46"/>
      <c r="L507" s="23"/>
      <c r="N507" s="23"/>
      <c r="AR507" s="3"/>
      <c r="AS507" s="36"/>
      <c r="AT507" s="167"/>
      <c r="AU507" s="167"/>
      <c r="AV507" s="168"/>
      <c r="AW507" s="171"/>
      <c r="AX507" s="167"/>
      <c r="AY507" s="169"/>
      <c r="AZ507" s="169"/>
      <c r="BA507" s="169"/>
      <c r="BB507" s="168"/>
      <c r="BC507" s="168"/>
      <c r="BD507" s="169"/>
      <c r="BE507" s="168"/>
      <c r="BF507" s="168"/>
      <c r="BG507" s="167"/>
      <c r="BH507" s="167"/>
      <c r="BI507" s="187"/>
    </row>
    <row r="508" spans="1:61" x14ac:dyDescent="0.25">
      <c r="A508" s="183"/>
      <c r="H508" s="46"/>
      <c r="I508" s="46"/>
      <c r="L508" s="23"/>
      <c r="N508" s="23"/>
      <c r="AR508" s="3"/>
      <c r="AS508" s="36"/>
      <c r="AT508" s="167"/>
      <c r="AU508" s="167"/>
      <c r="AV508" s="168"/>
      <c r="AW508" s="171"/>
      <c r="AX508" s="167"/>
      <c r="AY508" s="169"/>
      <c r="AZ508" s="169"/>
      <c r="BA508" s="169"/>
      <c r="BB508" s="168"/>
      <c r="BC508" s="168"/>
      <c r="BD508" s="169"/>
      <c r="BE508" s="168"/>
      <c r="BF508" s="168"/>
      <c r="BG508" s="167"/>
      <c r="BH508" s="167"/>
      <c r="BI508" s="187"/>
    </row>
    <row r="509" spans="1:61" x14ac:dyDescent="0.25">
      <c r="A509" s="183"/>
      <c r="H509" s="46"/>
      <c r="I509" s="46"/>
      <c r="L509" s="23"/>
      <c r="N509" s="23"/>
      <c r="AR509" s="3"/>
      <c r="AS509" s="36"/>
      <c r="AT509" s="167"/>
      <c r="AU509" s="167"/>
      <c r="AV509" s="168"/>
      <c r="AW509" s="171"/>
      <c r="AX509" s="167"/>
      <c r="AY509" s="169"/>
      <c r="AZ509" s="169"/>
      <c r="BA509" s="169"/>
      <c r="BB509" s="168"/>
      <c r="BC509" s="168"/>
      <c r="BD509" s="169"/>
      <c r="BE509" s="168"/>
      <c r="BF509" s="168"/>
      <c r="BG509" s="167"/>
      <c r="BH509" s="167"/>
      <c r="BI509" s="187"/>
    </row>
    <row r="510" spans="1:61" x14ac:dyDescent="0.25">
      <c r="A510" s="183"/>
      <c r="H510" s="46"/>
      <c r="I510" s="46"/>
      <c r="L510" s="23"/>
      <c r="N510" s="23"/>
      <c r="AR510" s="3"/>
      <c r="AS510" s="36"/>
      <c r="AT510" s="167"/>
      <c r="AU510" s="167"/>
      <c r="AV510" s="168"/>
      <c r="AW510" s="171"/>
      <c r="AX510" s="167"/>
      <c r="AY510" s="169"/>
      <c r="AZ510" s="169"/>
      <c r="BA510" s="169"/>
      <c r="BB510" s="168"/>
      <c r="BC510" s="168"/>
      <c r="BD510" s="169"/>
      <c r="BE510" s="168"/>
      <c r="BF510" s="168"/>
      <c r="BG510" s="167"/>
      <c r="BH510" s="167"/>
      <c r="BI510" s="187"/>
    </row>
    <row r="511" spans="1:61" x14ac:dyDescent="0.25">
      <c r="A511" s="183"/>
      <c r="H511" s="46"/>
      <c r="I511" s="46"/>
      <c r="L511" s="23"/>
      <c r="N511" s="23"/>
      <c r="AR511" s="3"/>
      <c r="AS511" s="36"/>
      <c r="AT511" s="167"/>
      <c r="AU511" s="167"/>
      <c r="AV511" s="168"/>
      <c r="AW511" s="171"/>
      <c r="AX511" s="167"/>
      <c r="AY511" s="169"/>
      <c r="AZ511" s="169"/>
      <c r="BA511" s="169"/>
      <c r="BB511" s="168"/>
      <c r="BC511" s="168"/>
      <c r="BD511" s="169"/>
      <c r="BE511" s="168"/>
      <c r="BF511" s="168"/>
      <c r="BG511" s="167"/>
      <c r="BH511" s="167"/>
      <c r="BI511" s="187"/>
    </row>
    <row r="512" spans="1:61" x14ac:dyDescent="0.25">
      <c r="A512" s="183"/>
      <c r="H512" s="46"/>
      <c r="I512" s="46"/>
      <c r="L512" s="23"/>
      <c r="N512" s="23"/>
      <c r="AR512" s="3"/>
      <c r="AS512" s="36"/>
      <c r="AT512" s="167"/>
      <c r="AU512" s="167"/>
      <c r="AV512" s="168"/>
      <c r="AW512" s="171"/>
      <c r="AX512" s="167"/>
      <c r="AY512" s="169"/>
      <c r="AZ512" s="169"/>
      <c r="BA512" s="169"/>
      <c r="BB512" s="168"/>
      <c r="BC512" s="168"/>
      <c r="BD512" s="169"/>
      <c r="BE512" s="168"/>
      <c r="BF512" s="168"/>
      <c r="BG512" s="167"/>
      <c r="BH512" s="167"/>
      <c r="BI512" s="187"/>
    </row>
    <row r="513" spans="1:61" x14ac:dyDescent="0.25">
      <c r="A513" s="183"/>
      <c r="H513" s="46"/>
      <c r="I513" s="46"/>
      <c r="L513" s="23"/>
      <c r="N513" s="23"/>
      <c r="AR513" s="3"/>
      <c r="AS513" s="36"/>
      <c r="AT513" s="167"/>
      <c r="AU513" s="167"/>
      <c r="AV513" s="168"/>
      <c r="AW513" s="171"/>
      <c r="AX513" s="167"/>
      <c r="AY513" s="169"/>
      <c r="AZ513" s="169"/>
      <c r="BA513" s="169"/>
      <c r="BB513" s="168"/>
      <c r="BC513" s="168"/>
      <c r="BD513" s="169"/>
      <c r="BE513" s="168"/>
      <c r="BF513" s="168"/>
      <c r="BG513" s="167"/>
      <c r="BH513" s="167"/>
      <c r="BI513" s="187"/>
    </row>
    <row r="514" spans="1:61" x14ac:dyDescent="0.25">
      <c r="A514" s="183"/>
      <c r="H514" s="46"/>
      <c r="I514" s="46"/>
      <c r="L514" s="23"/>
      <c r="N514" s="23"/>
      <c r="AR514" s="3"/>
      <c r="AS514" s="36"/>
      <c r="AT514" s="167"/>
      <c r="AU514" s="167"/>
      <c r="AV514" s="168"/>
      <c r="AW514" s="171"/>
      <c r="AX514" s="167"/>
      <c r="AY514" s="169"/>
      <c r="AZ514" s="169"/>
      <c r="BA514" s="169"/>
      <c r="BB514" s="168"/>
      <c r="BC514" s="168"/>
      <c r="BD514" s="169"/>
      <c r="BE514" s="168"/>
      <c r="BF514" s="168"/>
      <c r="BG514" s="167"/>
      <c r="BH514" s="167"/>
      <c r="BI514" s="187"/>
    </row>
    <row r="515" spans="1:61" x14ac:dyDescent="0.25">
      <c r="A515" s="183"/>
      <c r="H515" s="46"/>
      <c r="I515" s="46"/>
      <c r="L515" s="23"/>
      <c r="N515" s="23"/>
      <c r="AR515" s="3"/>
      <c r="AS515" s="36"/>
      <c r="AT515" s="167"/>
      <c r="AU515" s="167"/>
      <c r="AV515" s="168"/>
      <c r="AW515" s="171"/>
      <c r="AX515" s="167"/>
      <c r="AY515" s="169"/>
      <c r="AZ515" s="169"/>
      <c r="BA515" s="169"/>
      <c r="BB515" s="168"/>
      <c r="BC515" s="168"/>
      <c r="BD515" s="169"/>
      <c r="BE515" s="168"/>
      <c r="BF515" s="168"/>
      <c r="BG515" s="167"/>
      <c r="BH515" s="167"/>
      <c r="BI515" s="187"/>
    </row>
    <row r="516" spans="1:61" x14ac:dyDescent="0.25">
      <c r="A516" s="183"/>
      <c r="H516" s="46"/>
      <c r="I516" s="46"/>
      <c r="L516" s="23"/>
      <c r="N516" s="23"/>
      <c r="AR516" s="3"/>
      <c r="AS516" s="36"/>
      <c r="AT516" s="167"/>
      <c r="AU516" s="167"/>
      <c r="AV516" s="168"/>
      <c r="AW516" s="171"/>
      <c r="AX516" s="167"/>
      <c r="AY516" s="169"/>
      <c r="AZ516" s="169"/>
      <c r="BA516" s="169"/>
      <c r="BB516" s="168"/>
      <c r="BC516" s="168"/>
      <c r="BD516" s="169"/>
      <c r="BE516" s="168"/>
      <c r="BF516" s="168"/>
      <c r="BG516" s="167"/>
      <c r="BH516" s="167"/>
      <c r="BI516" s="187"/>
    </row>
    <row r="517" spans="1:61" x14ac:dyDescent="0.25">
      <c r="A517" s="183"/>
      <c r="H517" s="46"/>
      <c r="I517" s="46"/>
      <c r="L517" s="23"/>
      <c r="N517" s="23"/>
      <c r="AR517" s="3"/>
      <c r="AS517" s="36"/>
      <c r="AT517" s="167"/>
      <c r="AU517" s="167"/>
      <c r="AV517" s="168"/>
      <c r="AW517" s="171"/>
      <c r="AX517" s="167"/>
      <c r="AY517" s="169"/>
      <c r="AZ517" s="169"/>
      <c r="BA517" s="169"/>
      <c r="BB517" s="168"/>
      <c r="BC517" s="168"/>
      <c r="BD517" s="169"/>
      <c r="BE517" s="168"/>
      <c r="BF517" s="168"/>
      <c r="BG517" s="167"/>
      <c r="BH517" s="167"/>
      <c r="BI517" s="187"/>
    </row>
    <row r="518" spans="1:61" x14ac:dyDescent="0.25">
      <c r="A518" s="183"/>
      <c r="H518" s="46"/>
      <c r="I518" s="46"/>
      <c r="L518" s="23"/>
      <c r="N518" s="23"/>
      <c r="AR518" s="3"/>
      <c r="AS518" s="36"/>
      <c r="AT518" s="167"/>
      <c r="AU518" s="167"/>
      <c r="AV518" s="168"/>
      <c r="AW518" s="171"/>
      <c r="AX518" s="167"/>
      <c r="AY518" s="169"/>
      <c r="AZ518" s="169"/>
      <c r="BA518" s="169"/>
      <c r="BB518" s="168"/>
      <c r="BC518" s="168"/>
      <c r="BD518" s="169"/>
      <c r="BE518" s="168"/>
      <c r="BF518" s="168"/>
      <c r="BG518" s="167"/>
      <c r="BH518" s="167"/>
      <c r="BI518" s="187"/>
    </row>
    <row r="519" spans="1:61" x14ac:dyDescent="0.25">
      <c r="A519" s="183"/>
      <c r="H519" s="46"/>
      <c r="I519" s="46"/>
      <c r="L519" s="23"/>
      <c r="N519" s="23"/>
      <c r="AR519" s="3"/>
      <c r="AS519" s="36"/>
      <c r="AT519" s="167"/>
      <c r="AU519" s="167"/>
      <c r="AV519" s="168"/>
      <c r="AW519" s="171"/>
      <c r="AX519" s="167"/>
      <c r="AY519" s="169"/>
      <c r="AZ519" s="169"/>
      <c r="BA519" s="169"/>
      <c r="BB519" s="168"/>
      <c r="BC519" s="168"/>
      <c r="BD519" s="169"/>
      <c r="BE519" s="168"/>
      <c r="BF519" s="168"/>
      <c r="BG519" s="167"/>
      <c r="BH519" s="167"/>
      <c r="BI519" s="187"/>
    </row>
    <row r="520" spans="1:61" x14ac:dyDescent="0.25">
      <c r="A520" s="183"/>
      <c r="H520" s="46"/>
      <c r="I520" s="46"/>
      <c r="L520" s="23"/>
      <c r="N520" s="23"/>
      <c r="AR520" s="3"/>
      <c r="AS520" s="36"/>
      <c r="AT520" s="167"/>
      <c r="AU520" s="167"/>
      <c r="AV520" s="168"/>
      <c r="AW520" s="171"/>
      <c r="AX520" s="167"/>
      <c r="AY520" s="169"/>
      <c r="AZ520" s="169"/>
      <c r="BA520" s="169"/>
      <c r="BB520" s="168"/>
      <c r="BC520" s="168"/>
      <c r="BD520" s="169"/>
      <c r="BE520" s="168"/>
      <c r="BF520" s="168"/>
      <c r="BG520" s="167"/>
      <c r="BH520" s="167"/>
      <c r="BI520" s="187"/>
    </row>
    <row r="521" spans="1:61" x14ac:dyDescent="0.25">
      <c r="A521" s="183"/>
      <c r="H521" s="46"/>
      <c r="I521" s="46"/>
      <c r="L521" s="23"/>
      <c r="N521" s="23"/>
      <c r="AR521" s="3"/>
      <c r="AS521" s="36"/>
      <c r="AT521" s="167"/>
      <c r="AU521" s="167"/>
      <c r="AV521" s="168"/>
      <c r="AW521" s="171"/>
      <c r="AX521" s="167"/>
      <c r="AY521" s="169"/>
      <c r="AZ521" s="169"/>
      <c r="BA521" s="169"/>
      <c r="BB521" s="168"/>
      <c r="BC521" s="168"/>
      <c r="BD521" s="169"/>
      <c r="BE521" s="168"/>
      <c r="BF521" s="168"/>
      <c r="BG521" s="167"/>
      <c r="BH521" s="167"/>
      <c r="BI521" s="187"/>
    </row>
    <row r="522" spans="1:61" x14ac:dyDescent="0.25">
      <c r="A522" s="183"/>
      <c r="H522" s="46"/>
      <c r="I522" s="46"/>
      <c r="L522" s="23"/>
      <c r="N522" s="23"/>
      <c r="AR522" s="3"/>
      <c r="AS522" s="36"/>
      <c r="AT522" s="167"/>
      <c r="AU522" s="167"/>
      <c r="AV522" s="168"/>
      <c r="AW522" s="171"/>
      <c r="AX522" s="167"/>
      <c r="AY522" s="169"/>
      <c r="AZ522" s="169"/>
      <c r="BA522" s="169"/>
      <c r="BB522" s="168"/>
      <c r="BC522" s="168"/>
      <c r="BD522" s="169"/>
      <c r="BE522" s="168"/>
      <c r="BF522" s="168"/>
      <c r="BG522" s="167"/>
      <c r="BH522" s="167"/>
      <c r="BI522" s="187"/>
    </row>
    <row r="523" spans="1:61" x14ac:dyDescent="0.25">
      <c r="A523" s="183"/>
      <c r="H523" s="46"/>
      <c r="I523" s="46"/>
      <c r="L523" s="23"/>
      <c r="N523" s="23"/>
      <c r="AR523" s="3"/>
      <c r="AS523" s="36"/>
      <c r="AT523" s="167"/>
      <c r="AU523" s="167"/>
      <c r="AV523" s="168"/>
      <c r="AW523" s="171"/>
      <c r="AX523" s="167"/>
      <c r="AY523" s="169"/>
      <c r="AZ523" s="169"/>
      <c r="BA523" s="169"/>
      <c r="BB523" s="168"/>
      <c r="BC523" s="168"/>
      <c r="BD523" s="169"/>
      <c r="BE523" s="168"/>
      <c r="BF523" s="168"/>
      <c r="BG523" s="167"/>
      <c r="BH523" s="167"/>
      <c r="BI523" s="187"/>
    </row>
    <row r="524" spans="1:61" x14ac:dyDescent="0.25">
      <c r="A524" s="183"/>
      <c r="H524" s="46"/>
      <c r="I524" s="46"/>
      <c r="L524" s="23"/>
      <c r="N524" s="23"/>
      <c r="AR524" s="3"/>
      <c r="AS524" s="36"/>
      <c r="AT524" s="167"/>
      <c r="AU524" s="167"/>
      <c r="AV524" s="168"/>
      <c r="AW524" s="171"/>
      <c r="AX524" s="167"/>
      <c r="AY524" s="169"/>
      <c r="AZ524" s="169"/>
      <c r="BA524" s="169"/>
      <c r="BB524" s="168"/>
      <c r="BC524" s="168"/>
      <c r="BD524" s="169"/>
      <c r="BE524" s="168"/>
      <c r="BF524" s="168"/>
      <c r="BG524" s="167"/>
      <c r="BH524" s="167"/>
      <c r="BI524" s="187"/>
    </row>
    <row r="525" spans="1:61" x14ac:dyDescent="0.25">
      <c r="A525" s="183"/>
      <c r="H525" s="46"/>
      <c r="I525" s="46"/>
      <c r="L525" s="23"/>
      <c r="N525" s="23"/>
      <c r="AR525" s="3"/>
      <c r="AS525" s="36"/>
      <c r="AT525" s="167"/>
      <c r="AU525" s="167"/>
      <c r="AV525" s="168"/>
      <c r="AW525" s="171"/>
      <c r="AX525" s="167"/>
      <c r="AY525" s="169"/>
      <c r="AZ525" s="169"/>
      <c r="BA525" s="169"/>
      <c r="BB525" s="168"/>
      <c r="BC525" s="168"/>
      <c r="BD525" s="169"/>
      <c r="BE525" s="168"/>
      <c r="BF525" s="168"/>
      <c r="BG525" s="167"/>
      <c r="BH525" s="167"/>
      <c r="BI525" s="187"/>
    </row>
    <row r="526" spans="1:61" x14ac:dyDescent="0.25">
      <c r="A526" s="183"/>
      <c r="H526" s="46"/>
      <c r="I526" s="46"/>
      <c r="L526" s="23"/>
      <c r="N526" s="23"/>
      <c r="AR526" s="3"/>
      <c r="AS526" s="36"/>
      <c r="AT526" s="167"/>
      <c r="AU526" s="167"/>
      <c r="AV526" s="168"/>
      <c r="AW526" s="171"/>
      <c r="AX526" s="167"/>
      <c r="AY526" s="169"/>
      <c r="AZ526" s="169"/>
      <c r="BA526" s="169"/>
      <c r="BB526" s="168"/>
      <c r="BC526" s="168"/>
      <c r="BD526" s="169"/>
      <c r="BE526" s="168"/>
      <c r="BF526" s="168"/>
      <c r="BG526" s="167"/>
      <c r="BH526" s="167"/>
      <c r="BI526" s="187"/>
    </row>
    <row r="527" spans="1:61" x14ac:dyDescent="0.25">
      <c r="A527" s="183"/>
      <c r="H527" s="46"/>
      <c r="I527" s="46"/>
      <c r="L527" s="23"/>
      <c r="N527" s="23"/>
      <c r="AR527" s="3"/>
      <c r="AS527" s="36"/>
      <c r="AT527" s="167"/>
      <c r="AU527" s="167"/>
      <c r="AV527" s="168"/>
      <c r="AW527" s="171"/>
      <c r="AX527" s="167"/>
      <c r="AY527" s="169"/>
      <c r="AZ527" s="169"/>
      <c r="BA527" s="169"/>
      <c r="BB527" s="168"/>
      <c r="BC527" s="168"/>
      <c r="BD527" s="169"/>
      <c r="BE527" s="168"/>
      <c r="BF527" s="168"/>
      <c r="BG527" s="167"/>
      <c r="BH527" s="167"/>
      <c r="BI527" s="187"/>
    </row>
    <row r="528" spans="1:61" x14ac:dyDescent="0.25">
      <c r="A528" s="183"/>
      <c r="H528" s="46"/>
      <c r="I528" s="46"/>
      <c r="L528" s="23"/>
      <c r="N528" s="23"/>
      <c r="AR528" s="3"/>
      <c r="AS528" s="36"/>
      <c r="AT528" s="167"/>
      <c r="AU528" s="167"/>
      <c r="AV528" s="168"/>
      <c r="AW528" s="171"/>
      <c r="AX528" s="167"/>
      <c r="AY528" s="169"/>
      <c r="AZ528" s="169"/>
      <c r="BA528" s="169"/>
      <c r="BB528" s="168"/>
      <c r="BC528" s="168"/>
      <c r="BD528" s="169"/>
      <c r="BE528" s="168"/>
      <c r="BF528" s="168"/>
      <c r="BG528" s="167"/>
      <c r="BH528" s="167"/>
      <c r="BI528" s="187"/>
    </row>
    <row r="529" spans="1:61" x14ac:dyDescent="0.25">
      <c r="A529" s="183"/>
      <c r="H529" s="46"/>
      <c r="I529" s="46"/>
      <c r="L529" s="23"/>
      <c r="N529" s="23"/>
      <c r="AR529" s="3"/>
      <c r="AS529" s="36"/>
      <c r="AT529" s="167"/>
      <c r="AU529" s="167"/>
      <c r="AV529" s="168"/>
      <c r="AW529" s="171"/>
      <c r="AX529" s="167"/>
      <c r="AY529" s="169"/>
      <c r="AZ529" s="169"/>
      <c r="BA529" s="169"/>
      <c r="BB529" s="168"/>
      <c r="BC529" s="168"/>
      <c r="BD529" s="169"/>
      <c r="BE529" s="168"/>
      <c r="BF529" s="168"/>
      <c r="BG529" s="167"/>
      <c r="BH529" s="167"/>
      <c r="BI529" s="187"/>
    </row>
    <row r="530" spans="1:61" x14ac:dyDescent="0.25">
      <c r="A530" s="183"/>
      <c r="H530" s="46"/>
      <c r="I530" s="46"/>
      <c r="L530" s="23"/>
      <c r="N530" s="23"/>
      <c r="AR530" s="3"/>
      <c r="AS530" s="36"/>
      <c r="AT530" s="167"/>
      <c r="AU530" s="167"/>
      <c r="AV530" s="168"/>
      <c r="AW530" s="171"/>
      <c r="AX530" s="167"/>
      <c r="AY530" s="169"/>
      <c r="AZ530" s="169"/>
      <c r="BA530" s="169"/>
      <c r="BB530" s="168"/>
      <c r="BC530" s="168"/>
      <c r="BD530" s="169"/>
      <c r="BE530" s="168"/>
      <c r="BF530" s="168"/>
      <c r="BG530" s="167"/>
      <c r="BH530" s="167"/>
      <c r="BI530" s="187"/>
    </row>
    <row r="531" spans="1:61" x14ac:dyDescent="0.25">
      <c r="A531" s="183"/>
      <c r="H531" s="46"/>
      <c r="I531" s="46"/>
      <c r="L531" s="23"/>
      <c r="N531" s="23"/>
      <c r="AR531" s="3"/>
      <c r="AS531" s="36"/>
      <c r="AT531" s="167"/>
      <c r="AU531" s="167"/>
      <c r="AV531" s="168"/>
      <c r="AW531" s="171"/>
      <c r="AX531" s="167"/>
      <c r="AY531" s="169"/>
      <c r="AZ531" s="169"/>
      <c r="BA531" s="169"/>
      <c r="BB531" s="168"/>
      <c r="BC531" s="168"/>
      <c r="BD531" s="169"/>
      <c r="BE531" s="168"/>
      <c r="BF531" s="168"/>
      <c r="BG531" s="167"/>
      <c r="BH531" s="167"/>
      <c r="BI531" s="187"/>
    </row>
    <row r="532" spans="1:61" x14ac:dyDescent="0.25">
      <c r="A532" s="183"/>
      <c r="H532" s="46"/>
      <c r="I532" s="46"/>
      <c r="L532" s="23"/>
      <c r="N532" s="23"/>
      <c r="AR532" s="3"/>
      <c r="AS532" s="36"/>
      <c r="AT532" s="167"/>
      <c r="AU532" s="167"/>
      <c r="AV532" s="168"/>
      <c r="AW532" s="171"/>
      <c r="AX532" s="167"/>
      <c r="AY532" s="169"/>
      <c r="AZ532" s="169"/>
      <c r="BA532" s="169"/>
      <c r="BB532" s="168"/>
      <c r="BC532" s="168"/>
      <c r="BD532" s="169"/>
      <c r="BE532" s="168"/>
      <c r="BF532" s="168"/>
      <c r="BG532" s="167"/>
      <c r="BH532" s="167"/>
      <c r="BI532" s="187"/>
    </row>
    <row r="533" spans="1:61" x14ac:dyDescent="0.25">
      <c r="A533" s="183"/>
      <c r="H533" s="46"/>
      <c r="I533" s="46"/>
      <c r="L533" s="23"/>
      <c r="N533" s="23"/>
      <c r="AR533" s="3"/>
      <c r="AS533" s="36"/>
      <c r="AT533" s="167"/>
      <c r="AU533" s="167"/>
      <c r="AV533" s="168"/>
      <c r="AW533" s="171"/>
      <c r="AX533" s="167"/>
      <c r="AY533" s="169"/>
      <c r="AZ533" s="169"/>
      <c r="BA533" s="169"/>
      <c r="BB533" s="168"/>
      <c r="BC533" s="168"/>
      <c r="BD533" s="169"/>
      <c r="BE533" s="168"/>
      <c r="BF533" s="168"/>
      <c r="BG533" s="167"/>
      <c r="BH533" s="167"/>
      <c r="BI533" s="187"/>
    </row>
    <row r="534" spans="1:61" x14ac:dyDescent="0.25">
      <c r="A534" s="183"/>
      <c r="H534" s="46"/>
      <c r="I534" s="46"/>
      <c r="L534" s="23"/>
      <c r="N534" s="23"/>
      <c r="AR534" s="3"/>
      <c r="AS534" s="36"/>
      <c r="AT534" s="167"/>
      <c r="AU534" s="167"/>
      <c r="AV534" s="168"/>
      <c r="AW534" s="171"/>
      <c r="AX534" s="167"/>
      <c r="AY534" s="169"/>
      <c r="AZ534" s="169"/>
      <c r="BA534" s="169"/>
      <c r="BB534" s="168"/>
      <c r="BC534" s="168"/>
      <c r="BD534" s="169"/>
      <c r="BE534" s="168"/>
      <c r="BF534" s="168"/>
      <c r="BG534" s="167"/>
      <c r="BH534" s="167"/>
      <c r="BI534" s="187"/>
    </row>
    <row r="535" spans="1:61" x14ac:dyDescent="0.25">
      <c r="A535" s="183"/>
      <c r="H535" s="46"/>
      <c r="I535" s="46"/>
      <c r="L535" s="23"/>
      <c r="N535" s="23"/>
      <c r="AR535" s="3"/>
      <c r="AS535" s="36"/>
      <c r="AT535" s="167"/>
      <c r="AU535" s="167"/>
      <c r="AV535" s="168"/>
      <c r="AW535" s="171"/>
      <c r="AX535" s="167"/>
      <c r="AY535" s="169"/>
      <c r="AZ535" s="169"/>
      <c r="BA535" s="169"/>
      <c r="BB535" s="168"/>
      <c r="BC535" s="168"/>
      <c r="BD535" s="169"/>
      <c r="BE535" s="168"/>
      <c r="BF535" s="168"/>
      <c r="BG535" s="167"/>
      <c r="BH535" s="167"/>
      <c r="BI535" s="187"/>
    </row>
    <row r="536" spans="1:61" x14ac:dyDescent="0.25">
      <c r="A536" s="183"/>
      <c r="H536" s="46"/>
      <c r="I536" s="46"/>
      <c r="L536" s="23"/>
      <c r="N536" s="23"/>
      <c r="AR536" s="3"/>
      <c r="AS536" s="36"/>
      <c r="AT536" s="167"/>
      <c r="AU536" s="167"/>
      <c r="AV536" s="168"/>
      <c r="AW536" s="171"/>
      <c r="AX536" s="167"/>
      <c r="AY536" s="169"/>
      <c r="AZ536" s="169"/>
      <c r="BA536" s="169"/>
      <c r="BB536" s="168"/>
      <c r="BC536" s="168"/>
      <c r="BD536" s="169"/>
      <c r="BE536" s="168"/>
      <c r="BF536" s="168"/>
      <c r="BG536" s="167"/>
      <c r="BH536" s="167"/>
      <c r="BI536" s="187"/>
    </row>
    <row r="537" spans="1:61" x14ac:dyDescent="0.25">
      <c r="A537" s="183"/>
      <c r="H537" s="46"/>
      <c r="I537" s="46"/>
      <c r="L537" s="23"/>
      <c r="N537" s="23"/>
      <c r="AR537" s="3"/>
      <c r="AS537" s="36"/>
      <c r="AT537" s="167"/>
      <c r="AU537" s="167"/>
      <c r="AV537" s="168"/>
      <c r="AW537" s="171"/>
      <c r="AX537" s="167"/>
      <c r="AY537" s="169"/>
      <c r="AZ537" s="169"/>
      <c r="BA537" s="169"/>
      <c r="BB537" s="168"/>
      <c r="BC537" s="168"/>
      <c r="BD537" s="169"/>
      <c r="BE537" s="168"/>
      <c r="BF537" s="168"/>
      <c r="BG537" s="167"/>
      <c r="BH537" s="167"/>
      <c r="BI537" s="187"/>
    </row>
    <row r="538" spans="1:61" x14ac:dyDescent="0.25">
      <c r="A538" s="183"/>
      <c r="H538" s="46"/>
      <c r="I538" s="46"/>
      <c r="L538" s="23"/>
      <c r="N538" s="23"/>
      <c r="AR538" s="3"/>
      <c r="AS538" s="36"/>
      <c r="AT538" s="167"/>
      <c r="AU538" s="167"/>
      <c r="AV538" s="168"/>
      <c r="AW538" s="171"/>
      <c r="AX538" s="167"/>
      <c r="AY538" s="169"/>
      <c r="AZ538" s="169"/>
      <c r="BA538" s="169"/>
      <c r="BB538" s="168"/>
      <c r="BC538" s="168"/>
      <c r="BD538" s="169"/>
      <c r="BE538" s="168"/>
      <c r="BF538" s="168"/>
      <c r="BG538" s="167"/>
      <c r="BH538" s="167"/>
      <c r="BI538" s="187"/>
    </row>
    <row r="539" spans="1:61" x14ac:dyDescent="0.25">
      <c r="A539" s="183"/>
      <c r="H539" s="46"/>
      <c r="I539" s="46"/>
      <c r="L539" s="23"/>
      <c r="N539" s="23"/>
      <c r="AR539" s="3"/>
      <c r="AS539" s="36"/>
      <c r="AT539" s="167"/>
      <c r="AU539" s="167"/>
      <c r="AV539" s="168"/>
      <c r="AW539" s="171"/>
      <c r="AX539" s="167"/>
      <c r="AY539" s="169"/>
      <c r="AZ539" s="169"/>
      <c r="BA539" s="169"/>
      <c r="BB539" s="168"/>
      <c r="BC539" s="168"/>
      <c r="BD539" s="169"/>
      <c r="BE539" s="168"/>
      <c r="BF539" s="168"/>
      <c r="BG539" s="167"/>
      <c r="BH539" s="167"/>
      <c r="BI539" s="187"/>
    </row>
    <row r="540" spans="1:61" x14ac:dyDescent="0.25">
      <c r="A540" s="183"/>
      <c r="H540" s="46"/>
      <c r="I540" s="46"/>
      <c r="L540" s="23"/>
      <c r="N540" s="23"/>
      <c r="AR540" s="3"/>
      <c r="AS540" s="36"/>
      <c r="AT540" s="167"/>
      <c r="AU540" s="167"/>
      <c r="AV540" s="168"/>
      <c r="AW540" s="171"/>
      <c r="AX540" s="167"/>
      <c r="AY540" s="169"/>
      <c r="AZ540" s="169"/>
      <c r="BA540" s="169"/>
      <c r="BB540" s="168"/>
      <c r="BC540" s="168"/>
      <c r="BD540" s="169"/>
      <c r="BE540" s="168"/>
      <c r="BF540" s="168"/>
      <c r="BG540" s="167"/>
      <c r="BH540" s="167"/>
      <c r="BI540" s="187"/>
    </row>
    <row r="541" spans="1:61" x14ac:dyDescent="0.25">
      <c r="A541" s="183"/>
      <c r="H541" s="46"/>
      <c r="I541" s="46"/>
      <c r="L541" s="23"/>
      <c r="N541" s="23"/>
      <c r="AR541" s="3"/>
      <c r="AS541" s="36"/>
      <c r="AT541" s="167"/>
      <c r="AU541" s="167"/>
      <c r="AV541" s="168"/>
      <c r="AW541" s="171"/>
      <c r="AX541" s="167"/>
      <c r="AY541" s="169"/>
      <c r="AZ541" s="169"/>
      <c r="BA541" s="169"/>
      <c r="BB541" s="168"/>
      <c r="BC541" s="168"/>
      <c r="BD541" s="169"/>
      <c r="BE541" s="168"/>
      <c r="BF541" s="168"/>
      <c r="BG541" s="167"/>
      <c r="BH541" s="167"/>
      <c r="BI541" s="187"/>
    </row>
    <row r="542" spans="1:61" x14ac:dyDescent="0.25">
      <c r="A542" s="183"/>
      <c r="H542" s="46"/>
      <c r="I542" s="46"/>
      <c r="L542" s="23"/>
      <c r="N542" s="23"/>
      <c r="AR542" s="3"/>
      <c r="AS542" s="36"/>
      <c r="AT542" s="167"/>
      <c r="AU542" s="167"/>
      <c r="AV542" s="168"/>
      <c r="AW542" s="171"/>
      <c r="AX542" s="167"/>
      <c r="AY542" s="169"/>
      <c r="AZ542" s="169"/>
      <c r="BA542" s="169"/>
      <c r="BB542" s="168"/>
      <c r="BC542" s="168"/>
      <c r="BD542" s="169"/>
      <c r="BE542" s="168"/>
      <c r="BF542" s="168"/>
      <c r="BG542" s="167"/>
      <c r="BH542" s="167"/>
      <c r="BI542" s="187"/>
    </row>
    <row r="543" spans="1:61" x14ac:dyDescent="0.25">
      <c r="A543" s="183"/>
      <c r="H543" s="46"/>
      <c r="I543" s="46"/>
      <c r="L543" s="23"/>
      <c r="N543" s="23"/>
      <c r="AR543" s="3"/>
      <c r="AS543" s="36"/>
      <c r="AT543" s="167"/>
      <c r="AU543" s="167"/>
      <c r="AV543" s="168"/>
      <c r="AW543" s="171"/>
      <c r="AX543" s="167"/>
      <c r="AY543" s="169"/>
      <c r="AZ543" s="169"/>
      <c r="BA543" s="169"/>
      <c r="BB543" s="168"/>
      <c r="BC543" s="168"/>
      <c r="BD543" s="169"/>
      <c r="BE543" s="168"/>
      <c r="BF543" s="168"/>
      <c r="BG543" s="167"/>
      <c r="BH543" s="167"/>
      <c r="BI543" s="187"/>
    </row>
    <row r="544" spans="1:61" x14ac:dyDescent="0.25">
      <c r="A544" s="183"/>
      <c r="H544" s="46"/>
      <c r="I544" s="46"/>
      <c r="L544" s="23"/>
      <c r="N544" s="23"/>
      <c r="AR544" s="3"/>
      <c r="AS544" s="36"/>
      <c r="AT544" s="167"/>
      <c r="AU544" s="167"/>
      <c r="AV544" s="168"/>
      <c r="AW544" s="171"/>
      <c r="AX544" s="167"/>
      <c r="AY544" s="169"/>
      <c r="AZ544" s="169"/>
      <c r="BA544" s="169"/>
      <c r="BB544" s="168"/>
      <c r="BC544" s="168"/>
      <c r="BD544" s="169"/>
      <c r="BE544" s="168"/>
      <c r="BF544" s="168"/>
      <c r="BG544" s="167"/>
      <c r="BH544" s="167"/>
      <c r="BI544" s="187"/>
    </row>
    <row r="545" spans="1:61" x14ac:dyDescent="0.25">
      <c r="A545" s="183"/>
      <c r="H545" s="46"/>
      <c r="I545" s="46"/>
      <c r="L545" s="23"/>
      <c r="N545" s="23"/>
      <c r="AR545" s="3"/>
      <c r="AS545" s="36"/>
      <c r="AT545" s="167"/>
      <c r="AU545" s="167"/>
      <c r="AV545" s="168"/>
      <c r="AW545" s="171"/>
      <c r="AX545" s="167"/>
      <c r="AY545" s="169"/>
      <c r="AZ545" s="169"/>
      <c r="BA545" s="169"/>
      <c r="BB545" s="168"/>
      <c r="BC545" s="168"/>
      <c r="BD545" s="169"/>
      <c r="BE545" s="168"/>
      <c r="BF545" s="168"/>
      <c r="BG545" s="167"/>
      <c r="BH545" s="167"/>
      <c r="BI545" s="187"/>
    </row>
    <row r="546" spans="1:61" x14ac:dyDescent="0.25">
      <c r="A546" s="183"/>
      <c r="H546" s="46"/>
      <c r="I546" s="46"/>
      <c r="L546" s="23"/>
      <c r="N546" s="23"/>
      <c r="AR546" s="3"/>
      <c r="AS546" s="36"/>
      <c r="AT546" s="167"/>
      <c r="AU546" s="167"/>
      <c r="AV546" s="168"/>
      <c r="AW546" s="171"/>
      <c r="AX546" s="167"/>
      <c r="AY546" s="169"/>
      <c r="AZ546" s="169"/>
      <c r="BA546" s="169"/>
      <c r="BB546" s="168"/>
      <c r="BC546" s="168"/>
      <c r="BD546" s="169"/>
      <c r="BE546" s="168"/>
      <c r="BF546" s="168"/>
      <c r="BG546" s="167"/>
      <c r="BH546" s="167"/>
      <c r="BI546" s="187"/>
    </row>
    <row r="547" spans="1:61" x14ac:dyDescent="0.25">
      <c r="A547" s="183"/>
      <c r="H547" s="46"/>
      <c r="I547" s="46"/>
      <c r="L547" s="23"/>
      <c r="N547" s="23"/>
      <c r="AR547" s="3"/>
      <c r="AS547" s="36"/>
      <c r="AT547" s="167"/>
      <c r="AU547" s="167"/>
      <c r="AV547" s="168"/>
      <c r="AW547" s="171"/>
      <c r="AX547" s="167"/>
      <c r="AY547" s="169"/>
      <c r="AZ547" s="169"/>
      <c r="BA547" s="169"/>
      <c r="BB547" s="168"/>
      <c r="BC547" s="168"/>
      <c r="BD547" s="169"/>
      <c r="BE547" s="168"/>
      <c r="BF547" s="168"/>
      <c r="BG547" s="167"/>
      <c r="BH547" s="167"/>
      <c r="BI547" s="187"/>
    </row>
    <row r="548" spans="1:61" x14ac:dyDescent="0.25">
      <c r="A548" s="183"/>
      <c r="H548" s="46"/>
      <c r="I548" s="46"/>
      <c r="L548" s="23"/>
      <c r="N548" s="23"/>
      <c r="AR548" s="3"/>
      <c r="AS548" s="36"/>
      <c r="AT548" s="167"/>
      <c r="AU548" s="167"/>
      <c r="AV548" s="168"/>
      <c r="AW548" s="171"/>
      <c r="AX548" s="167"/>
      <c r="AY548" s="169"/>
      <c r="AZ548" s="169"/>
      <c r="BA548" s="169"/>
      <c r="BB548" s="168"/>
      <c r="BC548" s="168"/>
      <c r="BD548" s="169"/>
      <c r="BE548" s="168"/>
      <c r="BF548" s="168"/>
      <c r="BG548" s="167"/>
      <c r="BH548" s="167"/>
      <c r="BI548" s="187"/>
    </row>
    <row r="549" spans="1:61" x14ac:dyDescent="0.25">
      <c r="A549" s="183"/>
      <c r="H549" s="46"/>
      <c r="I549" s="46"/>
      <c r="L549" s="23"/>
      <c r="N549" s="23"/>
      <c r="AR549" s="3"/>
      <c r="AS549" s="36"/>
      <c r="AT549" s="167"/>
      <c r="AU549" s="167"/>
      <c r="AV549" s="168"/>
      <c r="AW549" s="171"/>
      <c r="AX549" s="167"/>
      <c r="AY549" s="169"/>
      <c r="AZ549" s="169"/>
      <c r="BA549" s="169"/>
      <c r="BB549" s="168"/>
      <c r="BC549" s="168"/>
      <c r="BD549" s="169"/>
      <c r="BE549" s="168"/>
      <c r="BF549" s="168"/>
      <c r="BG549" s="167"/>
      <c r="BH549" s="167"/>
      <c r="BI549" s="187"/>
    </row>
    <row r="550" spans="1:61" x14ac:dyDescent="0.25">
      <c r="A550" s="183"/>
      <c r="H550" s="46"/>
      <c r="I550" s="46"/>
      <c r="L550" s="23"/>
      <c r="N550" s="23"/>
      <c r="AR550" s="3"/>
      <c r="AS550" s="36"/>
      <c r="AT550" s="167"/>
      <c r="AU550" s="167"/>
      <c r="AV550" s="168"/>
      <c r="AW550" s="171"/>
      <c r="AX550" s="167"/>
      <c r="AY550" s="169"/>
      <c r="AZ550" s="169"/>
      <c r="BA550" s="169"/>
      <c r="BB550" s="168"/>
      <c r="BC550" s="168"/>
      <c r="BD550" s="169"/>
      <c r="BE550" s="168"/>
      <c r="BF550" s="168"/>
      <c r="BG550" s="167"/>
      <c r="BH550" s="167"/>
      <c r="BI550" s="187"/>
    </row>
    <row r="551" spans="1:61" x14ac:dyDescent="0.25">
      <c r="A551" s="183"/>
      <c r="H551" s="46"/>
      <c r="I551" s="46"/>
      <c r="L551" s="23"/>
      <c r="N551" s="23"/>
      <c r="AR551" s="3"/>
      <c r="AS551" s="36"/>
      <c r="AT551" s="167"/>
      <c r="AU551" s="167"/>
      <c r="AV551" s="168"/>
      <c r="AW551" s="171"/>
      <c r="AX551" s="167"/>
      <c r="AY551" s="169"/>
      <c r="AZ551" s="169"/>
      <c r="BA551" s="169"/>
      <c r="BB551" s="168"/>
      <c r="BC551" s="168"/>
      <c r="BD551" s="169"/>
      <c r="BE551" s="168"/>
      <c r="BF551" s="168"/>
      <c r="BG551" s="167"/>
      <c r="BH551" s="167"/>
      <c r="BI551" s="187"/>
    </row>
    <row r="552" spans="1:61" x14ac:dyDescent="0.25">
      <c r="A552" s="183"/>
      <c r="H552" s="46"/>
      <c r="I552" s="46"/>
      <c r="L552" s="23"/>
      <c r="N552" s="23"/>
      <c r="AR552" s="3"/>
      <c r="AS552" s="36"/>
      <c r="AT552" s="167"/>
      <c r="AU552" s="167"/>
      <c r="AV552" s="168"/>
      <c r="AW552" s="171"/>
      <c r="AX552" s="167"/>
      <c r="AY552" s="169"/>
      <c r="AZ552" s="169"/>
      <c r="BA552" s="169"/>
      <c r="BB552" s="168"/>
      <c r="BC552" s="168"/>
      <c r="BD552" s="169"/>
      <c r="BE552" s="168"/>
      <c r="BF552" s="168"/>
      <c r="BG552" s="167"/>
      <c r="BH552" s="167"/>
      <c r="BI552" s="187"/>
    </row>
    <row r="553" spans="1:61" x14ac:dyDescent="0.25">
      <c r="A553" s="183"/>
      <c r="H553" s="46"/>
      <c r="I553" s="46"/>
      <c r="L553" s="23"/>
      <c r="N553" s="23"/>
      <c r="AR553" s="3"/>
      <c r="AS553" s="36"/>
      <c r="AT553" s="167"/>
      <c r="AU553" s="167"/>
      <c r="AV553" s="168"/>
      <c r="AW553" s="171"/>
      <c r="AX553" s="167"/>
      <c r="AY553" s="169"/>
      <c r="AZ553" s="169"/>
      <c r="BA553" s="169"/>
      <c r="BB553" s="168"/>
      <c r="BC553" s="168"/>
      <c r="BD553" s="169"/>
      <c r="BE553" s="168"/>
      <c r="BF553" s="168"/>
      <c r="BG553" s="167"/>
      <c r="BH553" s="167"/>
      <c r="BI553" s="187"/>
    </row>
    <row r="554" spans="1:61" x14ac:dyDescent="0.25">
      <c r="A554" s="183"/>
      <c r="H554" s="46"/>
      <c r="I554" s="46"/>
      <c r="L554" s="23"/>
      <c r="N554" s="23"/>
      <c r="AR554" s="3"/>
      <c r="AS554" s="36"/>
      <c r="AT554" s="167"/>
      <c r="AU554" s="167"/>
      <c r="AV554" s="168"/>
      <c r="AW554" s="171"/>
      <c r="AX554" s="167"/>
      <c r="AY554" s="169"/>
      <c r="AZ554" s="169"/>
      <c r="BA554" s="169"/>
      <c r="BB554" s="168"/>
      <c r="BC554" s="168"/>
      <c r="BD554" s="169"/>
      <c r="BE554" s="168"/>
      <c r="BF554" s="168"/>
      <c r="BG554" s="167"/>
      <c r="BH554" s="167"/>
      <c r="BI554" s="187"/>
    </row>
    <row r="555" spans="1:61" x14ac:dyDescent="0.25">
      <c r="A555" s="183"/>
      <c r="H555" s="46"/>
      <c r="I555" s="46"/>
      <c r="L555" s="23"/>
      <c r="N555" s="23"/>
      <c r="AR555" s="3"/>
      <c r="AS555" s="36"/>
      <c r="AT555" s="167"/>
      <c r="AU555" s="167"/>
      <c r="AV555" s="168"/>
      <c r="AW555" s="171"/>
      <c r="AX555" s="167"/>
      <c r="AY555" s="169"/>
      <c r="AZ555" s="169"/>
      <c r="BA555" s="169"/>
      <c r="BB555" s="168"/>
      <c r="BC555" s="168"/>
      <c r="BD555" s="169"/>
      <c r="BE555" s="168"/>
      <c r="BF555" s="168"/>
      <c r="BG555" s="167"/>
      <c r="BH555" s="167"/>
      <c r="BI555" s="187"/>
    </row>
    <row r="556" spans="1:61" x14ac:dyDescent="0.25">
      <c r="A556" s="183"/>
      <c r="H556" s="46"/>
      <c r="I556" s="46"/>
      <c r="AR556" s="3"/>
      <c r="AS556" s="36"/>
      <c r="AT556" s="64"/>
      <c r="AU556" s="64"/>
      <c r="AV556" s="75"/>
      <c r="AW556" s="145"/>
      <c r="AX556" s="64"/>
      <c r="AY556" s="74"/>
      <c r="AZ556" s="74"/>
      <c r="BA556" s="74"/>
      <c r="BB556" s="75"/>
      <c r="BC556" s="75"/>
      <c r="BD556" s="74"/>
      <c r="BE556" s="75"/>
      <c r="BF556" s="75"/>
      <c r="BG556" s="64"/>
      <c r="BH556" s="64"/>
      <c r="BI556" s="184"/>
    </row>
    <row r="557" spans="1:61" x14ac:dyDescent="0.25">
      <c r="A557" s="183"/>
      <c r="H557" s="46"/>
      <c r="I557" s="46"/>
      <c r="AR557" s="3"/>
      <c r="AS557" s="36"/>
      <c r="AT557" s="64"/>
      <c r="AU557" s="64"/>
      <c r="AV557" s="75"/>
      <c r="AW557" s="145"/>
      <c r="AX557" s="64"/>
      <c r="AY557" s="74"/>
      <c r="AZ557" s="74"/>
      <c r="BA557" s="74"/>
      <c r="BB557" s="75"/>
      <c r="BC557" s="75"/>
      <c r="BD557" s="74"/>
      <c r="BE557" s="75"/>
      <c r="BF557" s="75"/>
      <c r="BG557" s="64"/>
      <c r="BH557" s="64"/>
      <c r="BI557" s="184"/>
    </row>
    <row r="558" spans="1:61" x14ac:dyDescent="0.25">
      <c r="A558" s="183"/>
      <c r="H558" s="46"/>
      <c r="I558" s="46"/>
      <c r="AR558" s="3"/>
      <c r="AS558" s="36"/>
      <c r="AT558" s="64"/>
      <c r="AU558" s="64"/>
      <c r="AV558" s="75"/>
      <c r="AW558" s="145"/>
      <c r="AX558" s="64"/>
      <c r="AY558" s="74"/>
      <c r="AZ558" s="74"/>
      <c r="BA558" s="74"/>
      <c r="BB558" s="75"/>
      <c r="BC558" s="75"/>
      <c r="BD558" s="74"/>
      <c r="BE558" s="75"/>
      <c r="BF558" s="75"/>
      <c r="BG558" s="64"/>
      <c r="BH558" s="64"/>
      <c r="BI558" s="184"/>
    </row>
    <row r="559" spans="1:61" x14ac:dyDescent="0.25">
      <c r="A559" s="183"/>
      <c r="H559" s="46"/>
      <c r="I559" s="46"/>
      <c r="AR559" s="3"/>
      <c r="AS559" s="36"/>
      <c r="AT559" s="64"/>
      <c r="AU559" s="64"/>
      <c r="AV559" s="75"/>
      <c r="AW559" s="145"/>
      <c r="AX559" s="64"/>
      <c r="AY559" s="74"/>
      <c r="AZ559" s="74"/>
      <c r="BA559" s="74"/>
      <c r="BB559" s="75"/>
      <c r="BC559" s="75"/>
      <c r="BD559" s="74"/>
      <c r="BE559" s="75"/>
      <c r="BF559" s="75"/>
      <c r="BG559" s="64"/>
      <c r="BH559" s="64"/>
      <c r="BI559" s="184"/>
    </row>
    <row r="560" spans="1:61" x14ac:dyDescent="0.25">
      <c r="A560" s="183"/>
      <c r="H560" s="46"/>
      <c r="I560" s="46"/>
      <c r="AR560" s="3"/>
      <c r="AS560" s="36"/>
      <c r="AT560" s="64"/>
      <c r="AU560" s="64"/>
      <c r="AV560" s="75"/>
      <c r="AW560" s="145"/>
      <c r="AX560" s="64"/>
      <c r="AY560" s="74"/>
      <c r="AZ560" s="74"/>
      <c r="BA560" s="74"/>
      <c r="BB560" s="75"/>
      <c r="BC560" s="75"/>
      <c r="BD560" s="74"/>
      <c r="BE560" s="75"/>
      <c r="BF560" s="75"/>
      <c r="BG560" s="64"/>
      <c r="BH560" s="64"/>
      <c r="BI560" s="184"/>
    </row>
    <row r="561" spans="1:61" x14ac:dyDescent="0.25">
      <c r="A561" s="183"/>
      <c r="H561" s="46"/>
      <c r="I561" s="46"/>
      <c r="AR561" s="3"/>
      <c r="AS561" s="36"/>
      <c r="AT561" s="64"/>
      <c r="AU561" s="64"/>
      <c r="AV561" s="75"/>
      <c r="AW561" s="145"/>
      <c r="AX561" s="64"/>
      <c r="AY561" s="74"/>
      <c r="AZ561" s="74"/>
      <c r="BA561" s="74"/>
      <c r="BB561" s="75"/>
      <c r="BC561" s="75"/>
      <c r="BD561" s="74"/>
      <c r="BE561" s="75"/>
      <c r="BF561" s="75"/>
      <c r="BG561" s="64"/>
      <c r="BH561" s="64"/>
      <c r="BI561" s="184"/>
    </row>
    <row r="562" spans="1:61" x14ac:dyDescent="0.25">
      <c r="A562" s="183"/>
      <c r="H562" s="46"/>
      <c r="I562" s="46"/>
      <c r="AR562" s="3"/>
      <c r="AS562" s="36"/>
      <c r="AT562" s="64"/>
      <c r="AU562" s="64"/>
      <c r="AV562" s="75"/>
      <c r="AW562" s="145"/>
      <c r="AX562" s="64"/>
      <c r="AY562" s="74"/>
      <c r="AZ562" s="74"/>
      <c r="BA562" s="74"/>
      <c r="BB562" s="75"/>
      <c r="BC562" s="75"/>
      <c r="BD562" s="74"/>
      <c r="BE562" s="75"/>
      <c r="BF562" s="75"/>
      <c r="BG562" s="64"/>
      <c r="BH562" s="64"/>
      <c r="BI562" s="184"/>
    </row>
    <row r="563" spans="1:61" x14ac:dyDescent="0.25">
      <c r="A563" s="183"/>
      <c r="H563" s="46"/>
      <c r="I563" s="46"/>
      <c r="AR563" s="3"/>
      <c r="AS563" s="36"/>
      <c r="AT563" s="64"/>
      <c r="AU563" s="64"/>
      <c r="AV563" s="75"/>
      <c r="AW563" s="145"/>
      <c r="AX563" s="64"/>
      <c r="AY563" s="74"/>
      <c r="AZ563" s="74"/>
      <c r="BA563" s="74"/>
      <c r="BB563" s="75"/>
      <c r="BC563" s="75"/>
      <c r="BD563" s="74"/>
      <c r="BE563" s="75"/>
      <c r="BF563" s="75"/>
      <c r="BG563" s="64"/>
      <c r="BH563" s="64"/>
      <c r="BI563" s="184"/>
    </row>
    <row r="564" spans="1:61" x14ac:dyDescent="0.25">
      <c r="A564" s="183"/>
      <c r="H564" s="46"/>
      <c r="I564" s="46"/>
      <c r="AR564" s="3"/>
      <c r="AS564" s="36"/>
      <c r="AT564" s="64"/>
      <c r="AU564" s="64"/>
      <c r="AV564" s="75"/>
      <c r="AW564" s="145"/>
      <c r="AX564" s="64"/>
      <c r="AY564" s="74"/>
      <c r="AZ564" s="74"/>
      <c r="BA564" s="74"/>
      <c r="BB564" s="75"/>
      <c r="BC564" s="75"/>
      <c r="BD564" s="74"/>
      <c r="BE564" s="75"/>
      <c r="BF564" s="75"/>
      <c r="BG564" s="64"/>
      <c r="BH564" s="64"/>
      <c r="BI564" s="184"/>
    </row>
    <row r="565" spans="1:61" x14ac:dyDescent="0.25">
      <c r="A565" s="183"/>
      <c r="H565" s="46"/>
      <c r="I565" s="46"/>
      <c r="AR565" s="3"/>
      <c r="AS565" s="36"/>
      <c r="AT565" s="64"/>
      <c r="AU565" s="64"/>
      <c r="AV565" s="75"/>
      <c r="AW565" s="145"/>
      <c r="AX565" s="64"/>
      <c r="AY565" s="74"/>
      <c r="AZ565" s="74"/>
      <c r="BA565" s="74"/>
      <c r="BB565" s="75"/>
      <c r="BC565" s="75"/>
      <c r="BD565" s="74"/>
      <c r="BE565" s="75"/>
      <c r="BF565" s="75"/>
      <c r="BG565" s="64"/>
      <c r="BH565" s="64"/>
      <c r="BI565" s="184"/>
    </row>
    <row r="566" spans="1:61" x14ac:dyDescent="0.25">
      <c r="A566" s="183"/>
      <c r="H566" s="46"/>
      <c r="I566" s="46"/>
      <c r="AR566" s="3"/>
      <c r="AS566" s="36"/>
      <c r="AT566" s="64"/>
      <c r="AU566" s="64"/>
      <c r="AV566" s="75"/>
      <c r="AW566" s="145"/>
      <c r="AX566" s="64"/>
      <c r="AY566" s="74"/>
      <c r="AZ566" s="74"/>
      <c r="BA566" s="74"/>
      <c r="BB566" s="75"/>
      <c r="BC566" s="75"/>
      <c r="BD566" s="74"/>
      <c r="BE566" s="75"/>
      <c r="BF566" s="75"/>
      <c r="BG566" s="64"/>
      <c r="BH566" s="64"/>
      <c r="BI566" s="184"/>
    </row>
    <row r="567" spans="1:61" x14ac:dyDescent="0.25">
      <c r="A567" s="183"/>
      <c r="H567" s="46"/>
      <c r="I567" s="46"/>
      <c r="AR567" s="3"/>
      <c r="AS567" s="36"/>
      <c r="AT567" s="64"/>
      <c r="AU567" s="64"/>
      <c r="AV567" s="75"/>
      <c r="AW567" s="145"/>
      <c r="AX567" s="64"/>
      <c r="AY567" s="74"/>
      <c r="AZ567" s="74"/>
      <c r="BA567" s="74"/>
      <c r="BB567" s="75"/>
      <c r="BC567" s="75"/>
      <c r="BD567" s="74"/>
      <c r="BE567" s="75"/>
      <c r="BF567" s="75"/>
      <c r="BG567" s="64"/>
      <c r="BH567" s="64"/>
      <c r="BI567" s="184"/>
    </row>
    <row r="568" spans="1:61" x14ac:dyDescent="0.25">
      <c r="A568" s="183"/>
      <c r="H568" s="46"/>
      <c r="I568" s="46"/>
      <c r="AR568" s="3"/>
      <c r="AS568" s="36"/>
      <c r="AT568" s="64"/>
      <c r="AU568" s="64"/>
      <c r="AV568" s="75"/>
      <c r="AW568" s="145"/>
      <c r="AX568" s="64"/>
      <c r="AY568" s="74"/>
      <c r="AZ568" s="74"/>
      <c r="BA568" s="74"/>
      <c r="BB568" s="75"/>
      <c r="BC568" s="75"/>
      <c r="BD568" s="74"/>
      <c r="BE568" s="75"/>
      <c r="BF568" s="75"/>
      <c r="BG568" s="64"/>
      <c r="BH568" s="64"/>
      <c r="BI568" s="184"/>
    </row>
    <row r="569" spans="1:61" x14ac:dyDescent="0.25">
      <c r="A569" s="183"/>
      <c r="H569" s="46"/>
      <c r="I569" s="46"/>
      <c r="AR569" s="3"/>
      <c r="AS569" s="36"/>
      <c r="AT569" s="64"/>
      <c r="AU569" s="64"/>
      <c r="AV569" s="75"/>
      <c r="AW569" s="64"/>
      <c r="AX569" s="64"/>
      <c r="AY569" s="74"/>
      <c r="AZ569" s="74"/>
      <c r="BA569" s="74"/>
      <c r="BB569" s="75"/>
      <c r="BC569" s="75"/>
      <c r="BD569" s="74"/>
      <c r="BE569" s="75"/>
      <c r="BF569" s="75"/>
      <c r="BG569" s="64"/>
      <c r="BH569" s="64"/>
      <c r="BI569" s="184"/>
    </row>
    <row r="570" spans="1:61" x14ac:dyDescent="0.25">
      <c r="A570" s="183"/>
      <c r="H570" s="46"/>
      <c r="I570" s="46"/>
      <c r="AR570" s="3"/>
      <c r="AS570" s="36"/>
      <c r="AT570" s="64"/>
      <c r="AU570" s="64"/>
      <c r="AV570" s="64"/>
      <c r="AW570" s="64"/>
      <c r="AX570" s="64"/>
      <c r="AY570" s="74"/>
      <c r="AZ570" s="74"/>
      <c r="BA570" s="74"/>
      <c r="BB570" s="75"/>
      <c r="BC570" s="75"/>
      <c r="BD570" s="74"/>
      <c r="BE570" s="75"/>
      <c r="BF570" s="75"/>
      <c r="BG570" s="64"/>
      <c r="BH570" s="64"/>
      <c r="BI570" s="184"/>
    </row>
    <row r="571" spans="1:61" x14ac:dyDescent="0.25">
      <c r="A571" s="183"/>
      <c r="H571" s="46"/>
      <c r="I571" s="46"/>
      <c r="AR571" s="3"/>
      <c r="AS571" s="36"/>
      <c r="AT571" s="64"/>
      <c r="AU571" s="64"/>
      <c r="AV571" s="64"/>
      <c r="AW571" s="64"/>
      <c r="AX571" s="64"/>
      <c r="AY571" s="74"/>
      <c r="AZ571" s="74"/>
      <c r="BA571" s="74"/>
      <c r="BB571" s="75"/>
      <c r="BC571" s="75"/>
      <c r="BD571" s="74"/>
      <c r="BE571" s="75"/>
      <c r="BF571" s="75"/>
      <c r="BG571" s="64"/>
      <c r="BH571" s="64"/>
      <c r="BI571" s="184"/>
    </row>
    <row r="572" spans="1:61" x14ac:dyDescent="0.25">
      <c r="A572" s="183"/>
      <c r="H572" s="46"/>
      <c r="I572" s="46"/>
      <c r="AR572" s="3"/>
      <c r="AS572" s="36"/>
      <c r="AT572" s="64"/>
      <c r="AU572" s="64"/>
      <c r="AV572" s="64"/>
      <c r="AW572" s="64"/>
      <c r="AX572" s="64"/>
      <c r="AY572" s="74"/>
      <c r="AZ572" s="74"/>
      <c r="BA572" s="74"/>
      <c r="BB572" s="75"/>
      <c r="BC572" s="75"/>
      <c r="BD572" s="74"/>
      <c r="BE572" s="75"/>
      <c r="BF572" s="75"/>
      <c r="BG572" s="64"/>
      <c r="BH572" s="64"/>
      <c r="BI572" s="184"/>
    </row>
    <row r="573" spans="1:61" x14ac:dyDescent="0.25">
      <c r="A573" s="183"/>
      <c r="H573" s="46"/>
      <c r="I573" s="46"/>
      <c r="AR573" s="3"/>
      <c r="AS573" s="36"/>
      <c r="AT573" s="64"/>
      <c r="AU573" s="64"/>
      <c r="AV573" s="64"/>
      <c r="AW573" s="64"/>
      <c r="AX573" s="64"/>
      <c r="AY573" s="74"/>
      <c r="AZ573" s="74"/>
      <c r="BA573" s="74"/>
      <c r="BB573" s="75"/>
      <c r="BC573" s="75"/>
      <c r="BD573" s="74"/>
      <c r="BE573" s="75"/>
      <c r="BF573" s="75"/>
      <c r="BG573" s="64"/>
      <c r="BH573" s="64"/>
      <c r="BI573" s="184"/>
    </row>
    <row r="574" spans="1:61" x14ac:dyDescent="0.25">
      <c r="A574" s="183"/>
      <c r="H574" s="46"/>
      <c r="I574" s="46"/>
      <c r="AR574" s="3"/>
      <c r="AS574" s="36"/>
      <c r="AT574" s="64"/>
      <c r="AU574" s="64"/>
      <c r="AV574" s="64"/>
      <c r="AW574" s="64"/>
      <c r="AX574" s="64"/>
      <c r="AY574" s="74"/>
      <c r="AZ574" s="74"/>
      <c r="BA574" s="74"/>
      <c r="BB574" s="75"/>
      <c r="BC574" s="75"/>
      <c r="BD574" s="74"/>
      <c r="BE574" s="75"/>
      <c r="BF574" s="75"/>
      <c r="BG574" s="64"/>
      <c r="BH574" s="64"/>
      <c r="BI574" s="184"/>
    </row>
    <row r="575" spans="1:61" x14ac:dyDescent="0.25">
      <c r="A575" s="183"/>
      <c r="H575" s="46"/>
      <c r="I575" s="46"/>
      <c r="AR575" s="3"/>
      <c r="AS575" s="36"/>
      <c r="AT575" s="64"/>
      <c r="AU575" s="64"/>
      <c r="AV575" s="64"/>
      <c r="AW575" s="64"/>
      <c r="AX575" s="64"/>
      <c r="AY575" s="74"/>
      <c r="AZ575" s="74"/>
      <c r="BA575" s="74"/>
      <c r="BB575" s="75"/>
      <c r="BC575" s="75"/>
      <c r="BD575" s="74"/>
      <c r="BE575" s="75"/>
      <c r="BF575" s="75"/>
      <c r="BG575" s="64"/>
      <c r="BH575" s="64"/>
      <c r="BI575" s="184"/>
    </row>
    <row r="576" spans="1:61" x14ac:dyDescent="0.25">
      <c r="A576" s="183"/>
      <c r="H576" s="46"/>
      <c r="I576" s="46"/>
      <c r="AR576" s="3"/>
      <c r="AS576" s="36"/>
      <c r="AT576" s="64"/>
      <c r="AU576" s="64"/>
      <c r="AV576" s="64"/>
      <c r="AW576" s="64"/>
      <c r="AX576" s="64"/>
      <c r="AY576" s="74"/>
      <c r="AZ576" s="74"/>
      <c r="BA576" s="74"/>
      <c r="BB576" s="75"/>
      <c r="BC576" s="75"/>
      <c r="BD576" s="74"/>
      <c r="BE576" s="75"/>
      <c r="BF576" s="75"/>
      <c r="BG576" s="64"/>
      <c r="BH576" s="64"/>
      <c r="BI576" s="184"/>
    </row>
    <row r="577" spans="1:61" x14ac:dyDescent="0.25">
      <c r="A577" s="183"/>
      <c r="H577" s="46"/>
      <c r="I577" s="46"/>
      <c r="AR577" s="3"/>
      <c r="AS577" s="36"/>
      <c r="AT577" s="64"/>
      <c r="AU577" s="64"/>
      <c r="AV577" s="64"/>
      <c r="AW577" s="64"/>
      <c r="AX577" s="64"/>
      <c r="AY577" s="74"/>
      <c r="AZ577" s="74"/>
      <c r="BA577" s="74"/>
      <c r="BB577" s="75"/>
      <c r="BC577" s="75"/>
      <c r="BD577" s="74"/>
      <c r="BE577" s="75"/>
      <c r="BF577" s="75"/>
      <c r="BG577" s="64"/>
      <c r="BH577" s="64"/>
      <c r="BI577" s="184"/>
    </row>
    <row r="578" spans="1:61" x14ac:dyDescent="0.25">
      <c r="A578" s="183"/>
      <c r="H578" s="46"/>
      <c r="I578" s="46"/>
      <c r="AR578" s="3"/>
      <c r="AS578" s="36"/>
      <c r="AT578" s="64"/>
      <c r="AU578" s="64"/>
      <c r="AV578" s="64"/>
      <c r="AW578" s="64"/>
      <c r="AX578" s="64"/>
      <c r="AY578" s="74"/>
      <c r="AZ578" s="74"/>
      <c r="BA578" s="74"/>
      <c r="BB578" s="75"/>
      <c r="BC578" s="75"/>
      <c r="BD578" s="74"/>
      <c r="BE578" s="75"/>
      <c r="BF578" s="75"/>
      <c r="BG578" s="64"/>
      <c r="BH578" s="64"/>
      <c r="BI578" s="184"/>
    </row>
    <row r="579" spans="1:61" x14ac:dyDescent="0.25">
      <c r="A579" s="183"/>
      <c r="H579" s="46"/>
      <c r="I579" s="46"/>
      <c r="AR579" s="3"/>
      <c r="AS579" s="36"/>
      <c r="AT579" s="64"/>
      <c r="AU579" s="64"/>
      <c r="AV579" s="64"/>
      <c r="AW579" s="64"/>
      <c r="AX579" s="64"/>
      <c r="AY579" s="74"/>
      <c r="AZ579" s="74"/>
      <c r="BA579" s="74"/>
      <c r="BB579" s="75"/>
      <c r="BC579" s="75"/>
      <c r="BD579" s="74"/>
      <c r="BE579" s="75"/>
      <c r="BF579" s="75"/>
      <c r="BG579" s="64"/>
      <c r="BH579" s="64"/>
      <c r="BI579" s="184"/>
    </row>
    <row r="580" spans="1:61" x14ac:dyDescent="0.25">
      <c r="A580" s="183"/>
      <c r="H580" s="46"/>
      <c r="I580" s="46"/>
      <c r="AR580" s="3"/>
      <c r="AS580" s="36"/>
      <c r="AT580" s="64"/>
      <c r="AU580" s="64"/>
      <c r="AV580" s="64"/>
      <c r="AW580" s="64"/>
      <c r="AX580" s="64"/>
      <c r="AY580" s="74"/>
      <c r="AZ580" s="74"/>
      <c r="BA580" s="74"/>
      <c r="BB580" s="75"/>
      <c r="BC580" s="75"/>
      <c r="BD580" s="74"/>
      <c r="BE580" s="75"/>
      <c r="BF580" s="75"/>
      <c r="BG580" s="64"/>
      <c r="BH580" s="64"/>
      <c r="BI580" s="184"/>
    </row>
    <row r="581" spans="1:61" x14ac:dyDescent="0.25">
      <c r="A581" s="183"/>
      <c r="H581" s="46"/>
      <c r="I581" s="46"/>
      <c r="AR581" s="3"/>
      <c r="AS581" s="36"/>
      <c r="AT581" s="64"/>
      <c r="AU581" s="64"/>
      <c r="AV581" s="64"/>
      <c r="AW581" s="64"/>
      <c r="AX581" s="64"/>
      <c r="AY581" s="74"/>
      <c r="AZ581" s="74"/>
      <c r="BA581" s="74"/>
      <c r="BB581" s="75"/>
      <c r="BC581" s="75"/>
      <c r="BD581" s="74"/>
      <c r="BE581" s="75"/>
      <c r="BF581" s="75"/>
      <c r="BG581" s="64"/>
      <c r="BH581" s="64"/>
      <c r="BI581" s="184"/>
    </row>
    <row r="582" spans="1:61" x14ac:dyDescent="0.25">
      <c r="A582" s="183"/>
      <c r="H582" s="46"/>
      <c r="I582" s="46"/>
      <c r="AR582" s="3"/>
      <c r="AS582" s="36"/>
      <c r="AT582" s="64"/>
      <c r="AU582" s="64"/>
      <c r="AV582" s="64"/>
      <c r="AW582" s="64"/>
      <c r="AX582" s="64"/>
      <c r="AY582" s="74"/>
      <c r="AZ582" s="74"/>
      <c r="BA582" s="74"/>
      <c r="BB582" s="75"/>
      <c r="BC582" s="75"/>
      <c r="BD582" s="74"/>
      <c r="BE582" s="75"/>
      <c r="BF582" s="75"/>
      <c r="BG582" s="64"/>
      <c r="BH582" s="64"/>
      <c r="BI582" s="184"/>
    </row>
    <row r="583" spans="1:61" x14ac:dyDescent="0.25">
      <c r="A583" s="183"/>
      <c r="H583" s="46"/>
      <c r="I583" s="46"/>
      <c r="AR583" s="3"/>
      <c r="AS583" s="36"/>
      <c r="AT583" s="64"/>
      <c r="AU583" s="64"/>
      <c r="AV583" s="64"/>
      <c r="AW583" s="64"/>
      <c r="AX583" s="64"/>
      <c r="AY583" s="74"/>
      <c r="AZ583" s="74"/>
      <c r="BA583" s="74"/>
      <c r="BB583" s="75"/>
      <c r="BC583" s="75"/>
      <c r="BD583" s="74"/>
      <c r="BE583" s="75"/>
      <c r="BF583" s="75"/>
      <c r="BG583" s="64"/>
      <c r="BH583" s="64"/>
      <c r="BI583" s="184"/>
    </row>
    <row r="584" spans="1:61" x14ac:dyDescent="0.25">
      <c r="A584" s="183"/>
      <c r="H584" s="46"/>
      <c r="I584" s="46"/>
      <c r="AR584" s="3"/>
      <c r="AS584" s="36"/>
      <c r="AT584" s="64"/>
      <c r="AU584" s="64"/>
      <c r="AV584" s="64"/>
      <c r="AW584" s="64"/>
      <c r="AX584" s="64"/>
      <c r="AY584" s="74"/>
      <c r="AZ584" s="74"/>
      <c r="BA584" s="74"/>
      <c r="BB584" s="75"/>
      <c r="BC584" s="75"/>
      <c r="BD584" s="74"/>
      <c r="BE584" s="75"/>
      <c r="BF584" s="75"/>
      <c r="BG584" s="64"/>
      <c r="BH584" s="64"/>
      <c r="BI584" s="184"/>
    </row>
    <row r="585" spans="1:61" x14ac:dyDescent="0.25">
      <c r="H585" s="46"/>
      <c r="I585" s="46"/>
      <c r="AR585" s="3"/>
      <c r="AS585" s="36"/>
      <c r="AT585" s="64"/>
      <c r="AU585" s="64"/>
      <c r="AV585" s="64"/>
      <c r="AW585" s="64"/>
      <c r="AX585" s="64"/>
      <c r="AY585" s="74"/>
      <c r="AZ585" s="74"/>
      <c r="BA585" s="74"/>
      <c r="BB585" s="75"/>
      <c r="BC585" s="75"/>
      <c r="BD585" s="74"/>
      <c r="BE585" s="75"/>
      <c r="BF585" s="75"/>
      <c r="BG585" s="64"/>
      <c r="BH585" s="64"/>
      <c r="BI585" s="184"/>
    </row>
    <row r="586" spans="1:61" x14ac:dyDescent="0.25">
      <c r="H586" s="46"/>
      <c r="I586" s="46"/>
      <c r="AR586" s="3"/>
      <c r="AS586" s="36"/>
      <c r="AT586" s="64"/>
      <c r="AU586" s="64"/>
      <c r="AV586" s="64"/>
      <c r="AW586" s="64"/>
      <c r="AX586" s="64"/>
      <c r="AY586" s="74"/>
      <c r="AZ586" s="74"/>
      <c r="BA586" s="74"/>
      <c r="BB586" s="75"/>
      <c r="BC586" s="75"/>
      <c r="BD586" s="74"/>
      <c r="BE586" s="75"/>
      <c r="BF586" s="75"/>
      <c r="BG586" s="64"/>
      <c r="BH586" s="64"/>
      <c r="BI586" s="184"/>
    </row>
    <row r="587" spans="1:61" x14ac:dyDescent="0.25">
      <c r="H587" s="46"/>
      <c r="I587" s="46"/>
      <c r="AR587" s="3"/>
      <c r="AS587" s="36"/>
      <c r="AT587" s="64"/>
      <c r="AU587" s="64"/>
      <c r="AV587" s="64"/>
      <c r="AW587" s="64"/>
      <c r="AX587" s="64"/>
      <c r="AY587" s="74"/>
      <c r="AZ587" s="74"/>
      <c r="BA587" s="74"/>
      <c r="BB587" s="75"/>
      <c r="BC587" s="75"/>
      <c r="BD587" s="74"/>
      <c r="BE587" s="75"/>
      <c r="BF587" s="75"/>
      <c r="BG587" s="64"/>
      <c r="BH587" s="64"/>
      <c r="BI587" s="184"/>
    </row>
    <row r="588" spans="1:61" x14ac:dyDescent="0.25">
      <c r="H588" s="46"/>
      <c r="I588" s="46"/>
      <c r="AR588" s="3"/>
      <c r="AS588" s="36"/>
      <c r="AT588" s="64"/>
      <c r="AU588" s="64"/>
      <c r="AV588" s="64"/>
      <c r="AW588" s="64"/>
      <c r="AX588" s="64"/>
      <c r="AY588" s="74"/>
      <c r="AZ588" s="74"/>
      <c r="BA588" s="74"/>
      <c r="BB588" s="75"/>
      <c r="BC588" s="75"/>
      <c r="BD588" s="74"/>
      <c r="BE588" s="75"/>
      <c r="BF588" s="75"/>
      <c r="BG588" s="64"/>
      <c r="BH588" s="64"/>
      <c r="BI588" s="184"/>
    </row>
    <row r="589" spans="1:61" x14ac:dyDescent="0.25">
      <c r="H589" s="46"/>
      <c r="I589" s="46"/>
      <c r="AR589" s="3"/>
      <c r="AS589" s="36"/>
      <c r="AT589" s="64"/>
      <c r="AU589" s="64"/>
      <c r="AV589" s="64"/>
      <c r="AW589" s="64"/>
      <c r="AX589" s="64"/>
      <c r="AY589" s="74"/>
      <c r="AZ589" s="74"/>
      <c r="BA589" s="74"/>
      <c r="BB589" s="75"/>
      <c r="BC589" s="75"/>
      <c r="BD589" s="74"/>
      <c r="BE589" s="75"/>
      <c r="BF589" s="75"/>
      <c r="BG589" s="64"/>
      <c r="BH589" s="64"/>
      <c r="BI589" s="184"/>
    </row>
    <row r="590" spans="1:61" x14ac:dyDescent="0.25">
      <c r="H590" s="46"/>
      <c r="I590" s="46"/>
      <c r="AR590" s="3"/>
      <c r="AS590" s="36"/>
      <c r="AT590" s="64"/>
      <c r="AU590" s="64"/>
      <c r="AV590" s="64"/>
      <c r="AW590" s="64"/>
      <c r="AX590" s="64"/>
      <c r="AY590" s="74"/>
      <c r="AZ590" s="74"/>
      <c r="BA590" s="74"/>
      <c r="BB590" s="75"/>
      <c r="BC590" s="75"/>
      <c r="BD590" s="74"/>
      <c r="BE590" s="75"/>
      <c r="BF590" s="75"/>
      <c r="BG590" s="64"/>
      <c r="BH590" s="64"/>
      <c r="BI590" s="184"/>
    </row>
    <row r="591" spans="1:61" x14ac:dyDescent="0.25">
      <c r="H591" s="46"/>
      <c r="I591" s="46"/>
      <c r="AR591" s="3"/>
      <c r="AS591" s="36"/>
      <c r="AT591" s="64"/>
      <c r="AU591" s="64"/>
      <c r="AV591" s="64"/>
      <c r="AW591" s="64"/>
      <c r="AX591" s="64"/>
      <c r="AY591" s="74"/>
      <c r="AZ591" s="74"/>
      <c r="BA591" s="74"/>
      <c r="BB591" s="75"/>
      <c r="BC591" s="75"/>
      <c r="BD591" s="74"/>
      <c r="BE591" s="75"/>
      <c r="BF591" s="75"/>
      <c r="BG591" s="64"/>
      <c r="BH591" s="64"/>
      <c r="BI591" s="184"/>
    </row>
    <row r="592" spans="1:61" x14ac:dyDescent="0.25">
      <c r="H592" s="46"/>
      <c r="I592" s="46"/>
      <c r="AR592" s="3"/>
      <c r="AS592" s="36"/>
      <c r="AT592" s="64"/>
      <c r="AU592" s="64"/>
      <c r="AV592" s="64"/>
      <c r="AW592" s="64"/>
      <c r="AX592" s="64"/>
      <c r="AY592" s="74"/>
      <c r="AZ592" s="74"/>
      <c r="BA592" s="74"/>
      <c r="BB592" s="75"/>
      <c r="BC592" s="75"/>
      <c r="BD592" s="74"/>
      <c r="BE592" s="75"/>
      <c r="BF592" s="75"/>
      <c r="BG592" s="64"/>
      <c r="BH592" s="64"/>
      <c r="BI592" s="184"/>
    </row>
    <row r="593" spans="8:61" x14ac:dyDescent="0.25">
      <c r="H593" s="46"/>
      <c r="I593" s="46"/>
      <c r="AR593" s="3"/>
      <c r="AS593" s="36"/>
      <c r="AT593" s="64"/>
      <c r="AU593" s="64"/>
      <c r="AV593" s="64"/>
      <c r="AW593" s="64"/>
      <c r="AX593" s="64"/>
      <c r="AY593" s="74"/>
      <c r="AZ593" s="74"/>
      <c r="BA593" s="74"/>
      <c r="BB593" s="75"/>
      <c r="BC593" s="75"/>
      <c r="BD593" s="74"/>
      <c r="BE593" s="75"/>
      <c r="BF593" s="75"/>
      <c r="BG593" s="64"/>
      <c r="BH593" s="64"/>
      <c r="BI593" s="184"/>
    </row>
    <row r="594" spans="8:61" x14ac:dyDescent="0.25">
      <c r="H594" s="46"/>
      <c r="I594" s="46"/>
      <c r="AR594" s="3"/>
      <c r="AS594" s="36"/>
      <c r="AT594" s="64"/>
      <c r="AU594" s="64"/>
      <c r="AV594" s="64"/>
      <c r="AW594" s="64"/>
      <c r="AX594" s="64"/>
      <c r="AY594" s="74"/>
      <c r="AZ594" s="74"/>
      <c r="BA594" s="74"/>
      <c r="BB594" s="75"/>
      <c r="BC594" s="75"/>
      <c r="BD594" s="74"/>
      <c r="BE594" s="75"/>
      <c r="BF594" s="75"/>
      <c r="BG594" s="64"/>
      <c r="BH594" s="64"/>
      <c r="BI594" s="184"/>
    </row>
    <row r="595" spans="8:61" x14ac:dyDescent="0.25">
      <c r="H595" s="46"/>
      <c r="I595" s="46"/>
      <c r="AR595" s="3"/>
      <c r="AS595" s="36"/>
      <c r="AT595" s="64"/>
      <c r="AU595" s="64"/>
      <c r="AV595" s="64"/>
      <c r="AW595" s="64"/>
      <c r="AX595" s="64"/>
      <c r="AY595" s="74"/>
      <c r="AZ595" s="74"/>
      <c r="BA595" s="74"/>
      <c r="BB595" s="75"/>
      <c r="BC595" s="75"/>
      <c r="BD595" s="74"/>
      <c r="BE595" s="75"/>
      <c r="BF595" s="75"/>
      <c r="BG595" s="64"/>
      <c r="BH595" s="64"/>
      <c r="BI595" s="184"/>
    </row>
    <row r="596" spans="8:61" x14ac:dyDescent="0.25">
      <c r="H596" s="46"/>
      <c r="I596" s="46"/>
      <c r="AR596" s="3"/>
      <c r="AS596" s="36"/>
      <c r="AT596" s="64"/>
      <c r="AU596" s="64"/>
      <c r="AV596" s="64"/>
      <c r="AW596" s="64"/>
      <c r="AX596" s="64"/>
      <c r="AY596" s="74"/>
      <c r="AZ596" s="74"/>
      <c r="BA596" s="74"/>
      <c r="BB596" s="75"/>
      <c r="BC596" s="75"/>
      <c r="BD596" s="74"/>
      <c r="BE596" s="75"/>
      <c r="BF596" s="75"/>
      <c r="BG596" s="64"/>
      <c r="BH596" s="64"/>
      <c r="BI596" s="184"/>
    </row>
    <row r="597" spans="8:61" x14ac:dyDescent="0.25">
      <c r="H597" s="46"/>
      <c r="I597" s="46"/>
      <c r="AR597" s="3"/>
      <c r="AS597" s="36"/>
      <c r="AT597" s="64"/>
      <c r="AU597" s="64"/>
      <c r="AV597" s="64"/>
      <c r="AW597" s="64"/>
      <c r="AX597" s="64"/>
      <c r="AY597" s="74"/>
      <c r="AZ597" s="74"/>
      <c r="BA597" s="74"/>
      <c r="BB597" s="75"/>
      <c r="BC597" s="75"/>
      <c r="BD597" s="74"/>
      <c r="BE597" s="75"/>
      <c r="BF597" s="75"/>
      <c r="BG597" s="64"/>
      <c r="BH597" s="64"/>
      <c r="BI597" s="184"/>
    </row>
    <row r="598" spans="8:61" x14ac:dyDescent="0.25">
      <c r="H598" s="46"/>
      <c r="I598" s="46"/>
      <c r="AR598" s="3"/>
      <c r="AS598" s="36"/>
      <c r="AT598" s="64"/>
      <c r="AU598" s="64"/>
      <c r="AV598" s="64"/>
      <c r="AW598" s="64"/>
      <c r="AX598" s="64"/>
      <c r="AY598" s="74"/>
      <c r="AZ598" s="74"/>
      <c r="BA598" s="74"/>
      <c r="BB598" s="75"/>
      <c r="BC598" s="75"/>
      <c r="BD598" s="74"/>
      <c r="BE598" s="75"/>
      <c r="BF598" s="75"/>
      <c r="BG598" s="64"/>
      <c r="BH598" s="64"/>
      <c r="BI598" s="184"/>
    </row>
    <row r="599" spans="8:61" x14ac:dyDescent="0.25">
      <c r="H599" s="46"/>
      <c r="I599" s="46"/>
      <c r="AR599" s="3"/>
      <c r="AS599" s="36"/>
      <c r="AT599" s="64"/>
      <c r="AU599" s="64"/>
      <c r="AV599" s="64"/>
      <c r="AW599" s="64"/>
      <c r="AX599" s="64"/>
      <c r="AY599" s="74"/>
      <c r="AZ599" s="74"/>
      <c r="BA599" s="74"/>
      <c r="BB599" s="75"/>
      <c r="BC599" s="75"/>
      <c r="BD599" s="74"/>
      <c r="BE599" s="75"/>
      <c r="BF599" s="75"/>
      <c r="BG599" s="64"/>
      <c r="BH599" s="64"/>
      <c r="BI599" s="184"/>
    </row>
    <row r="600" spans="8:61" x14ac:dyDescent="0.25">
      <c r="H600" s="46"/>
      <c r="I600" s="46"/>
      <c r="AR600" s="3"/>
      <c r="AS600" s="36"/>
      <c r="AT600" s="64"/>
      <c r="AU600" s="64"/>
      <c r="AV600" s="64"/>
      <c r="AW600" s="64"/>
      <c r="AX600" s="64"/>
      <c r="AY600" s="74"/>
      <c r="AZ600" s="74"/>
      <c r="BA600" s="74"/>
      <c r="BB600" s="75"/>
      <c r="BC600" s="75"/>
      <c r="BD600" s="74"/>
      <c r="BE600" s="75"/>
      <c r="BF600" s="75"/>
      <c r="BG600" s="64"/>
      <c r="BH600" s="64"/>
      <c r="BI600" s="184"/>
    </row>
    <row r="601" spans="8:61" x14ac:dyDescent="0.25">
      <c r="H601" s="46"/>
      <c r="I601" s="46"/>
      <c r="AR601" s="3"/>
      <c r="AS601" s="36"/>
      <c r="AT601" s="64"/>
      <c r="AU601" s="64"/>
      <c r="AV601" s="64"/>
      <c r="AW601" s="64"/>
      <c r="AX601" s="64"/>
      <c r="AY601" s="74"/>
      <c r="AZ601" s="74"/>
      <c r="BA601" s="74"/>
      <c r="BB601" s="75"/>
      <c r="BC601" s="75"/>
      <c r="BD601" s="74"/>
      <c r="BE601" s="75"/>
      <c r="BF601" s="75"/>
      <c r="BG601" s="64"/>
      <c r="BH601" s="64"/>
      <c r="BI601" s="184"/>
    </row>
    <row r="602" spans="8:61" x14ac:dyDescent="0.25">
      <c r="H602" s="46"/>
      <c r="I602" s="46"/>
      <c r="AR602" s="3"/>
      <c r="AS602" s="36"/>
      <c r="AT602" s="64"/>
      <c r="AU602" s="64"/>
      <c r="AV602" s="64"/>
      <c r="AW602" s="64"/>
      <c r="AX602" s="64"/>
      <c r="AY602" s="74"/>
      <c r="AZ602" s="74"/>
      <c r="BA602" s="74"/>
      <c r="BB602" s="75"/>
      <c r="BC602" s="75"/>
      <c r="BD602" s="74"/>
      <c r="BE602" s="75"/>
      <c r="BF602" s="75"/>
      <c r="BG602" s="64"/>
      <c r="BH602" s="64"/>
      <c r="BI602" s="184"/>
    </row>
    <row r="603" spans="8:61" x14ac:dyDescent="0.25">
      <c r="H603" s="46"/>
      <c r="I603" s="46"/>
      <c r="AR603" s="3"/>
      <c r="AS603" s="36"/>
      <c r="AT603" s="64"/>
      <c r="AU603" s="64"/>
      <c r="AV603" s="64"/>
      <c r="AW603" s="64"/>
      <c r="AX603" s="64"/>
      <c r="AY603" s="74"/>
      <c r="AZ603" s="74"/>
      <c r="BA603" s="74"/>
      <c r="BB603" s="75"/>
      <c r="BC603" s="75"/>
      <c r="BD603" s="74"/>
      <c r="BE603" s="75"/>
      <c r="BF603" s="75"/>
      <c r="BG603" s="64"/>
      <c r="BH603" s="64"/>
      <c r="BI603" s="184"/>
    </row>
    <row r="604" spans="8:61" x14ac:dyDescent="0.25">
      <c r="H604" s="46"/>
      <c r="I604" s="46"/>
      <c r="AR604" s="3"/>
      <c r="AS604" s="36"/>
      <c r="AT604" s="64"/>
      <c r="AU604" s="64"/>
      <c r="AV604" s="64"/>
      <c r="AW604" s="64"/>
      <c r="AX604" s="64"/>
      <c r="AY604" s="74"/>
      <c r="AZ604" s="74"/>
      <c r="BA604" s="74"/>
      <c r="BB604" s="75"/>
      <c r="BC604" s="75"/>
      <c r="BD604" s="74"/>
      <c r="BE604" s="75"/>
      <c r="BF604" s="75"/>
      <c r="BG604" s="64"/>
      <c r="BH604" s="64"/>
      <c r="BI604" s="184"/>
    </row>
    <row r="605" spans="8:61" x14ac:dyDescent="0.25">
      <c r="H605" s="46"/>
      <c r="I605" s="46"/>
      <c r="AR605" s="3"/>
      <c r="AS605" s="36"/>
      <c r="AT605" s="64"/>
      <c r="AU605" s="64"/>
      <c r="AV605" s="64"/>
      <c r="AW605" s="64"/>
      <c r="AX605" s="64"/>
      <c r="AY605" s="74"/>
      <c r="AZ605" s="74"/>
      <c r="BA605" s="74"/>
      <c r="BB605" s="75"/>
      <c r="BC605" s="75"/>
      <c r="BD605" s="74"/>
      <c r="BE605" s="75"/>
      <c r="BF605" s="75"/>
      <c r="BG605" s="64"/>
      <c r="BH605" s="64"/>
      <c r="BI605" s="184"/>
    </row>
    <row r="606" spans="8:61" x14ac:dyDescent="0.25">
      <c r="H606" s="46"/>
      <c r="I606" s="46"/>
      <c r="AR606" s="3"/>
      <c r="AS606" s="36"/>
      <c r="AT606" s="64"/>
      <c r="AU606" s="64"/>
      <c r="AV606" s="64"/>
      <c r="AW606" s="64"/>
      <c r="AX606" s="64"/>
      <c r="AY606" s="74"/>
      <c r="AZ606" s="74"/>
      <c r="BA606" s="74"/>
      <c r="BB606" s="75"/>
      <c r="BC606" s="75"/>
      <c r="BD606" s="74"/>
      <c r="BE606" s="75"/>
      <c r="BF606" s="75"/>
      <c r="BG606" s="64"/>
      <c r="BH606" s="64"/>
      <c r="BI606" s="184"/>
    </row>
    <row r="607" spans="8:61" x14ac:dyDescent="0.25">
      <c r="H607" s="46"/>
      <c r="I607" s="46"/>
      <c r="AR607" s="3"/>
      <c r="AS607" s="36"/>
      <c r="AT607" s="64"/>
      <c r="AU607" s="64"/>
      <c r="AV607" s="64"/>
      <c r="AW607" s="64"/>
      <c r="AX607" s="64"/>
      <c r="AY607" s="74"/>
      <c r="AZ607" s="74"/>
      <c r="BA607" s="74"/>
      <c r="BB607" s="75"/>
      <c r="BC607" s="75"/>
      <c r="BD607" s="74"/>
      <c r="BE607" s="75"/>
      <c r="BF607" s="75"/>
      <c r="BG607" s="64"/>
      <c r="BH607" s="64"/>
      <c r="BI607" s="184"/>
    </row>
    <row r="608" spans="8:61" x14ac:dyDescent="0.25">
      <c r="H608" s="46"/>
      <c r="I608" s="46"/>
      <c r="AR608" s="3"/>
      <c r="AS608" s="36"/>
      <c r="AT608" s="64"/>
      <c r="AU608" s="64"/>
      <c r="AV608" s="64"/>
      <c r="AW608" s="64"/>
      <c r="AX608" s="64"/>
      <c r="AY608" s="74"/>
      <c r="AZ608" s="74"/>
      <c r="BA608" s="74"/>
      <c r="BB608" s="75"/>
      <c r="BC608" s="75"/>
      <c r="BD608" s="74"/>
      <c r="BE608" s="75"/>
      <c r="BF608" s="75"/>
      <c r="BG608" s="64"/>
      <c r="BH608" s="64"/>
      <c r="BI608" s="184"/>
    </row>
    <row r="609" spans="8:61" x14ac:dyDescent="0.25">
      <c r="H609" s="46"/>
      <c r="I609" s="46"/>
      <c r="AR609" s="3"/>
      <c r="AS609" s="36"/>
      <c r="AT609" s="64"/>
      <c r="AU609" s="64"/>
      <c r="AV609" s="64"/>
      <c r="AW609" s="64"/>
      <c r="AX609" s="64"/>
      <c r="AY609" s="74"/>
      <c r="AZ609" s="74"/>
      <c r="BA609" s="74"/>
      <c r="BB609" s="75"/>
      <c r="BC609" s="75"/>
      <c r="BD609" s="74"/>
      <c r="BE609" s="75"/>
      <c r="BF609" s="75"/>
      <c r="BG609" s="64"/>
      <c r="BH609" s="64"/>
      <c r="BI609" s="184"/>
    </row>
    <row r="610" spans="8:61" x14ac:dyDescent="0.25">
      <c r="H610" s="46"/>
      <c r="I610" s="46"/>
      <c r="AR610" s="3"/>
      <c r="AS610" s="36"/>
      <c r="AT610" s="64"/>
      <c r="AU610" s="64"/>
      <c r="AV610" s="64"/>
      <c r="AW610" s="64"/>
      <c r="AX610" s="64"/>
      <c r="AY610" s="74"/>
      <c r="AZ610" s="74"/>
      <c r="BA610" s="74"/>
      <c r="BB610" s="75"/>
      <c r="BC610" s="75"/>
      <c r="BD610" s="74"/>
      <c r="BE610" s="75"/>
      <c r="BF610" s="75"/>
      <c r="BG610" s="64"/>
      <c r="BH610" s="64"/>
      <c r="BI610" s="184"/>
    </row>
    <row r="611" spans="8:61" x14ac:dyDescent="0.25">
      <c r="H611" s="46"/>
      <c r="I611" s="46"/>
      <c r="AR611" s="3"/>
      <c r="AS611" s="36"/>
      <c r="AT611" s="64"/>
      <c r="AU611" s="64"/>
      <c r="AV611" s="64"/>
      <c r="AW611" s="64"/>
      <c r="AX611" s="64"/>
      <c r="AY611" s="74"/>
      <c r="AZ611" s="74"/>
      <c r="BA611" s="74"/>
      <c r="BB611" s="75"/>
      <c r="BC611" s="75"/>
      <c r="BD611" s="74"/>
      <c r="BE611" s="75"/>
      <c r="BF611" s="75"/>
      <c r="BG611" s="64"/>
      <c r="BH611" s="64"/>
      <c r="BI611" s="184"/>
    </row>
    <row r="612" spans="8:61" x14ac:dyDescent="0.25">
      <c r="H612" s="46"/>
      <c r="I612" s="46"/>
      <c r="AR612" s="3"/>
      <c r="AS612" s="36"/>
      <c r="AT612" s="64"/>
      <c r="AU612" s="64"/>
      <c r="AV612" s="64"/>
      <c r="AW612" s="64"/>
      <c r="AX612" s="64"/>
      <c r="AY612" s="74"/>
      <c r="AZ612" s="74"/>
      <c r="BA612" s="74"/>
      <c r="BB612" s="75"/>
      <c r="BC612" s="75"/>
      <c r="BD612" s="74"/>
      <c r="BE612" s="75"/>
      <c r="BF612" s="75"/>
      <c r="BG612" s="64"/>
      <c r="BH612" s="64"/>
      <c r="BI612" s="184"/>
    </row>
    <row r="613" spans="8:61" x14ac:dyDescent="0.25">
      <c r="H613" s="46"/>
      <c r="I613" s="46"/>
      <c r="AR613" s="3"/>
      <c r="AS613" s="36"/>
      <c r="AT613" s="64"/>
      <c r="AU613" s="64"/>
      <c r="AV613" s="64"/>
      <c r="AW613" s="64"/>
      <c r="AX613" s="64"/>
      <c r="AY613" s="74"/>
      <c r="AZ613" s="74"/>
      <c r="BA613" s="74"/>
      <c r="BB613" s="75"/>
      <c r="BC613" s="75"/>
      <c r="BD613" s="74"/>
      <c r="BE613" s="75"/>
      <c r="BF613" s="75"/>
      <c r="BG613" s="64"/>
      <c r="BH613" s="64"/>
      <c r="BI613" s="184"/>
    </row>
    <row r="614" spans="8:61" x14ac:dyDescent="0.25">
      <c r="H614" s="46"/>
      <c r="I614" s="46"/>
      <c r="AR614" s="3"/>
      <c r="AS614" s="36"/>
      <c r="AT614" s="64"/>
      <c r="AU614" s="64"/>
      <c r="AV614" s="64"/>
      <c r="AW614" s="64"/>
      <c r="AX614" s="64"/>
      <c r="AY614" s="74"/>
      <c r="AZ614" s="74"/>
      <c r="BA614" s="74"/>
      <c r="BB614" s="75"/>
      <c r="BC614" s="75"/>
      <c r="BD614" s="74"/>
      <c r="BE614" s="75"/>
      <c r="BF614" s="75"/>
      <c r="BG614" s="64"/>
      <c r="BH614" s="64"/>
      <c r="BI614" s="184"/>
    </row>
    <row r="615" spans="8:61" x14ac:dyDescent="0.25">
      <c r="H615" s="46"/>
      <c r="I615" s="46"/>
      <c r="AR615" s="3"/>
      <c r="AS615" s="36"/>
      <c r="AT615" s="64"/>
      <c r="AU615" s="64"/>
      <c r="AV615" s="64"/>
      <c r="AW615" s="64"/>
      <c r="AX615" s="64"/>
      <c r="AY615" s="74"/>
      <c r="AZ615" s="74"/>
      <c r="BA615" s="74"/>
      <c r="BB615" s="75"/>
      <c r="BC615" s="75"/>
      <c r="BD615" s="74"/>
      <c r="BE615" s="75"/>
      <c r="BF615" s="75"/>
      <c r="BG615" s="64"/>
      <c r="BH615" s="64"/>
      <c r="BI615" s="184"/>
    </row>
    <row r="616" spans="8:61" x14ac:dyDescent="0.25">
      <c r="H616" s="46"/>
      <c r="I616" s="46"/>
      <c r="AR616" s="3"/>
      <c r="AS616" s="36"/>
      <c r="AT616" s="64"/>
      <c r="AU616" s="64"/>
      <c r="AV616" s="64"/>
      <c r="AW616" s="64"/>
      <c r="AX616" s="64"/>
      <c r="AY616" s="74"/>
      <c r="AZ616" s="74"/>
      <c r="BA616" s="74"/>
      <c r="BB616" s="75"/>
      <c r="BC616" s="75"/>
      <c r="BD616" s="74"/>
      <c r="BE616" s="75"/>
      <c r="BF616" s="75"/>
      <c r="BG616" s="64"/>
      <c r="BH616" s="64"/>
      <c r="BI616" s="184"/>
    </row>
    <row r="617" spans="8:61" x14ac:dyDescent="0.25">
      <c r="H617" s="46"/>
      <c r="I617" s="46"/>
      <c r="AR617" s="3"/>
      <c r="AS617" s="36"/>
      <c r="AT617" s="64"/>
      <c r="AU617" s="64"/>
      <c r="AV617" s="64"/>
      <c r="AW617" s="64"/>
      <c r="AX617" s="64"/>
      <c r="AY617" s="74"/>
      <c r="AZ617" s="74"/>
      <c r="BA617" s="74"/>
      <c r="BB617" s="75"/>
      <c r="BC617" s="75"/>
      <c r="BD617" s="74"/>
      <c r="BE617" s="75"/>
      <c r="BF617" s="75"/>
      <c r="BG617" s="64"/>
      <c r="BH617" s="64"/>
      <c r="BI617" s="184"/>
    </row>
    <row r="618" spans="8:61" x14ac:dyDescent="0.25">
      <c r="H618" s="46"/>
      <c r="I618" s="46"/>
      <c r="AR618" s="3"/>
      <c r="AS618" s="36"/>
      <c r="AT618" s="64"/>
      <c r="AU618" s="64"/>
      <c r="AV618" s="64"/>
      <c r="AW618" s="64"/>
      <c r="AX618" s="64"/>
      <c r="AY618" s="74"/>
      <c r="AZ618" s="74"/>
      <c r="BA618" s="74"/>
      <c r="BB618" s="75"/>
      <c r="BC618" s="75"/>
      <c r="BD618" s="74"/>
      <c r="BE618" s="75"/>
      <c r="BF618" s="75"/>
      <c r="BG618" s="64"/>
      <c r="BH618" s="64"/>
      <c r="BI618" s="184"/>
    </row>
    <row r="619" spans="8:61" x14ac:dyDescent="0.25">
      <c r="H619" s="46"/>
      <c r="I619" s="46"/>
      <c r="AR619" s="3"/>
      <c r="AS619" s="36"/>
      <c r="AT619" s="64"/>
      <c r="AU619" s="64"/>
      <c r="AV619" s="64"/>
      <c r="AW619" s="64"/>
      <c r="AX619" s="64"/>
      <c r="AY619" s="74"/>
      <c r="AZ619" s="74"/>
      <c r="BA619" s="74"/>
      <c r="BB619" s="75"/>
      <c r="BC619" s="75"/>
      <c r="BD619" s="74"/>
      <c r="BE619" s="75"/>
      <c r="BF619" s="75"/>
      <c r="BG619" s="64"/>
      <c r="BH619" s="64"/>
      <c r="BI619" s="184"/>
    </row>
    <row r="620" spans="8:61" x14ac:dyDescent="0.25">
      <c r="H620" s="46"/>
      <c r="I620" s="46"/>
      <c r="AR620" s="3"/>
      <c r="AS620" s="36"/>
      <c r="AT620" s="64"/>
      <c r="AU620" s="64"/>
      <c r="AV620" s="64"/>
      <c r="AW620" s="64"/>
      <c r="AX620" s="64"/>
      <c r="AY620" s="74"/>
      <c r="AZ620" s="74"/>
      <c r="BA620" s="74"/>
      <c r="BB620" s="75"/>
      <c r="BC620" s="75"/>
      <c r="BD620" s="74"/>
      <c r="BE620" s="75"/>
      <c r="BF620" s="75"/>
      <c r="BG620" s="64"/>
      <c r="BH620" s="64"/>
      <c r="BI620" s="184"/>
    </row>
    <row r="621" spans="8:61" x14ac:dyDescent="0.25">
      <c r="H621" s="46"/>
      <c r="I621" s="46"/>
      <c r="AR621" s="3"/>
      <c r="AS621" s="36"/>
      <c r="AT621" s="64"/>
      <c r="AU621" s="64"/>
      <c r="AV621" s="64"/>
      <c r="AW621" s="64"/>
      <c r="AX621" s="64"/>
      <c r="AY621" s="74"/>
      <c r="AZ621" s="74"/>
      <c r="BA621" s="74"/>
      <c r="BB621" s="75"/>
      <c r="BC621" s="75"/>
      <c r="BD621" s="74"/>
      <c r="BE621" s="75"/>
      <c r="BF621" s="75"/>
      <c r="BG621" s="64"/>
      <c r="BH621" s="64"/>
      <c r="BI621" s="184"/>
    </row>
    <row r="622" spans="8:61" x14ac:dyDescent="0.25">
      <c r="H622" s="46"/>
      <c r="I622" s="46"/>
      <c r="AR622" s="3"/>
      <c r="AS622" s="36"/>
      <c r="AT622" s="64"/>
      <c r="AU622" s="64"/>
      <c r="AV622" s="64"/>
      <c r="AW622" s="64"/>
      <c r="AX622" s="64"/>
      <c r="AY622" s="74"/>
      <c r="AZ622" s="74"/>
      <c r="BA622" s="74"/>
      <c r="BB622" s="75"/>
      <c r="BC622" s="75"/>
      <c r="BD622" s="74"/>
      <c r="BE622" s="75"/>
      <c r="BF622" s="75"/>
      <c r="BG622" s="64"/>
      <c r="BH622" s="64"/>
      <c r="BI622" s="184"/>
    </row>
    <row r="623" spans="8:61" x14ac:dyDescent="0.25">
      <c r="H623" s="46"/>
      <c r="I623" s="46"/>
      <c r="AR623" s="3"/>
      <c r="AS623" s="36"/>
      <c r="AT623" s="64"/>
      <c r="AU623" s="64"/>
      <c r="AV623" s="64"/>
      <c r="AW623" s="64"/>
      <c r="AX623" s="64"/>
      <c r="AY623" s="74"/>
      <c r="AZ623" s="74"/>
      <c r="BA623" s="74"/>
      <c r="BB623" s="75"/>
      <c r="BC623" s="75"/>
      <c r="BD623" s="74"/>
      <c r="BE623" s="75"/>
      <c r="BF623" s="75"/>
      <c r="BG623" s="64"/>
      <c r="BH623" s="64"/>
      <c r="BI623" s="184"/>
    </row>
    <row r="624" spans="8:61" x14ac:dyDescent="0.25">
      <c r="H624" s="46"/>
      <c r="I624" s="46"/>
      <c r="AR624" s="3"/>
      <c r="AS624" s="36"/>
      <c r="AT624" s="64"/>
      <c r="AU624" s="64"/>
      <c r="AV624" s="64"/>
      <c r="AW624" s="64"/>
      <c r="AX624" s="64"/>
      <c r="AY624" s="74"/>
      <c r="AZ624" s="74"/>
      <c r="BA624" s="74"/>
      <c r="BB624" s="75"/>
      <c r="BC624" s="75"/>
      <c r="BD624" s="74"/>
      <c r="BE624" s="75"/>
      <c r="BF624" s="75"/>
      <c r="BG624" s="64"/>
      <c r="BH624" s="64"/>
      <c r="BI624" s="184"/>
    </row>
    <row r="625" spans="8:61" x14ac:dyDescent="0.25">
      <c r="H625" s="46"/>
      <c r="I625" s="46"/>
      <c r="AR625" s="3"/>
      <c r="AS625" s="36"/>
      <c r="AT625" s="64"/>
      <c r="AU625" s="64"/>
      <c r="AV625" s="64"/>
      <c r="AW625" s="64"/>
      <c r="AX625" s="64"/>
      <c r="AY625" s="74"/>
      <c r="AZ625" s="74"/>
      <c r="BA625" s="74"/>
      <c r="BB625" s="75"/>
      <c r="BC625" s="75"/>
      <c r="BD625" s="74"/>
      <c r="BE625" s="75"/>
      <c r="BF625" s="75"/>
      <c r="BG625" s="64"/>
      <c r="BH625" s="64"/>
      <c r="BI625" s="184"/>
    </row>
    <row r="626" spans="8:61" x14ac:dyDescent="0.25">
      <c r="H626" s="46"/>
      <c r="I626" s="46"/>
      <c r="AR626" s="3"/>
      <c r="AS626" s="36"/>
      <c r="AT626" s="64"/>
      <c r="AU626" s="64"/>
      <c r="AV626" s="64"/>
      <c r="AW626" s="64"/>
      <c r="AX626" s="64"/>
      <c r="AY626" s="74"/>
      <c r="AZ626" s="74"/>
      <c r="BA626" s="74"/>
      <c r="BB626" s="75"/>
      <c r="BC626" s="75"/>
      <c r="BD626" s="74"/>
      <c r="BE626" s="75"/>
      <c r="BF626" s="75"/>
      <c r="BG626" s="64"/>
      <c r="BH626" s="64"/>
      <c r="BI626" s="184"/>
    </row>
    <row r="627" spans="8:61" x14ac:dyDescent="0.25">
      <c r="H627" s="46"/>
      <c r="I627" s="46"/>
      <c r="AR627" s="3"/>
      <c r="AS627" s="36"/>
      <c r="AT627" s="64"/>
      <c r="AU627" s="64"/>
      <c r="AV627" s="64"/>
      <c r="AW627" s="64"/>
      <c r="AX627" s="64"/>
      <c r="AY627" s="74"/>
      <c r="AZ627" s="74"/>
      <c r="BA627" s="74"/>
      <c r="BB627" s="75"/>
      <c r="BC627" s="75"/>
      <c r="BD627" s="74"/>
      <c r="BE627" s="75"/>
      <c r="BF627" s="75"/>
      <c r="BG627" s="64"/>
      <c r="BH627" s="64"/>
      <c r="BI627" s="184"/>
    </row>
    <row r="628" spans="8:61" x14ac:dyDescent="0.25">
      <c r="H628" s="46"/>
      <c r="I628" s="46"/>
      <c r="AR628" s="3"/>
      <c r="AS628" s="36"/>
      <c r="AT628" s="64"/>
      <c r="AU628" s="64"/>
      <c r="AV628" s="64"/>
      <c r="AW628" s="64"/>
      <c r="AX628" s="64"/>
      <c r="AY628" s="74"/>
      <c r="AZ628" s="74"/>
      <c r="BA628" s="74"/>
      <c r="BB628" s="75"/>
      <c r="BC628" s="75"/>
      <c r="BD628" s="74"/>
      <c r="BE628" s="75"/>
      <c r="BF628" s="75"/>
      <c r="BG628" s="64"/>
      <c r="BH628" s="64"/>
      <c r="BI628" s="184"/>
    </row>
    <row r="629" spans="8:61" x14ac:dyDescent="0.25">
      <c r="H629" s="46"/>
      <c r="I629" s="46"/>
      <c r="AR629" s="3"/>
      <c r="AS629" s="36"/>
      <c r="AT629" s="64"/>
      <c r="AU629" s="64"/>
      <c r="AV629" s="64"/>
      <c r="AW629" s="64"/>
      <c r="AX629" s="64"/>
      <c r="AY629" s="74"/>
      <c r="AZ629" s="74"/>
      <c r="BA629" s="74"/>
      <c r="BB629" s="75"/>
      <c r="BC629" s="75"/>
      <c r="BD629" s="74"/>
      <c r="BE629" s="75"/>
      <c r="BF629" s="75"/>
      <c r="BG629" s="64"/>
      <c r="BH629" s="64"/>
      <c r="BI629" s="184"/>
    </row>
    <row r="630" spans="8:61" x14ac:dyDescent="0.25">
      <c r="H630" s="46"/>
      <c r="I630" s="46"/>
      <c r="AR630" s="3"/>
      <c r="AS630" s="36"/>
      <c r="AT630" s="64"/>
      <c r="AU630" s="64"/>
      <c r="AV630" s="64"/>
      <c r="AW630" s="64"/>
      <c r="AX630" s="64"/>
      <c r="AY630" s="74"/>
      <c r="AZ630" s="74"/>
      <c r="BA630" s="74"/>
      <c r="BB630" s="75"/>
      <c r="BC630" s="75"/>
      <c r="BD630" s="74"/>
      <c r="BE630" s="75"/>
      <c r="BF630" s="75"/>
      <c r="BG630" s="64"/>
      <c r="BH630" s="64"/>
      <c r="BI630" s="184"/>
    </row>
    <row r="631" spans="8:61" x14ac:dyDescent="0.25">
      <c r="H631" s="46"/>
      <c r="I631" s="46"/>
      <c r="AR631" s="3"/>
      <c r="AS631" s="36"/>
      <c r="AT631" s="64"/>
      <c r="AU631" s="64"/>
      <c r="AV631" s="64"/>
      <c r="AW631" s="64"/>
      <c r="AX631" s="64"/>
      <c r="AY631" s="74"/>
      <c r="AZ631" s="74"/>
      <c r="BA631" s="74"/>
      <c r="BB631" s="75"/>
      <c r="BC631" s="75"/>
      <c r="BD631" s="74"/>
      <c r="BE631" s="75"/>
      <c r="BF631" s="75"/>
      <c r="BG631" s="64"/>
      <c r="BH631" s="64"/>
      <c r="BI631" s="184"/>
    </row>
    <row r="632" spans="8:61" x14ac:dyDescent="0.25">
      <c r="H632" s="46"/>
      <c r="I632" s="46"/>
      <c r="AR632" s="3"/>
      <c r="AS632" s="36"/>
      <c r="AT632" s="64"/>
      <c r="AU632" s="64"/>
      <c r="AV632" s="64"/>
      <c r="AW632" s="64"/>
      <c r="AX632" s="64"/>
      <c r="AY632" s="74"/>
      <c r="AZ632" s="74"/>
      <c r="BA632" s="74"/>
      <c r="BB632" s="75"/>
      <c r="BC632" s="75"/>
      <c r="BD632" s="74"/>
      <c r="BE632" s="75"/>
      <c r="BF632" s="75"/>
      <c r="BG632" s="64"/>
      <c r="BH632" s="64"/>
      <c r="BI632" s="184"/>
    </row>
    <row r="633" spans="8:61" x14ac:dyDescent="0.25">
      <c r="H633" s="46"/>
      <c r="I633" s="46"/>
      <c r="AR633" s="3"/>
      <c r="AS633" s="36"/>
      <c r="AT633" s="64"/>
      <c r="AU633" s="64"/>
      <c r="AV633" s="64"/>
      <c r="AW633" s="64"/>
      <c r="AX633" s="64"/>
      <c r="AY633" s="74"/>
      <c r="AZ633" s="74"/>
      <c r="BA633" s="74"/>
      <c r="BB633" s="75"/>
      <c r="BC633" s="75"/>
      <c r="BD633" s="74"/>
      <c r="BE633" s="75"/>
      <c r="BF633" s="75"/>
      <c r="BG633" s="64"/>
      <c r="BH633" s="64"/>
      <c r="BI633" s="184"/>
    </row>
    <row r="634" spans="8:61" x14ac:dyDescent="0.25">
      <c r="H634" s="46"/>
      <c r="I634" s="46"/>
      <c r="AR634" s="3"/>
      <c r="AS634" s="36"/>
      <c r="AT634" s="64"/>
      <c r="AU634" s="64"/>
      <c r="AV634" s="64"/>
      <c r="AW634" s="64"/>
      <c r="AX634" s="64"/>
      <c r="AY634" s="74"/>
      <c r="AZ634" s="74"/>
      <c r="BA634" s="74"/>
      <c r="BB634" s="75"/>
      <c r="BC634" s="75"/>
      <c r="BD634" s="74"/>
      <c r="BE634" s="75"/>
      <c r="BF634" s="75"/>
      <c r="BG634" s="64"/>
      <c r="BH634" s="64"/>
      <c r="BI634" s="184"/>
    </row>
    <row r="635" spans="8:61" x14ac:dyDescent="0.25">
      <c r="H635" s="46"/>
      <c r="I635" s="46"/>
      <c r="AR635" s="3"/>
      <c r="AS635" s="36"/>
      <c r="AT635" s="64"/>
      <c r="AU635" s="64"/>
      <c r="AV635" s="64"/>
      <c r="AW635" s="64"/>
      <c r="AX635" s="64"/>
      <c r="AY635" s="74"/>
      <c r="AZ635" s="74"/>
      <c r="BA635" s="74"/>
      <c r="BB635" s="75"/>
      <c r="BC635" s="75"/>
      <c r="BD635" s="74"/>
      <c r="BE635" s="75"/>
      <c r="BF635" s="75"/>
      <c r="BG635" s="64"/>
      <c r="BH635" s="64"/>
      <c r="BI635" s="184"/>
    </row>
    <row r="636" spans="8:61" x14ac:dyDescent="0.25">
      <c r="H636" s="46"/>
      <c r="I636" s="46"/>
      <c r="AR636" s="3"/>
      <c r="AS636" s="36"/>
      <c r="AT636" s="64"/>
      <c r="AU636" s="64"/>
      <c r="AV636" s="64"/>
      <c r="AW636" s="64"/>
      <c r="AX636" s="64"/>
      <c r="AY636" s="74"/>
      <c r="AZ636" s="74"/>
      <c r="BA636" s="74"/>
      <c r="BB636" s="75"/>
      <c r="BC636" s="75"/>
      <c r="BD636" s="74"/>
      <c r="BE636" s="75"/>
      <c r="BF636" s="75"/>
      <c r="BG636" s="64"/>
      <c r="BH636" s="64"/>
      <c r="BI636" s="184"/>
    </row>
    <row r="637" spans="8:61" x14ac:dyDescent="0.25">
      <c r="H637" s="46"/>
      <c r="I637" s="46"/>
      <c r="AR637" s="3"/>
      <c r="AS637" s="36"/>
      <c r="AT637" s="64"/>
      <c r="AU637" s="64"/>
      <c r="AV637" s="64"/>
      <c r="AW637" s="64"/>
      <c r="AX637" s="64"/>
      <c r="AY637" s="74"/>
      <c r="AZ637" s="74"/>
      <c r="BA637" s="74"/>
      <c r="BB637" s="75"/>
      <c r="BC637" s="75"/>
      <c r="BD637" s="74"/>
      <c r="BE637" s="75"/>
      <c r="BF637" s="75"/>
      <c r="BG637" s="64"/>
      <c r="BH637" s="64"/>
      <c r="BI637" s="64"/>
    </row>
    <row r="638" spans="8:61" x14ac:dyDescent="0.25">
      <c r="H638" s="46"/>
      <c r="I638" s="46"/>
      <c r="AR638" s="3"/>
      <c r="AS638" s="36"/>
      <c r="AT638" s="64"/>
      <c r="AU638" s="64"/>
      <c r="AV638" s="64"/>
      <c r="AW638" s="64"/>
      <c r="AX638" s="64"/>
      <c r="AY638" s="74"/>
      <c r="AZ638" s="74"/>
      <c r="BA638" s="74"/>
      <c r="BB638" s="75"/>
      <c r="BC638" s="75"/>
      <c r="BD638" s="74"/>
      <c r="BE638" s="75"/>
      <c r="BF638" s="75"/>
      <c r="BG638" s="64"/>
      <c r="BH638" s="64"/>
      <c r="BI638" s="64"/>
    </row>
    <row r="639" spans="8:61" x14ac:dyDescent="0.25">
      <c r="H639" s="46"/>
      <c r="I639" s="46"/>
      <c r="AR639" s="3"/>
      <c r="AS639" s="36"/>
      <c r="AT639" s="64"/>
      <c r="AU639" s="64"/>
      <c r="AV639" s="64"/>
      <c r="AW639" s="64"/>
      <c r="AX639" s="64"/>
      <c r="AY639" s="74"/>
      <c r="AZ639" s="74"/>
      <c r="BA639" s="74"/>
      <c r="BB639" s="75"/>
      <c r="BC639" s="75"/>
      <c r="BD639" s="74"/>
      <c r="BE639" s="75"/>
      <c r="BF639" s="75"/>
      <c r="BG639" s="64"/>
      <c r="BH639" s="64"/>
      <c r="BI639" s="64"/>
    </row>
    <row r="640" spans="8:61" x14ac:dyDescent="0.25">
      <c r="H640" s="46"/>
      <c r="I640" s="46"/>
      <c r="AR640" s="3"/>
      <c r="AS640" s="36"/>
      <c r="AT640" s="64"/>
      <c r="AU640" s="64"/>
      <c r="AV640" s="64"/>
      <c r="AW640" s="64"/>
      <c r="AX640" s="64"/>
      <c r="AY640" s="74"/>
      <c r="AZ640" s="74"/>
      <c r="BA640" s="74"/>
      <c r="BB640" s="75"/>
      <c r="BC640" s="75"/>
      <c r="BD640" s="74"/>
      <c r="BE640" s="75"/>
      <c r="BF640" s="75"/>
      <c r="BG640" s="64"/>
      <c r="BH640" s="64"/>
      <c r="BI640" s="64"/>
    </row>
    <row r="641" spans="8:61" x14ac:dyDescent="0.25">
      <c r="H641" s="46"/>
      <c r="I641" s="46"/>
      <c r="AR641" s="3"/>
      <c r="AS641" s="36"/>
      <c r="AT641" s="64"/>
      <c r="AU641" s="64"/>
      <c r="AV641" s="64"/>
      <c r="AW641" s="64"/>
      <c r="AX641" s="64"/>
      <c r="AY641" s="74"/>
      <c r="AZ641" s="74"/>
      <c r="BA641" s="74"/>
      <c r="BB641" s="75"/>
      <c r="BC641" s="75"/>
      <c r="BD641" s="74"/>
      <c r="BE641" s="75"/>
      <c r="BF641" s="75"/>
      <c r="BG641" s="64"/>
      <c r="BH641" s="64"/>
      <c r="BI641" s="64"/>
    </row>
    <row r="642" spans="8:61" x14ac:dyDescent="0.25">
      <c r="H642" s="46"/>
      <c r="I642" s="46"/>
      <c r="AR642" s="3"/>
      <c r="AS642" s="36"/>
      <c r="AT642" s="64"/>
      <c r="AU642" s="64"/>
      <c r="AV642" s="64"/>
      <c r="AW642" s="64"/>
      <c r="AX642" s="64"/>
      <c r="AY642" s="74"/>
      <c r="AZ642" s="74"/>
      <c r="BA642" s="74"/>
      <c r="BB642" s="75"/>
      <c r="BC642" s="75"/>
      <c r="BD642" s="74"/>
      <c r="BE642" s="75"/>
      <c r="BF642" s="75"/>
      <c r="BG642" s="64"/>
      <c r="BH642" s="64"/>
      <c r="BI642" s="64"/>
    </row>
    <row r="643" spans="8:61" x14ac:dyDescent="0.25">
      <c r="H643" s="46"/>
      <c r="I643" s="46"/>
      <c r="AR643" s="3"/>
      <c r="AS643" s="36"/>
      <c r="AT643" s="64"/>
      <c r="AU643" s="64"/>
      <c r="AV643" s="64"/>
      <c r="AW643" s="64"/>
      <c r="AX643" s="64"/>
      <c r="AY643" s="74"/>
      <c r="AZ643" s="74"/>
      <c r="BA643" s="74"/>
      <c r="BB643" s="75"/>
      <c r="BC643" s="75"/>
      <c r="BD643" s="74"/>
      <c r="BE643" s="75"/>
      <c r="BF643" s="75"/>
      <c r="BG643" s="64"/>
      <c r="BH643" s="64"/>
      <c r="BI643" s="64"/>
    </row>
    <row r="644" spans="8:61" x14ac:dyDescent="0.25">
      <c r="H644" s="46"/>
      <c r="I644" s="46"/>
      <c r="AR644" s="3"/>
      <c r="AS644" s="36"/>
      <c r="AT644" s="64"/>
      <c r="AU644" s="64"/>
      <c r="AV644" s="64"/>
      <c r="AW644" s="64"/>
      <c r="AX644" s="64"/>
      <c r="AY644" s="74"/>
      <c r="AZ644" s="74"/>
      <c r="BA644" s="74"/>
      <c r="BB644" s="75"/>
      <c r="BC644" s="75"/>
      <c r="BD644" s="74"/>
      <c r="BE644" s="75"/>
      <c r="BF644" s="75"/>
      <c r="BG644" s="64"/>
      <c r="BH644" s="64"/>
      <c r="BI644" s="64"/>
    </row>
    <row r="645" spans="8:61" x14ac:dyDescent="0.25">
      <c r="H645" s="46"/>
      <c r="I645" s="46"/>
      <c r="AR645" s="3"/>
      <c r="AS645" s="36"/>
      <c r="AT645" s="64"/>
      <c r="AU645" s="64"/>
      <c r="AV645" s="64"/>
      <c r="AW645" s="64"/>
      <c r="AX645" s="64"/>
      <c r="AY645" s="74"/>
      <c r="AZ645" s="74"/>
      <c r="BA645" s="74"/>
      <c r="BB645" s="75"/>
      <c r="BC645" s="75"/>
      <c r="BD645" s="74"/>
      <c r="BE645" s="75"/>
      <c r="BF645" s="75"/>
      <c r="BG645" s="64"/>
      <c r="BH645" s="64"/>
      <c r="BI645" s="64"/>
    </row>
    <row r="646" spans="8:61" x14ac:dyDescent="0.25">
      <c r="H646" s="46"/>
      <c r="I646" s="46"/>
      <c r="AR646" s="3"/>
      <c r="AS646" s="36"/>
      <c r="AT646" s="64"/>
      <c r="AU646" s="64"/>
      <c r="AV646" s="64"/>
      <c r="AW646" s="64"/>
      <c r="AX646" s="64"/>
      <c r="AY646" s="74"/>
      <c r="AZ646" s="74"/>
      <c r="BA646" s="74"/>
      <c r="BB646" s="75"/>
      <c r="BC646" s="75"/>
      <c r="BD646" s="74"/>
      <c r="BE646" s="75"/>
      <c r="BF646" s="75"/>
      <c r="BG646" s="64"/>
      <c r="BH646" s="64"/>
      <c r="BI646" s="64"/>
    </row>
    <row r="647" spans="8:61" x14ac:dyDescent="0.25">
      <c r="H647" s="46"/>
      <c r="I647" s="46"/>
      <c r="AR647" s="3"/>
      <c r="AS647" s="36"/>
      <c r="AT647" s="64"/>
      <c r="AU647" s="64"/>
      <c r="AV647" s="64"/>
      <c r="AW647" s="64"/>
      <c r="AX647" s="64"/>
      <c r="AY647" s="74"/>
      <c r="AZ647" s="74"/>
      <c r="BA647" s="74"/>
      <c r="BB647" s="75"/>
      <c r="BC647" s="75"/>
      <c r="BD647" s="74"/>
      <c r="BE647" s="75"/>
      <c r="BF647" s="75"/>
      <c r="BG647" s="64"/>
      <c r="BH647" s="64"/>
      <c r="BI647" s="64"/>
    </row>
    <row r="648" spans="8:61" x14ac:dyDescent="0.25">
      <c r="H648" s="46"/>
      <c r="I648" s="46"/>
      <c r="AR648" s="3"/>
      <c r="AS648" s="36"/>
      <c r="AT648" s="64"/>
      <c r="AU648" s="64"/>
      <c r="AV648" s="64"/>
      <c r="AW648" s="64"/>
      <c r="AX648" s="64"/>
      <c r="AY648" s="74"/>
      <c r="AZ648" s="74"/>
      <c r="BA648" s="74"/>
      <c r="BB648" s="75"/>
      <c r="BC648" s="75"/>
      <c r="BD648" s="74"/>
      <c r="BE648" s="75"/>
      <c r="BF648" s="75"/>
      <c r="BG648" s="64"/>
      <c r="BH648" s="64"/>
      <c r="BI648" s="64"/>
    </row>
    <row r="649" spans="8:61" x14ac:dyDescent="0.25">
      <c r="H649" s="46"/>
      <c r="I649" s="46"/>
      <c r="AR649" s="3"/>
      <c r="AS649" s="36"/>
      <c r="AT649" s="64"/>
      <c r="AU649" s="64"/>
      <c r="AV649" s="64"/>
      <c r="AW649" s="64"/>
      <c r="AX649" s="64"/>
      <c r="AY649" s="74"/>
      <c r="AZ649" s="74"/>
      <c r="BA649" s="74"/>
      <c r="BB649" s="75"/>
      <c r="BC649" s="75"/>
      <c r="BD649" s="74"/>
      <c r="BE649" s="75"/>
      <c r="BF649" s="75"/>
      <c r="BG649" s="64"/>
      <c r="BH649" s="64"/>
      <c r="BI649" s="64"/>
    </row>
    <row r="650" spans="8:61" x14ac:dyDescent="0.25">
      <c r="H650" s="46"/>
      <c r="I650" s="46"/>
      <c r="AS650" s="36"/>
      <c r="AT650" s="64"/>
      <c r="AU650" s="64"/>
      <c r="AV650" s="64"/>
      <c r="AW650" s="64"/>
      <c r="AX650" s="64"/>
      <c r="AY650" s="74"/>
      <c r="AZ650" s="74"/>
      <c r="BA650" s="74"/>
      <c r="BB650" s="75"/>
      <c r="BC650" s="75"/>
      <c r="BD650" s="74"/>
      <c r="BE650" s="75"/>
      <c r="BF650" s="75"/>
      <c r="BG650" s="64"/>
      <c r="BH650" s="64"/>
      <c r="BI650" s="64"/>
    </row>
    <row r="651" spans="8:61" x14ac:dyDescent="0.25">
      <c r="H651" s="46"/>
      <c r="I651" s="46"/>
      <c r="AS651" s="36"/>
      <c r="AT651" s="64"/>
      <c r="AU651" s="64"/>
      <c r="AV651" s="64"/>
      <c r="AW651" s="64"/>
      <c r="AX651" s="64"/>
      <c r="AY651" s="74"/>
      <c r="AZ651" s="74"/>
      <c r="BA651" s="74"/>
      <c r="BB651" s="75"/>
      <c r="BC651" s="75"/>
      <c r="BD651" s="74"/>
      <c r="BE651" s="75"/>
      <c r="BF651" s="75"/>
      <c r="BG651" s="64"/>
      <c r="BH651" s="64"/>
      <c r="BI651" s="64"/>
    </row>
    <row r="652" spans="8:61" x14ac:dyDescent="0.25">
      <c r="H652" s="46"/>
      <c r="I652" s="46"/>
      <c r="AS652" s="36"/>
      <c r="AT652" s="3"/>
      <c r="BG652" s="143"/>
      <c r="BH652" s="143"/>
      <c r="BI652" s="143"/>
    </row>
    <row r="653" spans="8:61" x14ac:dyDescent="0.25">
      <c r="H653" s="46"/>
      <c r="I653" s="46"/>
      <c r="AS653" s="36"/>
      <c r="AT653" s="3"/>
      <c r="BG653" s="143"/>
      <c r="BH653" s="143"/>
      <c r="BI653" s="143"/>
    </row>
    <row r="654" spans="8:61" x14ac:dyDescent="0.25">
      <c r="H654" s="46"/>
      <c r="I654" s="46"/>
      <c r="AS654" s="36"/>
      <c r="AT654" s="3"/>
      <c r="BG654" s="143"/>
      <c r="BH654" s="143"/>
      <c r="BI654" s="143"/>
    </row>
    <row r="655" spans="8:61" x14ac:dyDescent="0.25">
      <c r="H655" s="46"/>
      <c r="I655" s="46"/>
      <c r="AS655" s="36"/>
      <c r="AT655" s="3"/>
      <c r="BG655" s="143"/>
      <c r="BH655" s="143"/>
      <c r="BI655" s="143"/>
    </row>
    <row r="656" spans="8:61" x14ac:dyDescent="0.25">
      <c r="H656" s="46"/>
      <c r="I656" s="46"/>
      <c r="AS656" s="36"/>
      <c r="AT656" s="3"/>
      <c r="BG656" s="143"/>
      <c r="BH656" s="143"/>
      <c r="BI656" s="143"/>
    </row>
    <row r="657" spans="8:46" x14ac:dyDescent="0.25">
      <c r="H657" s="46"/>
      <c r="I657" s="46"/>
      <c r="AS657" s="36"/>
      <c r="AT657" s="3"/>
    </row>
    <row r="658" spans="8:46" x14ac:dyDescent="0.25">
      <c r="H658" s="46"/>
      <c r="I658" s="46"/>
      <c r="AS658" s="36"/>
      <c r="AT658" s="3"/>
    </row>
    <row r="659" spans="8:46" x14ac:dyDescent="0.25">
      <c r="H659" s="46"/>
      <c r="I659" s="46"/>
      <c r="AS659" s="36"/>
      <c r="AT659" s="3"/>
    </row>
    <row r="660" spans="8:46" x14ac:dyDescent="0.25">
      <c r="H660" s="46"/>
      <c r="I660" s="46"/>
      <c r="AS660" s="36"/>
      <c r="AT660" s="3"/>
    </row>
    <row r="661" spans="8:46" x14ac:dyDescent="0.25">
      <c r="H661" s="46"/>
      <c r="I661" s="46"/>
      <c r="AS661" s="36"/>
      <c r="AT661" s="3"/>
    </row>
    <row r="662" spans="8:46" x14ac:dyDescent="0.25">
      <c r="H662" s="46"/>
      <c r="I662" s="46"/>
      <c r="AS662" s="36"/>
      <c r="AT662" s="3"/>
    </row>
    <row r="663" spans="8:46" x14ac:dyDescent="0.25">
      <c r="H663" s="46"/>
      <c r="I663" s="46"/>
      <c r="AS663" s="36"/>
      <c r="AT663" s="3"/>
    </row>
    <row r="664" spans="8:46" x14ac:dyDescent="0.25">
      <c r="H664" s="46"/>
      <c r="I664" s="46"/>
      <c r="AS664" s="36"/>
      <c r="AT664" s="3"/>
    </row>
    <row r="665" spans="8:46" x14ac:dyDescent="0.25">
      <c r="H665" s="46"/>
      <c r="I665" s="46"/>
      <c r="AS665" s="36"/>
      <c r="AT665" s="3"/>
    </row>
    <row r="666" spans="8:46" x14ac:dyDescent="0.25">
      <c r="H666" s="46"/>
      <c r="I666" s="46"/>
      <c r="AS666" s="36"/>
      <c r="AT666" s="3"/>
    </row>
    <row r="667" spans="8:46" x14ac:dyDescent="0.25">
      <c r="H667" s="46"/>
      <c r="I667" s="46"/>
      <c r="AS667" s="36"/>
      <c r="AT667" s="3"/>
    </row>
    <row r="668" spans="8:46" x14ac:dyDescent="0.25">
      <c r="H668" s="46"/>
      <c r="I668" s="46"/>
      <c r="AS668" s="36"/>
      <c r="AT668" s="3"/>
    </row>
    <row r="669" spans="8:46" x14ac:dyDescent="0.25">
      <c r="H669" s="46"/>
      <c r="I669" s="46"/>
      <c r="AS669" s="36"/>
      <c r="AT669" s="3"/>
    </row>
    <row r="670" spans="8:46" x14ac:dyDescent="0.25">
      <c r="H670" s="46"/>
      <c r="I670" s="46"/>
      <c r="AS670" s="36"/>
      <c r="AT670" s="3"/>
    </row>
    <row r="671" spans="8:46" x14ac:dyDescent="0.25">
      <c r="H671" s="46"/>
      <c r="I671" s="46"/>
      <c r="AS671" s="36"/>
      <c r="AT671" s="3"/>
    </row>
    <row r="672" spans="8:46" x14ac:dyDescent="0.25">
      <c r="H672" s="46"/>
      <c r="I672" s="46"/>
      <c r="AS672" s="36"/>
      <c r="AT672" s="3"/>
    </row>
    <row r="673" spans="8:46" x14ac:dyDescent="0.25">
      <c r="H673" s="46"/>
      <c r="I673" s="46"/>
      <c r="AS673" s="36"/>
      <c r="AT673" s="3"/>
    </row>
    <row r="674" spans="8:46" x14ac:dyDescent="0.25">
      <c r="H674" s="46"/>
      <c r="I674" s="46"/>
      <c r="AS674" s="36"/>
      <c r="AT674" s="3"/>
    </row>
    <row r="675" spans="8:46" x14ac:dyDescent="0.25">
      <c r="H675" s="46"/>
      <c r="I675" s="46"/>
      <c r="AS675" s="36"/>
      <c r="AT675" s="3"/>
    </row>
    <row r="676" spans="8:46" x14ac:dyDescent="0.25">
      <c r="H676" s="46"/>
      <c r="I676" s="46"/>
      <c r="AS676" s="36"/>
      <c r="AT676" s="3"/>
    </row>
    <row r="677" spans="8:46" x14ac:dyDescent="0.25">
      <c r="H677" s="46"/>
      <c r="I677" s="46"/>
      <c r="AS677" s="36"/>
      <c r="AT677" s="3"/>
    </row>
    <row r="678" spans="8:46" x14ac:dyDescent="0.25">
      <c r="H678" s="46"/>
      <c r="I678" s="46"/>
      <c r="AS678" s="36"/>
      <c r="AT678" s="3"/>
    </row>
    <row r="679" spans="8:46" x14ac:dyDescent="0.25">
      <c r="H679" s="46"/>
      <c r="I679" s="46"/>
      <c r="AS679" s="36"/>
      <c r="AT679" s="3"/>
    </row>
    <row r="680" spans="8:46" x14ac:dyDescent="0.25">
      <c r="H680" s="46"/>
      <c r="I680" s="46"/>
      <c r="AS680" s="36"/>
      <c r="AT680" s="3"/>
    </row>
    <row r="681" spans="8:46" x14ac:dyDescent="0.25">
      <c r="H681" s="46"/>
      <c r="I681" s="46"/>
      <c r="AS681" s="36"/>
      <c r="AT681" s="3"/>
    </row>
    <row r="682" spans="8:46" x14ac:dyDescent="0.25">
      <c r="H682" s="46"/>
      <c r="I682" s="46"/>
      <c r="AS682" s="36"/>
      <c r="AT682" s="3"/>
    </row>
    <row r="683" spans="8:46" x14ac:dyDescent="0.25">
      <c r="H683" s="46"/>
      <c r="I683" s="46"/>
      <c r="AS683" s="36"/>
      <c r="AT683" s="3"/>
    </row>
    <row r="684" spans="8:46" x14ac:dyDescent="0.25">
      <c r="H684" s="46"/>
      <c r="I684" s="46"/>
      <c r="AS684" s="36"/>
      <c r="AT684" s="3"/>
    </row>
    <row r="685" spans="8:46" x14ac:dyDescent="0.25">
      <c r="H685" s="46"/>
      <c r="I685" s="46"/>
      <c r="AS685" s="36"/>
      <c r="AT685" s="3"/>
    </row>
    <row r="686" spans="8:46" x14ac:dyDescent="0.25">
      <c r="H686" s="46"/>
      <c r="I686" s="46"/>
      <c r="AS686" s="36"/>
      <c r="AT686" s="3"/>
    </row>
    <row r="687" spans="8:46" x14ac:dyDescent="0.25">
      <c r="H687" s="46"/>
      <c r="I687" s="46"/>
      <c r="AS687" s="36"/>
      <c r="AT687" s="3"/>
    </row>
    <row r="688" spans="8:46" x14ac:dyDescent="0.25">
      <c r="H688" s="46"/>
      <c r="I688" s="46"/>
      <c r="AS688" s="36"/>
      <c r="AT688" s="3"/>
    </row>
    <row r="689" spans="8:46" x14ac:dyDescent="0.25">
      <c r="H689" s="46"/>
      <c r="I689" s="46"/>
      <c r="AS689" s="36"/>
      <c r="AT689" s="3"/>
    </row>
    <row r="690" spans="8:46" x14ac:dyDescent="0.25">
      <c r="H690" s="46"/>
      <c r="I690" s="46"/>
      <c r="AS690" s="36"/>
      <c r="AT690" s="3"/>
    </row>
    <row r="691" spans="8:46" x14ac:dyDescent="0.25">
      <c r="H691" s="46"/>
      <c r="I691" s="46"/>
      <c r="AS691" s="36"/>
      <c r="AT691" s="3"/>
    </row>
    <row r="692" spans="8:46" x14ac:dyDescent="0.25">
      <c r="H692" s="46"/>
      <c r="I692" s="46"/>
      <c r="AS692" s="36"/>
      <c r="AT692" s="3"/>
    </row>
    <row r="693" spans="8:46" x14ac:dyDescent="0.25">
      <c r="H693" s="46"/>
      <c r="I693" s="46"/>
      <c r="AS693" s="36"/>
    </row>
    <row r="694" spans="8:46" x14ac:dyDescent="0.25">
      <c r="H694" s="46"/>
      <c r="I694" s="46"/>
      <c r="AS694" s="36"/>
    </row>
    <row r="695" spans="8:46" x14ac:dyDescent="0.25">
      <c r="H695" s="46"/>
      <c r="I695" s="46"/>
      <c r="AS695" s="36"/>
    </row>
    <row r="696" spans="8:46" x14ac:dyDescent="0.25">
      <c r="H696" s="46"/>
      <c r="I696" s="46"/>
      <c r="AS696" s="36"/>
    </row>
    <row r="697" spans="8:46" x14ac:dyDescent="0.25">
      <c r="H697" s="46"/>
      <c r="I697" s="46"/>
      <c r="AS697" s="36"/>
    </row>
    <row r="698" spans="8:46" x14ac:dyDescent="0.25">
      <c r="H698" s="46"/>
      <c r="I698" s="46"/>
      <c r="AS698" s="36"/>
    </row>
    <row r="699" spans="8:46" x14ac:dyDescent="0.25">
      <c r="H699" s="46"/>
      <c r="I699" s="46"/>
      <c r="AS699" s="36"/>
    </row>
    <row r="700" spans="8:46" x14ac:dyDescent="0.25">
      <c r="H700" s="46"/>
      <c r="I700" s="46"/>
      <c r="AS700" s="36"/>
    </row>
    <row r="701" spans="8:46" x14ac:dyDescent="0.25">
      <c r="H701" s="46"/>
      <c r="I701" s="46"/>
      <c r="AS701" s="36"/>
    </row>
    <row r="702" spans="8:46" x14ac:dyDescent="0.25">
      <c r="H702" s="46"/>
      <c r="I702" s="46"/>
      <c r="AS702" s="36"/>
    </row>
    <row r="703" spans="8:46" x14ac:dyDescent="0.25">
      <c r="H703" s="46"/>
      <c r="I703" s="46"/>
      <c r="AS703" s="36"/>
    </row>
    <row r="704" spans="8:46" x14ac:dyDescent="0.25">
      <c r="H704" s="46"/>
      <c r="I704" s="46"/>
      <c r="AS704" s="36"/>
    </row>
    <row r="705" spans="8:45" x14ac:dyDescent="0.25">
      <c r="H705" s="46"/>
      <c r="I705" s="46"/>
      <c r="AS705" s="36"/>
    </row>
    <row r="706" spans="8:45" x14ac:dyDescent="0.25">
      <c r="H706" s="46"/>
      <c r="I706" s="46"/>
      <c r="AS706" s="36"/>
    </row>
    <row r="707" spans="8:45" x14ac:dyDescent="0.25">
      <c r="H707" s="46"/>
      <c r="I707" s="46"/>
      <c r="AS707" s="36"/>
    </row>
    <row r="708" spans="8:45" x14ac:dyDescent="0.25">
      <c r="H708" s="46"/>
      <c r="I708" s="46"/>
      <c r="AS708" s="36"/>
    </row>
    <row r="709" spans="8:45" x14ac:dyDescent="0.25">
      <c r="H709" s="46"/>
      <c r="I709" s="46"/>
      <c r="AS709" s="36"/>
    </row>
    <row r="710" spans="8:45" x14ac:dyDescent="0.25">
      <c r="H710" s="46"/>
      <c r="I710" s="46"/>
      <c r="AS710" s="36"/>
    </row>
    <row r="711" spans="8:45" x14ac:dyDescent="0.25">
      <c r="H711" s="46"/>
      <c r="I711" s="46"/>
      <c r="AS711" s="36"/>
    </row>
    <row r="712" spans="8:45" x14ac:dyDescent="0.25">
      <c r="H712" s="46"/>
      <c r="I712" s="46"/>
      <c r="AS712" s="36"/>
    </row>
    <row r="713" spans="8:45" x14ac:dyDescent="0.25">
      <c r="H713" s="46"/>
      <c r="I713" s="46"/>
      <c r="AS713" s="36"/>
    </row>
    <row r="714" spans="8:45" x14ac:dyDescent="0.25">
      <c r="H714" s="46"/>
      <c r="I714" s="46"/>
      <c r="AS714" s="36"/>
    </row>
    <row r="715" spans="8:45" x14ac:dyDescent="0.25">
      <c r="H715" s="46"/>
      <c r="I715" s="46"/>
      <c r="AS715" s="36"/>
    </row>
    <row r="716" spans="8:45" x14ac:dyDescent="0.25">
      <c r="H716" s="46"/>
      <c r="I716" s="46"/>
      <c r="AS716" s="36"/>
    </row>
    <row r="717" spans="8:45" x14ac:dyDescent="0.25">
      <c r="H717" s="46"/>
      <c r="I717" s="46"/>
      <c r="AS717" s="36"/>
    </row>
    <row r="718" spans="8:45" x14ac:dyDescent="0.25">
      <c r="H718" s="46"/>
      <c r="I718" s="46"/>
      <c r="AS718" s="36"/>
    </row>
    <row r="719" spans="8:45" x14ac:dyDescent="0.25">
      <c r="H719" s="46"/>
      <c r="I719" s="46"/>
      <c r="AS719" s="36"/>
    </row>
    <row r="720" spans="8:45" x14ac:dyDescent="0.25">
      <c r="H720" s="46"/>
      <c r="I720" s="46"/>
      <c r="AS720" s="36"/>
    </row>
    <row r="721" spans="8:45" x14ac:dyDescent="0.25">
      <c r="H721" s="46"/>
      <c r="I721" s="46"/>
      <c r="AS721" s="36"/>
    </row>
    <row r="722" spans="8:45" x14ac:dyDescent="0.25">
      <c r="H722" s="46"/>
      <c r="I722" s="46"/>
      <c r="AS722" s="36"/>
    </row>
    <row r="723" spans="8:45" x14ac:dyDescent="0.25">
      <c r="H723" s="46"/>
      <c r="I723" s="46"/>
      <c r="AS723" s="36"/>
    </row>
    <row r="724" spans="8:45" x14ac:dyDescent="0.25">
      <c r="H724" s="46"/>
      <c r="I724" s="46"/>
      <c r="AS724" s="36"/>
    </row>
    <row r="725" spans="8:45" x14ac:dyDescent="0.25">
      <c r="H725" s="46"/>
      <c r="I725" s="46"/>
      <c r="AS725" s="36"/>
    </row>
    <row r="726" spans="8:45" x14ac:dyDescent="0.25">
      <c r="H726" s="46"/>
      <c r="I726" s="46"/>
      <c r="AS726" s="36"/>
    </row>
    <row r="727" spans="8:45" x14ac:dyDescent="0.25">
      <c r="H727" s="46"/>
      <c r="I727" s="46"/>
      <c r="AS727" s="36"/>
    </row>
    <row r="728" spans="8:45" x14ac:dyDescent="0.25">
      <c r="H728" s="46"/>
      <c r="I728" s="46"/>
      <c r="AS728" s="36"/>
    </row>
    <row r="729" spans="8:45" x14ac:dyDescent="0.25">
      <c r="H729" s="46"/>
      <c r="I729" s="46"/>
      <c r="AS729" s="36"/>
    </row>
    <row r="730" spans="8:45" x14ac:dyDescent="0.25">
      <c r="H730" s="46"/>
      <c r="I730" s="46"/>
    </row>
    <row r="731" spans="8:45" x14ac:dyDescent="0.25">
      <c r="H731" s="46"/>
      <c r="I731" s="46"/>
    </row>
    <row r="732" spans="8:45" x14ac:dyDescent="0.25">
      <c r="H732" s="46"/>
      <c r="I732" s="46"/>
    </row>
    <row r="733" spans="8:45" x14ac:dyDescent="0.25">
      <c r="H733" s="46"/>
      <c r="I733" s="46"/>
    </row>
    <row r="734" spans="8:45" x14ac:dyDescent="0.25">
      <c r="H734" s="46"/>
      <c r="I734" s="46"/>
    </row>
    <row r="735" spans="8:45" x14ac:dyDescent="0.25">
      <c r="H735" s="46"/>
      <c r="I735" s="46"/>
    </row>
    <row r="736" spans="8:45" x14ac:dyDescent="0.25">
      <c r="H736" s="46"/>
      <c r="I736" s="46"/>
    </row>
    <row r="737" spans="8:9" x14ac:dyDescent="0.25">
      <c r="H737" s="46"/>
      <c r="I737" s="46"/>
    </row>
    <row r="738" spans="8:9" x14ac:dyDescent="0.25">
      <c r="H738" s="46"/>
      <c r="I738" s="46"/>
    </row>
    <row r="739" spans="8:9" x14ac:dyDescent="0.25">
      <c r="H739" s="46"/>
      <c r="I739" s="46"/>
    </row>
    <row r="740" spans="8:9" x14ac:dyDescent="0.25">
      <c r="H740" s="46"/>
      <c r="I740" s="46"/>
    </row>
    <row r="741" spans="8:9" x14ac:dyDescent="0.25">
      <c r="H741" s="46"/>
      <c r="I741" s="46"/>
    </row>
    <row r="742" spans="8:9" x14ac:dyDescent="0.25">
      <c r="H742" s="46"/>
      <c r="I742" s="46"/>
    </row>
    <row r="743" spans="8:9" x14ac:dyDescent="0.25">
      <c r="H743" s="46"/>
      <c r="I743" s="46"/>
    </row>
    <row r="744" spans="8:9" x14ac:dyDescent="0.25">
      <c r="H744" s="46"/>
      <c r="I744" s="46"/>
    </row>
    <row r="745" spans="8:9" x14ac:dyDescent="0.25">
      <c r="H745" s="46"/>
      <c r="I745" s="46"/>
    </row>
    <row r="746" spans="8:9" x14ac:dyDescent="0.25">
      <c r="H746" s="46"/>
      <c r="I746" s="46"/>
    </row>
    <row r="747" spans="8:9" x14ac:dyDescent="0.25">
      <c r="H747" s="46"/>
      <c r="I747" s="46"/>
    </row>
    <row r="748" spans="8:9" x14ac:dyDescent="0.25">
      <c r="H748" s="46"/>
      <c r="I748" s="46"/>
    </row>
    <row r="749" spans="8:9" x14ac:dyDescent="0.25">
      <c r="H749" s="46"/>
      <c r="I749" s="46"/>
    </row>
    <row r="750" spans="8:9" x14ac:dyDescent="0.25">
      <c r="H750" s="46"/>
      <c r="I750" s="46"/>
    </row>
    <row r="751" spans="8:9" x14ac:dyDescent="0.25">
      <c r="H751" s="46"/>
      <c r="I751" s="46"/>
    </row>
    <row r="752" spans="8:9" x14ac:dyDescent="0.25">
      <c r="H752" s="46"/>
      <c r="I752" s="46"/>
    </row>
    <row r="753" spans="8:9" x14ac:dyDescent="0.25">
      <c r="H753" s="46"/>
      <c r="I753" s="46"/>
    </row>
    <row r="754" spans="8:9" x14ac:dyDescent="0.25">
      <c r="H754" s="46"/>
      <c r="I754" s="46"/>
    </row>
    <row r="755" spans="8:9" x14ac:dyDescent="0.25">
      <c r="H755" s="46"/>
      <c r="I755" s="46"/>
    </row>
    <row r="756" spans="8:9" x14ac:dyDescent="0.25">
      <c r="H756" s="46"/>
      <c r="I756" s="46"/>
    </row>
    <row r="757" spans="8:9" x14ac:dyDescent="0.25">
      <c r="H757" s="46"/>
      <c r="I757" s="46"/>
    </row>
    <row r="758" spans="8:9" x14ac:dyDescent="0.25">
      <c r="H758" s="46"/>
      <c r="I758" s="46"/>
    </row>
    <row r="759" spans="8:9" x14ac:dyDescent="0.25">
      <c r="H759" s="46"/>
      <c r="I759" s="46"/>
    </row>
    <row r="760" spans="8:9" x14ac:dyDescent="0.25">
      <c r="H760" s="46"/>
      <c r="I760" s="46"/>
    </row>
    <row r="761" spans="8:9" x14ac:dyDescent="0.25">
      <c r="H761" s="46"/>
      <c r="I761" s="46"/>
    </row>
    <row r="762" spans="8:9" x14ac:dyDescent="0.25">
      <c r="H762" s="46"/>
      <c r="I762" s="46"/>
    </row>
    <row r="763" spans="8:9" x14ac:dyDescent="0.25">
      <c r="H763" s="46"/>
      <c r="I763" s="46"/>
    </row>
    <row r="764" spans="8:9" x14ac:dyDescent="0.25">
      <c r="H764" s="46"/>
      <c r="I764" s="46"/>
    </row>
    <row r="765" spans="8:9" x14ac:dyDescent="0.25">
      <c r="H765" s="46"/>
      <c r="I765" s="46"/>
    </row>
    <row r="766" spans="8:9" x14ac:dyDescent="0.25">
      <c r="H766" s="46"/>
      <c r="I766" s="46"/>
    </row>
    <row r="767" spans="8:9" x14ac:dyDescent="0.25">
      <c r="H767" s="46"/>
      <c r="I767" s="46"/>
    </row>
    <row r="768" spans="8:9" x14ac:dyDescent="0.25">
      <c r="H768" s="46"/>
      <c r="I768" s="46"/>
    </row>
    <row r="769" spans="8:9" x14ac:dyDescent="0.25">
      <c r="H769" s="46"/>
      <c r="I769" s="46"/>
    </row>
    <row r="770" spans="8:9" x14ac:dyDescent="0.25">
      <c r="H770" s="46"/>
      <c r="I770" s="46"/>
    </row>
    <row r="771" spans="8:9" x14ac:dyDescent="0.25">
      <c r="H771" s="46"/>
      <c r="I771" s="46"/>
    </row>
    <row r="772" spans="8:9" x14ac:dyDescent="0.25">
      <c r="H772" s="46"/>
      <c r="I772" s="46"/>
    </row>
    <row r="773" spans="8:9" x14ac:dyDescent="0.25">
      <c r="H773" s="46"/>
      <c r="I773" s="46"/>
    </row>
    <row r="774" spans="8:9" x14ac:dyDescent="0.25">
      <c r="H774" s="46"/>
      <c r="I774" s="46"/>
    </row>
    <row r="775" spans="8:9" x14ac:dyDescent="0.25">
      <c r="H775" s="46"/>
      <c r="I775" s="46"/>
    </row>
    <row r="776" spans="8:9" x14ac:dyDescent="0.25">
      <c r="H776" s="46"/>
      <c r="I776" s="46"/>
    </row>
    <row r="777" spans="8:9" x14ac:dyDescent="0.25">
      <c r="H777" s="46"/>
      <c r="I777" s="46"/>
    </row>
    <row r="778" spans="8:9" x14ac:dyDescent="0.25">
      <c r="H778" s="46"/>
      <c r="I778" s="46"/>
    </row>
    <row r="779" spans="8:9" x14ac:dyDescent="0.25">
      <c r="H779" s="46"/>
      <c r="I779" s="46"/>
    </row>
    <row r="780" spans="8:9" x14ac:dyDescent="0.25">
      <c r="H780" s="46"/>
      <c r="I780" s="46"/>
    </row>
    <row r="781" spans="8:9" x14ac:dyDescent="0.25">
      <c r="H781" s="46"/>
      <c r="I781" s="46"/>
    </row>
    <row r="782" spans="8:9" x14ac:dyDescent="0.25">
      <c r="H782" s="46"/>
      <c r="I782" s="46"/>
    </row>
    <row r="783" spans="8:9" x14ac:dyDescent="0.25">
      <c r="H783" s="46"/>
      <c r="I783" s="46"/>
    </row>
    <row r="784" spans="8:9" x14ac:dyDescent="0.25">
      <c r="H784" s="46"/>
      <c r="I784" s="46"/>
    </row>
    <row r="785" spans="8:9" x14ac:dyDescent="0.25">
      <c r="H785" s="46"/>
      <c r="I785" s="46"/>
    </row>
    <row r="786" spans="8:9" x14ac:dyDescent="0.25">
      <c r="H786" s="46"/>
      <c r="I786" s="46"/>
    </row>
    <row r="787" spans="8:9" x14ac:dyDescent="0.25">
      <c r="H787" s="46"/>
      <c r="I787" s="46"/>
    </row>
    <row r="788" spans="8:9" x14ac:dyDescent="0.25">
      <c r="H788" s="46"/>
      <c r="I788" s="46"/>
    </row>
    <row r="789" spans="8:9" x14ac:dyDescent="0.25">
      <c r="H789" s="46"/>
      <c r="I789" s="46"/>
    </row>
    <row r="790" spans="8:9" x14ac:dyDescent="0.25">
      <c r="H790" s="46"/>
      <c r="I790" s="46"/>
    </row>
    <row r="791" spans="8:9" x14ac:dyDescent="0.25">
      <c r="H791" s="46"/>
      <c r="I791" s="46"/>
    </row>
    <row r="792" spans="8:9" x14ac:dyDescent="0.25">
      <c r="H792" s="46"/>
      <c r="I792" s="46"/>
    </row>
    <row r="793" spans="8:9" x14ac:dyDescent="0.25">
      <c r="H793" s="46"/>
      <c r="I793" s="46"/>
    </row>
    <row r="794" spans="8:9" x14ac:dyDescent="0.25">
      <c r="H794" s="46"/>
      <c r="I794" s="46"/>
    </row>
    <row r="795" spans="8:9" x14ac:dyDescent="0.25">
      <c r="H795" s="46"/>
      <c r="I795" s="46"/>
    </row>
    <row r="796" spans="8:9" x14ac:dyDescent="0.25">
      <c r="H796" s="46"/>
      <c r="I796" s="46"/>
    </row>
    <row r="797" spans="8:9" x14ac:dyDescent="0.25">
      <c r="H797" s="46"/>
      <c r="I797" s="46"/>
    </row>
    <row r="798" spans="8:9" x14ac:dyDescent="0.25">
      <c r="H798" s="46"/>
      <c r="I798" s="46"/>
    </row>
    <row r="799" spans="8:9" x14ac:dyDescent="0.25">
      <c r="H799" s="46"/>
      <c r="I799" s="46"/>
    </row>
    <row r="800" spans="8:9" x14ac:dyDescent="0.25">
      <c r="H800" s="46"/>
      <c r="I800" s="46"/>
    </row>
    <row r="801" spans="8:9" x14ac:dyDescent="0.25">
      <c r="H801" s="46"/>
      <c r="I801" s="46"/>
    </row>
    <row r="802" spans="8:9" x14ac:dyDescent="0.25">
      <c r="H802" s="46"/>
      <c r="I802" s="46"/>
    </row>
    <row r="803" spans="8:9" x14ac:dyDescent="0.25">
      <c r="H803" s="46"/>
      <c r="I803" s="46"/>
    </row>
    <row r="804" spans="8:9" x14ac:dyDescent="0.25">
      <c r="H804" s="46"/>
      <c r="I804" s="46"/>
    </row>
    <row r="805" spans="8:9" x14ac:dyDescent="0.25">
      <c r="H805" s="46"/>
      <c r="I805" s="46"/>
    </row>
    <row r="806" spans="8:9" x14ac:dyDescent="0.25">
      <c r="H806" s="46"/>
      <c r="I806" s="46"/>
    </row>
    <row r="807" spans="8:9" x14ac:dyDescent="0.25">
      <c r="H807" s="46"/>
      <c r="I807" s="46"/>
    </row>
    <row r="808" spans="8:9" x14ac:dyDescent="0.25">
      <c r="H808" s="46"/>
      <c r="I808" s="46"/>
    </row>
    <row r="809" spans="8:9" x14ac:dyDescent="0.25">
      <c r="H809" s="46"/>
      <c r="I809" s="46"/>
    </row>
    <row r="810" spans="8:9" x14ac:dyDescent="0.25">
      <c r="H810" s="46"/>
      <c r="I810" s="46"/>
    </row>
    <row r="811" spans="8:9" x14ac:dyDescent="0.25">
      <c r="H811" s="46"/>
      <c r="I811" s="46"/>
    </row>
    <row r="812" spans="8:9" x14ac:dyDescent="0.25">
      <c r="H812" s="46"/>
      <c r="I812" s="46"/>
    </row>
    <row r="813" spans="8:9" x14ac:dyDescent="0.25">
      <c r="H813" s="46"/>
      <c r="I813" s="46"/>
    </row>
    <row r="814" spans="8:9" x14ac:dyDescent="0.25">
      <c r="H814" s="46"/>
      <c r="I814" s="46"/>
    </row>
    <row r="815" spans="8:9" x14ac:dyDescent="0.25">
      <c r="H815" s="46"/>
      <c r="I815" s="46"/>
    </row>
    <row r="816" spans="8:9" x14ac:dyDescent="0.25">
      <c r="H816" s="46"/>
      <c r="I816" s="46"/>
    </row>
    <row r="817" spans="8:9" x14ac:dyDescent="0.25">
      <c r="H817" s="46"/>
      <c r="I817" s="46"/>
    </row>
    <row r="818" spans="8:9" x14ac:dyDescent="0.25">
      <c r="H818" s="46"/>
      <c r="I818" s="46"/>
    </row>
    <row r="819" spans="8:9" x14ac:dyDescent="0.25">
      <c r="H819" s="46"/>
      <c r="I819" s="46"/>
    </row>
    <row r="820" spans="8:9" x14ac:dyDescent="0.25">
      <c r="H820" s="46"/>
      <c r="I820" s="46"/>
    </row>
    <row r="821" spans="8:9" x14ac:dyDescent="0.25">
      <c r="H821" s="46"/>
      <c r="I821" s="46"/>
    </row>
    <row r="822" spans="8:9" x14ac:dyDescent="0.25">
      <c r="H822" s="46"/>
      <c r="I822" s="46"/>
    </row>
    <row r="823" spans="8:9" x14ac:dyDescent="0.25">
      <c r="H823" s="46"/>
      <c r="I823" s="46"/>
    </row>
    <row r="824" spans="8:9" x14ac:dyDescent="0.25">
      <c r="H824" s="46"/>
      <c r="I824" s="46"/>
    </row>
    <row r="825" spans="8:9" x14ac:dyDescent="0.25">
      <c r="H825" s="46"/>
      <c r="I825" s="46"/>
    </row>
    <row r="826" spans="8:9" x14ac:dyDescent="0.25">
      <c r="H826" s="46"/>
      <c r="I826" s="46"/>
    </row>
    <row r="827" spans="8:9" x14ac:dyDescent="0.25">
      <c r="H827" s="46"/>
      <c r="I827" s="46"/>
    </row>
    <row r="828" spans="8:9" x14ac:dyDescent="0.25">
      <c r="H828" s="46"/>
      <c r="I828" s="46"/>
    </row>
    <row r="829" spans="8:9" x14ac:dyDescent="0.25">
      <c r="H829" s="46"/>
      <c r="I829" s="46"/>
    </row>
    <row r="830" spans="8:9" x14ac:dyDescent="0.25">
      <c r="H830" s="46"/>
      <c r="I830" s="46"/>
    </row>
    <row r="831" spans="8:9" x14ac:dyDescent="0.25">
      <c r="H831" s="46"/>
      <c r="I831" s="46"/>
    </row>
    <row r="832" spans="8:9" x14ac:dyDescent="0.25">
      <c r="H832" s="46"/>
      <c r="I832" s="46"/>
    </row>
    <row r="833" spans="8:9" x14ac:dyDescent="0.25">
      <c r="H833" s="46"/>
      <c r="I833" s="46"/>
    </row>
    <row r="834" spans="8:9" x14ac:dyDescent="0.25">
      <c r="H834" s="46"/>
      <c r="I834" s="46"/>
    </row>
    <row r="835" spans="8:9" x14ac:dyDescent="0.25">
      <c r="H835" s="46"/>
      <c r="I835" s="46"/>
    </row>
    <row r="836" spans="8:9" x14ac:dyDescent="0.25">
      <c r="H836" s="46"/>
      <c r="I836" s="46"/>
    </row>
    <row r="837" spans="8:9" x14ac:dyDescent="0.25">
      <c r="H837" s="46"/>
      <c r="I837" s="46"/>
    </row>
    <row r="838" spans="8:9" x14ac:dyDescent="0.25">
      <c r="H838" s="46"/>
      <c r="I838" s="46"/>
    </row>
    <row r="839" spans="8:9" x14ac:dyDescent="0.25">
      <c r="H839" s="46"/>
      <c r="I839" s="46"/>
    </row>
    <row r="840" spans="8:9" x14ac:dyDescent="0.25">
      <c r="H840" s="46"/>
      <c r="I840" s="46"/>
    </row>
    <row r="841" spans="8:9" x14ac:dyDescent="0.25">
      <c r="H841" s="46"/>
      <c r="I841" s="46"/>
    </row>
    <row r="842" spans="8:9" x14ac:dyDescent="0.25">
      <c r="H842" s="46"/>
      <c r="I842" s="46"/>
    </row>
    <row r="843" spans="8:9" x14ac:dyDescent="0.25">
      <c r="H843" s="46"/>
      <c r="I843" s="46"/>
    </row>
    <row r="844" spans="8:9" x14ac:dyDescent="0.25">
      <c r="H844" s="46"/>
      <c r="I844" s="46"/>
    </row>
    <row r="845" spans="8:9" x14ac:dyDescent="0.25">
      <c r="H845" s="46"/>
      <c r="I845" s="46"/>
    </row>
    <row r="846" spans="8:9" x14ac:dyDescent="0.25">
      <c r="H846" s="46"/>
      <c r="I846" s="46"/>
    </row>
    <row r="847" spans="8:9" x14ac:dyDescent="0.25">
      <c r="H847" s="46"/>
      <c r="I847" s="46"/>
    </row>
    <row r="848" spans="8:9" x14ac:dyDescent="0.25">
      <c r="H848" s="46"/>
      <c r="I848" s="46"/>
    </row>
    <row r="849" spans="8:9" x14ac:dyDescent="0.25">
      <c r="H849" s="46"/>
      <c r="I849" s="46"/>
    </row>
    <row r="850" spans="8:9" x14ac:dyDescent="0.25">
      <c r="H850" s="46"/>
      <c r="I850" s="46"/>
    </row>
    <row r="851" spans="8:9" x14ac:dyDescent="0.25">
      <c r="H851" s="46"/>
      <c r="I851" s="46"/>
    </row>
    <row r="852" spans="8:9" x14ac:dyDescent="0.25">
      <c r="H852" s="46"/>
      <c r="I852" s="46"/>
    </row>
    <row r="853" spans="8:9" x14ac:dyDescent="0.25">
      <c r="H853" s="46"/>
      <c r="I853" s="46"/>
    </row>
    <row r="854" spans="8:9" x14ac:dyDescent="0.25">
      <c r="H854" s="46"/>
      <c r="I854" s="46"/>
    </row>
    <row r="855" spans="8:9" x14ac:dyDescent="0.25">
      <c r="H855" s="46"/>
      <c r="I855" s="46"/>
    </row>
    <row r="856" spans="8:9" x14ac:dyDescent="0.25">
      <c r="H856" s="46"/>
      <c r="I856" s="46"/>
    </row>
    <row r="857" spans="8:9" x14ac:dyDescent="0.25">
      <c r="H857" s="46"/>
      <c r="I857" s="46"/>
    </row>
    <row r="858" spans="8:9" x14ac:dyDescent="0.25">
      <c r="H858" s="46"/>
      <c r="I858" s="46"/>
    </row>
    <row r="859" spans="8:9" x14ac:dyDescent="0.25">
      <c r="H859" s="46"/>
      <c r="I859" s="46"/>
    </row>
    <row r="860" spans="8:9" x14ac:dyDescent="0.25">
      <c r="H860" s="46"/>
      <c r="I860" s="46"/>
    </row>
    <row r="861" spans="8:9" x14ac:dyDescent="0.25">
      <c r="H861" s="46"/>
      <c r="I861" s="46"/>
    </row>
    <row r="862" spans="8:9" x14ac:dyDescent="0.25">
      <c r="H862" s="46"/>
      <c r="I862" s="46"/>
    </row>
    <row r="863" spans="8:9" x14ac:dyDescent="0.25">
      <c r="H863" s="46"/>
      <c r="I863" s="46"/>
    </row>
    <row r="864" spans="8:9" x14ac:dyDescent="0.25">
      <c r="H864" s="46"/>
      <c r="I864" s="46"/>
    </row>
    <row r="865" spans="8:9" x14ac:dyDescent="0.25">
      <c r="H865" s="46"/>
      <c r="I865" s="46"/>
    </row>
    <row r="866" spans="8:9" x14ac:dyDescent="0.25">
      <c r="H866" s="46"/>
      <c r="I866" s="46"/>
    </row>
    <row r="867" spans="8:9" x14ac:dyDescent="0.25">
      <c r="H867" s="46"/>
      <c r="I867" s="46"/>
    </row>
    <row r="868" spans="8:9" x14ac:dyDescent="0.25">
      <c r="H868" s="46"/>
      <c r="I868" s="46"/>
    </row>
    <row r="869" spans="8:9" x14ac:dyDescent="0.25">
      <c r="H869" s="46"/>
      <c r="I869" s="46"/>
    </row>
    <row r="870" spans="8:9" x14ac:dyDescent="0.25">
      <c r="H870" s="46"/>
      <c r="I870" s="46"/>
    </row>
    <row r="871" spans="8:9" x14ac:dyDescent="0.25">
      <c r="H871" s="46"/>
      <c r="I871" s="46"/>
    </row>
    <row r="872" spans="8:9" x14ac:dyDescent="0.25">
      <c r="H872" s="46"/>
      <c r="I872" s="46"/>
    </row>
    <row r="873" spans="8:9" x14ac:dyDescent="0.25">
      <c r="H873" s="46"/>
      <c r="I873" s="46"/>
    </row>
    <row r="874" spans="8:9" x14ac:dyDescent="0.25">
      <c r="H874" s="46"/>
      <c r="I874" s="46"/>
    </row>
    <row r="875" spans="8:9" x14ac:dyDescent="0.25">
      <c r="H875" s="46"/>
      <c r="I875" s="46"/>
    </row>
    <row r="876" spans="8:9" x14ac:dyDescent="0.25">
      <c r="H876" s="46"/>
      <c r="I876" s="46"/>
    </row>
    <row r="877" spans="8:9" x14ac:dyDescent="0.25">
      <c r="H877" s="46"/>
      <c r="I877" s="46"/>
    </row>
    <row r="878" spans="8:9" x14ac:dyDescent="0.25">
      <c r="H878" s="46"/>
      <c r="I878" s="46"/>
    </row>
    <row r="879" spans="8:9" x14ac:dyDescent="0.25">
      <c r="H879" s="46"/>
      <c r="I879" s="46"/>
    </row>
    <row r="880" spans="8:9" x14ac:dyDescent="0.25">
      <c r="H880" s="46"/>
      <c r="I880" s="46"/>
    </row>
    <row r="881" spans="8:9" x14ac:dyDescent="0.25">
      <c r="H881" s="46"/>
      <c r="I881" s="46"/>
    </row>
    <row r="882" spans="8:9" x14ac:dyDescent="0.25">
      <c r="H882" s="46"/>
      <c r="I882" s="46"/>
    </row>
    <row r="883" spans="8:9" x14ac:dyDescent="0.25">
      <c r="H883" s="46"/>
      <c r="I883" s="46"/>
    </row>
    <row r="884" spans="8:9" x14ac:dyDescent="0.25">
      <c r="H884" s="46"/>
      <c r="I884" s="46"/>
    </row>
    <row r="885" spans="8:9" x14ac:dyDescent="0.25">
      <c r="H885" s="46"/>
      <c r="I885" s="46"/>
    </row>
    <row r="886" spans="8:9" x14ac:dyDescent="0.25">
      <c r="H886" s="46"/>
      <c r="I886" s="46"/>
    </row>
    <row r="887" spans="8:9" x14ac:dyDescent="0.25">
      <c r="H887" s="46"/>
      <c r="I887" s="46"/>
    </row>
    <row r="888" spans="8:9" x14ac:dyDescent="0.25">
      <c r="H888" s="46"/>
      <c r="I888" s="46"/>
    </row>
    <row r="889" spans="8:9" x14ac:dyDescent="0.25">
      <c r="H889" s="46"/>
      <c r="I889" s="46"/>
    </row>
  </sheetData>
  <mergeCells count="1">
    <mergeCell ref="A50:B50"/>
  </mergeCells>
  <dataValidations count="16">
    <dataValidation type="list" allowBlank="1" showInputMessage="1" showErrorMessage="1" sqref="O76:P85">
      <formula1>$BY$47:$BY$54</formula1>
    </dataValidation>
    <dataValidation type="list" allowBlank="1" showInputMessage="1" showErrorMessage="1" sqref="AO56:AO75">
      <formula1>$AO$2:$AO$5</formula1>
    </dataValidation>
    <dataValidation type="list" allowBlank="1" showInputMessage="1" showErrorMessage="1" sqref="AR56:AR75">
      <formula1>$AR$2:$AR$3</formula1>
    </dataValidation>
    <dataValidation type="list" allowBlank="1" showInputMessage="1" showErrorMessage="1" sqref="B56:B75">
      <formula1>"Buy,Sell"</formula1>
    </dataValidation>
    <dataValidation type="list" allowBlank="1" showInputMessage="1" showErrorMessage="1" sqref="O56:O75">
      <formula1>$O$2:$O$9</formula1>
    </dataValidation>
    <dataValidation type="list" allowBlank="1" showInputMessage="1" showErrorMessage="1" sqref="M56:M75">
      <formula1>$M$2:$M$22</formula1>
    </dataValidation>
    <dataValidation type="list" allowBlank="1" showInputMessage="1" showErrorMessage="1" sqref="D56:D75">
      <formula1>"Call,Put"</formula1>
    </dataValidation>
    <dataValidation type="list" allowBlank="1" showInputMessage="1" showErrorMessage="1" sqref="F56:F75">
      <formula1>"Hourly,Daily,Monthly"</formula1>
    </dataValidation>
    <dataValidation type="list" allowBlank="1" showInputMessage="1" showErrorMessage="1" sqref="T56:T75 R56:R75">
      <formula1>"Bid/Offer,Mid"</formula1>
    </dataValidation>
    <dataValidation type="list" allowBlank="1" showInputMessage="1" showErrorMessage="1" sqref="V56:V75">
      <formula1>"None,Book,Model"</formula1>
    </dataValidation>
    <dataValidation type="whole" operator="equal" allowBlank="1" showInputMessage="1" showErrorMessage="1" sqref="A55">
      <formula1>0</formula1>
    </dataValidation>
    <dataValidation type="list" allowBlank="1" showInputMessage="1" showErrorMessage="1" sqref="AD56:AD75">
      <formula1>$AD$2:$AD$11</formula1>
    </dataValidation>
    <dataValidation type="list" allowBlank="1" showInputMessage="1" showErrorMessage="1" sqref="AF56:AF75">
      <formula1>$AF$2:$AF$3</formula1>
    </dataValidation>
    <dataValidation type="list" allowBlank="1" showInputMessage="1" showErrorMessage="1" sqref="AH56:AH75">
      <formula1>$AH$2:$AH$3</formula1>
    </dataValidation>
    <dataValidation type="custom" allowBlank="1" showInputMessage="1" showErrorMessage="1" sqref="Q56:Q75">
      <formula1>OR(Q56="Custom",ISNUMBER(Q56)=TRUE)</formula1>
    </dataValidation>
    <dataValidation type="list" allowBlank="1" showInputMessage="1" showErrorMessage="1" sqref="K56:K556">
      <formula1>$K$2:$K$34</formula1>
    </dataValidation>
  </dataValidations>
  <printOptions horizontalCentered="1"/>
  <pageMargins left="0.5" right="0.5" top="0.5" bottom="0.5" header="0.3" footer="0.3"/>
  <pageSetup paperSize="5" scale="55" orientation="landscape" r:id="rId1"/>
  <headerFooter alignWithMargins="0">
    <oddFooter>&amp;RPage &amp;P o&amp;Of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macro="[0]!AllSpreads">
                <anchor moveWithCells="1" sizeWithCells="1">
                  <from>
                    <xdr:col>0</xdr:col>
                    <xdr:colOff>7620</xdr:colOff>
                    <xdr:row>40</xdr:row>
                    <xdr:rowOff>0</xdr:rowOff>
                  </from>
                  <to>
                    <xdr:col>1</xdr:col>
                    <xdr:colOff>426720</xdr:colOff>
                    <xdr:row>41</xdr:row>
                    <xdr:rowOff>0</xdr:rowOff>
                  </to>
                </anchor>
              </controlPr>
            </control>
          </mc:Choice>
        </mc:AlternateContent>
        <mc:AlternateContent xmlns:mc="http://schemas.openxmlformats.org/markup-compatibility/2006">
          <mc:Choice Requires="x14">
            <control shapeId="5122" r:id="rId5" name="Button 2">
              <controlPr defaultSize="0" print="0" autoFill="0" autoPict="0" macro="[0]!SomeSpreads">
                <anchor moveWithCells="1" sizeWithCells="1">
                  <from>
                    <xdr:col>3</xdr:col>
                    <xdr:colOff>0</xdr:colOff>
                    <xdr:row>40</xdr:row>
                    <xdr:rowOff>0</xdr:rowOff>
                  </from>
                  <to>
                    <xdr:col>5</xdr:col>
                    <xdr:colOff>381000</xdr:colOff>
                    <xdr:row>41</xdr:row>
                    <xdr:rowOff>0</xdr:rowOff>
                  </to>
                </anchor>
              </controlPr>
            </control>
          </mc:Choice>
        </mc:AlternateContent>
        <mc:AlternateContent xmlns:mc="http://schemas.openxmlformats.org/markup-compatibility/2006">
          <mc:Choice Requires="x14">
            <control shapeId="5123" r:id="rId6" name="Button 3">
              <controlPr defaultSize="0" print="0" autoFill="0" autoPict="0" macro="[0]!OtherStuff.PrintSpreadInputs">
                <anchor moveWithCells="1" sizeWithCells="1">
                  <from>
                    <xdr:col>5</xdr:col>
                    <xdr:colOff>579120</xdr:colOff>
                    <xdr:row>40</xdr:row>
                    <xdr:rowOff>0</xdr:rowOff>
                  </from>
                  <to>
                    <xdr:col>8</xdr:col>
                    <xdr:colOff>381000</xdr:colOff>
                    <xdr:row>41</xdr:row>
                    <xdr:rowOff>0</xdr:rowOff>
                  </to>
                </anchor>
              </controlPr>
            </control>
          </mc:Choice>
        </mc:AlternateContent>
        <mc:AlternateContent xmlns:mc="http://schemas.openxmlformats.org/markup-compatibility/2006">
          <mc:Choice Requires="x14">
            <control shapeId="5137" r:id="rId7" name="Button 17">
              <controlPr defaultSize="0" print="0" autoFill="0" autoPict="0" macro="[0]!OtherStuff.PrintSpreadResults">
                <anchor moveWithCells="1" sizeWithCells="1">
                  <from>
                    <xdr:col>8</xdr:col>
                    <xdr:colOff>396240</xdr:colOff>
                    <xdr:row>40</xdr:row>
                    <xdr:rowOff>0</xdr:rowOff>
                  </from>
                  <to>
                    <xdr:col>10</xdr:col>
                    <xdr:colOff>358140</xdr:colOff>
                    <xdr:row>41</xdr:row>
                    <xdr:rowOff>0</xdr:rowOff>
                  </to>
                </anchor>
              </controlPr>
            </control>
          </mc:Choice>
        </mc:AlternateContent>
        <mc:AlternateContent xmlns:mc="http://schemas.openxmlformats.org/markup-compatibility/2006">
          <mc:Choice Requires="x14">
            <control shapeId="5154" r:id="rId8" name="Button 34">
              <controlPr defaultSize="0" print="0" autoFill="0" autoPict="0" macro="[0]!AddOneDeal">
                <anchor moveWithCells="1" sizeWithCells="1">
                  <from>
                    <xdr:col>0</xdr:col>
                    <xdr:colOff>0</xdr:colOff>
                    <xdr:row>34</xdr:row>
                    <xdr:rowOff>7620</xdr:rowOff>
                  </from>
                  <to>
                    <xdr:col>3</xdr:col>
                    <xdr:colOff>548640</xdr:colOff>
                    <xdr:row>34</xdr:row>
                    <xdr:rowOff>312420</xdr:rowOff>
                  </to>
                </anchor>
              </controlPr>
            </control>
          </mc:Choice>
        </mc:AlternateContent>
        <mc:AlternateContent xmlns:mc="http://schemas.openxmlformats.org/markup-compatibility/2006">
          <mc:Choice Requires="x14">
            <control shapeId="5155" r:id="rId9" name="Button 35">
              <controlPr defaultSize="0" print="0" autoFill="0" autoPict="0" macro="[0]!Adder_Raw_Curve">
                <anchor moveWithCells="1" sizeWithCells="1">
                  <from>
                    <xdr:col>3</xdr:col>
                    <xdr:colOff>556260</xdr:colOff>
                    <xdr:row>34</xdr:row>
                    <xdr:rowOff>7620</xdr:rowOff>
                  </from>
                  <to>
                    <xdr:col>8</xdr:col>
                    <xdr:colOff>419100</xdr:colOff>
                    <xdr:row>34</xdr:row>
                    <xdr:rowOff>312420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140</vt:i4>
      </vt:variant>
    </vt:vector>
  </HeadingPairs>
  <TitlesOfParts>
    <vt:vector size="143" baseType="lpstr">
      <vt:lpstr>SWAP</vt:lpstr>
      <vt:lpstr>OPTION</vt:lpstr>
      <vt:lpstr>SPREAD</vt:lpstr>
      <vt:lpstr>OPTION!BuySell</vt:lpstr>
      <vt:lpstr>SPREAD!BuySell</vt:lpstr>
      <vt:lpstr>BuySell</vt:lpstr>
      <vt:lpstr>OPTION!BuySellFlag</vt:lpstr>
      <vt:lpstr>SPREAD!BuySellFlag</vt:lpstr>
      <vt:lpstr>BuySellFlag</vt:lpstr>
      <vt:lpstr>SPREAD!CallPut</vt:lpstr>
      <vt:lpstr>CallPut</vt:lpstr>
      <vt:lpstr>SPREAD!CallPutFlag</vt:lpstr>
      <vt:lpstr>CallPutFlag</vt:lpstr>
      <vt:lpstr>OPTION!CheckNumDeals</vt:lpstr>
      <vt:lpstr>SPREAD!CheckNumDeals</vt:lpstr>
      <vt:lpstr>CheckNumDeals</vt:lpstr>
      <vt:lpstr>ContractPrice</vt:lpstr>
      <vt:lpstr>CurveAndDates</vt:lpstr>
      <vt:lpstr>OPTION!CurveDate</vt:lpstr>
      <vt:lpstr>SPREAD!CurveDate</vt:lpstr>
      <vt:lpstr>CurveDate</vt:lpstr>
      <vt:lpstr>OPTION!DelivFlag</vt:lpstr>
      <vt:lpstr>SPREAD!DelivFlag</vt:lpstr>
      <vt:lpstr>DelivFlag</vt:lpstr>
      <vt:lpstr>OPTION!DelivPt</vt:lpstr>
      <vt:lpstr>SPREAD!DelivPt</vt:lpstr>
      <vt:lpstr>DelivPt</vt:lpstr>
      <vt:lpstr>SPREAD!DemChgDiv</vt:lpstr>
      <vt:lpstr>DemChgDiv</vt:lpstr>
      <vt:lpstr>OPTION!EndDate</vt:lpstr>
      <vt:lpstr>SPREAD!EndDate</vt:lpstr>
      <vt:lpstr>EndDate</vt:lpstr>
      <vt:lpstr>GasBasis</vt:lpstr>
      <vt:lpstr>GasIndex</vt:lpstr>
      <vt:lpstr>GasSwap</vt:lpstr>
      <vt:lpstr>GasVolCurve</vt:lpstr>
      <vt:lpstr>GasVolFlag</vt:lpstr>
      <vt:lpstr>SPREAD!ImpliedVol</vt:lpstr>
      <vt:lpstr>ImpliedVol</vt:lpstr>
      <vt:lpstr>SPREAD!Intrinsic</vt:lpstr>
      <vt:lpstr>Intrinsic</vt:lpstr>
      <vt:lpstr>SPREAD!IntrinsicPerKWMO</vt:lpstr>
      <vt:lpstr>IntrinsicPerKWMO</vt:lpstr>
      <vt:lpstr>SPREAD!IntrinsicPerMWH</vt:lpstr>
      <vt:lpstr>IntrinsicPerMWH</vt:lpstr>
      <vt:lpstr>OPTION!LoadFact</vt:lpstr>
      <vt:lpstr>SPREAD!LoadFact</vt:lpstr>
      <vt:lpstr>LoadFact</vt:lpstr>
      <vt:lpstr>MidPrice</vt:lpstr>
      <vt:lpstr>OPTION!MostLeast</vt:lpstr>
      <vt:lpstr>SPREAD!MostLeast</vt:lpstr>
      <vt:lpstr>MostLeast</vt:lpstr>
      <vt:lpstr>OPTION!MostLeastFlag</vt:lpstr>
      <vt:lpstr>SPREAD!MostLeastFlag</vt:lpstr>
      <vt:lpstr>MostLeastFlag</vt:lpstr>
      <vt:lpstr>OPTION!NomMWH</vt:lpstr>
      <vt:lpstr>SPREAD!NomMWH</vt:lpstr>
      <vt:lpstr>NomMWH</vt:lpstr>
      <vt:lpstr>NymexCurve</vt:lpstr>
      <vt:lpstr>NymexCurveFlag</vt:lpstr>
      <vt:lpstr>OandM</vt:lpstr>
      <vt:lpstr>OffPeakATMheatRate</vt:lpstr>
      <vt:lpstr>OffPeakHeatRate</vt:lpstr>
      <vt:lpstr>OffPeakPremium</vt:lpstr>
      <vt:lpstr>OmicronFlag</vt:lpstr>
      <vt:lpstr>OmicronReg</vt:lpstr>
      <vt:lpstr>SPREAD!OptType</vt:lpstr>
      <vt:lpstr>OptType</vt:lpstr>
      <vt:lpstr>SPREAD!OptTypeFlag</vt:lpstr>
      <vt:lpstr>OptTypeFlag</vt:lpstr>
      <vt:lpstr>OPTION!OutputBlock</vt:lpstr>
      <vt:lpstr>SPREAD!OutputBlock</vt:lpstr>
      <vt:lpstr>OutputBlock</vt:lpstr>
      <vt:lpstr>PeakATMheatRate</vt:lpstr>
      <vt:lpstr>PeakHeatRate</vt:lpstr>
      <vt:lpstr>PeakPremium</vt:lpstr>
      <vt:lpstr>PowerContract</vt:lpstr>
      <vt:lpstr>PowerGasCorrel</vt:lpstr>
      <vt:lpstr>PowerMid</vt:lpstr>
      <vt:lpstr>PowerSwap</vt:lpstr>
      <vt:lpstr>SPREAD!Premium</vt:lpstr>
      <vt:lpstr>Premium</vt:lpstr>
      <vt:lpstr>SPREAD!PremiumPerKWMO</vt:lpstr>
      <vt:lpstr>PremiumPerKWMO</vt:lpstr>
      <vt:lpstr>SPREAD!PremiumPerMWH</vt:lpstr>
      <vt:lpstr>PremiumPerMWH</vt:lpstr>
      <vt:lpstr>SPREAD!PriceCurve</vt:lpstr>
      <vt:lpstr>PriceCurve</vt:lpstr>
      <vt:lpstr>SPREAD!PriceCurveFlag</vt:lpstr>
      <vt:lpstr>PriceCurveFlag</vt:lpstr>
      <vt:lpstr>OPTION!PricingDate</vt:lpstr>
      <vt:lpstr>SPREAD!PricingDate</vt:lpstr>
      <vt:lpstr>PricingDate</vt:lpstr>
      <vt:lpstr>SWAP!Print_Area</vt:lpstr>
      <vt:lpstr>OPTION!Print_Titles</vt:lpstr>
      <vt:lpstr>SPREAD!Print_Titles</vt:lpstr>
      <vt:lpstr>SWAP!Print_Titles</vt:lpstr>
      <vt:lpstr>OPTION!PVmwh</vt:lpstr>
      <vt:lpstr>SPREAD!PVmwh</vt:lpstr>
      <vt:lpstr>PVmwh</vt:lpstr>
      <vt:lpstr>PVtoContract</vt:lpstr>
      <vt:lpstr>PVtoMid</vt:lpstr>
      <vt:lpstr>OPTION!Region</vt:lpstr>
      <vt:lpstr>SPREAD!Region</vt:lpstr>
      <vt:lpstr>Region</vt:lpstr>
      <vt:lpstr>OPTION!RegionFlag</vt:lpstr>
      <vt:lpstr>SPREAD!RegionFlag</vt:lpstr>
      <vt:lpstr>RegionFlag</vt:lpstr>
      <vt:lpstr>SpreadOptStrike</vt:lpstr>
      <vt:lpstr>OPTION!StartDate</vt:lpstr>
      <vt:lpstr>SPREAD!StartDate</vt:lpstr>
      <vt:lpstr>StartDate</vt:lpstr>
      <vt:lpstr>OPTION!StartHere</vt:lpstr>
      <vt:lpstr>SPREAD!StartHere</vt:lpstr>
      <vt:lpstr>StartHere</vt:lpstr>
      <vt:lpstr>SPREAD!Strike</vt:lpstr>
      <vt:lpstr>Strike</vt:lpstr>
      <vt:lpstr>OPTION!TakeFlag</vt:lpstr>
      <vt:lpstr>SPREAD!TakeFlag</vt:lpstr>
      <vt:lpstr>TakeFlag</vt:lpstr>
      <vt:lpstr>OPTION!TakeType</vt:lpstr>
      <vt:lpstr>SPREAD!TakeType</vt:lpstr>
      <vt:lpstr>TakeType</vt:lpstr>
      <vt:lpstr>TransportChg</vt:lpstr>
      <vt:lpstr>TransportPercent</vt:lpstr>
      <vt:lpstr>SPREAD!VolCurve</vt:lpstr>
      <vt:lpstr>VolCurve</vt:lpstr>
      <vt:lpstr>SPREAD!VolCurveFlag</vt:lpstr>
      <vt:lpstr>VolCurveFlag</vt:lpstr>
      <vt:lpstr>SPREAD!VolSmile</vt:lpstr>
      <vt:lpstr>VolSmile</vt:lpstr>
      <vt:lpstr>SPREAD!VolSmileFlag</vt:lpstr>
      <vt:lpstr>VolSmileFlag</vt:lpstr>
      <vt:lpstr>OPTION!Volume</vt:lpstr>
      <vt:lpstr>SPREAD!Volume</vt:lpstr>
      <vt:lpstr>Volume</vt:lpstr>
      <vt:lpstr>OPTION!WeekDef</vt:lpstr>
      <vt:lpstr>SPREAD!WeekDef</vt:lpstr>
      <vt:lpstr>WeekDef</vt:lpstr>
      <vt:lpstr>OPTION!WeekFlag</vt:lpstr>
      <vt:lpstr>SPREAD!WeekFlag</vt:lpstr>
      <vt:lpstr>WeekFlag</vt:lpstr>
      <vt:lpstr>Wheeling</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Chunka Iteration Model</dc:title>
  <dc:subject>Pricing Iteration via the Structuring Model</dc:subject>
  <dc:creator>Stephen Swain</dc:creator>
  <cp:keywords>Iteration, Structuring Model</cp:keywords>
  <dc:description>Updated to reflect new curves as of June 30, 2000. Password: swain</dc:description>
  <cp:lastModifiedBy>Havlíček Jan</cp:lastModifiedBy>
  <cp:lastPrinted>2000-10-26T18:02:37Z</cp:lastPrinted>
  <dcterms:created xsi:type="dcterms:W3CDTF">1996-12-03T23:40:41Z</dcterms:created>
  <dcterms:modified xsi:type="dcterms:W3CDTF">2023-09-10T11:35:07Z</dcterms:modified>
</cp:coreProperties>
</file>