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JHAVLI~1\AppData\Local\Temp\"/>
    </mc:Choice>
  </mc:AlternateContent>
  <bookViews>
    <workbookView xWindow="360" yWindow="36" windowWidth="14220" windowHeight="8580" tabRatio="855" firstSheet="1" activeTab="1"/>
  </bookViews>
  <sheets>
    <sheet name="Summary" sheetId="1" r:id="rId1"/>
    <sheet name="Employee List" sheetId="22" r:id="rId2"/>
    <sheet name="Employee Agreements" sheetId="23" r:id="rId3"/>
    <sheet name="Consulting Ageements" sheetId="25" r:id="rId4"/>
    <sheet name="Lease Agreements" sheetId="24" r:id="rId5"/>
    <sheet name="AP Aging" sheetId="26" r:id="rId6"/>
    <sheet name="Kafus Ind Boston FS" sheetId="30" r:id="rId7"/>
    <sheet name="Sheet2" sheetId="27" r:id="rId8"/>
    <sheet name="Sheet3" sheetId="28" r:id="rId9"/>
  </sheets>
  <calcPr calcId="0"/>
</workbook>
</file>

<file path=xl/calcChain.xml><?xml version="1.0" encoding="utf-8"?>
<calcChain xmlns="http://schemas.openxmlformats.org/spreadsheetml/2006/main">
  <c r="L43" i="26" l="1"/>
  <c r="B9" i="30"/>
  <c r="B42" i="30"/>
  <c r="B50" i="30"/>
  <c r="B51" i="30"/>
  <c r="B60" i="30"/>
  <c r="B62" i="30"/>
  <c r="B72" i="30"/>
  <c r="B79" i="30"/>
  <c r="B85" i="30"/>
  <c r="B87" i="30"/>
  <c r="B96" i="30"/>
  <c r="B98" i="30"/>
  <c r="B100" i="30"/>
  <c r="B106" i="30"/>
  <c r="B122" i="30"/>
  <c r="B124" i="30"/>
</calcChain>
</file>

<file path=xl/comments1.xml><?xml version="1.0" encoding="utf-8"?>
<comments xmlns="http://schemas.openxmlformats.org/spreadsheetml/2006/main">
  <authors>
    <author>serwin</author>
  </authors>
  <commentList>
    <comment ref="B4" authorId="0" shapeId="0">
      <text>
        <r>
          <rPr>
            <b/>
            <sz val="8"/>
            <color indexed="81"/>
            <rFont val="Tahoma"/>
          </rPr>
          <t>serwin:</t>
        </r>
        <r>
          <rPr>
            <sz val="8"/>
            <color indexed="81"/>
            <rFont val="Tahoma"/>
          </rPr>
          <t xml:space="preserve">
This bill was sent by Fiama Walker in lieu of an agreement.
</t>
        </r>
      </text>
    </comment>
  </commentList>
</comments>
</file>

<file path=xl/sharedStrings.xml><?xml version="1.0" encoding="utf-8"?>
<sst xmlns="http://schemas.openxmlformats.org/spreadsheetml/2006/main" count="343" uniqueCount="281">
  <si>
    <t>Salary</t>
  </si>
  <si>
    <t>Location</t>
  </si>
  <si>
    <t>Name of Company</t>
  </si>
  <si>
    <t>Relationship to Kafus Industries Ltd.</t>
  </si>
  <si>
    <t>Company's Parent Companies</t>
  </si>
  <si>
    <t>List of Company's Subsidiaries</t>
  </si>
  <si>
    <t>Ownership (public/private, % by owner)</t>
  </si>
  <si>
    <t>Cash Flow/ Revenue Obligations (without equity ownership) to Management, Consultants, etc.</t>
  </si>
  <si>
    <t>Primary Business</t>
  </si>
  <si>
    <t>Business Purpose of Location</t>
  </si>
  <si>
    <t>Number of employees at Location</t>
  </si>
  <si>
    <t>Location Owned or Leased?</t>
  </si>
  <si>
    <t>Monthly Lease or Mortgage Payment</t>
  </si>
  <si>
    <t>Total Employees in This Entity</t>
  </si>
  <si>
    <t>Other known liabilities</t>
  </si>
  <si>
    <t>Y</t>
  </si>
  <si>
    <t>Cash</t>
  </si>
  <si>
    <t>Kafus Industries Ltd.</t>
  </si>
  <si>
    <t>Management</t>
  </si>
  <si>
    <t>Last Name</t>
  </si>
  <si>
    <t>First Name</t>
  </si>
  <si>
    <t xml:space="preserve">SSN </t>
  </si>
  <si>
    <t>Employment Agreement?  (Yes/No)</t>
  </si>
  <si>
    <t>Management /   Non-Management</t>
  </si>
  <si>
    <t>DOB</t>
  </si>
  <si>
    <t>DOH</t>
  </si>
  <si>
    <t>Kafus Enviornmental Industries US., Inc.</t>
  </si>
  <si>
    <t>see flow chart</t>
  </si>
  <si>
    <t>270 Bridge St.                                                                    Dedhan MA 02026</t>
  </si>
  <si>
    <t>General &amp; Admin</t>
  </si>
  <si>
    <t>Valentine</t>
  </si>
  <si>
    <t>Tony</t>
  </si>
  <si>
    <t>310-80-4825</t>
  </si>
  <si>
    <t>Chief Financial Officer</t>
  </si>
  <si>
    <t>Dedham</t>
  </si>
  <si>
    <t>McCabe</t>
  </si>
  <si>
    <t>Michael</t>
  </si>
  <si>
    <t>034-46-6847</t>
  </si>
  <si>
    <t>President &amp; CEO</t>
  </si>
  <si>
    <t>Agneta</t>
  </si>
  <si>
    <t>Dave</t>
  </si>
  <si>
    <t>018-44-7553</t>
  </si>
  <si>
    <t xml:space="preserve">Dowd </t>
  </si>
  <si>
    <t>Rick</t>
  </si>
  <si>
    <t>071-56-9313</t>
  </si>
  <si>
    <t xml:space="preserve">Steiger </t>
  </si>
  <si>
    <t>Richard</t>
  </si>
  <si>
    <t>093-40-2851</t>
  </si>
  <si>
    <t>Hetzner</t>
  </si>
  <si>
    <t>Philip</t>
  </si>
  <si>
    <t>314-50-4708</t>
  </si>
  <si>
    <t>Hanrahan</t>
  </si>
  <si>
    <t>Gerald</t>
  </si>
  <si>
    <t>035-44-0560</t>
  </si>
  <si>
    <t>Francel</t>
  </si>
  <si>
    <t>Anthony</t>
  </si>
  <si>
    <t>261-59-8272</t>
  </si>
  <si>
    <t>Basiliere</t>
  </si>
  <si>
    <t>Mark</t>
  </si>
  <si>
    <t>016-40-7966</t>
  </si>
  <si>
    <t>Irene</t>
  </si>
  <si>
    <t>024-66-6250</t>
  </si>
  <si>
    <t>Brayton</t>
  </si>
  <si>
    <t>Cherly</t>
  </si>
  <si>
    <t>011-48-5886</t>
  </si>
  <si>
    <t>Teegarden</t>
  </si>
  <si>
    <t>Kerrie Ann</t>
  </si>
  <si>
    <t>530-21-8366</t>
  </si>
  <si>
    <t xml:space="preserve">Bartlett </t>
  </si>
  <si>
    <t>Amy</t>
  </si>
  <si>
    <t>024-68-4876</t>
  </si>
  <si>
    <t xml:space="preserve">Kuske </t>
  </si>
  <si>
    <t>Holy</t>
  </si>
  <si>
    <t>030-54-4128</t>
  </si>
  <si>
    <t>Leased</t>
  </si>
  <si>
    <t xml:space="preserve">Company Name </t>
  </si>
  <si>
    <t>Employee</t>
  </si>
  <si>
    <t>Date of Agmt</t>
  </si>
  <si>
    <t>Other Compensation</t>
  </si>
  <si>
    <t>Terms</t>
  </si>
  <si>
    <t>Expiration Date</t>
  </si>
  <si>
    <t>Termination for Cause</t>
  </si>
  <si>
    <t>Termination without Cause</t>
  </si>
  <si>
    <t>Services</t>
  </si>
  <si>
    <t>Other</t>
  </si>
  <si>
    <t>Signed copy?</t>
  </si>
  <si>
    <t>Kafus Environmental Industries</t>
  </si>
  <si>
    <t>Michael A. McCabe</t>
  </si>
  <si>
    <t>$10,000 monthly, 1st year
$16,700 monthly, 2nd year
Years 3 - 12 - amts shall be negotiated at least 30 days before beginning of contract year.</t>
  </si>
  <si>
    <t>-Annual fee each year of 2% of the Adjusted Pre-Tax Net Income of the Company and its Subsidiaries.(defined in agmt)
-Annual bonus
-Monthly allowance of $1,000 for the lease of an automobile</t>
  </si>
  <si>
    <t>At any time, if Samarac does not have 20% fully diluted ownership of Kafus and McCabe has given notice, he shall be entitled to receive additional 36 months salary and the amount of all annual bonus paid to McCabe in the 12 months preceding termination multiplied by three.</t>
  </si>
  <si>
    <t>Salary to date of termination, plus the annual fee for the Contract Year in which the Agreement is terminated.</t>
  </si>
  <si>
    <t>Salary to date of termination, plus the annual fee for the Contract Year in which the Agreement is terminated, plus 50% of the Annual fee from the date of termination to the end of the Contract Year.</t>
  </si>
  <si>
    <t>President and CEO</t>
  </si>
  <si>
    <t>Yes</t>
  </si>
  <si>
    <t>Kafus Industries</t>
  </si>
  <si>
    <t xml:space="preserve">Tony Alan Valentine 
</t>
  </si>
  <si>
    <t>$16,667 monthly -1st contract year; negotiable every year thereafter</t>
  </si>
  <si>
    <t>- Annual bonus of $125,000 in year one, and negotiated at the beginning of each of the years 2 and 3 for those years, respectively
-Options may be granted from time to time</t>
  </si>
  <si>
    <t>All sums due and payable to the date of termination.</t>
  </si>
  <si>
    <t>Continue to pay salary until the end of the then current term.</t>
  </si>
  <si>
    <t>KAFUS OFFICE LEASES SUMMARY</t>
  </si>
  <si>
    <t>Company</t>
  </si>
  <si>
    <t>Office Location</t>
  </si>
  <si>
    <t xml:space="preserve">Address </t>
  </si>
  <si>
    <t>Lease Terms</t>
  </si>
  <si>
    <t>Start Date</t>
  </si>
  <si>
    <t>Ending Date</t>
  </si>
  <si>
    <t>Rent</t>
  </si>
  <si>
    <t>Breakage Fee</t>
  </si>
  <si>
    <t>Other Obligations</t>
  </si>
  <si>
    <t>Kafus Environmental Industries US  Ltd</t>
  </si>
  <si>
    <t>Boston</t>
  </si>
  <si>
    <t>270 Bridge St.                    Dedhan, MA 02026</t>
  </si>
  <si>
    <t>5 yrs</t>
  </si>
  <si>
    <t>USD</t>
  </si>
  <si>
    <t xml:space="preserve"> </t>
  </si>
  <si>
    <t>Per discussion with Tony Valentine, the morning of 6/21/00, the following employees do not have employment agreements:</t>
  </si>
  <si>
    <t>(Note:  This list is not meant to be all-inclusive)</t>
  </si>
  <si>
    <t>David Agneta</t>
  </si>
  <si>
    <t>Richard Dowd</t>
  </si>
  <si>
    <t>Tony Francel</t>
  </si>
  <si>
    <t>Jerry Hanrahan</t>
  </si>
  <si>
    <t>Phil Hetzner</t>
  </si>
  <si>
    <t>Dick Stieger</t>
  </si>
  <si>
    <t>N</t>
  </si>
  <si>
    <t>Consultant Company</t>
  </si>
  <si>
    <t>Consultant</t>
  </si>
  <si>
    <t>Payment Terms</t>
  </si>
  <si>
    <t>Compensation</t>
  </si>
  <si>
    <t>Breakage Fees</t>
  </si>
  <si>
    <t xml:space="preserve">Signed </t>
  </si>
  <si>
    <t>Kafus Environmental</t>
  </si>
  <si>
    <t>MCI Plywood &amp; Timber Products</t>
  </si>
  <si>
    <t>-</t>
  </si>
  <si>
    <t>monthly</t>
  </si>
  <si>
    <t>Cancelled ????</t>
  </si>
  <si>
    <t>** NOTE:  Not a consultant agmt, just a bill. **</t>
  </si>
  <si>
    <t>Dr. Noel J. Brown</t>
  </si>
  <si>
    <t>$2,500 per month plus 2000 options per month</t>
  </si>
  <si>
    <t>Cameron Towey &amp; Associates Inc.</t>
  </si>
  <si>
    <t>The company agrees to pay a montly service fee in the amount of USD$10,000 comprising $5,000 in cash and $5,000 in accrual against the exercise of stock options. The Company agrees to issue options to purchase up to 120,000 shares with the following terms: A) 120, 000 shares during the term of the Agreement at an exercise price of US$4.5 B) the option shall be for a term of 5 years and shall vest as to 1/12 for each month of service. Reimburse Expenses.</t>
  </si>
  <si>
    <t>Investor Relations Program</t>
  </si>
  <si>
    <t>Kafus Envionmental Industries LTD</t>
  </si>
  <si>
    <t>John Sanchez</t>
  </si>
  <si>
    <t>A service fee of $5,000 USD for the 1st month and a fee of $3,000 thereafter.  The company agrees to issue options to purchase 100,000 shares at an excersice price of 3.75 USD per share for a term of 3 yrs. 1) with the initial 1/12 vesting in advance upon excecution of this Agreement; 1/12 of the options vesting the 1 day of each month.</t>
  </si>
  <si>
    <t>Terminated 1/23/98</t>
  </si>
  <si>
    <t>16,666 vested options for 3 yrs  to 12/15/00.</t>
  </si>
  <si>
    <t>To implement a public relations program focused on broadening the Company’s institutional shareholder base  in the US.</t>
  </si>
  <si>
    <t>Kafus Environmental Industries US., Inc.</t>
  </si>
  <si>
    <t>Vendor</t>
  </si>
  <si>
    <t>Date</t>
  </si>
  <si>
    <t>Invoice No.</t>
  </si>
  <si>
    <t>Due Date</t>
  </si>
  <si>
    <t>Aging</t>
  </si>
  <si>
    <t>Open Balance</t>
  </si>
  <si>
    <t>American Express</t>
  </si>
  <si>
    <t>Ameritas Life Insurance Corp.</t>
  </si>
  <si>
    <t>BankBoston</t>
  </si>
  <si>
    <t xml:space="preserve">Bell Atlantic </t>
  </si>
  <si>
    <t>CT Corporation</t>
  </si>
  <si>
    <t>CyberPlace</t>
  </si>
  <si>
    <t>FedEx</t>
  </si>
  <si>
    <t>IDEFIX</t>
  </si>
  <si>
    <t>0007</t>
  </si>
  <si>
    <t>Marc Henri Fermount</t>
  </si>
  <si>
    <t>Michael McCabe</t>
  </si>
  <si>
    <t>NECS</t>
  </si>
  <si>
    <t>New England Coach, Inc.</t>
  </si>
  <si>
    <t>00002428</t>
  </si>
  <si>
    <t>Pagenet</t>
  </si>
  <si>
    <t>000020375</t>
  </si>
  <si>
    <t>Progress Leasing Company</t>
  </si>
  <si>
    <t>Scott Wayne Temporary Services</t>
  </si>
  <si>
    <t>Staples</t>
  </si>
  <si>
    <t>Temple-Inland Forest Products Corp</t>
  </si>
  <si>
    <t>TFC Corporation</t>
  </si>
  <si>
    <t>Thompson Analytic</t>
  </si>
  <si>
    <t>Tony Valentine</t>
  </si>
  <si>
    <t>UPS</t>
  </si>
  <si>
    <t>00103032</t>
  </si>
  <si>
    <t>TOTAL</t>
  </si>
  <si>
    <t>Unpaid Bills</t>
  </si>
  <si>
    <t>As of June 13, 2000</t>
  </si>
  <si>
    <t>Unofficial AP Aging</t>
  </si>
  <si>
    <t>Financial Statements</t>
  </si>
  <si>
    <t>ASSETS</t>
  </si>
  <si>
    <t>Account Receivable</t>
  </si>
  <si>
    <t>Total Current Assests</t>
  </si>
  <si>
    <t>Restricted Cash</t>
  </si>
  <si>
    <t>Due from CanFibre Group consolidated:</t>
  </si>
  <si>
    <t>Capital Assets</t>
  </si>
  <si>
    <t>Land</t>
  </si>
  <si>
    <t>Building - construction in progress</t>
  </si>
  <si>
    <t>Total Capital Assets</t>
  </si>
  <si>
    <t>Other assets</t>
  </si>
  <si>
    <t>Deferred Financing costs</t>
  </si>
  <si>
    <t>TOTAL ASSETS</t>
  </si>
  <si>
    <t>LIABILITIES AND SHAREHOLDERS' EQUITY</t>
  </si>
  <si>
    <t>Current Liabilities</t>
  </si>
  <si>
    <t>Accounts Payable</t>
  </si>
  <si>
    <t>Accrued Interest Payable</t>
  </si>
  <si>
    <t>Other Current Payable</t>
  </si>
  <si>
    <t>Total Current Payble</t>
  </si>
  <si>
    <t xml:space="preserve">Due to </t>
  </si>
  <si>
    <t>CanFibre US</t>
  </si>
  <si>
    <t>Kafus US Environmental Industries</t>
  </si>
  <si>
    <t>Other related Parties</t>
  </si>
  <si>
    <t>Total</t>
  </si>
  <si>
    <t>Long Term Liablilities</t>
  </si>
  <si>
    <t>Bonds Payable</t>
  </si>
  <si>
    <t>Long Term Indebtedness</t>
  </si>
  <si>
    <t>Redeemable Preference Shares</t>
  </si>
  <si>
    <t>Total Long Term Liabilities</t>
  </si>
  <si>
    <t>TOTAL LIABILITES</t>
  </si>
  <si>
    <t>EQUITY</t>
  </si>
  <si>
    <t>Common Shares</t>
  </si>
  <si>
    <t>Deficit</t>
  </si>
  <si>
    <t>Total Equity</t>
  </si>
  <si>
    <t>TOTAL LIABILITIES AND SHAREHOLDERS' EQUITY</t>
  </si>
  <si>
    <t>Check</t>
  </si>
  <si>
    <t>STATEMENT OF OPERATIONS</t>
  </si>
  <si>
    <t>Revenue</t>
  </si>
  <si>
    <t>Interest Income</t>
  </si>
  <si>
    <t>Expenses</t>
  </si>
  <si>
    <t>Consulting</t>
  </si>
  <si>
    <t>Amortization of of deferred financing cost</t>
  </si>
  <si>
    <t xml:space="preserve">Office and general </t>
  </si>
  <si>
    <t>Professional Fees</t>
  </si>
  <si>
    <t>Salaries and Benefits</t>
  </si>
  <si>
    <t>TOTAL NET INCOME (LOSS)</t>
  </si>
  <si>
    <t>Promissory Note</t>
  </si>
  <si>
    <t>Signet</t>
  </si>
  <si>
    <t>Kafus Cement</t>
  </si>
  <si>
    <t>Cement Fibre Technology</t>
  </si>
  <si>
    <t>Kafus Texas</t>
  </si>
  <si>
    <t>Cement Fibreboard Industries</t>
  </si>
  <si>
    <t>Cameron Stategic</t>
  </si>
  <si>
    <t>498494 BC Ltd</t>
  </si>
  <si>
    <t>Camden Agro Systems</t>
  </si>
  <si>
    <t>Futura Composites Corp</t>
  </si>
  <si>
    <t>Colby Capital Corp</t>
  </si>
  <si>
    <t>San Jacinto Equiers</t>
  </si>
  <si>
    <t>Kenaf Industries</t>
  </si>
  <si>
    <t>Kenaf Paper Manufacturing</t>
  </si>
  <si>
    <t>Kenaf Fibre Composites</t>
  </si>
  <si>
    <t>KPM Management</t>
  </si>
  <si>
    <t>Kenaf Management Inc.</t>
  </si>
  <si>
    <t>Fibretex International Corp.</t>
  </si>
  <si>
    <t>KPM Lasara</t>
  </si>
  <si>
    <t>Kenaf Industries of South Texas</t>
  </si>
  <si>
    <t>Samarac</t>
  </si>
  <si>
    <t>Other Related Parties</t>
  </si>
  <si>
    <t>Total Due from CanFibre Group consolidated:</t>
  </si>
  <si>
    <t>Investment in Subs</t>
  </si>
  <si>
    <t>Investment in Other Companies</t>
  </si>
  <si>
    <t>Equipment - in operation</t>
  </si>
  <si>
    <t>Licenses and technology rights</t>
  </si>
  <si>
    <t>Contractual Arrangments</t>
  </si>
  <si>
    <t>Goodwill</t>
  </si>
  <si>
    <t>Deferred Product Development costs</t>
  </si>
  <si>
    <t>Other Assets</t>
  </si>
  <si>
    <t>Income Tax Payable</t>
  </si>
  <si>
    <t>Value assigned to conversion options</t>
  </si>
  <si>
    <t>Cumalative transaction adjustment</t>
  </si>
  <si>
    <t>Total Income</t>
  </si>
  <si>
    <t>Kafus US Environmental</t>
  </si>
  <si>
    <t>Cameron Group</t>
  </si>
  <si>
    <t>Auto</t>
  </si>
  <si>
    <t>Corparate Development</t>
  </si>
  <si>
    <t>Rent and Property  Taxes</t>
  </si>
  <si>
    <t>Repairs and Maintenance</t>
  </si>
  <si>
    <t>Total Expenses</t>
  </si>
  <si>
    <t>Riverside</t>
  </si>
  <si>
    <t>CanFibre Amsterdam</t>
  </si>
  <si>
    <t>Lackawanna</t>
  </si>
  <si>
    <t xml:space="preserve">Amortization </t>
  </si>
  <si>
    <t>Investor Relations</t>
  </si>
  <si>
    <t>Direct Subsidiary</t>
  </si>
  <si>
    <t>Private - 100% owned by Kafus Industries Ltd.</t>
  </si>
  <si>
    <t>Issues: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</si>
</sst>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4" formatCode="_(&quot;$&quot;* #,##0.00_);_(&quot;$&quot;* \(#,##0.00\);_(&quot;$&quot;* &quot;-&quot;??_);_(@_)"/>
    <numFmt numFmtId="43" formatCode="_(* #,##0.00_);_(* \(#,##0.00\);_(* &quot;-&quot;??_);_(@_)"/>
    <numFmt numFmtId="165" formatCode="_(* #,##0_);_(* \(#,##0\);_(* &quot;-&quot;??_);_(@_)"/>
  </numFmts>
  <fonts count="17" x14ac:knownFonts="1">
    <font>
      <sz val="10"/>
      <name val="Arial"/>
    </font>
    <font>
      <sz val="10"/>
      <name val="Arial"/>
    </font>
    <font>
      <b/>
      <sz val="10"/>
      <name val="Arial"/>
      <family val="2"/>
    </font>
    <font>
      <sz val="10"/>
      <name val="Arial"/>
      <family val="2"/>
    </font>
    <font>
      <b/>
      <sz val="10"/>
      <color indexed="9"/>
      <name val="Arial"/>
      <family val="2"/>
    </font>
    <font>
      <sz val="10"/>
      <color indexed="10"/>
      <name val="Arial"/>
      <family val="2"/>
    </font>
    <font>
      <sz val="10"/>
      <color indexed="8"/>
      <name val="Arial"/>
      <family val="2"/>
    </font>
    <font>
      <b/>
      <sz val="9"/>
      <color indexed="9"/>
      <name val="Arial"/>
      <family val="2"/>
    </font>
    <font>
      <sz val="9"/>
      <name val="Arial"/>
      <family val="2"/>
    </font>
    <font>
      <sz val="8"/>
      <name val="Arial"/>
      <family val="2"/>
    </font>
    <font>
      <b/>
      <sz val="8"/>
      <color indexed="81"/>
      <name val="Tahoma"/>
    </font>
    <font>
      <sz val="8"/>
      <color indexed="81"/>
      <name val="Tahoma"/>
    </font>
    <font>
      <b/>
      <sz val="14"/>
      <name val="Arial"/>
      <family val="2"/>
    </font>
    <font>
      <b/>
      <sz val="12"/>
      <name val="Arial"/>
      <family val="2"/>
    </font>
    <font>
      <b/>
      <sz val="12"/>
      <color indexed="10"/>
      <name val="Arial"/>
      <family val="2"/>
    </font>
    <font>
      <b/>
      <sz val="18"/>
      <name val="Arial"/>
      <family val="2"/>
    </font>
    <font>
      <b/>
      <sz val="11"/>
      <name val="Arial"/>
      <family val="2"/>
    </font>
  </fonts>
  <fills count="5">
    <fill>
      <patternFill patternType="none"/>
    </fill>
    <fill>
      <patternFill patternType="gray125"/>
    </fill>
    <fill>
      <patternFill patternType="solid">
        <fgColor indexed="13"/>
        <bgColor indexed="64"/>
      </patternFill>
    </fill>
    <fill>
      <patternFill patternType="solid">
        <fgColor indexed="9"/>
        <bgColor indexed="64"/>
      </patternFill>
    </fill>
    <fill>
      <patternFill patternType="solid">
        <fgColor indexed="8"/>
        <bgColor indexed="64"/>
      </patternFill>
    </fill>
  </fills>
  <borders count="7">
    <border>
      <left/>
      <right/>
      <top/>
      <bottom/>
      <diagonal/>
    </border>
    <border>
      <left style="hair">
        <color indexed="64"/>
      </left>
      <right style="hair">
        <color indexed="64"/>
      </right>
      <top style="hair">
        <color indexed="64"/>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right/>
      <top/>
      <bottom style="thin">
        <color indexed="64"/>
      </bottom>
      <diagonal/>
    </border>
    <border>
      <left/>
      <right/>
      <top style="thin">
        <color indexed="64"/>
      </top>
      <bottom style="double">
        <color indexed="64"/>
      </bottom>
      <diagonal/>
    </border>
    <border>
      <left/>
      <right/>
      <top style="thin">
        <color indexed="64"/>
      </top>
      <bottom style="thin">
        <color indexed="64"/>
      </bottom>
      <diagonal/>
    </border>
  </borders>
  <cellStyleXfs count="4">
    <xf numFmtId="0" fontId="0"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cellStyleXfs>
  <cellXfs count="74">
    <xf numFmtId="0" fontId="0" fillId="0" borderId="0" xfId="0"/>
    <xf numFmtId="0" fontId="2" fillId="0" borderId="0" xfId="0" applyFont="1"/>
    <xf numFmtId="0" fontId="3" fillId="0" borderId="0" xfId="0" applyFont="1"/>
    <xf numFmtId="0" fontId="2" fillId="0" borderId="0" xfId="0" applyFont="1" applyAlignment="1">
      <alignment horizontal="center" wrapText="1"/>
    </xf>
    <xf numFmtId="9" fontId="2" fillId="0" borderId="0" xfId="3" applyFont="1"/>
    <xf numFmtId="0" fontId="2" fillId="0" borderId="0" xfId="0" applyFont="1" applyAlignment="1">
      <alignment wrapText="1"/>
    </xf>
    <xf numFmtId="0" fontId="0" fillId="0" borderId="0" xfId="0" applyAlignment="1">
      <alignment vertical="top"/>
    </xf>
    <xf numFmtId="0" fontId="0" fillId="0" borderId="0" xfId="0" applyAlignment="1">
      <alignment horizontal="center" wrapText="1"/>
    </xf>
    <xf numFmtId="0" fontId="0" fillId="0" borderId="0" xfId="0" applyAlignment="1">
      <alignment wrapText="1"/>
    </xf>
    <xf numFmtId="0" fontId="0" fillId="0" borderId="0" xfId="0" applyAlignment="1">
      <alignment horizontal="center"/>
    </xf>
    <xf numFmtId="0" fontId="0" fillId="2" borderId="0" xfId="0" applyFill="1" applyAlignment="1">
      <alignment horizontal="left" wrapText="1"/>
    </xf>
    <xf numFmtId="0" fontId="3" fillId="0" borderId="0" xfId="0" applyFont="1" applyAlignment="1">
      <alignment horizontal="center" wrapText="1"/>
    </xf>
    <xf numFmtId="0" fontId="3" fillId="0" borderId="0" xfId="0" applyFont="1" applyAlignment="1">
      <alignment horizontal="left" wrapText="1"/>
    </xf>
    <xf numFmtId="44" fontId="3" fillId="0" borderId="0" xfId="2" applyFont="1" applyAlignment="1">
      <alignment horizontal="center" wrapText="1"/>
    </xf>
    <xf numFmtId="44" fontId="0" fillId="3" borderId="0" xfId="2" applyFont="1" applyFill="1"/>
    <xf numFmtId="0" fontId="0" fillId="0" borderId="0" xfId="0" applyAlignment="1"/>
    <xf numFmtId="43" fontId="3" fillId="0" borderId="0" xfId="1" applyFont="1"/>
    <xf numFmtId="0" fontId="3" fillId="0" borderId="0" xfId="0" applyFont="1" applyAlignment="1">
      <alignment horizontal="center"/>
    </xf>
    <xf numFmtId="43" fontId="2" fillId="0" borderId="0" xfId="1" applyFont="1" applyAlignment="1">
      <alignment horizontal="center" wrapText="1"/>
    </xf>
    <xf numFmtId="14" fontId="3" fillId="0" borderId="0" xfId="0" applyNumberFormat="1" applyFont="1"/>
    <xf numFmtId="0" fontId="0" fillId="2" borderId="0" xfId="0" applyFill="1"/>
    <xf numFmtId="0" fontId="3" fillId="3" borderId="0" xfId="0" applyFont="1" applyFill="1" applyAlignment="1">
      <alignment horizontal="center" wrapText="1"/>
    </xf>
    <xf numFmtId="0" fontId="0" fillId="3" borderId="0" xfId="0" applyFill="1"/>
    <xf numFmtId="0" fontId="0" fillId="3" borderId="0" xfId="0" applyFill="1" applyAlignment="1">
      <alignment horizontal="center"/>
    </xf>
    <xf numFmtId="0" fontId="4" fillId="4" borderId="0" xfId="0" applyFont="1" applyFill="1" applyAlignment="1">
      <alignment horizontal="center"/>
    </xf>
    <xf numFmtId="0" fontId="4" fillId="4" borderId="0" xfId="0" applyFont="1" applyFill="1" applyAlignment="1">
      <alignment horizontal="center" wrapText="1"/>
    </xf>
    <xf numFmtId="0" fontId="4" fillId="4" borderId="0" xfId="0" applyFont="1" applyFill="1"/>
    <xf numFmtId="0" fontId="0" fillId="0" borderId="0" xfId="0" applyAlignment="1">
      <alignment horizontal="center" vertical="center" wrapText="1"/>
    </xf>
    <xf numFmtId="14" fontId="0" fillId="0" borderId="0" xfId="0" applyNumberFormat="1" applyAlignment="1">
      <alignment horizontal="center" vertical="center" wrapText="1"/>
    </xf>
    <xf numFmtId="0" fontId="0" fillId="0" borderId="0" xfId="0" quotePrefix="1" applyAlignment="1">
      <alignment horizontal="center" vertical="center" wrapText="1"/>
    </xf>
    <xf numFmtId="43" fontId="6" fillId="0" borderId="0" xfId="1" applyFont="1"/>
    <xf numFmtId="0" fontId="0" fillId="0" borderId="1" xfId="0" applyBorder="1" applyAlignment="1">
      <alignment wrapText="1"/>
    </xf>
    <xf numFmtId="14" fontId="0" fillId="0" borderId="1" xfId="0" applyNumberFormat="1" applyBorder="1" applyAlignment="1">
      <alignment wrapText="1"/>
    </xf>
    <xf numFmtId="43" fontId="0" fillId="0" borderId="1" xfId="1" applyFont="1" applyBorder="1" applyAlignment="1">
      <alignment wrapText="1"/>
    </xf>
    <xf numFmtId="43" fontId="0" fillId="0" borderId="1" xfId="1" applyFont="1" applyBorder="1" applyAlignment="1">
      <alignment horizontal="center" wrapText="1"/>
    </xf>
    <xf numFmtId="0" fontId="0" fillId="0" borderId="1" xfId="1" applyNumberFormat="1" applyFont="1" applyBorder="1" applyAlignment="1">
      <alignment wrapText="1"/>
    </xf>
    <xf numFmtId="0" fontId="5" fillId="0" borderId="0" xfId="0" applyFont="1"/>
    <xf numFmtId="44" fontId="0" fillId="0" borderId="0" xfId="2" applyFont="1"/>
    <xf numFmtId="0" fontId="7" fillId="4" borderId="0" xfId="0" applyFont="1" applyFill="1" applyAlignment="1">
      <alignment horizontal="center"/>
    </xf>
    <xf numFmtId="0" fontId="7" fillId="4" borderId="0" xfId="0" applyFont="1" applyFill="1" applyAlignment="1">
      <alignment horizontal="center" wrapText="1"/>
    </xf>
    <xf numFmtId="44" fontId="7" fillId="4" borderId="0" xfId="2" applyFont="1" applyFill="1" applyAlignment="1">
      <alignment horizontal="center" wrapText="1"/>
    </xf>
    <xf numFmtId="0" fontId="8" fillId="0" borderId="0" xfId="0" applyFont="1"/>
    <xf numFmtId="0" fontId="9" fillId="0" borderId="2" xfId="0" applyFont="1" applyBorder="1" applyAlignment="1">
      <alignment horizontal="center" vertical="center" wrapText="1"/>
    </xf>
    <xf numFmtId="0" fontId="9" fillId="0" borderId="1" xfId="0" applyFont="1" applyBorder="1" applyAlignment="1">
      <alignment horizontal="center" vertical="center" wrapText="1"/>
    </xf>
    <xf numFmtId="14" fontId="9" fillId="0" borderId="1" xfId="0" applyNumberFormat="1" applyFont="1" applyBorder="1" applyAlignment="1">
      <alignment horizontal="center" vertical="center" wrapText="1"/>
    </xf>
    <xf numFmtId="44" fontId="9" fillId="0" borderId="1" xfId="2" applyFont="1" applyBorder="1" applyAlignment="1">
      <alignment horizontal="center" vertical="center" wrapText="1"/>
    </xf>
    <xf numFmtId="0" fontId="9" fillId="0" borderId="3" xfId="0" applyFont="1" applyBorder="1" applyAlignment="1">
      <alignment horizontal="center" vertical="center" wrapText="1"/>
    </xf>
    <xf numFmtId="0" fontId="9" fillId="0" borderId="0" xfId="0" applyFont="1"/>
    <xf numFmtId="0" fontId="9" fillId="0" borderId="1" xfId="0" applyFont="1" applyBorder="1" applyAlignment="1">
      <alignment horizontal="left" vertical="center" wrapText="1"/>
    </xf>
    <xf numFmtId="0" fontId="0" fillId="0" borderId="4" xfId="0" applyBorder="1" applyAlignment="1">
      <alignment horizontal="center"/>
    </xf>
    <xf numFmtId="0" fontId="2" fillId="0" borderId="4" xfId="0" applyFont="1" applyBorder="1" applyAlignment="1">
      <alignment horizontal="center"/>
    </xf>
    <xf numFmtId="14" fontId="0" fillId="0" borderId="0" xfId="0" applyNumberFormat="1"/>
    <xf numFmtId="43" fontId="0" fillId="0" borderId="0" xfId="1" applyFont="1"/>
    <xf numFmtId="0" fontId="0" fillId="0" borderId="0" xfId="0" quotePrefix="1" applyAlignment="1">
      <alignment horizontal="right"/>
    </xf>
    <xf numFmtId="43" fontId="2" fillId="0" borderId="5" xfId="1" applyFont="1" applyBorder="1"/>
    <xf numFmtId="0" fontId="12" fillId="0" borderId="0" xfId="0" applyFont="1" applyAlignment="1">
      <alignment horizontal="center"/>
    </xf>
    <xf numFmtId="0" fontId="15" fillId="0" borderId="0" xfId="0" applyFont="1"/>
    <xf numFmtId="14" fontId="2" fillId="0" borderId="0" xfId="0" applyNumberFormat="1" applyFont="1" applyAlignment="1">
      <alignment horizontal="center"/>
    </xf>
    <xf numFmtId="165" fontId="1" fillId="0" borderId="0" xfId="1" applyNumberFormat="1"/>
    <xf numFmtId="165" fontId="3" fillId="0" borderId="6" xfId="1" applyNumberFormat="1" applyFont="1" applyBorder="1"/>
    <xf numFmtId="165" fontId="1" fillId="0" borderId="6" xfId="1" applyNumberFormat="1" applyBorder="1"/>
    <xf numFmtId="0" fontId="16" fillId="0" borderId="0" xfId="0" applyFont="1"/>
    <xf numFmtId="165" fontId="16" fillId="0" borderId="5" xfId="1" applyNumberFormat="1" applyFont="1" applyBorder="1"/>
    <xf numFmtId="165" fontId="2" fillId="0" borderId="6" xfId="1" applyNumberFormat="1" applyFont="1" applyBorder="1"/>
    <xf numFmtId="165" fontId="2" fillId="0" borderId="5" xfId="1" applyNumberFormat="1" applyFont="1" applyBorder="1"/>
    <xf numFmtId="165" fontId="16" fillId="0" borderId="0" xfId="0" applyNumberFormat="1" applyFont="1"/>
    <xf numFmtId="165" fontId="0" fillId="0" borderId="0" xfId="0" applyNumberFormat="1"/>
    <xf numFmtId="0" fontId="0" fillId="0" borderId="0" xfId="0" applyAlignment="1">
      <alignment horizontal="left" wrapText="1"/>
    </xf>
    <xf numFmtId="0" fontId="2" fillId="0" borderId="0" xfId="0" applyFont="1" applyAlignment="1">
      <alignment wrapText="1"/>
    </xf>
    <xf numFmtId="0" fontId="12" fillId="0" borderId="0" xfId="0" applyFont="1" applyAlignment="1">
      <alignment horizontal="center"/>
    </xf>
    <xf numFmtId="0" fontId="14" fillId="0" borderId="0" xfId="0" applyFont="1" applyAlignment="1">
      <alignment horizontal="center"/>
    </xf>
    <xf numFmtId="0" fontId="2" fillId="0" borderId="0" xfId="0" applyFont="1" applyAlignment="1">
      <alignment horizontal="center"/>
    </xf>
    <xf numFmtId="0" fontId="13" fillId="0" borderId="0" xfId="0" applyFont="1" applyAlignment="1">
      <alignment horizontal="center"/>
    </xf>
    <xf numFmtId="14" fontId="12" fillId="0" borderId="0" xfId="0" applyNumberFormat="1" applyFont="1" applyAlignment="1">
      <alignment horizontal="center"/>
    </xf>
  </cellXfs>
  <cellStyles count="4">
    <cellStyle name="Comma" xfId="1" builtinId="3"/>
    <cellStyle name="Currency" xfId="2" builtinId="4"/>
    <cellStyle name="Normal" xfId="0" builtinId="0"/>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J39"/>
  <sheetViews>
    <sheetView topLeftCell="A5" zoomScaleNormal="100" workbookViewId="0">
      <selection activeCell="A19" sqref="A19"/>
    </sheetView>
  </sheetViews>
  <sheetFormatPr defaultRowHeight="13.2" x14ac:dyDescent="0.25"/>
  <cols>
    <col min="1" max="1" width="33.44140625" bestFit="1" customWidth="1"/>
    <col min="2" max="2" width="12.6640625" customWidth="1"/>
    <col min="3" max="3" width="14" customWidth="1"/>
    <col min="4" max="4" width="14.109375" customWidth="1"/>
    <col min="5" max="5" width="14.109375" bestFit="1" customWidth="1"/>
  </cols>
  <sheetData>
    <row r="1" spans="1:6" ht="27" customHeight="1" x14ac:dyDescent="0.25">
      <c r="A1" s="1" t="s">
        <v>2</v>
      </c>
      <c r="B1" t="s">
        <v>26</v>
      </c>
    </row>
    <row r="2" spans="1:6" ht="27" customHeight="1" x14ac:dyDescent="0.25">
      <c r="A2" s="1" t="s">
        <v>3</v>
      </c>
      <c r="B2" t="s">
        <v>278</v>
      </c>
    </row>
    <row r="3" spans="1:6" ht="27" customHeight="1" x14ac:dyDescent="0.25">
      <c r="A3" s="4" t="s">
        <v>4</v>
      </c>
      <c r="B3" t="s">
        <v>17</v>
      </c>
    </row>
    <row r="4" spans="1:6" x14ac:dyDescent="0.25">
      <c r="A4" s="1"/>
    </row>
    <row r="5" spans="1:6" ht="27" customHeight="1" x14ac:dyDescent="0.25">
      <c r="A5" s="1" t="s">
        <v>5</v>
      </c>
      <c r="B5" t="s">
        <v>27</v>
      </c>
    </row>
    <row r="6" spans="1:6" ht="27" customHeight="1" x14ac:dyDescent="0.25">
      <c r="A6" s="68" t="s">
        <v>6</v>
      </c>
      <c r="B6" t="s">
        <v>279</v>
      </c>
    </row>
    <row r="7" spans="1:6" x14ac:dyDescent="0.25">
      <c r="A7" s="68"/>
    </row>
    <row r="8" spans="1:6" x14ac:dyDescent="0.25">
      <c r="A8" s="1"/>
    </row>
    <row r="9" spans="1:6" ht="40.5" customHeight="1" x14ac:dyDescent="0.25">
      <c r="A9" s="5" t="s">
        <v>7</v>
      </c>
      <c r="B9" s="10"/>
      <c r="C9" s="67"/>
      <c r="D9" s="67"/>
    </row>
    <row r="10" spans="1:6" ht="27" customHeight="1" x14ac:dyDescent="0.25">
      <c r="A10" s="5" t="s">
        <v>8</v>
      </c>
    </row>
    <row r="12" spans="1:6" s="7" customFormat="1" ht="53.25" customHeight="1" x14ac:dyDescent="0.25">
      <c r="A12" s="3" t="s">
        <v>1</v>
      </c>
      <c r="B12" s="3" t="s">
        <v>9</v>
      </c>
      <c r="C12" s="3" t="s">
        <v>10</v>
      </c>
      <c r="D12" s="3" t="s">
        <v>11</v>
      </c>
      <c r="E12" s="3" t="s">
        <v>12</v>
      </c>
    </row>
    <row r="13" spans="1:6" s="11" customFormat="1" ht="24" customHeight="1" x14ac:dyDescent="0.25">
      <c r="A13" s="12" t="s">
        <v>28</v>
      </c>
      <c r="B13" s="11" t="s">
        <v>29</v>
      </c>
      <c r="C13" s="21">
        <v>14</v>
      </c>
      <c r="D13" s="21" t="s">
        <v>74</v>
      </c>
      <c r="E13" s="13">
        <v>4355.21</v>
      </c>
    </row>
    <row r="14" spans="1:6" ht="30" customHeight="1" x14ac:dyDescent="0.25">
      <c r="A14" s="12"/>
      <c r="B14" s="8"/>
      <c r="C14" s="22"/>
      <c r="D14" s="23"/>
      <c r="E14" s="14"/>
      <c r="F14" s="9"/>
    </row>
    <row r="16" spans="1:6" x14ac:dyDescent="0.25">
      <c r="A16" s="1" t="s">
        <v>13</v>
      </c>
      <c r="B16" s="20"/>
    </row>
    <row r="18" spans="1:10" x14ac:dyDescent="0.25">
      <c r="A18" s="1" t="s">
        <v>14</v>
      </c>
    </row>
    <row r="19" spans="1:10" x14ac:dyDescent="0.25">
      <c r="A19" s="1" t="s">
        <v>280</v>
      </c>
    </row>
    <row r="22" spans="1:10" ht="27" customHeight="1" x14ac:dyDescent="0.25">
      <c r="A22" s="67"/>
      <c r="B22" s="67"/>
      <c r="C22" s="67"/>
      <c r="D22" s="67"/>
      <c r="E22" s="67"/>
      <c r="F22" s="67"/>
      <c r="G22" s="67"/>
      <c r="H22" s="67"/>
    </row>
    <row r="23" spans="1:10" ht="27" customHeight="1" x14ac:dyDescent="0.25">
      <c r="A23" s="67"/>
      <c r="B23" s="67"/>
      <c r="C23" s="67"/>
      <c r="D23" s="67"/>
      <c r="E23" s="67"/>
      <c r="F23" s="67"/>
      <c r="G23" s="67"/>
      <c r="H23" s="67"/>
    </row>
    <row r="24" spans="1:10" ht="27" customHeight="1" x14ac:dyDescent="0.25">
      <c r="A24" s="67"/>
      <c r="B24" s="67"/>
      <c r="C24" s="67"/>
      <c r="D24" s="67"/>
      <c r="E24" s="67"/>
      <c r="F24" s="67"/>
      <c r="G24" s="67"/>
      <c r="H24" s="67"/>
      <c r="I24" s="6"/>
      <c r="J24" s="6"/>
    </row>
    <row r="25" spans="1:10" x14ac:dyDescent="0.25">
      <c r="A25" s="15"/>
      <c r="C25" s="15"/>
      <c r="D25" s="15"/>
      <c r="E25" s="15"/>
      <c r="F25" s="15"/>
      <c r="G25" s="15"/>
      <c r="H25" s="15"/>
      <c r="I25" s="15"/>
      <c r="J25" s="15"/>
    </row>
    <row r="26" spans="1:10" x14ac:dyDescent="0.25">
      <c r="A26" s="15"/>
      <c r="C26" s="15"/>
      <c r="D26" s="15"/>
      <c r="E26" s="15"/>
      <c r="F26" s="15"/>
      <c r="G26" s="15"/>
      <c r="H26" s="15"/>
      <c r="I26" s="15"/>
      <c r="J26" s="15"/>
    </row>
    <row r="27" spans="1:10" x14ac:dyDescent="0.25">
      <c r="A27" s="15"/>
      <c r="C27" s="15"/>
      <c r="D27" s="15"/>
      <c r="E27" s="15"/>
      <c r="F27" s="15"/>
      <c r="G27" s="15"/>
      <c r="H27" s="15"/>
      <c r="I27" s="15"/>
      <c r="J27" s="15"/>
    </row>
    <row r="28" spans="1:10" x14ac:dyDescent="0.25">
      <c r="A28" s="6"/>
      <c r="C28" s="6"/>
      <c r="D28" s="6"/>
      <c r="E28" s="6"/>
      <c r="F28" s="6"/>
      <c r="G28" s="6"/>
      <c r="H28" s="6"/>
      <c r="I28" s="6"/>
      <c r="J28" s="6"/>
    </row>
    <row r="29" spans="1:10" x14ac:dyDescent="0.25">
      <c r="A29" s="6"/>
      <c r="C29" s="6"/>
      <c r="D29" s="6"/>
      <c r="E29" s="6"/>
      <c r="F29" s="6"/>
      <c r="G29" s="6"/>
      <c r="H29" s="6"/>
      <c r="I29" s="6"/>
      <c r="J29" s="6"/>
    </row>
    <row r="30" spans="1:10" x14ac:dyDescent="0.25">
      <c r="A30" s="6"/>
      <c r="C30" s="6"/>
      <c r="D30" s="6"/>
      <c r="E30" s="6"/>
      <c r="F30" s="6"/>
      <c r="G30" s="6"/>
      <c r="H30" s="6"/>
      <c r="I30" s="6"/>
      <c r="J30" s="6"/>
    </row>
    <row r="31" spans="1:10" x14ac:dyDescent="0.25">
      <c r="A31" s="15"/>
      <c r="C31" s="15"/>
      <c r="D31" s="15"/>
      <c r="E31" s="15"/>
      <c r="F31" s="15"/>
      <c r="G31" s="15"/>
      <c r="H31" s="15"/>
      <c r="I31" s="15"/>
      <c r="J31" s="15"/>
    </row>
    <row r="32" spans="1:10" x14ac:dyDescent="0.25">
      <c r="A32" s="6"/>
      <c r="C32" s="6"/>
      <c r="D32" s="6"/>
      <c r="E32" s="6"/>
      <c r="F32" s="6"/>
      <c r="G32" s="6"/>
      <c r="H32" s="6"/>
      <c r="I32" s="6"/>
      <c r="J32" s="6"/>
    </row>
    <row r="33" spans="1:10" x14ac:dyDescent="0.25">
      <c r="A33" s="15"/>
      <c r="C33" s="15"/>
      <c r="D33" s="15"/>
      <c r="E33" s="15"/>
      <c r="F33" s="15"/>
      <c r="G33" s="15"/>
      <c r="H33" s="15"/>
      <c r="I33" s="15"/>
      <c r="J33" s="15"/>
    </row>
    <row r="34" spans="1:10" x14ac:dyDescent="0.25">
      <c r="A34" s="15"/>
      <c r="C34" s="15"/>
      <c r="D34" s="15"/>
      <c r="E34" s="15"/>
      <c r="F34" s="15"/>
      <c r="G34" s="15"/>
      <c r="H34" s="15"/>
      <c r="I34" s="15"/>
      <c r="J34" s="15"/>
    </row>
    <row r="35" spans="1:10" x14ac:dyDescent="0.25">
      <c r="A35" s="15"/>
      <c r="C35" s="15"/>
      <c r="D35" s="15"/>
      <c r="E35" s="15"/>
      <c r="F35" s="15"/>
      <c r="G35" s="15"/>
      <c r="H35" s="15"/>
      <c r="I35" s="15"/>
      <c r="J35" s="15"/>
    </row>
    <row r="36" spans="1:10" x14ac:dyDescent="0.25">
      <c r="A36" s="15"/>
      <c r="C36" s="15"/>
      <c r="D36" s="15"/>
      <c r="E36" s="15"/>
      <c r="F36" s="15"/>
      <c r="G36" s="15"/>
      <c r="H36" s="15"/>
      <c r="I36" s="15"/>
      <c r="J36" s="15"/>
    </row>
    <row r="37" spans="1:10" x14ac:dyDescent="0.25">
      <c r="A37" s="15"/>
    </row>
    <row r="39" spans="1:10" x14ac:dyDescent="0.25">
      <c r="C39" s="15"/>
      <c r="D39" s="15"/>
      <c r="E39" s="15"/>
      <c r="F39" s="15"/>
      <c r="G39" s="15"/>
      <c r="H39" s="15"/>
      <c r="I39" s="15"/>
      <c r="J39" s="15"/>
    </row>
  </sheetData>
  <mergeCells count="5">
    <mergeCell ref="A24:H24"/>
    <mergeCell ref="A6:A7"/>
    <mergeCell ref="C9:D9"/>
    <mergeCell ref="A22:H22"/>
    <mergeCell ref="A23:H23"/>
  </mergeCells>
  <pageMargins left="0.75" right="0.75" top="1" bottom="1" header="0.5" footer="0.5"/>
  <pageSetup scale="80" orientation="portrait" verticalDpi="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6"/>
  <sheetViews>
    <sheetView tabSelected="1" zoomScaleNormal="100" zoomScaleSheetLayoutView="50" workbookViewId="0">
      <selection activeCell="H8" sqref="H8"/>
    </sheetView>
  </sheetViews>
  <sheetFormatPr defaultColWidth="9.109375" defaultRowHeight="13.2" x14ac:dyDescent="0.25"/>
  <cols>
    <col min="1" max="2" width="18.33203125" style="2" customWidth="1"/>
    <col min="3" max="3" width="12.5546875" style="2" customWidth="1"/>
    <col min="4" max="4" width="18.33203125" style="16" customWidth="1"/>
    <col min="5" max="5" width="12.33203125" style="17" customWidth="1"/>
    <col min="6" max="6" width="18.33203125" style="11" customWidth="1"/>
    <col min="7" max="8" width="10.109375" style="2" bestFit="1" customWidth="1"/>
    <col min="9" max="9" width="14.33203125" style="2" customWidth="1"/>
    <col min="10" max="16384" width="9.109375" style="2"/>
  </cols>
  <sheetData>
    <row r="1" spans="1:9" ht="22.8" x14ac:dyDescent="0.4">
      <c r="A1" s="56" t="s">
        <v>18</v>
      </c>
      <c r="B1" s="1"/>
    </row>
    <row r="2" spans="1:9" ht="39.6" x14ac:dyDescent="0.25">
      <c r="A2" s="3" t="s">
        <v>19</v>
      </c>
      <c r="B2" s="3" t="s">
        <v>20</v>
      </c>
      <c r="C2" s="3" t="s">
        <v>21</v>
      </c>
      <c r="D2" s="18" t="s">
        <v>0</v>
      </c>
      <c r="E2" s="3" t="s">
        <v>22</v>
      </c>
      <c r="F2" s="3" t="s">
        <v>23</v>
      </c>
      <c r="G2" s="3" t="s">
        <v>24</v>
      </c>
      <c r="H2" s="3" t="s">
        <v>25</v>
      </c>
      <c r="I2" s="3" t="s">
        <v>1</v>
      </c>
    </row>
    <row r="3" spans="1:9" ht="26.4" x14ac:dyDescent="0.25">
      <c r="A3" s="2" t="s">
        <v>30</v>
      </c>
      <c r="B3" s="2" t="s">
        <v>31</v>
      </c>
      <c r="C3" s="2" t="s">
        <v>32</v>
      </c>
      <c r="D3" s="16">
        <v>200000</v>
      </c>
      <c r="E3" s="17" t="s">
        <v>15</v>
      </c>
      <c r="F3" s="11" t="s">
        <v>33</v>
      </c>
      <c r="G3" s="19">
        <v>22514</v>
      </c>
      <c r="H3" s="19">
        <v>36347</v>
      </c>
      <c r="I3" s="2" t="s">
        <v>34</v>
      </c>
    </row>
    <row r="4" spans="1:9" x14ac:dyDescent="0.25">
      <c r="A4" s="2" t="s">
        <v>35</v>
      </c>
      <c r="B4" s="2" t="s">
        <v>36</v>
      </c>
      <c r="C4" s="2" t="s">
        <v>37</v>
      </c>
      <c r="D4" s="16">
        <v>200000</v>
      </c>
      <c r="E4" s="17" t="s">
        <v>15</v>
      </c>
      <c r="F4" s="11" t="s">
        <v>38</v>
      </c>
      <c r="G4" s="19">
        <v>20311</v>
      </c>
      <c r="H4" s="19">
        <v>35704</v>
      </c>
      <c r="I4" s="2" t="s">
        <v>34</v>
      </c>
    </row>
    <row r="5" spans="1:9" x14ac:dyDescent="0.25">
      <c r="A5" s="2" t="s">
        <v>39</v>
      </c>
      <c r="B5" s="2" t="s">
        <v>40</v>
      </c>
      <c r="C5" s="2" t="s">
        <v>41</v>
      </c>
      <c r="D5" s="30">
        <v>140000</v>
      </c>
      <c r="E5" s="17" t="s">
        <v>125</v>
      </c>
      <c r="G5" s="19">
        <v>19221</v>
      </c>
      <c r="H5" s="19">
        <v>36039</v>
      </c>
      <c r="I5" s="2" t="s">
        <v>34</v>
      </c>
    </row>
    <row r="6" spans="1:9" x14ac:dyDescent="0.25">
      <c r="A6" s="2" t="s">
        <v>42</v>
      </c>
      <c r="B6" s="2" t="s">
        <v>43</v>
      </c>
      <c r="C6" s="2" t="s">
        <v>44</v>
      </c>
      <c r="D6" s="30">
        <v>126000</v>
      </c>
      <c r="E6" s="17" t="s">
        <v>125</v>
      </c>
      <c r="G6" s="19">
        <v>21566</v>
      </c>
      <c r="H6" s="19">
        <v>35886</v>
      </c>
      <c r="I6" s="2" t="s">
        <v>34</v>
      </c>
    </row>
    <row r="7" spans="1:9" x14ac:dyDescent="0.25">
      <c r="A7" s="2" t="s">
        <v>45</v>
      </c>
      <c r="B7" s="2" t="s">
        <v>46</v>
      </c>
      <c r="C7" s="2" t="s">
        <v>47</v>
      </c>
      <c r="D7" s="30">
        <v>108000</v>
      </c>
      <c r="E7" s="17" t="s">
        <v>125</v>
      </c>
      <c r="G7" s="19">
        <v>17516</v>
      </c>
      <c r="H7" s="19">
        <v>36528</v>
      </c>
      <c r="I7" s="2" t="s">
        <v>34</v>
      </c>
    </row>
    <row r="8" spans="1:9" x14ac:dyDescent="0.25">
      <c r="A8" s="2" t="s">
        <v>48</v>
      </c>
      <c r="B8" s="2" t="s">
        <v>49</v>
      </c>
      <c r="C8" s="2" t="s">
        <v>50</v>
      </c>
      <c r="D8" s="30">
        <v>107100</v>
      </c>
      <c r="E8" s="17" t="s">
        <v>125</v>
      </c>
      <c r="G8" s="19">
        <v>20175</v>
      </c>
      <c r="H8" s="19">
        <v>35821</v>
      </c>
      <c r="I8" s="2" t="s">
        <v>34</v>
      </c>
    </row>
    <row r="9" spans="1:9" x14ac:dyDescent="0.25">
      <c r="A9" s="2" t="s">
        <v>51</v>
      </c>
      <c r="B9" s="2" t="s">
        <v>52</v>
      </c>
      <c r="C9" s="2" t="s">
        <v>53</v>
      </c>
      <c r="D9" s="30">
        <v>105060</v>
      </c>
      <c r="E9" s="17" t="s">
        <v>125</v>
      </c>
      <c r="G9" s="19">
        <v>22062</v>
      </c>
      <c r="H9" s="19">
        <v>36276</v>
      </c>
      <c r="I9" s="2" t="s">
        <v>34</v>
      </c>
    </row>
    <row r="10" spans="1:9" x14ac:dyDescent="0.25">
      <c r="A10" s="2" t="s">
        <v>54</v>
      </c>
      <c r="B10" s="2" t="s">
        <v>55</v>
      </c>
      <c r="C10" s="2" t="s">
        <v>56</v>
      </c>
      <c r="D10" s="30">
        <v>105000</v>
      </c>
      <c r="E10" s="17" t="s">
        <v>125</v>
      </c>
      <c r="G10" s="19">
        <v>23264</v>
      </c>
      <c r="H10" s="19">
        <v>36342</v>
      </c>
      <c r="I10" s="2" t="s">
        <v>34</v>
      </c>
    </row>
    <row r="11" spans="1:9" x14ac:dyDescent="0.25">
      <c r="A11" s="2" t="s">
        <v>57</v>
      </c>
      <c r="B11" s="2" t="s">
        <v>58</v>
      </c>
      <c r="C11" s="2" t="s">
        <v>59</v>
      </c>
      <c r="D11" s="16">
        <v>84000</v>
      </c>
      <c r="G11" s="19">
        <v>20951</v>
      </c>
      <c r="H11" s="19">
        <v>35947</v>
      </c>
      <c r="I11" s="2" t="s">
        <v>34</v>
      </c>
    </row>
    <row r="12" spans="1:9" x14ac:dyDescent="0.25">
      <c r="A12" s="2" t="s">
        <v>16</v>
      </c>
      <c r="B12" s="2" t="s">
        <v>60</v>
      </c>
      <c r="C12" s="2" t="s">
        <v>61</v>
      </c>
      <c r="D12" s="16">
        <v>70000</v>
      </c>
      <c r="G12" s="19">
        <v>25426</v>
      </c>
      <c r="H12" s="19">
        <v>35961</v>
      </c>
      <c r="I12" s="2" t="s">
        <v>34</v>
      </c>
    </row>
    <row r="13" spans="1:9" x14ac:dyDescent="0.25">
      <c r="A13" s="2" t="s">
        <v>62</v>
      </c>
      <c r="B13" s="2" t="s">
        <v>63</v>
      </c>
      <c r="C13" s="2" t="s">
        <v>64</v>
      </c>
      <c r="D13" s="16">
        <v>50000</v>
      </c>
      <c r="G13" s="19">
        <v>20182</v>
      </c>
      <c r="H13" s="19">
        <v>35828</v>
      </c>
      <c r="I13" s="2" t="s">
        <v>34</v>
      </c>
    </row>
    <row r="14" spans="1:9" x14ac:dyDescent="0.25">
      <c r="A14" s="2" t="s">
        <v>65</v>
      </c>
      <c r="B14" s="2" t="s">
        <v>66</v>
      </c>
      <c r="C14" s="2" t="s">
        <v>67</v>
      </c>
      <c r="D14" s="16">
        <v>30800</v>
      </c>
      <c r="G14" s="19">
        <v>27834</v>
      </c>
      <c r="H14" s="19">
        <v>36200</v>
      </c>
      <c r="I14" s="2" t="s">
        <v>34</v>
      </c>
    </row>
    <row r="15" spans="1:9" x14ac:dyDescent="0.25">
      <c r="A15" s="2" t="s">
        <v>68</v>
      </c>
      <c r="B15" s="2" t="s">
        <v>69</v>
      </c>
      <c r="C15" s="2" t="s">
        <v>70</v>
      </c>
      <c r="D15" s="16">
        <v>30800</v>
      </c>
      <c r="G15" s="19">
        <v>27825</v>
      </c>
      <c r="H15" s="19">
        <v>36297</v>
      </c>
      <c r="I15" s="2" t="s">
        <v>34</v>
      </c>
    </row>
    <row r="16" spans="1:9" x14ac:dyDescent="0.25">
      <c r="A16" s="2" t="s">
        <v>71</v>
      </c>
      <c r="B16" s="2" t="s">
        <v>72</v>
      </c>
      <c r="C16" s="2" t="s">
        <v>73</v>
      </c>
      <c r="D16" s="16">
        <v>24600</v>
      </c>
      <c r="G16" s="19">
        <v>27970</v>
      </c>
      <c r="H16" s="19">
        <v>36458</v>
      </c>
      <c r="I16" s="2" t="s">
        <v>34</v>
      </c>
    </row>
    <row r="18" spans="1:1" customFormat="1" x14ac:dyDescent="0.25">
      <c r="A18" s="1" t="s">
        <v>117</v>
      </c>
    </row>
    <row r="19" spans="1:1" customFormat="1" x14ac:dyDescent="0.25">
      <c r="A19" s="1" t="s">
        <v>118</v>
      </c>
    </row>
    <row r="20" spans="1:1" customFormat="1" x14ac:dyDescent="0.25">
      <c r="A20" s="1"/>
    </row>
    <row r="21" spans="1:1" customFormat="1" x14ac:dyDescent="0.25">
      <c r="A21" t="s">
        <v>119</v>
      </c>
    </row>
    <row r="22" spans="1:1" customFormat="1" x14ac:dyDescent="0.25">
      <c r="A22" t="s">
        <v>120</v>
      </c>
    </row>
    <row r="23" spans="1:1" customFormat="1" x14ac:dyDescent="0.25">
      <c r="A23" t="s">
        <v>121</v>
      </c>
    </row>
    <row r="24" spans="1:1" customFormat="1" x14ac:dyDescent="0.25">
      <c r="A24" t="s">
        <v>122</v>
      </c>
    </row>
    <row r="25" spans="1:1" customFormat="1" x14ac:dyDescent="0.25">
      <c r="A25" t="s">
        <v>123</v>
      </c>
    </row>
    <row r="26" spans="1:1" customFormat="1" x14ac:dyDescent="0.25">
      <c r="A26" t="s">
        <v>124</v>
      </c>
    </row>
  </sheetData>
  <pageMargins left="0.75" right="0.75" top="1" bottom="1" header="0.5" footer="0.5"/>
  <pageSetup orientation="portrait" verticalDpi="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L5"/>
  <sheetViews>
    <sheetView workbookViewId="0">
      <selection activeCell="E9" sqref="E9"/>
    </sheetView>
  </sheetViews>
  <sheetFormatPr defaultRowHeight="13.2" x14ac:dyDescent="0.25"/>
  <cols>
    <col min="1" max="1" width="16" bestFit="1" customWidth="1"/>
    <col min="2" max="2" width="17.88671875" customWidth="1"/>
    <col min="4" max="4" width="24.109375" customWidth="1"/>
    <col min="5" max="5" width="43.44140625" customWidth="1"/>
    <col min="6" max="6" width="35.5546875" customWidth="1"/>
    <col min="8" max="8" width="18.5546875" customWidth="1"/>
    <col min="9" max="9" width="30.44140625" customWidth="1"/>
  </cols>
  <sheetData>
    <row r="3" spans="1:12" ht="24.75" customHeight="1" x14ac:dyDescent="0.25">
      <c r="A3" s="24" t="s">
        <v>75</v>
      </c>
      <c r="B3" s="24" t="s">
        <v>76</v>
      </c>
      <c r="C3" s="25" t="s">
        <v>77</v>
      </c>
      <c r="D3" s="25" t="s">
        <v>0</v>
      </c>
      <c r="E3" s="25" t="s">
        <v>78</v>
      </c>
      <c r="F3" s="24" t="s">
        <v>79</v>
      </c>
      <c r="G3" s="26" t="s">
        <v>80</v>
      </c>
      <c r="H3" s="26" t="s">
        <v>81</v>
      </c>
      <c r="I3" s="26" t="s">
        <v>82</v>
      </c>
      <c r="J3" s="24" t="s">
        <v>83</v>
      </c>
      <c r="K3" s="24" t="s">
        <v>84</v>
      </c>
      <c r="L3" s="24" t="s">
        <v>85</v>
      </c>
    </row>
    <row r="4" spans="1:12" ht="92.4" x14ac:dyDescent="0.25">
      <c r="A4" s="27" t="s">
        <v>86</v>
      </c>
      <c r="B4" s="27" t="s">
        <v>87</v>
      </c>
      <c r="C4" s="28">
        <v>35735</v>
      </c>
      <c r="D4" s="27" t="s">
        <v>88</v>
      </c>
      <c r="E4" s="29" t="s">
        <v>89</v>
      </c>
      <c r="F4" s="27" t="s">
        <v>90</v>
      </c>
      <c r="G4" s="28">
        <v>40117</v>
      </c>
      <c r="H4" s="27" t="s">
        <v>91</v>
      </c>
      <c r="I4" s="27" t="s">
        <v>92</v>
      </c>
      <c r="J4" s="27" t="s">
        <v>93</v>
      </c>
      <c r="L4" s="27" t="s">
        <v>94</v>
      </c>
    </row>
    <row r="5" spans="1:12" ht="52.8" x14ac:dyDescent="0.25">
      <c r="A5" s="27" t="s">
        <v>95</v>
      </c>
      <c r="B5" s="27" t="s">
        <v>96</v>
      </c>
      <c r="C5" s="28">
        <v>36342</v>
      </c>
      <c r="D5" s="27" t="s">
        <v>97</v>
      </c>
      <c r="E5" s="29" t="s">
        <v>98</v>
      </c>
      <c r="F5" s="27"/>
      <c r="G5" s="28">
        <v>37441</v>
      </c>
      <c r="H5" s="27" t="s">
        <v>99</v>
      </c>
      <c r="I5" s="27" t="s">
        <v>100</v>
      </c>
      <c r="J5" s="27" t="s">
        <v>33</v>
      </c>
      <c r="L5" s="27" t="s">
        <v>94</v>
      </c>
    </row>
  </sheetData>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6"/>
  <sheetViews>
    <sheetView workbookViewId="0">
      <selection activeCell="A5" sqref="A5"/>
    </sheetView>
  </sheetViews>
  <sheetFormatPr defaultRowHeight="13.2" x14ac:dyDescent="0.25"/>
  <cols>
    <col min="1" max="1" width="20.44140625" customWidth="1"/>
    <col min="2" max="2" width="24.33203125" customWidth="1"/>
    <col min="3" max="3" width="20" customWidth="1"/>
    <col min="5" max="5" width="11.5546875" customWidth="1"/>
    <col min="6" max="6" width="17.33203125" customWidth="1"/>
    <col min="7" max="7" width="49" customWidth="1"/>
    <col min="8" max="8" width="13.33203125" bestFit="1" customWidth="1"/>
    <col min="9" max="9" width="13.109375" bestFit="1" customWidth="1"/>
    <col min="10" max="10" width="23" customWidth="1"/>
  </cols>
  <sheetData>
    <row r="1" spans="1:11" x14ac:dyDescent="0.25">
      <c r="B1" s="36"/>
      <c r="F1" s="37"/>
      <c r="G1" t="s">
        <v>116</v>
      </c>
      <c r="K1" s="9"/>
    </row>
    <row r="2" spans="1:11" s="41" customFormat="1" ht="24.75" customHeight="1" x14ac:dyDescent="0.25">
      <c r="A2" s="38" t="s">
        <v>75</v>
      </c>
      <c r="B2" s="38" t="s">
        <v>126</v>
      </c>
      <c r="C2" s="38" t="s">
        <v>127</v>
      </c>
      <c r="D2" s="39" t="s">
        <v>106</v>
      </c>
      <c r="E2" s="39" t="s">
        <v>128</v>
      </c>
      <c r="F2" s="40" t="s">
        <v>129</v>
      </c>
      <c r="G2" s="38" t="s">
        <v>79</v>
      </c>
      <c r="H2" s="38" t="s">
        <v>80</v>
      </c>
      <c r="I2" s="38" t="s">
        <v>130</v>
      </c>
      <c r="J2" s="38" t="s">
        <v>83</v>
      </c>
      <c r="K2" s="38" t="s">
        <v>131</v>
      </c>
    </row>
    <row r="3" spans="1:11" s="47" customFormat="1" ht="20.399999999999999" x14ac:dyDescent="0.2">
      <c r="A3" s="42" t="s">
        <v>132</v>
      </c>
      <c r="B3" s="43" t="s">
        <v>133</v>
      </c>
      <c r="C3" s="43" t="s">
        <v>133</v>
      </c>
      <c r="D3" s="44" t="s">
        <v>134</v>
      </c>
      <c r="E3" s="43" t="s">
        <v>135</v>
      </c>
      <c r="F3" s="45">
        <v>9000</v>
      </c>
      <c r="G3" s="43" t="s">
        <v>134</v>
      </c>
      <c r="H3" s="43" t="s">
        <v>136</v>
      </c>
      <c r="I3" s="43" t="s">
        <v>134</v>
      </c>
      <c r="J3" s="43" t="s">
        <v>134</v>
      </c>
      <c r="K3" s="46" t="s">
        <v>125</v>
      </c>
    </row>
    <row r="4" spans="1:11" s="47" customFormat="1" ht="20.399999999999999" x14ac:dyDescent="0.2">
      <c r="A4" s="42" t="s">
        <v>86</v>
      </c>
      <c r="B4" s="43" t="s">
        <v>137</v>
      </c>
      <c r="C4" s="43" t="s">
        <v>138</v>
      </c>
      <c r="D4" s="44"/>
      <c r="E4" s="43"/>
      <c r="F4" s="45" t="s">
        <v>139</v>
      </c>
      <c r="G4" s="43"/>
      <c r="H4" s="43"/>
      <c r="I4" s="43"/>
      <c r="J4" s="43"/>
      <c r="K4" s="46"/>
    </row>
    <row r="5" spans="1:11" s="47" customFormat="1" ht="71.400000000000006" x14ac:dyDescent="0.2">
      <c r="A5" s="42" t="s">
        <v>86</v>
      </c>
      <c r="B5" s="43" t="s">
        <v>140</v>
      </c>
      <c r="C5" s="43" t="s">
        <v>140</v>
      </c>
      <c r="D5" s="44">
        <v>36673</v>
      </c>
      <c r="E5" s="43" t="s">
        <v>135</v>
      </c>
      <c r="F5" s="45">
        <v>10000</v>
      </c>
      <c r="G5" s="48" t="s">
        <v>141</v>
      </c>
      <c r="H5" s="43"/>
      <c r="I5" s="43"/>
      <c r="J5" s="48" t="s">
        <v>142</v>
      </c>
      <c r="K5" s="46" t="s">
        <v>15</v>
      </c>
    </row>
    <row r="6" spans="1:11" s="47" customFormat="1" ht="51" x14ac:dyDescent="0.2">
      <c r="A6" s="42" t="s">
        <v>143</v>
      </c>
      <c r="B6" s="43" t="s">
        <v>144</v>
      </c>
      <c r="C6" s="43" t="s">
        <v>144</v>
      </c>
      <c r="D6" s="44">
        <v>35780</v>
      </c>
      <c r="E6" s="43" t="s">
        <v>135</v>
      </c>
      <c r="F6" s="45">
        <v>3000</v>
      </c>
      <c r="G6" s="48" t="s">
        <v>145</v>
      </c>
      <c r="H6" s="43" t="s">
        <v>146</v>
      </c>
      <c r="I6" s="43" t="s">
        <v>147</v>
      </c>
      <c r="J6" s="48" t="s">
        <v>148</v>
      </c>
      <c r="K6" s="46" t="s">
        <v>15</v>
      </c>
    </row>
  </sheetData>
  <pageMargins left="0.75" right="0.75" top="1" bottom="1" header="0.5" footer="0.5"/>
  <headerFooter alignWithMargins="0"/>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
  <sheetViews>
    <sheetView workbookViewId="0">
      <selection activeCell="C10" sqref="C10"/>
    </sheetView>
  </sheetViews>
  <sheetFormatPr defaultRowHeight="13.2" x14ac:dyDescent="0.25"/>
  <cols>
    <col min="1" max="1" width="16.33203125" customWidth="1"/>
    <col min="3" max="3" width="16.5546875" customWidth="1"/>
    <col min="9" max="9" width="12" customWidth="1"/>
    <col min="10" max="10" width="11.6640625" customWidth="1"/>
  </cols>
  <sheetData>
    <row r="1" spans="1:10" x14ac:dyDescent="0.25">
      <c r="A1" s="1" t="s">
        <v>101</v>
      </c>
      <c r="H1" s="9"/>
    </row>
    <row r="2" spans="1:10" x14ac:dyDescent="0.25">
      <c r="H2" s="9"/>
    </row>
    <row r="3" spans="1:10" x14ac:dyDescent="0.25">
      <c r="H3" s="9"/>
    </row>
    <row r="4" spans="1:10" s="1" customFormat="1" ht="26.4" x14ac:dyDescent="0.25">
      <c r="A4" s="25" t="s">
        <v>102</v>
      </c>
      <c r="B4" s="25" t="s">
        <v>103</v>
      </c>
      <c r="C4" s="25" t="s">
        <v>104</v>
      </c>
      <c r="D4" s="25" t="s">
        <v>105</v>
      </c>
      <c r="E4" s="25" t="s">
        <v>106</v>
      </c>
      <c r="F4" s="25" t="s">
        <v>107</v>
      </c>
      <c r="G4" s="25" t="s">
        <v>108</v>
      </c>
      <c r="H4" s="25"/>
      <c r="I4" s="25" t="s">
        <v>109</v>
      </c>
      <c r="J4" s="25" t="s">
        <v>110</v>
      </c>
    </row>
    <row r="5" spans="1:10" ht="39.6" x14ac:dyDescent="0.25">
      <c r="A5" s="31" t="s">
        <v>111</v>
      </c>
      <c r="B5" s="31" t="s">
        <v>112</v>
      </c>
      <c r="C5" s="31" t="s">
        <v>113</v>
      </c>
      <c r="D5" s="31" t="s">
        <v>114</v>
      </c>
      <c r="E5" s="32">
        <v>35947</v>
      </c>
      <c r="F5" s="32">
        <v>37772</v>
      </c>
      <c r="G5" s="33">
        <v>4355.21</v>
      </c>
      <c r="H5" s="34" t="s">
        <v>115</v>
      </c>
      <c r="I5" s="35"/>
      <c r="J5" s="35" t="s">
        <v>116</v>
      </c>
    </row>
  </sheetData>
  <pageMargins left="0.75" right="0.75" top="1" bottom="1" header="0.5" footer="0.5"/>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4"/>
  <sheetViews>
    <sheetView workbookViewId="0">
      <selection activeCell="I31" sqref="I31"/>
    </sheetView>
  </sheetViews>
  <sheetFormatPr defaultRowHeight="13.2" x14ac:dyDescent="0.25"/>
  <cols>
    <col min="1" max="1" width="6.33203125" customWidth="1"/>
    <col min="2" max="2" width="31.44140625" customWidth="1"/>
    <col min="3" max="3" width="3" customWidth="1"/>
    <col min="5" max="5" width="2.5546875" customWidth="1"/>
    <col min="6" max="6" width="11.44140625" customWidth="1"/>
    <col min="7" max="7" width="3.33203125" customWidth="1"/>
    <col min="8" max="8" width="10.33203125" customWidth="1"/>
    <col min="9" max="9" width="3.33203125" customWidth="1"/>
    <col min="11" max="11" width="5" customWidth="1"/>
    <col min="12" max="12" width="13.6640625" customWidth="1"/>
  </cols>
  <sheetData>
    <row r="1" spans="1:12" ht="17.399999999999999" x14ac:dyDescent="0.3">
      <c r="A1" s="69" t="s">
        <v>149</v>
      </c>
      <c r="B1" s="69"/>
      <c r="C1" s="69"/>
      <c r="D1" s="69"/>
      <c r="E1" s="69"/>
      <c r="F1" s="69"/>
      <c r="G1" s="69"/>
      <c r="H1" s="69"/>
      <c r="I1" s="69"/>
      <c r="J1" s="69"/>
      <c r="K1" s="69"/>
      <c r="L1" s="69"/>
    </row>
    <row r="2" spans="1:12" ht="15.6" x14ac:dyDescent="0.3">
      <c r="A2" s="70" t="s">
        <v>184</v>
      </c>
      <c r="B2" s="70"/>
      <c r="C2" s="70"/>
      <c r="D2" s="70"/>
      <c r="E2" s="70"/>
      <c r="F2" s="70"/>
      <c r="G2" s="70"/>
      <c r="H2" s="70"/>
      <c r="I2" s="70"/>
      <c r="J2" s="70"/>
      <c r="K2" s="70"/>
      <c r="L2" s="70"/>
    </row>
    <row r="3" spans="1:12" ht="15.6" x14ac:dyDescent="0.3">
      <c r="A3" s="72" t="s">
        <v>182</v>
      </c>
      <c r="B3" s="72"/>
      <c r="C3" s="72"/>
      <c r="D3" s="72"/>
      <c r="E3" s="72"/>
      <c r="F3" s="72"/>
      <c r="G3" s="72"/>
      <c r="H3" s="72"/>
      <c r="I3" s="72"/>
      <c r="J3" s="72"/>
      <c r="K3" s="72"/>
      <c r="L3" s="72"/>
    </row>
    <row r="4" spans="1:12" x14ac:dyDescent="0.25">
      <c r="A4" s="71" t="s">
        <v>183</v>
      </c>
      <c r="B4" s="71"/>
      <c r="C4" s="71"/>
      <c r="D4" s="71"/>
      <c r="E4" s="71"/>
      <c r="F4" s="71"/>
      <c r="G4" s="71"/>
      <c r="H4" s="71"/>
      <c r="I4" s="71"/>
      <c r="J4" s="71"/>
      <c r="K4" s="71"/>
      <c r="L4" s="71"/>
    </row>
    <row r="5" spans="1:12" x14ac:dyDescent="0.25">
      <c r="A5" s="71"/>
      <c r="B5" s="71"/>
      <c r="C5" s="71"/>
      <c r="D5" s="71"/>
      <c r="E5" s="71"/>
      <c r="F5" s="71"/>
      <c r="G5" s="71"/>
      <c r="H5" s="71"/>
      <c r="I5" s="71"/>
      <c r="J5" s="71"/>
      <c r="K5" s="71"/>
      <c r="L5" s="71"/>
    </row>
    <row r="6" spans="1:12" ht="17.399999999999999" x14ac:dyDescent="0.3">
      <c r="A6" s="55"/>
      <c r="B6" s="55"/>
      <c r="C6" s="55"/>
      <c r="D6" s="55"/>
      <c r="E6" s="55"/>
      <c r="F6" s="55"/>
      <c r="G6" s="55"/>
      <c r="H6" s="55"/>
      <c r="I6" s="55"/>
      <c r="J6" s="55"/>
      <c r="K6" s="55"/>
      <c r="L6" s="55"/>
    </row>
    <row r="8" spans="1:12" s="9" customFormat="1" x14ac:dyDescent="0.25">
      <c r="B8" s="50" t="s">
        <v>150</v>
      </c>
      <c r="D8" s="49" t="s">
        <v>151</v>
      </c>
      <c r="F8" s="49" t="s">
        <v>152</v>
      </c>
      <c r="H8" s="49" t="s">
        <v>153</v>
      </c>
      <c r="J8" s="49" t="s">
        <v>154</v>
      </c>
      <c r="L8" s="49" t="s">
        <v>155</v>
      </c>
    </row>
    <row r="9" spans="1:12" x14ac:dyDescent="0.25">
      <c r="B9" t="s">
        <v>156</v>
      </c>
      <c r="D9" s="51">
        <v>36683</v>
      </c>
      <c r="F9">
        <v>1311277</v>
      </c>
      <c r="H9" s="51">
        <v>36708</v>
      </c>
      <c r="J9">
        <v>0</v>
      </c>
      <c r="L9" s="52">
        <v>1974.14</v>
      </c>
    </row>
    <row r="10" spans="1:12" x14ac:dyDescent="0.25">
      <c r="B10" t="s">
        <v>156</v>
      </c>
      <c r="D10" s="51">
        <v>36683</v>
      </c>
      <c r="F10">
        <v>1316368</v>
      </c>
      <c r="H10" s="51">
        <v>36708</v>
      </c>
      <c r="J10">
        <v>0</v>
      </c>
      <c r="L10" s="52">
        <v>1231.78</v>
      </c>
    </row>
    <row r="11" spans="1:12" x14ac:dyDescent="0.25">
      <c r="B11" t="s">
        <v>157</v>
      </c>
      <c r="D11" s="51">
        <v>36682</v>
      </c>
      <c r="H11" s="51">
        <v>36708</v>
      </c>
      <c r="J11">
        <v>0</v>
      </c>
      <c r="L11" s="52">
        <v>3045.24</v>
      </c>
    </row>
    <row r="12" spans="1:12" x14ac:dyDescent="0.25">
      <c r="B12" t="s">
        <v>162</v>
      </c>
      <c r="D12" s="51">
        <v>36675</v>
      </c>
      <c r="F12">
        <v>709124345</v>
      </c>
      <c r="H12" s="51">
        <v>36690</v>
      </c>
      <c r="J12">
        <v>0</v>
      </c>
      <c r="L12" s="52">
        <v>40.25</v>
      </c>
    </row>
    <row r="13" spans="1:12" x14ac:dyDescent="0.25">
      <c r="B13" t="s">
        <v>162</v>
      </c>
      <c r="D13" s="51">
        <v>36682</v>
      </c>
      <c r="F13">
        <v>709167925</v>
      </c>
      <c r="H13" s="51">
        <v>36697</v>
      </c>
      <c r="J13">
        <v>0</v>
      </c>
      <c r="L13" s="52">
        <v>228.57</v>
      </c>
    </row>
    <row r="14" spans="1:12" x14ac:dyDescent="0.25">
      <c r="B14" t="s">
        <v>162</v>
      </c>
      <c r="D14" s="51">
        <v>36683</v>
      </c>
      <c r="F14">
        <v>495270474</v>
      </c>
      <c r="H14" s="51">
        <v>36698</v>
      </c>
      <c r="J14">
        <v>0</v>
      </c>
      <c r="L14" s="52">
        <v>162.88</v>
      </c>
    </row>
    <row r="15" spans="1:12" x14ac:dyDescent="0.25">
      <c r="B15" t="s">
        <v>168</v>
      </c>
      <c r="D15" s="51">
        <v>36672</v>
      </c>
      <c r="F15" s="53" t="s">
        <v>169</v>
      </c>
      <c r="H15" s="51">
        <v>36702</v>
      </c>
      <c r="J15">
        <v>0</v>
      </c>
      <c r="L15" s="52">
        <v>59.1</v>
      </c>
    </row>
    <row r="16" spans="1:12" x14ac:dyDescent="0.25">
      <c r="B16" t="s">
        <v>173</v>
      </c>
      <c r="D16" s="51">
        <v>36681</v>
      </c>
      <c r="F16" s="53" t="s">
        <v>180</v>
      </c>
      <c r="H16" s="51">
        <v>36691</v>
      </c>
      <c r="J16">
        <v>0</v>
      </c>
      <c r="L16" s="52">
        <v>553.6</v>
      </c>
    </row>
    <row r="17" spans="2:12" x14ac:dyDescent="0.25">
      <c r="B17" t="s">
        <v>174</v>
      </c>
      <c r="D17" s="51">
        <v>36683</v>
      </c>
      <c r="H17" s="51">
        <v>36708</v>
      </c>
      <c r="J17">
        <v>0</v>
      </c>
      <c r="L17" s="52">
        <v>38.630000000000003</v>
      </c>
    </row>
    <row r="18" spans="2:12" x14ac:dyDescent="0.25">
      <c r="B18" t="s">
        <v>161</v>
      </c>
      <c r="D18" s="51">
        <v>36672</v>
      </c>
      <c r="F18">
        <v>1923</v>
      </c>
      <c r="H18" s="51">
        <v>36687</v>
      </c>
      <c r="J18">
        <v>3</v>
      </c>
      <c r="L18" s="52">
        <v>212.5</v>
      </c>
    </row>
    <row r="19" spans="2:12" x14ac:dyDescent="0.25">
      <c r="B19" t="s">
        <v>179</v>
      </c>
      <c r="D19" s="51">
        <v>36680</v>
      </c>
      <c r="H19" s="51">
        <v>36687</v>
      </c>
      <c r="J19">
        <v>3</v>
      </c>
      <c r="L19" s="52">
        <v>485.85</v>
      </c>
    </row>
    <row r="20" spans="2:12" x14ac:dyDescent="0.25">
      <c r="B20" t="s">
        <v>162</v>
      </c>
      <c r="D20" s="51">
        <v>36668</v>
      </c>
      <c r="F20">
        <v>709078751</v>
      </c>
      <c r="H20" s="51">
        <v>36683</v>
      </c>
      <c r="J20">
        <v>7</v>
      </c>
      <c r="L20" s="52">
        <v>39.520000000000003</v>
      </c>
    </row>
    <row r="21" spans="2:12" x14ac:dyDescent="0.25">
      <c r="B21" t="s">
        <v>172</v>
      </c>
      <c r="D21" s="51">
        <v>36672</v>
      </c>
      <c r="F21">
        <v>9254</v>
      </c>
      <c r="H21" s="51">
        <v>36682</v>
      </c>
      <c r="J21">
        <v>8</v>
      </c>
      <c r="L21" s="52">
        <v>371.4</v>
      </c>
    </row>
    <row r="22" spans="2:12" x14ac:dyDescent="0.25">
      <c r="B22" t="s">
        <v>165</v>
      </c>
      <c r="D22" s="51">
        <v>36671</v>
      </c>
      <c r="H22" s="51">
        <v>36681</v>
      </c>
      <c r="J22">
        <v>9</v>
      </c>
      <c r="L22" s="52">
        <v>3500</v>
      </c>
    </row>
    <row r="23" spans="2:12" x14ac:dyDescent="0.25">
      <c r="B23" t="s">
        <v>179</v>
      </c>
      <c r="D23" s="51">
        <v>36673</v>
      </c>
      <c r="H23" s="51">
        <v>36680</v>
      </c>
      <c r="J23">
        <v>10</v>
      </c>
      <c r="L23" s="52">
        <v>165.87</v>
      </c>
    </row>
    <row r="24" spans="2:12" x14ac:dyDescent="0.25">
      <c r="B24" t="s">
        <v>167</v>
      </c>
      <c r="D24" s="51">
        <v>36668</v>
      </c>
      <c r="F24">
        <v>233519</v>
      </c>
      <c r="H24" s="51">
        <v>36678</v>
      </c>
      <c r="J24">
        <v>12</v>
      </c>
      <c r="L24" s="52">
        <v>277.41000000000003</v>
      </c>
    </row>
    <row r="25" spans="2:12" x14ac:dyDescent="0.25">
      <c r="B25" t="s">
        <v>166</v>
      </c>
      <c r="D25" s="51">
        <v>36677</v>
      </c>
      <c r="H25" s="51">
        <v>36677</v>
      </c>
      <c r="J25">
        <v>13</v>
      </c>
      <c r="L25" s="52">
        <v>3427.25</v>
      </c>
    </row>
    <row r="26" spans="2:12" x14ac:dyDescent="0.25">
      <c r="B26" t="s">
        <v>170</v>
      </c>
      <c r="D26" s="51">
        <v>36677</v>
      </c>
      <c r="F26" s="53" t="s">
        <v>171</v>
      </c>
      <c r="H26" s="51">
        <v>36677</v>
      </c>
      <c r="J26">
        <v>13</v>
      </c>
      <c r="L26" s="52">
        <v>120.05</v>
      </c>
    </row>
    <row r="27" spans="2:12" x14ac:dyDescent="0.25">
      <c r="B27" t="s">
        <v>178</v>
      </c>
      <c r="D27" s="51">
        <v>36677</v>
      </c>
      <c r="H27" s="51">
        <v>36677</v>
      </c>
      <c r="J27">
        <v>13</v>
      </c>
      <c r="L27" s="52">
        <v>2194.0300000000002</v>
      </c>
    </row>
    <row r="28" spans="2:12" x14ac:dyDescent="0.25">
      <c r="B28" t="s">
        <v>179</v>
      </c>
      <c r="D28" s="51">
        <v>36666</v>
      </c>
      <c r="H28" s="51">
        <v>36673</v>
      </c>
      <c r="J28">
        <v>17</v>
      </c>
      <c r="L28" s="52">
        <v>584.55999999999995</v>
      </c>
    </row>
    <row r="29" spans="2:12" x14ac:dyDescent="0.25">
      <c r="B29" t="s">
        <v>159</v>
      </c>
      <c r="D29" s="51">
        <v>36668</v>
      </c>
      <c r="H29" s="51">
        <v>36668</v>
      </c>
      <c r="J29">
        <v>22</v>
      </c>
      <c r="L29" s="52">
        <v>866.94</v>
      </c>
    </row>
    <row r="30" spans="2:12" x14ac:dyDescent="0.25">
      <c r="B30" t="s">
        <v>178</v>
      </c>
      <c r="D30" s="51">
        <v>36661</v>
      </c>
      <c r="H30" s="51">
        <v>36661</v>
      </c>
      <c r="J30">
        <v>29</v>
      </c>
      <c r="L30" s="52">
        <v>2192.6</v>
      </c>
    </row>
    <row r="31" spans="2:12" x14ac:dyDescent="0.25">
      <c r="B31" t="s">
        <v>178</v>
      </c>
      <c r="D31" s="51">
        <v>36660</v>
      </c>
      <c r="H31" s="51">
        <v>36660</v>
      </c>
      <c r="J31">
        <v>30</v>
      </c>
      <c r="L31" s="52">
        <v>1670.13</v>
      </c>
    </row>
    <row r="32" spans="2:12" x14ac:dyDescent="0.25">
      <c r="B32" t="s">
        <v>178</v>
      </c>
      <c r="D32" s="51">
        <v>36660</v>
      </c>
      <c r="H32" s="51">
        <v>36660</v>
      </c>
      <c r="J32">
        <v>30</v>
      </c>
      <c r="L32" s="52">
        <v>2134.39</v>
      </c>
    </row>
    <row r="33" spans="2:12" x14ac:dyDescent="0.25">
      <c r="B33" t="s">
        <v>165</v>
      </c>
      <c r="D33" s="51">
        <v>36641</v>
      </c>
      <c r="H33" s="51">
        <v>36651</v>
      </c>
      <c r="J33">
        <v>39</v>
      </c>
      <c r="L33" s="52">
        <v>3500</v>
      </c>
    </row>
    <row r="34" spans="2:12" x14ac:dyDescent="0.25">
      <c r="B34" t="s">
        <v>158</v>
      </c>
      <c r="D34" s="51">
        <v>36641</v>
      </c>
      <c r="H34" s="51">
        <v>36641</v>
      </c>
      <c r="J34">
        <v>49</v>
      </c>
      <c r="L34" s="52">
        <v>1475.4</v>
      </c>
    </row>
    <row r="35" spans="2:12" x14ac:dyDescent="0.25">
      <c r="B35" t="s">
        <v>176</v>
      </c>
      <c r="D35" s="51">
        <v>36630</v>
      </c>
      <c r="H35" s="51">
        <v>36640</v>
      </c>
      <c r="J35">
        <v>50</v>
      </c>
      <c r="L35" s="52">
        <v>1000</v>
      </c>
    </row>
    <row r="36" spans="2:12" x14ac:dyDescent="0.25">
      <c r="B36" t="s">
        <v>166</v>
      </c>
      <c r="D36" s="51">
        <v>36630</v>
      </c>
      <c r="H36" s="51">
        <v>36630</v>
      </c>
      <c r="J36">
        <v>60</v>
      </c>
      <c r="L36" s="52">
        <v>5706.54</v>
      </c>
    </row>
    <row r="37" spans="2:12" x14ac:dyDescent="0.25">
      <c r="B37" t="s">
        <v>166</v>
      </c>
      <c r="D37" s="51">
        <v>36630</v>
      </c>
      <c r="H37" s="51">
        <v>36630</v>
      </c>
      <c r="J37">
        <v>60</v>
      </c>
      <c r="L37" s="52">
        <v>2649.89</v>
      </c>
    </row>
    <row r="38" spans="2:12" x14ac:dyDescent="0.25">
      <c r="B38" t="s">
        <v>177</v>
      </c>
      <c r="D38" s="51">
        <v>36629</v>
      </c>
      <c r="H38" s="51">
        <v>36629</v>
      </c>
      <c r="J38">
        <v>61</v>
      </c>
      <c r="L38" s="52">
        <v>315</v>
      </c>
    </row>
    <row r="39" spans="2:12" x14ac:dyDescent="0.25">
      <c r="B39" t="s">
        <v>163</v>
      </c>
      <c r="D39" s="51">
        <v>36590</v>
      </c>
      <c r="F39" s="53" t="s">
        <v>164</v>
      </c>
      <c r="H39" s="51">
        <v>36590</v>
      </c>
      <c r="J39">
        <v>100</v>
      </c>
      <c r="L39" s="52">
        <v>30000</v>
      </c>
    </row>
    <row r="40" spans="2:12" x14ac:dyDescent="0.25">
      <c r="B40" t="s">
        <v>175</v>
      </c>
      <c r="D40" s="51">
        <v>36567</v>
      </c>
      <c r="H40" s="51">
        <v>36567</v>
      </c>
      <c r="J40">
        <v>123</v>
      </c>
      <c r="L40" s="52">
        <v>176397.96</v>
      </c>
    </row>
    <row r="41" spans="2:12" x14ac:dyDescent="0.25">
      <c r="B41" t="s">
        <v>177</v>
      </c>
      <c r="D41" s="51">
        <v>36563</v>
      </c>
      <c r="H41" s="51">
        <v>36563</v>
      </c>
      <c r="J41">
        <v>127</v>
      </c>
      <c r="L41" s="52">
        <v>21000</v>
      </c>
    </row>
    <row r="42" spans="2:12" x14ac:dyDescent="0.25">
      <c r="B42" t="s">
        <v>160</v>
      </c>
      <c r="D42" s="51">
        <v>36557</v>
      </c>
      <c r="F42">
        <v>2001284867</v>
      </c>
      <c r="H42" s="51">
        <v>36557</v>
      </c>
      <c r="J42">
        <v>133</v>
      </c>
      <c r="L42" s="52">
        <v>255</v>
      </c>
    </row>
    <row r="43" spans="2:12" s="1" customFormat="1" ht="13.8" thickBot="1" x14ac:dyDescent="0.3">
      <c r="B43" s="1" t="s">
        <v>181</v>
      </c>
      <c r="L43" s="54">
        <f>SUM(L9:L42)</f>
        <v>267876.47999999998</v>
      </c>
    </row>
    <row r="44" spans="2:12" ht="13.8" thickTop="1" x14ac:dyDescent="0.25"/>
  </sheetData>
  <mergeCells count="5">
    <mergeCell ref="A1:L1"/>
    <mergeCell ref="A2:L2"/>
    <mergeCell ref="A4:L4"/>
    <mergeCell ref="A5:L5"/>
    <mergeCell ref="A3:L3"/>
  </mergeCells>
  <pageMargins left="0.75" right="0.75" top="1" bottom="1" header="0.5" footer="0.5"/>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1111"/>
  <dimension ref="A1:D222"/>
  <sheetViews>
    <sheetView workbookViewId="0">
      <selection activeCell="F26" sqref="F26"/>
    </sheetView>
  </sheetViews>
  <sheetFormatPr defaultRowHeight="13.2" x14ac:dyDescent="0.25"/>
  <cols>
    <col min="1" max="1" width="51.109375" customWidth="1"/>
    <col min="2" max="2" width="18.6640625" bestFit="1" customWidth="1"/>
    <col min="3" max="10" width="9.5546875" customWidth="1"/>
  </cols>
  <sheetData>
    <row r="1" spans="1:2" ht="17.399999999999999" x14ac:dyDescent="0.3">
      <c r="A1" s="69" t="s">
        <v>185</v>
      </c>
      <c r="B1" s="69"/>
    </row>
    <row r="2" spans="1:2" ht="17.399999999999999" x14ac:dyDescent="0.3">
      <c r="A2" s="73">
        <v>36616</v>
      </c>
      <c r="B2" s="69"/>
    </row>
    <row r="4" spans="1:2" x14ac:dyDescent="0.25">
      <c r="B4" s="57">
        <v>36616</v>
      </c>
    </row>
    <row r="5" spans="1:2" x14ac:dyDescent="0.25">
      <c r="A5" s="1" t="s">
        <v>186</v>
      </c>
      <c r="B5" s="57"/>
    </row>
    <row r="6" spans="1:2" x14ac:dyDescent="0.25">
      <c r="A6" t="s">
        <v>16</v>
      </c>
      <c r="B6" s="58">
        <v>244859</v>
      </c>
    </row>
    <row r="7" spans="1:2" x14ac:dyDescent="0.25">
      <c r="A7" t="s">
        <v>187</v>
      </c>
      <c r="B7" s="58">
        <v>30223</v>
      </c>
    </row>
    <row r="8" spans="1:2" x14ac:dyDescent="0.25">
      <c r="A8" t="s">
        <v>231</v>
      </c>
      <c r="B8" s="58">
        <v>44772</v>
      </c>
    </row>
    <row r="9" spans="1:2" s="2" customFormat="1" x14ac:dyDescent="0.25">
      <c r="A9" s="2" t="s">
        <v>188</v>
      </c>
      <c r="B9" s="59">
        <f>SUM(B6:B8)</f>
        <v>319854</v>
      </c>
    </row>
    <row r="10" spans="1:2" x14ac:dyDescent="0.25">
      <c r="B10" s="58"/>
    </row>
    <row r="11" spans="1:2" x14ac:dyDescent="0.25">
      <c r="A11" t="s">
        <v>189</v>
      </c>
      <c r="B11" s="58">
        <v>0</v>
      </c>
    </row>
    <row r="12" spans="1:2" x14ac:dyDescent="0.25">
      <c r="B12" s="58"/>
    </row>
    <row r="13" spans="1:2" x14ac:dyDescent="0.25">
      <c r="A13" s="1" t="s">
        <v>190</v>
      </c>
      <c r="B13" s="58"/>
    </row>
    <row r="14" spans="1:2" x14ac:dyDescent="0.25">
      <c r="A14" s="2" t="s">
        <v>205</v>
      </c>
      <c r="B14" s="58">
        <v>475207</v>
      </c>
    </row>
    <row r="15" spans="1:2" x14ac:dyDescent="0.25">
      <c r="A15" s="2" t="s">
        <v>273</v>
      </c>
      <c r="B15" s="58">
        <v>1662300</v>
      </c>
    </row>
    <row r="16" spans="1:2" x14ac:dyDescent="0.25">
      <c r="A16" s="2" t="s">
        <v>274</v>
      </c>
      <c r="B16" s="58">
        <v>478508</v>
      </c>
    </row>
    <row r="17" spans="1:2" x14ac:dyDescent="0.25">
      <c r="A17" s="2"/>
      <c r="B17" s="58">
        <v>0</v>
      </c>
    </row>
    <row r="18" spans="1:2" x14ac:dyDescent="0.25">
      <c r="A18" s="2"/>
      <c r="B18" s="58">
        <v>0</v>
      </c>
    </row>
    <row r="19" spans="1:2" x14ac:dyDescent="0.25">
      <c r="A19" s="2" t="s">
        <v>232</v>
      </c>
      <c r="B19" s="58">
        <v>0</v>
      </c>
    </row>
    <row r="20" spans="1:2" x14ac:dyDescent="0.25">
      <c r="A20" s="2" t="s">
        <v>233</v>
      </c>
      <c r="B20" s="58">
        <v>7666</v>
      </c>
    </row>
    <row r="21" spans="1:2" x14ac:dyDescent="0.25">
      <c r="A21" s="2" t="s">
        <v>234</v>
      </c>
      <c r="B21" s="58">
        <v>315</v>
      </c>
    </row>
    <row r="22" spans="1:2" x14ac:dyDescent="0.25">
      <c r="A22" s="2" t="s">
        <v>235</v>
      </c>
      <c r="B22" s="58">
        <v>540710</v>
      </c>
    </row>
    <row r="23" spans="1:2" x14ac:dyDescent="0.25">
      <c r="A23" s="2" t="s">
        <v>236</v>
      </c>
      <c r="B23" s="58">
        <v>1110</v>
      </c>
    </row>
    <row r="24" spans="1:2" x14ac:dyDescent="0.25">
      <c r="A24" s="2" t="s">
        <v>237</v>
      </c>
      <c r="B24" s="58">
        <v>0</v>
      </c>
    </row>
    <row r="25" spans="1:2" x14ac:dyDescent="0.25">
      <c r="A25" s="2" t="s">
        <v>238</v>
      </c>
      <c r="B25" s="58">
        <v>0</v>
      </c>
    </row>
    <row r="26" spans="1:2" x14ac:dyDescent="0.25">
      <c r="A26" s="2" t="s">
        <v>239</v>
      </c>
      <c r="B26" s="58">
        <v>0</v>
      </c>
    </row>
    <row r="27" spans="1:2" x14ac:dyDescent="0.25">
      <c r="A27" s="2" t="s">
        <v>240</v>
      </c>
      <c r="B27" s="58">
        <v>75339</v>
      </c>
    </row>
    <row r="28" spans="1:2" x14ac:dyDescent="0.25">
      <c r="A28" s="2" t="s">
        <v>241</v>
      </c>
      <c r="B28" s="58">
        <v>738</v>
      </c>
    </row>
    <row r="29" spans="1:2" x14ac:dyDescent="0.25">
      <c r="A29" s="2" t="s">
        <v>242</v>
      </c>
      <c r="B29" s="58">
        <v>718</v>
      </c>
    </row>
    <row r="30" spans="1:2" x14ac:dyDescent="0.25">
      <c r="A30" s="2" t="s">
        <v>243</v>
      </c>
      <c r="B30" s="58">
        <v>103363</v>
      </c>
    </row>
    <row r="31" spans="1:2" x14ac:dyDescent="0.25">
      <c r="A31" s="2" t="s">
        <v>244</v>
      </c>
      <c r="B31" s="58">
        <v>0</v>
      </c>
    </row>
    <row r="32" spans="1:2" x14ac:dyDescent="0.25">
      <c r="A32" s="2" t="s">
        <v>245</v>
      </c>
      <c r="B32" s="58">
        <v>0</v>
      </c>
    </row>
    <row r="33" spans="1:2" x14ac:dyDescent="0.25">
      <c r="A33" s="2" t="s">
        <v>246</v>
      </c>
      <c r="B33" s="58">
        <v>0</v>
      </c>
    </row>
    <row r="34" spans="1:2" x14ac:dyDescent="0.25">
      <c r="A34" s="2" t="s">
        <v>247</v>
      </c>
      <c r="B34" s="58">
        <v>0</v>
      </c>
    </row>
    <row r="35" spans="1:2" x14ac:dyDescent="0.25">
      <c r="A35" s="2" t="s">
        <v>248</v>
      </c>
      <c r="B35" s="58">
        <v>0</v>
      </c>
    </row>
    <row r="36" spans="1:2" x14ac:dyDescent="0.25">
      <c r="A36" s="2" t="s">
        <v>249</v>
      </c>
      <c r="B36" s="58">
        <v>1226050</v>
      </c>
    </row>
    <row r="37" spans="1:2" x14ac:dyDescent="0.25">
      <c r="A37" s="2" t="s">
        <v>250</v>
      </c>
      <c r="B37" s="58">
        <v>9316886</v>
      </c>
    </row>
    <row r="38" spans="1:2" x14ac:dyDescent="0.25">
      <c r="A38" s="2" t="s">
        <v>86</v>
      </c>
      <c r="B38" s="58">
        <v>0</v>
      </c>
    </row>
    <row r="39" spans="1:2" x14ac:dyDescent="0.25">
      <c r="A39" s="2" t="s">
        <v>206</v>
      </c>
      <c r="B39" s="58">
        <v>3939779</v>
      </c>
    </row>
    <row r="40" spans="1:2" x14ac:dyDescent="0.25">
      <c r="A40" s="2" t="s">
        <v>251</v>
      </c>
      <c r="B40" s="58">
        <v>0</v>
      </c>
    </row>
    <row r="41" spans="1:2" x14ac:dyDescent="0.25">
      <c r="A41" s="2" t="s">
        <v>252</v>
      </c>
      <c r="B41" s="58">
        <v>0</v>
      </c>
    </row>
    <row r="42" spans="1:2" x14ac:dyDescent="0.25">
      <c r="A42" s="1" t="s">
        <v>253</v>
      </c>
      <c r="B42" s="60">
        <f>SUM(B14:B41)</f>
        <v>17828689</v>
      </c>
    </row>
    <row r="43" spans="1:2" x14ac:dyDescent="0.25">
      <c r="B43" s="58"/>
    </row>
    <row r="44" spans="1:2" x14ac:dyDescent="0.25">
      <c r="A44" t="s">
        <v>254</v>
      </c>
      <c r="B44" s="58">
        <v>0</v>
      </c>
    </row>
    <row r="45" spans="1:2" x14ac:dyDescent="0.25">
      <c r="A45" t="s">
        <v>255</v>
      </c>
      <c r="B45" s="58">
        <v>0</v>
      </c>
    </row>
    <row r="46" spans="1:2" x14ac:dyDescent="0.25">
      <c r="B46" s="58"/>
    </row>
    <row r="47" spans="1:2" x14ac:dyDescent="0.25">
      <c r="A47" s="1" t="s">
        <v>191</v>
      </c>
      <c r="B47" s="58"/>
    </row>
    <row r="48" spans="1:2" x14ac:dyDescent="0.25">
      <c r="A48" t="s">
        <v>192</v>
      </c>
      <c r="B48" s="58">
        <v>0</v>
      </c>
    </row>
    <row r="49" spans="1:4" x14ac:dyDescent="0.25">
      <c r="A49" t="s">
        <v>193</v>
      </c>
      <c r="B49" s="58">
        <v>0</v>
      </c>
    </row>
    <row r="50" spans="1:4" x14ac:dyDescent="0.25">
      <c r="A50" t="s">
        <v>256</v>
      </c>
      <c r="B50" s="58">
        <f>131650-42364</f>
        <v>89286</v>
      </c>
    </row>
    <row r="51" spans="1:4" s="2" customFormat="1" x14ac:dyDescent="0.25">
      <c r="A51" s="2" t="s">
        <v>194</v>
      </c>
      <c r="B51" s="59">
        <f>SUM(B48:B50)</f>
        <v>89286</v>
      </c>
    </row>
    <row r="52" spans="1:4" x14ac:dyDescent="0.25">
      <c r="B52" s="58"/>
    </row>
    <row r="53" spans="1:4" x14ac:dyDescent="0.25">
      <c r="A53" s="1" t="s">
        <v>195</v>
      </c>
      <c r="B53" s="58"/>
    </row>
    <row r="54" spans="1:4" x14ac:dyDescent="0.25">
      <c r="A54" t="s">
        <v>196</v>
      </c>
      <c r="B54" s="58">
        <v>0</v>
      </c>
    </row>
    <row r="55" spans="1:4" x14ac:dyDescent="0.25">
      <c r="A55" t="s">
        <v>257</v>
      </c>
      <c r="B55" s="58">
        <v>0</v>
      </c>
    </row>
    <row r="56" spans="1:4" x14ac:dyDescent="0.25">
      <c r="A56" t="s">
        <v>258</v>
      </c>
      <c r="B56" s="58">
        <v>0</v>
      </c>
    </row>
    <row r="57" spans="1:4" x14ac:dyDescent="0.25">
      <c r="A57" t="s">
        <v>259</v>
      </c>
      <c r="B57" s="58">
        <v>0</v>
      </c>
    </row>
    <row r="58" spans="1:4" x14ac:dyDescent="0.25">
      <c r="A58" t="s">
        <v>260</v>
      </c>
      <c r="B58" s="58">
        <v>196275</v>
      </c>
    </row>
    <row r="59" spans="1:4" x14ac:dyDescent="0.25">
      <c r="A59" t="s">
        <v>261</v>
      </c>
      <c r="B59" s="58">
        <v>0</v>
      </c>
    </row>
    <row r="60" spans="1:4" x14ac:dyDescent="0.25">
      <c r="A60" t="s">
        <v>208</v>
      </c>
      <c r="B60" s="60">
        <f>SUM(B54:B59)</f>
        <v>196275</v>
      </c>
    </row>
    <row r="61" spans="1:4" x14ac:dyDescent="0.25">
      <c r="B61" s="58"/>
    </row>
    <row r="62" spans="1:4" s="61" customFormat="1" ht="14.4" thickBot="1" x14ac:dyDescent="0.3">
      <c r="A62" s="61" t="s">
        <v>197</v>
      </c>
      <c r="B62" s="62">
        <f>+B9+B11+B42+B44+B45+B51+B60</f>
        <v>18434104</v>
      </c>
      <c r="D62" s="65"/>
    </row>
    <row r="63" spans="1:4" ht="13.8" thickTop="1" x14ac:dyDescent="0.25">
      <c r="B63" s="58"/>
    </row>
    <row r="64" spans="1:4" x14ac:dyDescent="0.25">
      <c r="B64" s="58"/>
    </row>
    <row r="65" spans="1:2" x14ac:dyDescent="0.25">
      <c r="A65" s="1" t="s">
        <v>198</v>
      </c>
      <c r="B65" s="58"/>
    </row>
    <row r="66" spans="1:2" x14ac:dyDescent="0.25">
      <c r="A66" s="1"/>
      <c r="B66" s="58"/>
    </row>
    <row r="67" spans="1:2" x14ac:dyDescent="0.25">
      <c r="A67" s="1" t="s">
        <v>199</v>
      </c>
      <c r="B67" s="58"/>
    </row>
    <row r="68" spans="1:2" x14ac:dyDescent="0.25">
      <c r="A68" t="s">
        <v>200</v>
      </c>
      <c r="B68" s="58">
        <v>123859</v>
      </c>
    </row>
    <row r="69" spans="1:2" x14ac:dyDescent="0.25">
      <c r="A69" t="s">
        <v>201</v>
      </c>
      <c r="B69" s="58">
        <v>0</v>
      </c>
    </row>
    <row r="70" spans="1:2" x14ac:dyDescent="0.25">
      <c r="A70" t="s">
        <v>202</v>
      </c>
      <c r="B70" s="58">
        <v>243185</v>
      </c>
    </row>
    <row r="71" spans="1:2" x14ac:dyDescent="0.25">
      <c r="A71" t="s">
        <v>262</v>
      </c>
      <c r="B71" s="58">
        <v>0</v>
      </c>
    </row>
    <row r="72" spans="1:2" x14ac:dyDescent="0.25">
      <c r="A72" t="s">
        <v>203</v>
      </c>
      <c r="B72" s="60">
        <f>SUM(B68:B71)</f>
        <v>367044</v>
      </c>
    </row>
    <row r="73" spans="1:2" x14ac:dyDescent="0.25">
      <c r="B73" s="58"/>
    </row>
    <row r="74" spans="1:2" x14ac:dyDescent="0.25">
      <c r="A74" s="1" t="s">
        <v>204</v>
      </c>
      <c r="B74" s="58"/>
    </row>
    <row r="75" spans="1:2" x14ac:dyDescent="0.25">
      <c r="A75" t="s">
        <v>275</v>
      </c>
      <c r="B75" s="58">
        <v>146319</v>
      </c>
    </row>
    <row r="76" spans="1:2" x14ac:dyDescent="0.25">
      <c r="A76" t="s">
        <v>86</v>
      </c>
      <c r="B76" s="58">
        <v>19651235</v>
      </c>
    </row>
    <row r="77" spans="1:2" x14ac:dyDescent="0.25">
      <c r="A77" t="s">
        <v>206</v>
      </c>
      <c r="B77" s="58">
        <v>0</v>
      </c>
    </row>
    <row r="78" spans="1:2" x14ac:dyDescent="0.25">
      <c r="A78" t="s">
        <v>207</v>
      </c>
      <c r="B78" s="58">
        <v>0</v>
      </c>
    </row>
    <row r="79" spans="1:2" x14ac:dyDescent="0.25">
      <c r="A79" t="s">
        <v>208</v>
      </c>
      <c r="B79" s="60">
        <f>SUM(B75:B78)</f>
        <v>19797554</v>
      </c>
    </row>
    <row r="80" spans="1:2" x14ac:dyDescent="0.25">
      <c r="B80" s="58"/>
    </row>
    <row r="81" spans="1:2" x14ac:dyDescent="0.25">
      <c r="A81" s="1" t="s">
        <v>209</v>
      </c>
      <c r="B81" s="58"/>
    </row>
    <row r="82" spans="1:2" x14ac:dyDescent="0.25">
      <c r="A82" t="s">
        <v>210</v>
      </c>
      <c r="B82" s="58">
        <v>0</v>
      </c>
    </row>
    <row r="83" spans="1:2" x14ac:dyDescent="0.25">
      <c r="A83" t="s">
        <v>211</v>
      </c>
      <c r="B83" s="58">
        <v>0</v>
      </c>
    </row>
    <row r="84" spans="1:2" x14ac:dyDescent="0.25">
      <c r="A84" t="s">
        <v>212</v>
      </c>
      <c r="B84" s="58">
        <v>0</v>
      </c>
    </row>
    <row r="85" spans="1:2" x14ac:dyDescent="0.25">
      <c r="A85" t="s">
        <v>213</v>
      </c>
      <c r="B85" s="60">
        <f>SUM(B82:B84)</f>
        <v>0</v>
      </c>
    </row>
    <row r="86" spans="1:2" x14ac:dyDescent="0.25">
      <c r="B86" s="58"/>
    </row>
    <row r="87" spans="1:2" x14ac:dyDescent="0.25">
      <c r="A87" s="1" t="s">
        <v>214</v>
      </c>
      <c r="B87" s="63">
        <f>+B72+B79+B85</f>
        <v>20164598</v>
      </c>
    </row>
    <row r="88" spans="1:2" x14ac:dyDescent="0.25">
      <c r="B88" s="58"/>
    </row>
    <row r="89" spans="1:2" x14ac:dyDescent="0.25">
      <c r="B89" s="58"/>
    </row>
    <row r="90" spans="1:2" x14ac:dyDescent="0.25">
      <c r="A90" s="1" t="s">
        <v>215</v>
      </c>
      <c r="B90" s="58"/>
    </row>
    <row r="91" spans="1:2" x14ac:dyDescent="0.25">
      <c r="A91" t="s">
        <v>216</v>
      </c>
      <c r="B91" s="58">
        <v>100</v>
      </c>
    </row>
    <row r="92" spans="1:2" x14ac:dyDescent="0.25">
      <c r="A92" t="s">
        <v>212</v>
      </c>
      <c r="B92" s="58">
        <v>0</v>
      </c>
    </row>
    <row r="93" spans="1:2" x14ac:dyDescent="0.25">
      <c r="A93" t="s">
        <v>263</v>
      </c>
      <c r="B93" s="58">
        <v>0</v>
      </c>
    </row>
    <row r="94" spans="1:2" x14ac:dyDescent="0.25">
      <c r="A94" t="s">
        <v>264</v>
      </c>
      <c r="B94" s="58">
        <v>0</v>
      </c>
    </row>
    <row r="95" spans="1:2" x14ac:dyDescent="0.25">
      <c r="A95" t="s">
        <v>217</v>
      </c>
      <c r="B95" s="58">
        <v>-1730594</v>
      </c>
    </row>
    <row r="96" spans="1:2" s="1" customFormat="1" x14ac:dyDescent="0.25">
      <c r="A96" s="1" t="s">
        <v>218</v>
      </c>
      <c r="B96" s="63">
        <f>SUM(B91:B95)</f>
        <v>-1730494</v>
      </c>
    </row>
    <row r="97" spans="1:4" x14ac:dyDescent="0.25">
      <c r="B97" s="58"/>
    </row>
    <row r="98" spans="1:4" ht="13.8" thickBot="1" x14ac:dyDescent="0.3">
      <c r="A98" s="1" t="s">
        <v>219</v>
      </c>
      <c r="B98" s="64">
        <f>+B87+B96</f>
        <v>18434104</v>
      </c>
    </row>
    <row r="99" spans="1:4" ht="13.8" thickTop="1" x14ac:dyDescent="0.25">
      <c r="B99" s="58"/>
    </row>
    <row r="100" spans="1:4" x14ac:dyDescent="0.25">
      <c r="A100" t="s">
        <v>220</v>
      </c>
      <c r="B100" s="58">
        <f>+B98-B62</f>
        <v>0</v>
      </c>
    </row>
    <row r="101" spans="1:4" x14ac:dyDescent="0.25">
      <c r="B101" s="58"/>
    </row>
    <row r="102" spans="1:4" x14ac:dyDescent="0.25">
      <c r="A102" s="1" t="s">
        <v>221</v>
      </c>
      <c r="B102" s="58"/>
    </row>
    <row r="103" spans="1:4" x14ac:dyDescent="0.25">
      <c r="A103" s="1" t="s">
        <v>222</v>
      </c>
      <c r="B103" s="58"/>
    </row>
    <row r="104" spans="1:4" x14ac:dyDescent="0.25">
      <c r="A104" t="s">
        <v>223</v>
      </c>
      <c r="B104" s="58">
        <v>17360</v>
      </c>
    </row>
    <row r="105" spans="1:4" x14ac:dyDescent="0.25">
      <c r="A105" t="s">
        <v>84</v>
      </c>
      <c r="B105" s="58">
        <v>639295</v>
      </c>
      <c r="D105" s="66"/>
    </row>
    <row r="106" spans="1:4" x14ac:dyDescent="0.25">
      <c r="A106" t="s">
        <v>265</v>
      </c>
      <c r="B106" s="60">
        <f>SUM(B104:B105)</f>
        <v>656655</v>
      </c>
      <c r="D106" s="66"/>
    </row>
    <row r="107" spans="1:4" x14ac:dyDescent="0.25">
      <c r="B107" s="58"/>
    </row>
    <row r="108" spans="1:4" x14ac:dyDescent="0.25">
      <c r="A108" s="1" t="s">
        <v>224</v>
      </c>
      <c r="B108" s="58"/>
    </row>
    <row r="109" spans="1:4" x14ac:dyDescent="0.25">
      <c r="A109" t="s">
        <v>276</v>
      </c>
      <c r="B109" s="58">
        <v>6601</v>
      </c>
    </row>
    <row r="110" spans="1:4" x14ac:dyDescent="0.25">
      <c r="A110" t="s">
        <v>266</v>
      </c>
      <c r="B110" s="58">
        <v>0</v>
      </c>
    </row>
    <row r="111" spans="1:4" x14ac:dyDescent="0.25">
      <c r="A111" t="s">
        <v>267</v>
      </c>
      <c r="B111" s="58">
        <v>0</v>
      </c>
    </row>
    <row r="112" spans="1:4" x14ac:dyDescent="0.25">
      <c r="A112" t="s">
        <v>268</v>
      </c>
      <c r="B112" s="58">
        <v>0</v>
      </c>
    </row>
    <row r="113" spans="1:2" x14ac:dyDescent="0.25">
      <c r="A113" t="s">
        <v>225</v>
      </c>
      <c r="B113" s="58">
        <v>7500</v>
      </c>
    </row>
    <row r="114" spans="1:2" x14ac:dyDescent="0.25">
      <c r="A114" t="s">
        <v>269</v>
      </c>
      <c r="B114" s="58">
        <v>116841</v>
      </c>
    </row>
    <row r="115" spans="1:2" x14ac:dyDescent="0.25">
      <c r="A115" t="s">
        <v>277</v>
      </c>
      <c r="B115" s="58">
        <v>2967</v>
      </c>
    </row>
    <row r="116" spans="1:2" x14ac:dyDescent="0.25">
      <c r="A116" t="s">
        <v>226</v>
      </c>
      <c r="B116" s="58">
        <v>860</v>
      </c>
    </row>
    <row r="117" spans="1:2" x14ac:dyDescent="0.25">
      <c r="A117" t="s">
        <v>227</v>
      </c>
      <c r="B117" s="58">
        <v>66866</v>
      </c>
    </row>
    <row r="118" spans="1:2" x14ac:dyDescent="0.25">
      <c r="A118" t="s">
        <v>228</v>
      </c>
      <c r="B118" s="58">
        <v>0</v>
      </c>
    </row>
    <row r="119" spans="1:2" x14ac:dyDescent="0.25">
      <c r="A119" t="s">
        <v>270</v>
      </c>
      <c r="B119" s="58">
        <v>30811</v>
      </c>
    </row>
    <row r="120" spans="1:2" x14ac:dyDescent="0.25">
      <c r="A120" t="s">
        <v>229</v>
      </c>
      <c r="B120" s="58">
        <v>397005</v>
      </c>
    </row>
    <row r="121" spans="1:2" x14ac:dyDescent="0.25">
      <c r="A121" t="s">
        <v>271</v>
      </c>
      <c r="B121" s="58">
        <v>-636</v>
      </c>
    </row>
    <row r="122" spans="1:2" x14ac:dyDescent="0.25">
      <c r="A122" t="s">
        <v>272</v>
      </c>
      <c r="B122" s="60">
        <f>SUM(B109:B121)</f>
        <v>628815</v>
      </c>
    </row>
    <row r="123" spans="1:2" x14ac:dyDescent="0.25">
      <c r="B123" s="58"/>
    </row>
    <row r="124" spans="1:2" s="1" customFormat="1" ht="13.8" thickBot="1" x14ac:dyDescent="0.3">
      <c r="A124" s="1" t="s">
        <v>230</v>
      </c>
      <c r="B124" s="64">
        <f>+B106-B122</f>
        <v>27840</v>
      </c>
    </row>
    <row r="125" spans="1:2" ht="13.8" thickTop="1" x14ac:dyDescent="0.25">
      <c r="B125" s="58"/>
    </row>
    <row r="126" spans="1:2" x14ac:dyDescent="0.25">
      <c r="B126" s="58"/>
    </row>
    <row r="127" spans="1:2" x14ac:dyDescent="0.25">
      <c r="B127" s="58"/>
    </row>
    <row r="128" spans="1:2" x14ac:dyDescent="0.25">
      <c r="B128" s="58"/>
    </row>
    <row r="129" spans="2:2" x14ac:dyDescent="0.25">
      <c r="B129" s="58"/>
    </row>
    <row r="130" spans="2:2" x14ac:dyDescent="0.25">
      <c r="B130" s="58"/>
    </row>
    <row r="131" spans="2:2" x14ac:dyDescent="0.25">
      <c r="B131" s="58"/>
    </row>
    <row r="132" spans="2:2" x14ac:dyDescent="0.25">
      <c r="B132" s="58"/>
    </row>
    <row r="133" spans="2:2" x14ac:dyDescent="0.25">
      <c r="B133" s="58"/>
    </row>
    <row r="134" spans="2:2" x14ac:dyDescent="0.25">
      <c r="B134" s="58"/>
    </row>
    <row r="135" spans="2:2" x14ac:dyDescent="0.25">
      <c r="B135" s="58"/>
    </row>
    <row r="136" spans="2:2" x14ac:dyDescent="0.25">
      <c r="B136" s="58"/>
    </row>
    <row r="137" spans="2:2" x14ac:dyDescent="0.25">
      <c r="B137" s="58"/>
    </row>
    <row r="138" spans="2:2" x14ac:dyDescent="0.25">
      <c r="B138" s="58"/>
    </row>
    <row r="139" spans="2:2" x14ac:dyDescent="0.25">
      <c r="B139" s="58"/>
    </row>
    <row r="140" spans="2:2" x14ac:dyDescent="0.25">
      <c r="B140" s="58"/>
    </row>
    <row r="141" spans="2:2" x14ac:dyDescent="0.25">
      <c r="B141" s="58"/>
    </row>
    <row r="142" spans="2:2" x14ac:dyDescent="0.25">
      <c r="B142" s="58"/>
    </row>
    <row r="143" spans="2:2" x14ac:dyDescent="0.25">
      <c r="B143" s="58"/>
    </row>
    <row r="144" spans="2:2" x14ac:dyDescent="0.25">
      <c r="B144" s="58"/>
    </row>
    <row r="145" spans="2:2" x14ac:dyDescent="0.25">
      <c r="B145" s="58"/>
    </row>
    <row r="146" spans="2:2" x14ac:dyDescent="0.25">
      <c r="B146" s="58"/>
    </row>
    <row r="147" spans="2:2" x14ac:dyDescent="0.25">
      <c r="B147" s="58"/>
    </row>
    <row r="148" spans="2:2" x14ac:dyDescent="0.25">
      <c r="B148" s="58"/>
    </row>
    <row r="149" spans="2:2" x14ac:dyDescent="0.25">
      <c r="B149" s="58"/>
    </row>
    <row r="150" spans="2:2" x14ac:dyDescent="0.25">
      <c r="B150" s="58"/>
    </row>
    <row r="151" spans="2:2" x14ac:dyDescent="0.25">
      <c r="B151" s="58"/>
    </row>
    <row r="152" spans="2:2" x14ac:dyDescent="0.25">
      <c r="B152" s="58"/>
    </row>
    <row r="153" spans="2:2" x14ac:dyDescent="0.25">
      <c r="B153" s="58"/>
    </row>
    <row r="154" spans="2:2" x14ac:dyDescent="0.25">
      <c r="B154" s="58"/>
    </row>
    <row r="155" spans="2:2" x14ac:dyDescent="0.25">
      <c r="B155" s="58"/>
    </row>
    <row r="156" spans="2:2" x14ac:dyDescent="0.25">
      <c r="B156" s="58"/>
    </row>
    <row r="157" spans="2:2" x14ac:dyDescent="0.25">
      <c r="B157" s="58"/>
    </row>
    <row r="158" spans="2:2" x14ac:dyDescent="0.25">
      <c r="B158" s="58"/>
    </row>
    <row r="159" spans="2:2" x14ac:dyDescent="0.25">
      <c r="B159" s="58"/>
    </row>
    <row r="160" spans="2:2" x14ac:dyDescent="0.25">
      <c r="B160" s="58"/>
    </row>
    <row r="161" spans="2:2" x14ac:dyDescent="0.25">
      <c r="B161" s="58"/>
    </row>
    <row r="162" spans="2:2" x14ac:dyDescent="0.25">
      <c r="B162" s="58"/>
    </row>
    <row r="163" spans="2:2" x14ac:dyDescent="0.25">
      <c r="B163" s="58"/>
    </row>
    <row r="164" spans="2:2" x14ac:dyDescent="0.25">
      <c r="B164" s="58"/>
    </row>
    <row r="165" spans="2:2" x14ac:dyDescent="0.25">
      <c r="B165" s="58"/>
    </row>
    <row r="166" spans="2:2" x14ac:dyDescent="0.25">
      <c r="B166" s="58"/>
    </row>
    <row r="167" spans="2:2" x14ac:dyDescent="0.25">
      <c r="B167" s="58"/>
    </row>
    <row r="168" spans="2:2" x14ac:dyDescent="0.25">
      <c r="B168" s="58"/>
    </row>
    <row r="169" spans="2:2" x14ac:dyDescent="0.25">
      <c r="B169" s="58"/>
    </row>
    <row r="170" spans="2:2" x14ac:dyDescent="0.25">
      <c r="B170" s="58"/>
    </row>
    <row r="171" spans="2:2" x14ac:dyDescent="0.25">
      <c r="B171" s="58"/>
    </row>
    <row r="172" spans="2:2" x14ac:dyDescent="0.25">
      <c r="B172" s="58"/>
    </row>
    <row r="173" spans="2:2" x14ac:dyDescent="0.25">
      <c r="B173" s="58"/>
    </row>
    <row r="174" spans="2:2" x14ac:dyDescent="0.25">
      <c r="B174" s="58"/>
    </row>
    <row r="175" spans="2:2" x14ac:dyDescent="0.25">
      <c r="B175" s="58"/>
    </row>
    <row r="176" spans="2:2" x14ac:dyDescent="0.25">
      <c r="B176" s="58"/>
    </row>
    <row r="177" spans="2:2" x14ac:dyDescent="0.25">
      <c r="B177" s="58"/>
    </row>
    <row r="178" spans="2:2" x14ac:dyDescent="0.25">
      <c r="B178" s="58"/>
    </row>
    <row r="179" spans="2:2" x14ac:dyDescent="0.25">
      <c r="B179" s="58"/>
    </row>
    <row r="180" spans="2:2" x14ac:dyDescent="0.25">
      <c r="B180" s="58"/>
    </row>
    <row r="181" spans="2:2" x14ac:dyDescent="0.25">
      <c r="B181" s="58"/>
    </row>
    <row r="182" spans="2:2" x14ac:dyDescent="0.25">
      <c r="B182" s="58"/>
    </row>
    <row r="183" spans="2:2" x14ac:dyDescent="0.25">
      <c r="B183" s="58"/>
    </row>
    <row r="184" spans="2:2" x14ac:dyDescent="0.25">
      <c r="B184" s="58"/>
    </row>
    <row r="185" spans="2:2" x14ac:dyDescent="0.25">
      <c r="B185" s="58"/>
    </row>
    <row r="186" spans="2:2" x14ac:dyDescent="0.25">
      <c r="B186" s="58"/>
    </row>
    <row r="187" spans="2:2" x14ac:dyDescent="0.25">
      <c r="B187" s="58"/>
    </row>
    <row r="188" spans="2:2" x14ac:dyDescent="0.25">
      <c r="B188" s="58"/>
    </row>
    <row r="189" spans="2:2" x14ac:dyDescent="0.25">
      <c r="B189" s="58"/>
    </row>
    <row r="190" spans="2:2" x14ac:dyDescent="0.25">
      <c r="B190" s="58"/>
    </row>
    <row r="191" spans="2:2" x14ac:dyDescent="0.25">
      <c r="B191" s="58"/>
    </row>
    <row r="192" spans="2:2" x14ac:dyDescent="0.25">
      <c r="B192" s="58"/>
    </row>
    <row r="193" spans="2:2" x14ac:dyDescent="0.25">
      <c r="B193" s="58"/>
    </row>
    <row r="194" spans="2:2" x14ac:dyDescent="0.25">
      <c r="B194" s="58"/>
    </row>
    <row r="195" spans="2:2" x14ac:dyDescent="0.25">
      <c r="B195" s="58"/>
    </row>
    <row r="196" spans="2:2" x14ac:dyDescent="0.25">
      <c r="B196" s="58"/>
    </row>
    <row r="197" spans="2:2" x14ac:dyDescent="0.25">
      <c r="B197" s="58"/>
    </row>
    <row r="198" spans="2:2" x14ac:dyDescent="0.25">
      <c r="B198" s="58"/>
    </row>
    <row r="199" spans="2:2" x14ac:dyDescent="0.25">
      <c r="B199" s="58"/>
    </row>
    <row r="200" spans="2:2" x14ac:dyDescent="0.25">
      <c r="B200" s="58"/>
    </row>
    <row r="201" spans="2:2" x14ac:dyDescent="0.25">
      <c r="B201" s="58"/>
    </row>
    <row r="202" spans="2:2" x14ac:dyDescent="0.25">
      <c r="B202" s="58"/>
    </row>
    <row r="203" spans="2:2" x14ac:dyDescent="0.25">
      <c r="B203" s="58"/>
    </row>
    <row r="204" spans="2:2" x14ac:dyDescent="0.25">
      <c r="B204" s="58"/>
    </row>
    <row r="205" spans="2:2" x14ac:dyDescent="0.25">
      <c r="B205" s="58"/>
    </row>
    <row r="206" spans="2:2" x14ac:dyDescent="0.25">
      <c r="B206" s="58"/>
    </row>
    <row r="207" spans="2:2" x14ac:dyDescent="0.25">
      <c r="B207" s="58"/>
    </row>
    <row r="208" spans="2:2" x14ac:dyDescent="0.25">
      <c r="B208" s="58"/>
    </row>
    <row r="209" spans="2:2" x14ac:dyDescent="0.25">
      <c r="B209" s="58"/>
    </row>
    <row r="210" spans="2:2" x14ac:dyDescent="0.25">
      <c r="B210" s="58"/>
    </row>
    <row r="211" spans="2:2" x14ac:dyDescent="0.25">
      <c r="B211" s="58"/>
    </row>
    <row r="212" spans="2:2" x14ac:dyDescent="0.25">
      <c r="B212" s="58"/>
    </row>
    <row r="213" spans="2:2" x14ac:dyDescent="0.25">
      <c r="B213" s="58"/>
    </row>
    <row r="214" spans="2:2" x14ac:dyDescent="0.25">
      <c r="B214" s="58"/>
    </row>
    <row r="215" spans="2:2" x14ac:dyDescent="0.25">
      <c r="B215" s="58"/>
    </row>
    <row r="216" spans="2:2" x14ac:dyDescent="0.25">
      <c r="B216" s="58"/>
    </row>
    <row r="217" spans="2:2" x14ac:dyDescent="0.25">
      <c r="B217" s="58"/>
    </row>
    <row r="218" spans="2:2" x14ac:dyDescent="0.25">
      <c r="B218" s="58"/>
    </row>
    <row r="219" spans="2:2" x14ac:dyDescent="0.25">
      <c r="B219" s="58"/>
    </row>
    <row r="220" spans="2:2" x14ac:dyDescent="0.25">
      <c r="B220" s="58"/>
    </row>
    <row r="221" spans="2:2" x14ac:dyDescent="0.25">
      <c r="B221" s="58"/>
    </row>
    <row r="222" spans="2:2" x14ac:dyDescent="0.25">
      <c r="B222" s="58"/>
    </row>
  </sheetData>
  <mergeCells count="2">
    <mergeCell ref="A1:B1"/>
    <mergeCell ref="A2:B2"/>
  </mergeCells>
  <pageMargins left="0.75" right="0.75" top="1" bottom="1" header="0.5" footer="0.5"/>
  <pageSetup orientation="portrait" verticalDpi="0"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2" x14ac:dyDescent="0.25"/>
  <sheetData/>
  <pageMargins left="0.75" right="0.75" top="1" bottom="1" header="0.5" footer="0.5"/>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2" x14ac:dyDescent="0.25"/>
  <sheetData/>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Summary</vt:lpstr>
      <vt:lpstr>Employee List</vt:lpstr>
      <vt:lpstr>Employee Agreements</vt:lpstr>
      <vt:lpstr>Consulting Ageements</vt:lpstr>
      <vt:lpstr>Lease Agreements</vt:lpstr>
      <vt:lpstr>AP Aging</vt:lpstr>
      <vt:lpstr>Kafus Ind Boston FS</vt:lpstr>
      <vt:lpstr>Sheet2</vt:lpstr>
      <vt:lpstr>Sheet3</vt:lpstr>
    </vt:vector>
  </TitlesOfParts>
  <Company>ect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Becky Caudle</dc:creator>
  <cp:lastModifiedBy>Havlíček Jan</cp:lastModifiedBy>
  <cp:lastPrinted>2000-06-30T18:37:58Z</cp:lastPrinted>
  <dcterms:created xsi:type="dcterms:W3CDTF">2000-06-23T17:21:18Z</dcterms:created>
  <dcterms:modified xsi:type="dcterms:W3CDTF">2023-09-10T11:35:08Z</dcterms:modified>
</cp:coreProperties>
</file>