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O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O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O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O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O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O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O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<sst xmlns="http://schemas.openxmlformats.org/spreadsheetml/2006/main" count="104432" uniqueCount="116">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</sst>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37295.619295370372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K21" activePane="bottomRight" state="frozen"/>
      <selection activeCell="B3" sqref="B3"/>
      <selection pane="topRight" activeCell="B3" sqref="B3"/>
      <selection pane="bottomLeft" activeCell="B3" sqref="B3"/>
      <selection pane="bottomRight" activeCell="M42" sqref="M42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1.2505165686856079</v>
      </c>
      <c r="K5" s="92">
        <f>SUM(K26:K30)/5</f>
        <v>0.95340000000000003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0.60940000000000005</v>
      </c>
      <c r="E6" s="92">
        <f>SUM(E26:E30)/5</f>
        <v>0.58940000000000003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0.65193317930581751</v>
      </c>
      <c r="K6" s="92">
        <f>+[1]Averaging!AI9</f>
        <v>0.47293317930581752</v>
      </c>
      <c r="L6" s="92">
        <f>SUM(L26:L30)/5</f>
        <v>0.17899999999999999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0.71000000000000008</v>
      </c>
      <c r="E29" s="151">
        <v>0.67</v>
      </c>
      <c r="F29" s="84">
        <v>0.04</v>
      </c>
      <c r="G29" s="81">
        <f t="shared" si="1"/>
        <v>0.82000000000000006</v>
      </c>
      <c r="H29" s="85">
        <f>K29</f>
        <v>1.175</v>
      </c>
      <c r="I29" s="86">
        <f t="shared" si="3"/>
        <v>-0.35500000000000004</v>
      </c>
      <c r="J29" s="100">
        <f t="shared" si="4"/>
        <v>1.4450000000000001</v>
      </c>
      <c r="K29" s="85">
        <v>1.175</v>
      </c>
      <c r="L29" s="84">
        <v>0.27</v>
      </c>
      <c r="M29" s="81">
        <f t="shared" si="5"/>
        <v>0.9</v>
      </c>
      <c r="N29" s="85">
        <f t="shared" si="11"/>
        <v>1.175</v>
      </c>
      <c r="O29" s="86">
        <v>-0.27500000000000002</v>
      </c>
      <c r="P29" s="100">
        <f t="shared" si="6"/>
        <v>0.71000000000000008</v>
      </c>
      <c r="Q29" s="86">
        <f t="shared" si="16"/>
        <v>0.67</v>
      </c>
      <c r="R29" s="103">
        <f t="shared" si="16"/>
        <v>0.04</v>
      </c>
      <c r="S29" s="103">
        <f t="shared" si="7"/>
        <v>0.71000000000000008</v>
      </c>
      <c r="T29" s="103">
        <f t="shared" si="17"/>
        <v>0.67</v>
      </c>
      <c r="U29" s="103">
        <f t="shared" si="17"/>
        <v>0.04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0.375</v>
      </c>
      <c r="E30" s="151">
        <v>0.36499999999999999</v>
      </c>
      <c r="F30" s="84">
        <v>0.01</v>
      </c>
      <c r="G30" s="81">
        <f t="shared" si="1"/>
        <v>0.33999999999999997</v>
      </c>
      <c r="H30" s="85">
        <f>K30</f>
        <v>0.49</v>
      </c>
      <c r="I30" s="86">
        <f t="shared" si="3"/>
        <v>-0.15</v>
      </c>
      <c r="J30" s="100">
        <f t="shared" si="4"/>
        <v>0.52</v>
      </c>
      <c r="K30" s="85">
        <v>0.49</v>
      </c>
      <c r="L30" s="84">
        <v>0.03</v>
      </c>
      <c r="M30" s="81">
        <f t="shared" si="5"/>
        <v>0.45999999999999996</v>
      </c>
      <c r="N30" s="85">
        <f t="shared" si="11"/>
        <v>0.49</v>
      </c>
      <c r="O30" s="86">
        <v>-0.03</v>
      </c>
      <c r="P30" s="100">
        <f t="shared" si="6"/>
        <v>0.375</v>
      </c>
      <c r="Q30" s="86">
        <f t="shared" si="16"/>
        <v>0.36499999999999999</v>
      </c>
      <c r="R30" s="103">
        <f t="shared" si="16"/>
        <v>0.01</v>
      </c>
      <c r="S30" s="103">
        <f t="shared" si="7"/>
        <v>0.375</v>
      </c>
      <c r="T30" s="103">
        <f t="shared" si="17"/>
        <v>0.36499999999999999</v>
      </c>
      <c r="U30" s="103">
        <f t="shared" si="17"/>
        <v>0.01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0.28999999999999998</v>
      </c>
      <c r="E31" s="83">
        <v>0.28999999999999998</v>
      </c>
      <c r="F31" s="88">
        <v>0</v>
      </c>
      <c r="G31" s="102">
        <f t="shared" si="1"/>
        <v>0.30999999999999994</v>
      </c>
      <c r="H31" s="82">
        <v>0.41</v>
      </c>
      <c r="I31" s="83">
        <f t="shared" si="3"/>
        <v>-0.1</v>
      </c>
      <c r="J31" s="101">
        <f t="shared" si="4"/>
        <v>0.37</v>
      </c>
      <c r="K31" s="82">
        <v>0.36</v>
      </c>
      <c r="L31" s="88">
        <v>0.01</v>
      </c>
      <c r="M31" s="102">
        <f t="shared" si="5"/>
        <v>0.3</v>
      </c>
      <c r="N31" s="82">
        <f t="shared" si="11"/>
        <v>0.36</v>
      </c>
      <c r="O31" s="83">
        <v>-0.06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0.27</v>
      </c>
      <c r="E32" s="86">
        <v>0.27</v>
      </c>
      <c r="F32" s="84">
        <f>F31</f>
        <v>0</v>
      </c>
      <c r="G32" s="81">
        <f t="shared" si="1"/>
        <v>0.29500000000000004</v>
      </c>
      <c r="H32" s="85">
        <v>0.38</v>
      </c>
      <c r="I32" s="86">
        <f t="shared" si="3"/>
        <v>-8.4999999999999992E-2</v>
      </c>
      <c r="J32" s="100">
        <f t="shared" si="4"/>
        <v>0.34500000000000003</v>
      </c>
      <c r="K32" s="85">
        <v>0.33500000000000002</v>
      </c>
      <c r="L32" s="84">
        <f>L31</f>
        <v>0.01</v>
      </c>
      <c r="M32" s="81">
        <f t="shared" si="5"/>
        <v>0.28000000000000003</v>
      </c>
      <c r="N32" s="85">
        <f t="shared" si="11"/>
        <v>0.33500000000000002</v>
      </c>
      <c r="O32" s="86">
        <v>-5.5E-2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0.27750000000000002</v>
      </c>
      <c r="E33" s="86">
        <v>0.28000000000000003</v>
      </c>
      <c r="F33" s="84">
        <v>-2.5000000000000001E-3</v>
      </c>
      <c r="G33" s="81">
        <f t="shared" si="1"/>
        <v>0.3</v>
      </c>
      <c r="H33" s="85">
        <v>0.36499999999999999</v>
      </c>
      <c r="I33" s="86">
        <f t="shared" si="3"/>
        <v>-6.5000000000000002E-2</v>
      </c>
      <c r="J33" s="100">
        <f t="shared" si="4"/>
        <v>0.33</v>
      </c>
      <c r="K33" s="85">
        <v>0.32</v>
      </c>
      <c r="L33" s="84">
        <f>L32</f>
        <v>0.01</v>
      </c>
      <c r="M33" s="81">
        <f t="shared" si="5"/>
        <v>0.27500000000000002</v>
      </c>
      <c r="N33" s="85">
        <f t="shared" si="11"/>
        <v>0.32</v>
      </c>
      <c r="O33" s="86">
        <v>-4.4999999999999998E-2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0.29249999999999998</v>
      </c>
      <c r="E34" s="86">
        <v>0.29499999999999998</v>
      </c>
      <c r="F34" s="84">
        <v>-2.5000000000000001E-3</v>
      </c>
      <c r="G34" s="81">
        <f t="shared" si="1"/>
        <v>0.40249999999999997</v>
      </c>
      <c r="H34" s="85">
        <v>0.4375</v>
      </c>
      <c r="I34" s="86">
        <f t="shared" si="3"/>
        <v>-3.5000000000000003E-2</v>
      </c>
      <c r="J34" s="100">
        <f t="shared" si="4"/>
        <v>0.4</v>
      </c>
      <c r="K34" s="85">
        <v>0.39</v>
      </c>
      <c r="L34" s="84">
        <f>L33</f>
        <v>0.01</v>
      </c>
      <c r="M34" s="81">
        <f t="shared" si="5"/>
        <v>0.35499999999999998</v>
      </c>
      <c r="N34" s="85">
        <f t="shared" si="11"/>
        <v>0.39</v>
      </c>
      <c r="O34" s="86">
        <v>-3.5000000000000003E-2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0.28999999999999998</v>
      </c>
      <c r="E35" s="86">
        <f>E34</f>
        <v>0.29499999999999998</v>
      </c>
      <c r="F35" s="84">
        <v>-5.0000000000000001E-3</v>
      </c>
      <c r="G35" s="81">
        <f t="shared" si="1"/>
        <v>0.35499999999999998</v>
      </c>
      <c r="H35" s="85">
        <f>K35</f>
        <v>0.39</v>
      </c>
      <c r="I35" s="86">
        <f t="shared" si="3"/>
        <v>-3.5000000000000003E-2</v>
      </c>
      <c r="J35" s="100">
        <f t="shared" si="4"/>
        <v>0.39500000000000002</v>
      </c>
      <c r="K35" s="85">
        <v>0.39</v>
      </c>
      <c r="L35" s="84">
        <v>5.0000000000000001E-3</v>
      </c>
      <c r="M35" s="81">
        <f t="shared" si="5"/>
        <v>0.35499999999999998</v>
      </c>
      <c r="N35" s="85">
        <f t="shared" si="11"/>
        <v>0.39</v>
      </c>
      <c r="O35" s="86">
        <f>O34</f>
        <v>-3.5000000000000003E-2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0.26500000000000001</v>
      </c>
      <c r="E36" s="86">
        <v>0.27</v>
      </c>
      <c r="F36" s="84">
        <f>F35</f>
        <v>-5.0000000000000001E-3</v>
      </c>
      <c r="G36" s="81">
        <f t="shared" si="1"/>
        <v>0.22499999999999998</v>
      </c>
      <c r="H36" s="85">
        <f>K36</f>
        <v>0.3</v>
      </c>
      <c r="I36" s="86">
        <f t="shared" si="3"/>
        <v>-7.4999999999999997E-2</v>
      </c>
      <c r="J36" s="100">
        <f t="shared" si="4"/>
        <v>0.30499999999999999</v>
      </c>
      <c r="K36" s="85">
        <v>0.3</v>
      </c>
      <c r="L36" s="84">
        <f>L35</f>
        <v>5.0000000000000001E-3</v>
      </c>
      <c r="M36" s="81">
        <f t="shared" si="5"/>
        <v>0.245</v>
      </c>
      <c r="N36" s="85">
        <f t="shared" si="11"/>
        <v>0.3</v>
      </c>
      <c r="O36" s="86">
        <v>-5.5E-2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0.32500000000000001</v>
      </c>
      <c r="E37" s="86">
        <v>0.33</v>
      </c>
      <c r="F37" s="84">
        <f>F36</f>
        <v>-5.0000000000000001E-3</v>
      </c>
      <c r="G37" s="81">
        <f t="shared" si="1"/>
        <v>0.22500000000000001</v>
      </c>
      <c r="H37" s="85">
        <f>K37</f>
        <v>0.32</v>
      </c>
      <c r="I37" s="86">
        <f t="shared" si="3"/>
        <v>-9.5000000000000001E-2</v>
      </c>
      <c r="J37" s="100">
        <f t="shared" si="4"/>
        <v>0.32</v>
      </c>
      <c r="K37" s="85">
        <v>0.32</v>
      </c>
      <c r="L37" s="84">
        <f>L36-0.005</f>
        <v>0</v>
      </c>
      <c r="M37" s="81">
        <f t="shared" si="5"/>
        <v>0.255</v>
      </c>
      <c r="N37" s="85">
        <f t="shared" si="11"/>
        <v>0.32</v>
      </c>
      <c r="O37" s="86">
        <v>-6.5000000000000002E-2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0.38</v>
      </c>
      <c r="E38" s="83">
        <v>0.39500000000000002</v>
      </c>
      <c r="F38" s="88">
        <v>0.05</v>
      </c>
      <c r="G38" s="102">
        <f t="shared" si="1"/>
        <v>0.15000000000000002</v>
      </c>
      <c r="H38" s="82">
        <f>J37</f>
        <v>0.32</v>
      </c>
      <c r="I38" s="83">
        <f t="shared" si="3"/>
        <v>-0.16999999999999998</v>
      </c>
      <c r="J38" s="101">
        <f t="shared" si="4"/>
        <v>0.59000000000000008</v>
      </c>
      <c r="K38" s="82">
        <v>0.53</v>
      </c>
      <c r="L38" s="88">
        <v>0.06</v>
      </c>
      <c r="M38" s="102">
        <f t="shared" si="5"/>
        <v>0.48000000000000004</v>
      </c>
      <c r="N38" s="82">
        <f t="shared" si="11"/>
        <v>0.53</v>
      </c>
      <c r="O38" s="83">
        <v>-0.05</v>
      </c>
      <c r="P38" s="101">
        <f t="shared" si="6"/>
        <v>0.44500000000000001</v>
      </c>
      <c r="Q38" s="83">
        <f t="shared" ref="Q38:R42" si="18">E38</f>
        <v>0.39500000000000002</v>
      </c>
      <c r="R38" s="107">
        <f t="shared" si="18"/>
        <v>0.05</v>
      </c>
      <c r="S38" s="107">
        <f t="shared" si="7"/>
        <v>0.44500000000000001</v>
      </c>
      <c r="T38" s="107">
        <f t="shared" ref="T38:U42" si="19">E38</f>
        <v>0.39500000000000002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0.78</v>
      </c>
      <c r="E39" s="86">
        <v>0.73</v>
      </c>
      <c r="F39" s="84">
        <v>0.05</v>
      </c>
      <c r="G39" s="81">
        <f t="shared" si="1"/>
        <v>0.64500000000000002</v>
      </c>
      <c r="H39" s="85">
        <f t="shared" ref="H39:H102" si="20">K39</f>
        <v>0.80500000000000005</v>
      </c>
      <c r="I39" s="86">
        <f t="shared" si="3"/>
        <v>-0.16</v>
      </c>
      <c r="J39" s="100">
        <f t="shared" si="4"/>
        <v>0.96500000000000008</v>
      </c>
      <c r="K39" s="85">
        <v>0.80500000000000005</v>
      </c>
      <c r="L39" s="84">
        <v>0.16</v>
      </c>
      <c r="M39" s="81">
        <f t="shared" si="5"/>
        <v>0.72500000000000009</v>
      </c>
      <c r="N39" s="85">
        <f t="shared" si="11"/>
        <v>0.80500000000000005</v>
      </c>
      <c r="O39" s="86">
        <v>-0.08</v>
      </c>
      <c r="P39" s="100">
        <f t="shared" si="6"/>
        <v>0.78</v>
      </c>
      <c r="Q39" s="86">
        <f>E39</f>
        <v>0.73</v>
      </c>
      <c r="R39" s="103">
        <f t="shared" si="18"/>
        <v>0.05</v>
      </c>
      <c r="S39" s="103">
        <f t="shared" si="7"/>
        <v>0.78</v>
      </c>
      <c r="T39" s="103">
        <f>E39</f>
        <v>0.73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1.07</v>
      </c>
      <c r="E40" s="86">
        <v>1.02</v>
      </c>
      <c r="F40" s="84">
        <v>0.05</v>
      </c>
      <c r="G40" s="81">
        <f t="shared" si="1"/>
        <v>1.41</v>
      </c>
      <c r="H40" s="85">
        <f t="shared" si="20"/>
        <v>1.72</v>
      </c>
      <c r="I40" s="86">
        <f t="shared" si="3"/>
        <v>-0.31</v>
      </c>
      <c r="J40" s="100">
        <f t="shared" si="4"/>
        <v>2.06</v>
      </c>
      <c r="K40" s="85">
        <v>1.72</v>
      </c>
      <c r="L40" s="84">
        <v>0.34</v>
      </c>
      <c r="M40" s="81">
        <f t="shared" si="5"/>
        <v>1.46</v>
      </c>
      <c r="N40" s="85">
        <f t="shared" si="11"/>
        <v>1.72</v>
      </c>
      <c r="O40" s="86">
        <v>-0.26</v>
      </c>
      <c r="P40" s="100">
        <f t="shared" si="6"/>
        <v>1.07</v>
      </c>
      <c r="Q40" s="86">
        <f>E40</f>
        <v>1.02</v>
      </c>
      <c r="R40" s="103">
        <f t="shared" si="18"/>
        <v>0.05</v>
      </c>
      <c r="S40" s="103">
        <f t="shared" si="7"/>
        <v>1.07</v>
      </c>
      <c r="T40" s="103">
        <f>E40</f>
        <v>1.02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1.06</v>
      </c>
      <c r="E41" s="86">
        <v>1.01</v>
      </c>
      <c r="F41" s="84">
        <v>0.05</v>
      </c>
      <c r="G41" s="81">
        <f t="shared" si="1"/>
        <v>1.38</v>
      </c>
      <c r="H41" s="85">
        <f t="shared" si="20"/>
        <v>1.72</v>
      </c>
      <c r="I41" s="86">
        <f t="shared" si="3"/>
        <v>-0.34</v>
      </c>
      <c r="J41" s="100">
        <f t="shared" si="4"/>
        <v>2.06</v>
      </c>
      <c r="K41" s="85">
        <v>1.72</v>
      </c>
      <c r="L41" s="84">
        <f>L40</f>
        <v>0.34</v>
      </c>
      <c r="M41" s="81">
        <f t="shared" si="5"/>
        <v>1.46</v>
      </c>
      <c r="N41" s="85">
        <f t="shared" si="11"/>
        <v>1.72</v>
      </c>
      <c r="O41" s="86">
        <f>O40</f>
        <v>-0.26</v>
      </c>
      <c r="P41" s="100">
        <f t="shared" si="6"/>
        <v>1.06</v>
      </c>
      <c r="Q41" s="86">
        <f t="shared" si="18"/>
        <v>1.01</v>
      </c>
      <c r="R41" s="103">
        <f t="shared" si="18"/>
        <v>0.05</v>
      </c>
      <c r="S41" s="103">
        <f t="shared" si="7"/>
        <v>1.06</v>
      </c>
      <c r="T41" s="103">
        <f t="shared" si="19"/>
        <v>1.01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0.54500000000000004</v>
      </c>
      <c r="E42" s="86">
        <v>0.495</v>
      </c>
      <c r="F42" s="84">
        <v>0.05</v>
      </c>
      <c r="G42" s="81">
        <f t="shared" si="1"/>
        <v>0.38</v>
      </c>
      <c r="H42" s="85">
        <f t="shared" si="20"/>
        <v>0.6</v>
      </c>
      <c r="I42" s="86">
        <f t="shared" si="3"/>
        <v>-0.22</v>
      </c>
      <c r="J42" s="100">
        <f t="shared" ref="J42:J73" si="22">K42+L42</f>
        <v>0.7</v>
      </c>
      <c r="K42" s="85">
        <v>0.6</v>
      </c>
      <c r="L42" s="84">
        <v>0.1</v>
      </c>
      <c r="M42" s="81">
        <f t="shared" si="5"/>
        <v>0.5</v>
      </c>
      <c r="N42" s="85">
        <f t="shared" si="11"/>
        <v>0.6</v>
      </c>
      <c r="O42" s="86">
        <v>-0.1</v>
      </c>
      <c r="P42" s="100">
        <f t="shared" si="6"/>
        <v>0.54500000000000004</v>
      </c>
      <c r="Q42" s="86">
        <f t="shared" si="18"/>
        <v>0.495</v>
      </c>
      <c r="R42" s="103">
        <f t="shared" si="18"/>
        <v>0.05</v>
      </c>
      <c r="S42" s="103">
        <f t="shared" si="7"/>
        <v>0.54500000000000004</v>
      </c>
      <c r="T42" s="103">
        <f t="shared" si="19"/>
        <v>0.495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0.28999999999999998</v>
      </c>
      <c r="E43" s="83">
        <f>E31</f>
        <v>0.28999999999999998</v>
      </c>
      <c r="F43" s="88">
        <f t="shared" ref="F43:F106" si="23">F31</f>
        <v>0</v>
      </c>
      <c r="G43" s="102">
        <f t="shared" si="1"/>
        <v>0.24999999999999997</v>
      </c>
      <c r="H43" s="82">
        <f t="shared" si="20"/>
        <v>0.35</v>
      </c>
      <c r="I43" s="83">
        <f t="shared" si="3"/>
        <v>-0.1</v>
      </c>
      <c r="J43" s="101">
        <f t="shared" si="22"/>
        <v>0.37</v>
      </c>
      <c r="K43" s="82">
        <v>0.35</v>
      </c>
      <c r="L43" s="88">
        <f>L31+0.01</f>
        <v>0.02</v>
      </c>
      <c r="M43" s="102">
        <f t="shared" si="5"/>
        <v>0.28999999999999998</v>
      </c>
      <c r="N43" s="82">
        <f t="shared" si="11"/>
        <v>0.35</v>
      </c>
      <c r="O43" s="83">
        <f t="shared" ref="O43:O49" si="24">O31</f>
        <v>-0.06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5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6">E32</f>
        <v>0.27</v>
      </c>
      <c r="F44" s="84">
        <f t="shared" si="23"/>
        <v>0</v>
      </c>
      <c r="G44" s="81">
        <f t="shared" si="1"/>
        <v>0.215</v>
      </c>
      <c r="H44" s="85">
        <f t="shared" si="20"/>
        <v>0.3</v>
      </c>
      <c r="I44" s="86">
        <f t="shared" si="3"/>
        <v>-8.4999999999999992E-2</v>
      </c>
      <c r="J44" s="100">
        <f t="shared" si="22"/>
        <v>0.32</v>
      </c>
      <c r="K44" s="85">
        <v>0.3</v>
      </c>
      <c r="L44" s="84">
        <f t="shared" ref="L44:L49" si="27">L32+0.01</f>
        <v>0.02</v>
      </c>
      <c r="M44" s="81">
        <f t="shared" si="5"/>
        <v>0.245</v>
      </c>
      <c r="N44" s="85">
        <f t="shared" si="11"/>
        <v>0.3</v>
      </c>
      <c r="O44" s="86">
        <f t="shared" si="24"/>
        <v>-5.5E-2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5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6"/>
        <v>0.28000000000000003</v>
      </c>
      <c r="F45" s="84">
        <f t="shared" si="23"/>
        <v>-2.5000000000000001E-3</v>
      </c>
      <c r="G45" s="81">
        <f t="shared" si="1"/>
        <v>0.27500000000000002</v>
      </c>
      <c r="H45" s="85">
        <f t="shared" si="20"/>
        <v>0.34</v>
      </c>
      <c r="I45" s="86">
        <f t="shared" si="3"/>
        <v>-6.5000000000000002E-2</v>
      </c>
      <c r="J45" s="100">
        <f t="shared" si="22"/>
        <v>0.36000000000000004</v>
      </c>
      <c r="K45" s="85">
        <v>0.34</v>
      </c>
      <c r="L45" s="84">
        <f t="shared" si="27"/>
        <v>0.02</v>
      </c>
      <c r="M45" s="81">
        <f t="shared" si="5"/>
        <v>0.29500000000000004</v>
      </c>
      <c r="N45" s="85">
        <f t="shared" si="11"/>
        <v>0.34</v>
      </c>
      <c r="O45" s="86">
        <f t="shared" si="24"/>
        <v>-4.4999999999999998E-2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5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0.29249999999999998</v>
      </c>
      <c r="E46" s="86">
        <f t="shared" si="26"/>
        <v>0.29499999999999998</v>
      </c>
      <c r="F46" s="84">
        <f t="shared" si="23"/>
        <v>-2.5000000000000001E-3</v>
      </c>
      <c r="G46" s="81">
        <f t="shared" si="1"/>
        <v>0.34499999999999997</v>
      </c>
      <c r="H46" s="85">
        <f t="shared" si="20"/>
        <v>0.38</v>
      </c>
      <c r="I46" s="86">
        <f t="shared" si="3"/>
        <v>-3.5000000000000003E-2</v>
      </c>
      <c r="J46" s="100">
        <f t="shared" si="22"/>
        <v>0.4</v>
      </c>
      <c r="K46" s="85">
        <v>0.38</v>
      </c>
      <c r="L46" s="84">
        <f t="shared" si="27"/>
        <v>0.02</v>
      </c>
      <c r="M46" s="81">
        <f t="shared" si="5"/>
        <v>0.34499999999999997</v>
      </c>
      <c r="N46" s="85">
        <f t="shared" si="11"/>
        <v>0.38</v>
      </c>
      <c r="O46" s="86">
        <f t="shared" si="24"/>
        <v>-3.5000000000000003E-2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5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0.28999999999999998</v>
      </c>
      <c r="E47" s="86">
        <f t="shared" si="26"/>
        <v>0.29499999999999998</v>
      </c>
      <c r="F47" s="84">
        <f t="shared" si="23"/>
        <v>-5.0000000000000001E-3</v>
      </c>
      <c r="G47" s="81">
        <f t="shared" si="1"/>
        <v>0.34499999999999997</v>
      </c>
      <c r="H47" s="85">
        <f t="shared" si="20"/>
        <v>0.38</v>
      </c>
      <c r="I47" s="86">
        <f t="shared" si="3"/>
        <v>-3.5000000000000003E-2</v>
      </c>
      <c r="J47" s="100">
        <f t="shared" si="22"/>
        <v>0.39500000000000002</v>
      </c>
      <c r="K47" s="85">
        <v>0.38</v>
      </c>
      <c r="L47" s="84">
        <f t="shared" si="27"/>
        <v>1.4999999999999999E-2</v>
      </c>
      <c r="M47" s="81">
        <f t="shared" si="5"/>
        <v>0.34499999999999997</v>
      </c>
      <c r="N47" s="85">
        <f t="shared" si="11"/>
        <v>0.38</v>
      </c>
      <c r="O47" s="86">
        <f t="shared" si="24"/>
        <v>-3.5000000000000003E-2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5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6"/>
        <v>0.27</v>
      </c>
      <c r="F48" s="84">
        <f t="shared" si="23"/>
        <v>-5.0000000000000001E-3</v>
      </c>
      <c r="G48" s="81">
        <f t="shared" si="1"/>
        <v>0.255</v>
      </c>
      <c r="H48" s="85">
        <f t="shared" si="20"/>
        <v>0.33</v>
      </c>
      <c r="I48" s="86">
        <f t="shared" si="3"/>
        <v>-7.4999999999999997E-2</v>
      </c>
      <c r="J48" s="100">
        <f t="shared" si="22"/>
        <v>0.34500000000000003</v>
      </c>
      <c r="K48" s="85">
        <v>0.33</v>
      </c>
      <c r="L48" s="84">
        <f t="shared" si="27"/>
        <v>1.4999999999999999E-2</v>
      </c>
      <c r="M48" s="81">
        <f t="shared" si="5"/>
        <v>0.27500000000000002</v>
      </c>
      <c r="N48" s="85">
        <f t="shared" si="11"/>
        <v>0.33</v>
      </c>
      <c r="O48" s="86">
        <f t="shared" si="24"/>
        <v>-5.5E-2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5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0.32500000000000001</v>
      </c>
      <c r="E49" s="86">
        <f t="shared" si="26"/>
        <v>0.33</v>
      </c>
      <c r="F49" s="84">
        <f t="shared" si="23"/>
        <v>-5.0000000000000001E-3</v>
      </c>
      <c r="G49" s="81">
        <f t="shared" si="1"/>
        <v>0.27500000000000002</v>
      </c>
      <c r="H49" s="85">
        <f t="shared" si="20"/>
        <v>0.37</v>
      </c>
      <c r="I49" s="86">
        <f t="shared" si="3"/>
        <v>-9.5000000000000001E-2</v>
      </c>
      <c r="J49" s="100">
        <f t="shared" si="22"/>
        <v>0.38</v>
      </c>
      <c r="K49" s="85">
        <v>0.37</v>
      </c>
      <c r="L49" s="84">
        <f t="shared" si="27"/>
        <v>0.01</v>
      </c>
      <c r="M49" s="81">
        <f t="shared" si="5"/>
        <v>0.30499999999999999</v>
      </c>
      <c r="N49" s="85">
        <f t="shared" si="11"/>
        <v>0.37</v>
      </c>
      <c r="O49" s="86">
        <f t="shared" si="24"/>
        <v>-6.5000000000000002E-2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5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0.38</v>
      </c>
      <c r="E50" s="83">
        <f>E38</f>
        <v>0.39500000000000002</v>
      </c>
      <c r="F50" s="88">
        <f t="shared" si="23"/>
        <v>0.05</v>
      </c>
      <c r="G50" s="102">
        <f t="shared" si="1"/>
        <v>0.31500000000000006</v>
      </c>
      <c r="H50" s="82">
        <f t="shared" si="20"/>
        <v>0.48500000000000004</v>
      </c>
      <c r="I50" s="83">
        <f t="shared" si="3"/>
        <v>-0.16999999999999998</v>
      </c>
      <c r="J50" s="101">
        <f t="shared" si="22"/>
        <v>0.54500000000000004</v>
      </c>
      <c r="K50" s="82">
        <f>K38-0.045</f>
        <v>0.48500000000000004</v>
      </c>
      <c r="L50" s="88">
        <f t="shared" ref="L50:L74" si="28">L38</f>
        <v>0.06</v>
      </c>
      <c r="M50" s="102">
        <f t="shared" si="5"/>
        <v>0.43500000000000005</v>
      </c>
      <c r="N50" s="82">
        <f t="shared" si="11"/>
        <v>0.48500000000000004</v>
      </c>
      <c r="O50" s="83">
        <f t="shared" ref="O50:O94" si="29">V50</f>
        <v>-0.05</v>
      </c>
      <c r="P50" s="101">
        <f t="shared" si="6"/>
        <v>0.44500000000000001</v>
      </c>
      <c r="Q50" s="83">
        <f t="shared" ref="Q50:R54" si="30">E50</f>
        <v>0.39500000000000002</v>
      </c>
      <c r="R50" s="107">
        <f t="shared" si="30"/>
        <v>0.05</v>
      </c>
      <c r="S50" s="107">
        <f t="shared" si="7"/>
        <v>0.44500000000000001</v>
      </c>
      <c r="T50" s="107">
        <f t="shared" ref="T50:U54" si="31">E50</f>
        <v>0.39500000000000002</v>
      </c>
      <c r="U50" s="107">
        <f t="shared" si="31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2">E51+F51</f>
        <v>0.78</v>
      </c>
      <c r="E51" s="86">
        <f>E39</f>
        <v>0.73</v>
      </c>
      <c r="F51" s="84">
        <f t="shared" si="23"/>
        <v>0.05</v>
      </c>
      <c r="G51" s="81">
        <f t="shared" si="1"/>
        <v>0.63</v>
      </c>
      <c r="H51" s="85">
        <f t="shared" si="20"/>
        <v>0.76</v>
      </c>
      <c r="I51" s="86">
        <f t="shared" si="3"/>
        <v>-0.13</v>
      </c>
      <c r="J51" s="100">
        <f t="shared" si="22"/>
        <v>0.92</v>
      </c>
      <c r="K51" s="85">
        <f>K39-0.045</f>
        <v>0.76</v>
      </c>
      <c r="L51" s="84">
        <f t="shared" si="28"/>
        <v>0.16</v>
      </c>
      <c r="M51" s="81">
        <f t="shared" si="5"/>
        <v>0.71</v>
      </c>
      <c r="N51" s="85">
        <f t="shared" si="11"/>
        <v>0.76</v>
      </c>
      <c r="O51" s="86">
        <f t="shared" si="29"/>
        <v>-0.05</v>
      </c>
      <c r="P51" s="100">
        <f t="shared" si="6"/>
        <v>0.78</v>
      </c>
      <c r="Q51" s="86">
        <f t="shared" si="30"/>
        <v>0.73</v>
      </c>
      <c r="R51" s="103">
        <f t="shared" si="30"/>
        <v>0.05</v>
      </c>
      <c r="S51" s="103">
        <f t="shared" si="7"/>
        <v>0.78</v>
      </c>
      <c r="T51" s="103">
        <f t="shared" si="31"/>
        <v>0.73</v>
      </c>
      <c r="U51" s="103">
        <f t="shared" si="31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2"/>
        <v>1.07</v>
      </c>
      <c r="E52" s="86">
        <f>E40</f>
        <v>1.02</v>
      </c>
      <c r="F52" s="84">
        <f t="shared" si="23"/>
        <v>0.05</v>
      </c>
      <c r="G52" s="81">
        <f t="shared" si="1"/>
        <v>1.4550000000000001</v>
      </c>
      <c r="H52" s="85">
        <f t="shared" si="20"/>
        <v>1.675</v>
      </c>
      <c r="I52" s="86">
        <f t="shared" si="3"/>
        <v>-0.22000000000000003</v>
      </c>
      <c r="J52" s="100">
        <f t="shared" si="22"/>
        <v>2.0150000000000001</v>
      </c>
      <c r="K52" s="85">
        <f>K40-0.045</f>
        <v>1.675</v>
      </c>
      <c r="L52" s="84">
        <f t="shared" si="28"/>
        <v>0.34</v>
      </c>
      <c r="M52" s="81">
        <f t="shared" si="5"/>
        <v>1.5050000000000001</v>
      </c>
      <c r="N52" s="85">
        <f t="shared" si="11"/>
        <v>1.675</v>
      </c>
      <c r="O52" s="86">
        <v>-0.17</v>
      </c>
      <c r="P52" s="100">
        <f t="shared" si="6"/>
        <v>1.07</v>
      </c>
      <c r="Q52" s="86">
        <f t="shared" si="30"/>
        <v>1.02</v>
      </c>
      <c r="R52" s="103">
        <f t="shared" si="30"/>
        <v>0.05</v>
      </c>
      <c r="S52" s="103">
        <f t="shared" si="7"/>
        <v>1.07</v>
      </c>
      <c r="T52" s="103">
        <f t="shared" si="31"/>
        <v>1.02</v>
      </c>
      <c r="U52" s="103">
        <f t="shared" si="31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2"/>
        <v>1.06</v>
      </c>
      <c r="E53" s="86">
        <f>E41</f>
        <v>1.01</v>
      </c>
      <c r="F53" s="84">
        <f t="shared" si="23"/>
        <v>0.05</v>
      </c>
      <c r="G53" s="81">
        <f t="shared" si="1"/>
        <v>1.425</v>
      </c>
      <c r="H53" s="85">
        <f t="shared" si="20"/>
        <v>1.675</v>
      </c>
      <c r="I53" s="86">
        <f t="shared" si="3"/>
        <v>-0.25</v>
      </c>
      <c r="J53" s="100">
        <f t="shared" si="22"/>
        <v>2.0150000000000001</v>
      </c>
      <c r="K53" s="85">
        <f>K41-0.045</f>
        <v>1.675</v>
      </c>
      <c r="L53" s="84">
        <f t="shared" si="28"/>
        <v>0.34</v>
      </c>
      <c r="M53" s="81">
        <f t="shared" si="5"/>
        <v>1.5050000000000001</v>
      </c>
      <c r="N53" s="85">
        <f t="shared" si="11"/>
        <v>1.675</v>
      </c>
      <c r="O53" s="86">
        <f>O52</f>
        <v>-0.17</v>
      </c>
      <c r="P53" s="100">
        <f t="shared" si="6"/>
        <v>1.06</v>
      </c>
      <c r="Q53" s="86">
        <f t="shared" si="30"/>
        <v>1.01</v>
      </c>
      <c r="R53" s="103">
        <f t="shared" si="30"/>
        <v>0.05</v>
      </c>
      <c r="S53" s="103">
        <f t="shared" si="7"/>
        <v>1.06</v>
      </c>
      <c r="T53" s="103">
        <f t="shared" si="31"/>
        <v>1.01</v>
      </c>
      <c r="U53" s="103">
        <f t="shared" si="31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2"/>
        <v>0.54500000000000004</v>
      </c>
      <c r="E54" s="86">
        <f>E42</f>
        <v>0.495</v>
      </c>
      <c r="F54" s="84">
        <f t="shared" si="23"/>
        <v>0.05</v>
      </c>
      <c r="G54" s="81">
        <f t="shared" si="1"/>
        <v>0.38499999999999995</v>
      </c>
      <c r="H54" s="85">
        <f t="shared" si="20"/>
        <v>0.55499999999999994</v>
      </c>
      <c r="I54" s="86">
        <f t="shared" si="3"/>
        <v>-0.16999999999999998</v>
      </c>
      <c r="J54" s="100">
        <f t="shared" si="22"/>
        <v>0.65499999999999992</v>
      </c>
      <c r="K54" s="85">
        <f>K42-0.045</f>
        <v>0.55499999999999994</v>
      </c>
      <c r="L54" s="84">
        <f t="shared" si="28"/>
        <v>0.1</v>
      </c>
      <c r="M54" s="81">
        <f t="shared" si="5"/>
        <v>0.50499999999999989</v>
      </c>
      <c r="N54" s="85">
        <f t="shared" si="11"/>
        <v>0.55499999999999994</v>
      </c>
      <c r="O54" s="86">
        <f t="shared" si="29"/>
        <v>-0.05</v>
      </c>
      <c r="P54" s="100">
        <f t="shared" si="6"/>
        <v>0.54500000000000004</v>
      </c>
      <c r="Q54" s="86">
        <f t="shared" si="30"/>
        <v>0.495</v>
      </c>
      <c r="R54" s="103">
        <f t="shared" si="30"/>
        <v>0.05</v>
      </c>
      <c r="S54" s="103">
        <f t="shared" si="7"/>
        <v>0.54500000000000004</v>
      </c>
      <c r="T54" s="103">
        <f t="shared" si="31"/>
        <v>0.495</v>
      </c>
      <c r="U54" s="103">
        <f t="shared" si="31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2"/>
        <v>0.31</v>
      </c>
      <c r="E55" s="83">
        <f>E43+0.02</f>
        <v>0.31</v>
      </c>
      <c r="F55" s="88">
        <f t="shared" si="23"/>
        <v>0</v>
      </c>
      <c r="G55" s="102">
        <f t="shared" si="1"/>
        <v>0.26500000000000001</v>
      </c>
      <c r="H55" s="82">
        <f t="shared" si="20"/>
        <v>0.35</v>
      </c>
      <c r="I55" s="83">
        <f t="shared" si="3"/>
        <v>-8.4999999999999992E-2</v>
      </c>
      <c r="J55" s="101">
        <f t="shared" si="22"/>
        <v>0.37</v>
      </c>
      <c r="K55" s="82">
        <f t="shared" ref="K55:K118" si="33">K43+Y55+AA55</f>
        <v>0.35</v>
      </c>
      <c r="L55" s="88">
        <f t="shared" si="28"/>
        <v>0.02</v>
      </c>
      <c r="M55" s="102">
        <f t="shared" si="5"/>
        <v>0.30499999999999999</v>
      </c>
      <c r="N55" s="82">
        <f t="shared" si="11"/>
        <v>0.35</v>
      </c>
      <c r="O55" s="83">
        <f t="shared" si="29"/>
        <v>-4.4999999999999998E-2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4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2"/>
        <v>0.29000000000000004</v>
      </c>
      <c r="E56" s="86">
        <f t="shared" ref="E56:E61" si="35">E44+0.02</f>
        <v>0.29000000000000004</v>
      </c>
      <c r="F56" s="84">
        <f t="shared" si="23"/>
        <v>0</v>
      </c>
      <c r="G56" s="81">
        <f t="shared" si="1"/>
        <v>0.23499999999999999</v>
      </c>
      <c r="H56" s="85">
        <f t="shared" si="20"/>
        <v>0.3</v>
      </c>
      <c r="I56" s="86">
        <f t="shared" si="3"/>
        <v>-6.5000000000000002E-2</v>
      </c>
      <c r="J56" s="100">
        <f t="shared" si="22"/>
        <v>0.32</v>
      </c>
      <c r="K56" s="85">
        <f t="shared" si="33"/>
        <v>0.3</v>
      </c>
      <c r="L56" s="84">
        <f t="shared" si="28"/>
        <v>0.02</v>
      </c>
      <c r="M56" s="81">
        <f t="shared" si="5"/>
        <v>0.26500000000000001</v>
      </c>
      <c r="N56" s="85">
        <f t="shared" si="11"/>
        <v>0.3</v>
      </c>
      <c r="O56" s="86">
        <f t="shared" si="29"/>
        <v>-3.5000000000000003E-2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4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2"/>
        <v>0.29750000000000004</v>
      </c>
      <c r="E57" s="86">
        <f t="shared" si="35"/>
        <v>0.30000000000000004</v>
      </c>
      <c r="F57" s="84">
        <f t="shared" si="23"/>
        <v>-2.5000000000000001E-3</v>
      </c>
      <c r="G57" s="81">
        <f t="shared" si="1"/>
        <v>0.28500000000000003</v>
      </c>
      <c r="H57" s="85">
        <f t="shared" si="20"/>
        <v>0.34</v>
      </c>
      <c r="I57" s="86">
        <f t="shared" si="3"/>
        <v>-5.5000000000000007E-2</v>
      </c>
      <c r="J57" s="100">
        <f t="shared" si="22"/>
        <v>0.36000000000000004</v>
      </c>
      <c r="K57" s="85">
        <f t="shared" si="33"/>
        <v>0.34</v>
      </c>
      <c r="L57" s="84">
        <f t="shared" si="28"/>
        <v>0.02</v>
      </c>
      <c r="M57" s="81">
        <f t="shared" si="5"/>
        <v>0.30500000000000005</v>
      </c>
      <c r="N57" s="85">
        <f t="shared" si="11"/>
        <v>0.34</v>
      </c>
      <c r="O57" s="86">
        <f t="shared" si="29"/>
        <v>-3.5000000000000003E-2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4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2"/>
        <v>0.3125</v>
      </c>
      <c r="E58" s="86">
        <f t="shared" si="35"/>
        <v>0.315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0.38</v>
      </c>
      <c r="I58" s="86">
        <f t="shared" si="3"/>
        <v>-0.02</v>
      </c>
      <c r="J58" s="100">
        <f t="shared" si="22"/>
        <v>0.4</v>
      </c>
      <c r="K58" s="85">
        <f t="shared" si="33"/>
        <v>0.38</v>
      </c>
      <c r="L58" s="84">
        <f t="shared" si="28"/>
        <v>0.02</v>
      </c>
      <c r="M58" s="81">
        <f t="shared" si="5"/>
        <v>0.36</v>
      </c>
      <c r="N58" s="85">
        <f t="shared" si="11"/>
        <v>0.38</v>
      </c>
      <c r="O58" s="86">
        <f t="shared" si="29"/>
        <v>-0.02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4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2"/>
        <v>0.31</v>
      </c>
      <c r="E59" s="86">
        <f t="shared" si="35"/>
        <v>0.315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0.38</v>
      </c>
      <c r="I59" s="86">
        <f t="shared" si="3"/>
        <v>-0.02</v>
      </c>
      <c r="J59" s="100">
        <f t="shared" si="22"/>
        <v>0.39500000000000002</v>
      </c>
      <c r="K59" s="85">
        <f t="shared" si="33"/>
        <v>0.38</v>
      </c>
      <c r="L59" s="84">
        <f t="shared" si="28"/>
        <v>1.4999999999999999E-2</v>
      </c>
      <c r="M59" s="81">
        <f t="shared" si="5"/>
        <v>0.36</v>
      </c>
      <c r="N59" s="85">
        <f t="shared" si="11"/>
        <v>0.38</v>
      </c>
      <c r="O59" s="86">
        <f t="shared" si="29"/>
        <v>-0.02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4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2"/>
        <v>0.28500000000000003</v>
      </c>
      <c r="E60" s="86">
        <f t="shared" si="35"/>
        <v>0.29000000000000004</v>
      </c>
      <c r="F60" s="84">
        <f t="shared" si="23"/>
        <v>-5.0000000000000001E-3</v>
      </c>
      <c r="G60" s="81">
        <f t="shared" si="1"/>
        <v>0.29000000000000004</v>
      </c>
      <c r="H60" s="85">
        <f t="shared" si="20"/>
        <v>0.33</v>
      </c>
      <c r="I60" s="86">
        <f t="shared" si="3"/>
        <v>-0.04</v>
      </c>
      <c r="J60" s="100">
        <f t="shared" si="22"/>
        <v>0.34500000000000003</v>
      </c>
      <c r="K60" s="85">
        <f t="shared" si="33"/>
        <v>0.33</v>
      </c>
      <c r="L60" s="84">
        <f t="shared" si="28"/>
        <v>1.4999999999999999E-2</v>
      </c>
      <c r="M60" s="81">
        <f t="shared" si="5"/>
        <v>0.31</v>
      </c>
      <c r="N60" s="85">
        <f t="shared" si="11"/>
        <v>0.33</v>
      </c>
      <c r="O60" s="86">
        <f t="shared" si="29"/>
        <v>-0.02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4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2"/>
        <v>0.34500000000000003</v>
      </c>
      <c r="E61" s="86">
        <f t="shared" si="35"/>
        <v>0.35000000000000003</v>
      </c>
      <c r="F61" s="84">
        <f t="shared" si="23"/>
        <v>-5.0000000000000001E-3</v>
      </c>
      <c r="G61" s="81">
        <f t="shared" si="1"/>
        <v>0.28500000000000003</v>
      </c>
      <c r="H61" s="85">
        <f t="shared" si="20"/>
        <v>0.37</v>
      </c>
      <c r="I61" s="86">
        <f t="shared" si="3"/>
        <v>-8.4999999999999992E-2</v>
      </c>
      <c r="J61" s="100">
        <f t="shared" si="22"/>
        <v>0.38</v>
      </c>
      <c r="K61" s="85">
        <f t="shared" si="33"/>
        <v>0.37</v>
      </c>
      <c r="L61" s="84">
        <f t="shared" si="28"/>
        <v>0.01</v>
      </c>
      <c r="M61" s="81">
        <f t="shared" si="5"/>
        <v>0.315</v>
      </c>
      <c r="N61" s="85">
        <f t="shared" si="11"/>
        <v>0.37</v>
      </c>
      <c r="O61" s="86">
        <f t="shared" si="29"/>
        <v>-5.5E-2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4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2"/>
        <v>0.45</v>
      </c>
      <c r="E62" s="83">
        <f>E50+0.005</f>
        <v>0.4</v>
      </c>
      <c r="F62" s="88">
        <f t="shared" si="23"/>
        <v>0.05</v>
      </c>
      <c r="G62" s="102">
        <f t="shared" si="1"/>
        <v>0.32000000000000006</v>
      </c>
      <c r="H62" s="82">
        <f t="shared" si="20"/>
        <v>0.49000000000000005</v>
      </c>
      <c r="I62" s="83">
        <f t="shared" si="3"/>
        <v>-0.16999999999999998</v>
      </c>
      <c r="J62" s="101">
        <f t="shared" si="22"/>
        <v>0.55000000000000004</v>
      </c>
      <c r="K62" s="82">
        <f t="shared" si="33"/>
        <v>0.49000000000000005</v>
      </c>
      <c r="L62" s="88">
        <f t="shared" si="28"/>
        <v>0.06</v>
      </c>
      <c r="M62" s="102">
        <f t="shared" si="5"/>
        <v>0.44000000000000006</v>
      </c>
      <c r="N62" s="82">
        <f t="shared" si="11"/>
        <v>0.49000000000000005</v>
      </c>
      <c r="O62" s="83">
        <f t="shared" si="29"/>
        <v>-0.05</v>
      </c>
      <c r="P62" s="101">
        <f t="shared" si="6"/>
        <v>0.45</v>
      </c>
      <c r="Q62" s="83">
        <f t="shared" ref="Q62:R66" si="36">E62</f>
        <v>0.4</v>
      </c>
      <c r="R62" s="107">
        <f t="shared" si="36"/>
        <v>0.05</v>
      </c>
      <c r="S62" s="107">
        <f t="shared" si="7"/>
        <v>0.45</v>
      </c>
      <c r="T62" s="107">
        <f t="shared" ref="T62:U66" si="37">E62</f>
        <v>0.4</v>
      </c>
      <c r="U62" s="107">
        <f t="shared" si="37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2"/>
        <v>0.78500000000000003</v>
      </c>
      <c r="E63" s="86">
        <f>E51+0.005</f>
        <v>0.73499999999999999</v>
      </c>
      <c r="F63" s="84">
        <f t="shared" si="23"/>
        <v>0.05</v>
      </c>
      <c r="G63" s="81">
        <f t="shared" si="1"/>
        <v>0.64</v>
      </c>
      <c r="H63" s="85">
        <f t="shared" si="20"/>
        <v>0.77</v>
      </c>
      <c r="I63" s="86">
        <f t="shared" si="3"/>
        <v>-0.13</v>
      </c>
      <c r="J63" s="100">
        <f t="shared" si="22"/>
        <v>0.93</v>
      </c>
      <c r="K63" s="85">
        <f t="shared" si="33"/>
        <v>0.77</v>
      </c>
      <c r="L63" s="84">
        <f t="shared" si="28"/>
        <v>0.16</v>
      </c>
      <c r="M63" s="81">
        <f t="shared" si="5"/>
        <v>0.72</v>
      </c>
      <c r="N63" s="85">
        <f t="shared" si="11"/>
        <v>0.77</v>
      </c>
      <c r="O63" s="86">
        <f t="shared" si="29"/>
        <v>-0.05</v>
      </c>
      <c r="P63" s="100">
        <f t="shared" si="6"/>
        <v>0.78500000000000003</v>
      </c>
      <c r="Q63" s="86">
        <f t="shared" si="36"/>
        <v>0.73499999999999999</v>
      </c>
      <c r="R63" s="103">
        <f t="shared" si="36"/>
        <v>0.05</v>
      </c>
      <c r="S63" s="103">
        <f t="shared" si="7"/>
        <v>0.78500000000000003</v>
      </c>
      <c r="T63" s="103">
        <f t="shared" si="37"/>
        <v>0.73499999999999999</v>
      </c>
      <c r="U63" s="103">
        <f t="shared" si="37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2"/>
        <v>1.075</v>
      </c>
      <c r="E64" s="86">
        <f>E52+0.005</f>
        <v>1.0249999999999999</v>
      </c>
      <c r="F64" s="84">
        <f t="shared" si="23"/>
        <v>0.05</v>
      </c>
      <c r="G64" s="81">
        <f t="shared" si="1"/>
        <v>1.44</v>
      </c>
      <c r="H64" s="85">
        <f t="shared" si="20"/>
        <v>1.69</v>
      </c>
      <c r="I64" s="86">
        <f t="shared" si="3"/>
        <v>-0.25</v>
      </c>
      <c r="J64" s="100">
        <f t="shared" si="22"/>
        <v>2.0299999999999998</v>
      </c>
      <c r="K64" s="85">
        <f t="shared" si="33"/>
        <v>1.69</v>
      </c>
      <c r="L64" s="84">
        <f t="shared" si="28"/>
        <v>0.34</v>
      </c>
      <c r="M64" s="81">
        <f t="shared" si="5"/>
        <v>1.49</v>
      </c>
      <c r="N64" s="85">
        <f t="shared" si="11"/>
        <v>1.69</v>
      </c>
      <c r="O64" s="86">
        <f t="shared" si="29"/>
        <v>-0.2</v>
      </c>
      <c r="P64" s="100">
        <f t="shared" si="6"/>
        <v>1.075</v>
      </c>
      <c r="Q64" s="86">
        <f t="shared" si="36"/>
        <v>1.0249999999999999</v>
      </c>
      <c r="R64" s="103">
        <f t="shared" si="36"/>
        <v>0.05</v>
      </c>
      <c r="S64" s="103">
        <f t="shared" si="7"/>
        <v>1.075</v>
      </c>
      <c r="T64" s="103">
        <f t="shared" si="37"/>
        <v>1.0249999999999999</v>
      </c>
      <c r="U64" s="103">
        <f t="shared" si="37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2"/>
        <v>1.0649999999999999</v>
      </c>
      <c r="E65" s="86">
        <f>E53+0.005</f>
        <v>1.0149999999999999</v>
      </c>
      <c r="F65" s="84">
        <f t="shared" si="23"/>
        <v>0.05</v>
      </c>
      <c r="G65" s="81">
        <f t="shared" si="1"/>
        <v>1.41</v>
      </c>
      <c r="H65" s="85">
        <f>K65</f>
        <v>1.69</v>
      </c>
      <c r="I65" s="86">
        <f t="shared" si="3"/>
        <v>-0.28000000000000003</v>
      </c>
      <c r="J65" s="100">
        <f t="shared" si="22"/>
        <v>2.0299999999999998</v>
      </c>
      <c r="K65" s="85">
        <f t="shared" si="33"/>
        <v>1.69</v>
      </c>
      <c r="L65" s="84">
        <f t="shared" si="28"/>
        <v>0.34</v>
      </c>
      <c r="M65" s="81">
        <f t="shared" si="5"/>
        <v>1.49</v>
      </c>
      <c r="N65" s="85">
        <f t="shared" si="11"/>
        <v>1.69</v>
      </c>
      <c r="O65" s="86">
        <f t="shared" si="29"/>
        <v>-0.2</v>
      </c>
      <c r="P65" s="100">
        <f t="shared" si="6"/>
        <v>1.0649999999999999</v>
      </c>
      <c r="Q65" s="86">
        <f t="shared" si="36"/>
        <v>1.0149999999999999</v>
      </c>
      <c r="R65" s="103">
        <f t="shared" si="36"/>
        <v>0.05</v>
      </c>
      <c r="S65" s="103">
        <f t="shared" si="7"/>
        <v>1.0649999999999999</v>
      </c>
      <c r="T65" s="103">
        <f t="shared" si="37"/>
        <v>1.0149999999999999</v>
      </c>
      <c r="U65" s="103">
        <f t="shared" si="37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2"/>
        <v>0.55000000000000004</v>
      </c>
      <c r="E66" s="86">
        <f>E54+0.005</f>
        <v>0.5</v>
      </c>
      <c r="F66" s="84">
        <f t="shared" si="23"/>
        <v>0.05</v>
      </c>
      <c r="G66" s="81">
        <f t="shared" si="1"/>
        <v>0.38999999999999996</v>
      </c>
      <c r="H66" s="85">
        <f t="shared" si="20"/>
        <v>0.55999999999999994</v>
      </c>
      <c r="I66" s="86">
        <f t="shared" si="3"/>
        <v>-0.16999999999999998</v>
      </c>
      <c r="J66" s="100">
        <f t="shared" si="22"/>
        <v>0.65999999999999992</v>
      </c>
      <c r="K66" s="85">
        <f t="shared" si="33"/>
        <v>0.55999999999999994</v>
      </c>
      <c r="L66" s="84">
        <f t="shared" si="28"/>
        <v>0.1</v>
      </c>
      <c r="M66" s="81">
        <f t="shared" si="5"/>
        <v>0.5099999999999999</v>
      </c>
      <c r="N66" s="85">
        <f t="shared" si="11"/>
        <v>0.55999999999999994</v>
      </c>
      <c r="O66" s="86">
        <f t="shared" si="29"/>
        <v>-0.05</v>
      </c>
      <c r="P66" s="100">
        <f t="shared" si="6"/>
        <v>0.55000000000000004</v>
      </c>
      <c r="Q66" s="86">
        <f t="shared" si="36"/>
        <v>0.5</v>
      </c>
      <c r="R66" s="103">
        <f t="shared" si="36"/>
        <v>0.05</v>
      </c>
      <c r="S66" s="103">
        <f t="shared" si="7"/>
        <v>0.55000000000000004</v>
      </c>
      <c r="T66" s="103">
        <f t="shared" si="37"/>
        <v>0.5</v>
      </c>
      <c r="U66" s="103">
        <f t="shared" si="37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2"/>
        <v>0.31</v>
      </c>
      <c r="E67" s="83">
        <f t="shared" ref="E67:E98" si="38">E55+Y67+AA67</f>
        <v>0.31</v>
      </c>
      <c r="F67" s="88">
        <f t="shared" si="23"/>
        <v>0</v>
      </c>
      <c r="G67" s="102">
        <f t="shared" si="1"/>
        <v>0.26500000000000001</v>
      </c>
      <c r="H67" s="82">
        <f t="shared" si="20"/>
        <v>0.35</v>
      </c>
      <c r="I67" s="83">
        <f t="shared" si="3"/>
        <v>-8.4999999999999992E-2</v>
      </c>
      <c r="J67" s="101">
        <f t="shared" si="22"/>
        <v>0.37</v>
      </c>
      <c r="K67" s="82">
        <f t="shared" si="33"/>
        <v>0.35</v>
      </c>
      <c r="L67" s="88">
        <f t="shared" si="28"/>
        <v>0.02</v>
      </c>
      <c r="M67" s="102">
        <f t="shared" si="5"/>
        <v>0.30499999999999999</v>
      </c>
      <c r="N67" s="82">
        <f t="shared" si="11"/>
        <v>0.35</v>
      </c>
      <c r="O67" s="83">
        <f t="shared" si="29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9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2"/>
        <v>0.29000000000000004</v>
      </c>
      <c r="E68" s="86">
        <f t="shared" si="38"/>
        <v>0.29000000000000004</v>
      </c>
      <c r="F68" s="84">
        <f t="shared" si="23"/>
        <v>0</v>
      </c>
      <c r="G68" s="81">
        <f t="shared" si="1"/>
        <v>0.23499999999999999</v>
      </c>
      <c r="H68" s="85">
        <f t="shared" si="20"/>
        <v>0.3</v>
      </c>
      <c r="I68" s="86">
        <f t="shared" si="3"/>
        <v>-6.5000000000000002E-2</v>
      </c>
      <c r="J68" s="100">
        <f t="shared" si="22"/>
        <v>0.32</v>
      </c>
      <c r="K68" s="85">
        <f t="shared" si="33"/>
        <v>0.3</v>
      </c>
      <c r="L68" s="84">
        <f t="shared" si="28"/>
        <v>0.02</v>
      </c>
      <c r="M68" s="81">
        <f t="shared" si="5"/>
        <v>0.26500000000000001</v>
      </c>
      <c r="N68" s="85">
        <f t="shared" si="11"/>
        <v>0.3</v>
      </c>
      <c r="O68" s="86">
        <f t="shared" si="29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9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2"/>
        <v>0.29750000000000004</v>
      </c>
      <c r="E69" s="86">
        <f t="shared" si="38"/>
        <v>0.30000000000000004</v>
      </c>
      <c r="F69" s="84">
        <f t="shared" si="23"/>
        <v>-2.5000000000000001E-3</v>
      </c>
      <c r="G69" s="81">
        <f t="shared" si="1"/>
        <v>0.28500000000000003</v>
      </c>
      <c r="H69" s="85">
        <f t="shared" si="20"/>
        <v>0.34</v>
      </c>
      <c r="I69" s="86">
        <f t="shared" si="3"/>
        <v>-5.5000000000000007E-2</v>
      </c>
      <c r="J69" s="100">
        <f t="shared" si="22"/>
        <v>0.36000000000000004</v>
      </c>
      <c r="K69" s="85">
        <f t="shared" si="33"/>
        <v>0.34</v>
      </c>
      <c r="L69" s="84">
        <f t="shared" si="28"/>
        <v>0.02</v>
      </c>
      <c r="M69" s="81">
        <f t="shared" si="5"/>
        <v>0.30500000000000005</v>
      </c>
      <c r="N69" s="85">
        <f t="shared" si="11"/>
        <v>0.34</v>
      </c>
      <c r="O69" s="86">
        <f t="shared" si="29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9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2"/>
        <v>0.3125</v>
      </c>
      <c r="E70" s="86">
        <f t="shared" si="38"/>
        <v>0.315</v>
      </c>
      <c r="F70" s="84">
        <f t="shared" si="23"/>
        <v>-2.5000000000000001E-3</v>
      </c>
      <c r="G70" s="81">
        <f t="shared" si="1"/>
        <v>0.36</v>
      </c>
      <c r="H70" s="85">
        <f t="shared" si="20"/>
        <v>0.38</v>
      </c>
      <c r="I70" s="86">
        <f t="shared" si="3"/>
        <v>-0.02</v>
      </c>
      <c r="J70" s="100">
        <f t="shared" si="22"/>
        <v>0.4</v>
      </c>
      <c r="K70" s="85">
        <f t="shared" si="33"/>
        <v>0.38</v>
      </c>
      <c r="L70" s="84">
        <f t="shared" si="28"/>
        <v>0.02</v>
      </c>
      <c r="M70" s="81">
        <f t="shared" si="5"/>
        <v>0.36</v>
      </c>
      <c r="N70" s="85">
        <f t="shared" si="11"/>
        <v>0.38</v>
      </c>
      <c r="O70" s="86">
        <f t="shared" si="29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9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2"/>
        <v>0.31</v>
      </c>
      <c r="E71" s="86">
        <f t="shared" si="38"/>
        <v>0.315</v>
      </c>
      <c r="F71" s="84">
        <f t="shared" si="23"/>
        <v>-5.0000000000000001E-3</v>
      </c>
      <c r="G71" s="81">
        <f t="shared" si="1"/>
        <v>0.36</v>
      </c>
      <c r="H71" s="85">
        <f t="shared" si="20"/>
        <v>0.38</v>
      </c>
      <c r="I71" s="86">
        <f t="shared" si="3"/>
        <v>-0.02</v>
      </c>
      <c r="J71" s="100">
        <f t="shared" si="22"/>
        <v>0.39500000000000002</v>
      </c>
      <c r="K71" s="85">
        <f t="shared" si="33"/>
        <v>0.38</v>
      </c>
      <c r="L71" s="84">
        <f t="shared" si="28"/>
        <v>1.4999999999999999E-2</v>
      </c>
      <c r="M71" s="81">
        <f t="shared" si="5"/>
        <v>0.36</v>
      </c>
      <c r="N71" s="85">
        <f t="shared" si="11"/>
        <v>0.38</v>
      </c>
      <c r="O71" s="86">
        <f t="shared" si="29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9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2"/>
        <v>0.28500000000000003</v>
      </c>
      <c r="E72" s="86">
        <f t="shared" si="38"/>
        <v>0.29000000000000004</v>
      </c>
      <c r="F72" s="84">
        <f t="shared" si="23"/>
        <v>-5.0000000000000001E-3</v>
      </c>
      <c r="G72" s="81">
        <f t="shared" si="1"/>
        <v>0.29000000000000004</v>
      </c>
      <c r="H72" s="85">
        <f t="shared" si="20"/>
        <v>0.33</v>
      </c>
      <c r="I72" s="86">
        <f t="shared" si="3"/>
        <v>-0.04</v>
      </c>
      <c r="J72" s="100">
        <f t="shared" si="22"/>
        <v>0.34500000000000003</v>
      </c>
      <c r="K72" s="85">
        <f t="shared" si="33"/>
        <v>0.33</v>
      </c>
      <c r="L72" s="84">
        <f t="shared" si="28"/>
        <v>1.4999999999999999E-2</v>
      </c>
      <c r="M72" s="81">
        <f t="shared" si="5"/>
        <v>0.31</v>
      </c>
      <c r="N72" s="85">
        <f t="shared" si="11"/>
        <v>0.33</v>
      </c>
      <c r="O72" s="86">
        <f t="shared" si="29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9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2"/>
        <v>0.34500000000000003</v>
      </c>
      <c r="E73" s="86">
        <f t="shared" si="38"/>
        <v>0.35000000000000003</v>
      </c>
      <c r="F73" s="84">
        <f t="shared" si="23"/>
        <v>-5.0000000000000001E-3</v>
      </c>
      <c r="G73" s="81">
        <f t="shared" si="1"/>
        <v>0.28500000000000003</v>
      </c>
      <c r="H73" s="85">
        <f t="shared" si="20"/>
        <v>0.37</v>
      </c>
      <c r="I73" s="86">
        <f t="shared" si="3"/>
        <v>-8.4999999999999992E-2</v>
      </c>
      <c r="J73" s="100">
        <f t="shared" si="22"/>
        <v>0.38</v>
      </c>
      <c r="K73" s="85">
        <f t="shared" si="33"/>
        <v>0.37</v>
      </c>
      <c r="L73" s="84">
        <f t="shared" si="28"/>
        <v>0.01</v>
      </c>
      <c r="M73" s="81">
        <f t="shared" si="5"/>
        <v>0.315</v>
      </c>
      <c r="N73" s="85">
        <f t="shared" si="11"/>
        <v>0.37</v>
      </c>
      <c r="O73" s="86">
        <f t="shared" si="29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9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2"/>
        <v>0.45</v>
      </c>
      <c r="E74" s="83">
        <f>E62</f>
        <v>0.4</v>
      </c>
      <c r="F74" s="88">
        <f t="shared" si="23"/>
        <v>0.05</v>
      </c>
      <c r="G74" s="102">
        <f t="shared" ref="G74:G137" si="40">H74+I74</f>
        <v>0.32500000000000007</v>
      </c>
      <c r="H74" s="82">
        <f t="shared" si="20"/>
        <v>0.49500000000000005</v>
      </c>
      <c r="I74" s="83">
        <f t="shared" ref="I74:I137" si="41">O74+Z74</f>
        <v>-0.16999999999999998</v>
      </c>
      <c r="J74" s="101">
        <f t="shared" ref="J74:J105" si="42">K74+L74</f>
        <v>0.55500000000000005</v>
      </c>
      <c r="K74" s="82">
        <f t="shared" si="33"/>
        <v>0.49500000000000005</v>
      </c>
      <c r="L74" s="88">
        <f t="shared" si="28"/>
        <v>0.06</v>
      </c>
      <c r="M74" s="102">
        <f t="shared" ref="M74:M137" si="43">N74+O74</f>
        <v>0.44500000000000006</v>
      </c>
      <c r="N74" s="82">
        <f t="shared" si="11"/>
        <v>0.49500000000000005</v>
      </c>
      <c r="O74" s="83">
        <f t="shared" si="29"/>
        <v>-0.05</v>
      </c>
      <c r="P74" s="101">
        <f t="shared" ref="P74:P137" si="44">Q74+R74</f>
        <v>0.45</v>
      </c>
      <c r="Q74" s="83">
        <f t="shared" ref="Q74:R78" si="45">E74</f>
        <v>0.4</v>
      </c>
      <c r="R74" s="107">
        <f t="shared" si="45"/>
        <v>0.05</v>
      </c>
      <c r="S74" s="107">
        <f t="shared" ref="S74:S137" si="46">T74+U74</f>
        <v>0.45</v>
      </c>
      <c r="T74" s="107">
        <f t="shared" ref="T74:U78" si="47">E74</f>
        <v>0.4</v>
      </c>
      <c r="U74" s="107">
        <f t="shared" si="47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8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2"/>
        <v>0.78500000000000003</v>
      </c>
      <c r="E75" s="86">
        <f>E63</f>
        <v>0.73499999999999999</v>
      </c>
      <c r="F75" s="84">
        <f t="shared" si="23"/>
        <v>0.05</v>
      </c>
      <c r="G75" s="81">
        <f t="shared" si="40"/>
        <v>0.85</v>
      </c>
      <c r="H75" s="85">
        <f t="shared" si="20"/>
        <v>0.98</v>
      </c>
      <c r="I75" s="86">
        <f t="shared" si="41"/>
        <v>-0.13</v>
      </c>
      <c r="J75" s="100">
        <f t="shared" si="42"/>
        <v>1.1399999999999999</v>
      </c>
      <c r="K75" s="85">
        <v>0.98</v>
      </c>
      <c r="L75" s="84">
        <f t="shared" ref="L75:L106" si="49">L63</f>
        <v>0.16</v>
      </c>
      <c r="M75" s="81">
        <f t="shared" si="43"/>
        <v>0.92999999999999994</v>
      </c>
      <c r="N75" s="85">
        <f t="shared" si="11"/>
        <v>0.98</v>
      </c>
      <c r="O75" s="86">
        <f t="shared" si="29"/>
        <v>-0.05</v>
      </c>
      <c r="P75" s="100">
        <f t="shared" si="44"/>
        <v>0.78500000000000003</v>
      </c>
      <c r="Q75" s="86">
        <f t="shared" si="45"/>
        <v>0.73499999999999999</v>
      </c>
      <c r="R75" s="103">
        <f t="shared" si="45"/>
        <v>0.05</v>
      </c>
      <c r="S75" s="103">
        <f t="shared" si="46"/>
        <v>0.78500000000000003</v>
      </c>
      <c r="T75" s="103">
        <f t="shared" si="47"/>
        <v>0.73499999999999999</v>
      </c>
      <c r="U75" s="103">
        <f t="shared" si="47"/>
        <v>0.05</v>
      </c>
      <c r="V75">
        <v>-0.05</v>
      </c>
      <c r="W75">
        <v>0</v>
      </c>
      <c r="X75">
        <v>0.01</v>
      </c>
      <c r="Y75">
        <v>0.01</v>
      </c>
      <c r="Z75">
        <f t="shared" si="48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2"/>
        <v>1.075</v>
      </c>
      <c r="E76" s="86">
        <f>E64</f>
        <v>1.0249999999999999</v>
      </c>
      <c r="F76" s="84">
        <f t="shared" si="23"/>
        <v>0.05</v>
      </c>
      <c r="G76" s="81">
        <f t="shared" si="40"/>
        <v>1.35</v>
      </c>
      <c r="H76" s="85">
        <f t="shared" si="20"/>
        <v>1.6</v>
      </c>
      <c r="I76" s="86">
        <f t="shared" si="41"/>
        <v>-0.25</v>
      </c>
      <c r="J76" s="100">
        <f t="shared" si="42"/>
        <v>1.9400000000000002</v>
      </c>
      <c r="K76" s="85">
        <v>1.6</v>
      </c>
      <c r="L76" s="84">
        <f t="shared" si="49"/>
        <v>0.34</v>
      </c>
      <c r="M76" s="81">
        <f t="shared" si="43"/>
        <v>1.4000000000000001</v>
      </c>
      <c r="N76" s="85">
        <f t="shared" si="11"/>
        <v>1.6</v>
      </c>
      <c r="O76" s="86">
        <f t="shared" si="29"/>
        <v>-0.2</v>
      </c>
      <c r="P76" s="100">
        <f t="shared" si="44"/>
        <v>1.075</v>
      </c>
      <c r="Q76" s="86">
        <f t="shared" si="45"/>
        <v>1.0249999999999999</v>
      </c>
      <c r="R76" s="103">
        <f t="shared" si="45"/>
        <v>0.05</v>
      </c>
      <c r="S76" s="103">
        <f t="shared" si="46"/>
        <v>1.075</v>
      </c>
      <c r="T76" s="103">
        <f t="shared" si="47"/>
        <v>1.0249999999999999</v>
      </c>
      <c r="U76" s="103">
        <f t="shared" si="47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8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2"/>
        <v>1.0649999999999999</v>
      </c>
      <c r="E77" s="86">
        <f>E65</f>
        <v>1.0149999999999999</v>
      </c>
      <c r="F77" s="84">
        <f t="shared" si="23"/>
        <v>0.05</v>
      </c>
      <c r="G77" s="81">
        <f t="shared" si="40"/>
        <v>1.32</v>
      </c>
      <c r="H77" s="85">
        <f t="shared" si="20"/>
        <v>1.6</v>
      </c>
      <c r="I77" s="86">
        <f t="shared" si="41"/>
        <v>-0.28000000000000003</v>
      </c>
      <c r="J77" s="100">
        <f t="shared" si="42"/>
        <v>1.9400000000000002</v>
      </c>
      <c r="K77" s="85">
        <v>1.6</v>
      </c>
      <c r="L77" s="84">
        <f t="shared" si="49"/>
        <v>0.34</v>
      </c>
      <c r="M77" s="81">
        <f t="shared" si="43"/>
        <v>1.4000000000000001</v>
      </c>
      <c r="N77" s="85">
        <f t="shared" si="11"/>
        <v>1.6</v>
      </c>
      <c r="O77" s="86">
        <f t="shared" si="29"/>
        <v>-0.2</v>
      </c>
      <c r="P77" s="100">
        <f t="shared" si="44"/>
        <v>1.0649999999999999</v>
      </c>
      <c r="Q77" s="86">
        <f t="shared" si="45"/>
        <v>1.0149999999999999</v>
      </c>
      <c r="R77" s="103">
        <f t="shared" si="45"/>
        <v>0.05</v>
      </c>
      <c r="S77" s="103">
        <f t="shared" si="46"/>
        <v>1.0649999999999999</v>
      </c>
      <c r="T77" s="103">
        <f t="shared" si="47"/>
        <v>1.0149999999999999</v>
      </c>
      <c r="U77" s="103">
        <f t="shared" si="47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8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2"/>
        <v>0.55000000000000004</v>
      </c>
      <c r="E78" s="86">
        <f>E66</f>
        <v>0.5</v>
      </c>
      <c r="F78" s="84">
        <f t="shared" si="23"/>
        <v>0.05</v>
      </c>
      <c r="G78" s="81">
        <f t="shared" si="40"/>
        <v>0.39499999999999996</v>
      </c>
      <c r="H78" s="85">
        <f t="shared" si="20"/>
        <v>0.56499999999999995</v>
      </c>
      <c r="I78" s="86">
        <f t="shared" si="41"/>
        <v>-0.16999999999999998</v>
      </c>
      <c r="J78" s="100">
        <f t="shared" si="42"/>
        <v>0.66499999999999992</v>
      </c>
      <c r="K78" s="85">
        <f t="shared" si="33"/>
        <v>0.56499999999999995</v>
      </c>
      <c r="L78" s="84">
        <f t="shared" si="49"/>
        <v>0.1</v>
      </c>
      <c r="M78" s="81">
        <f t="shared" si="43"/>
        <v>0.5149999999999999</v>
      </c>
      <c r="N78" s="85">
        <f t="shared" ref="N78:N141" si="50">K78</f>
        <v>0.56499999999999995</v>
      </c>
      <c r="O78" s="86">
        <f t="shared" si="29"/>
        <v>-0.05</v>
      </c>
      <c r="P78" s="100">
        <f t="shared" si="44"/>
        <v>0.55000000000000004</v>
      </c>
      <c r="Q78" s="86">
        <f t="shared" si="45"/>
        <v>0.5</v>
      </c>
      <c r="R78" s="103">
        <f t="shared" si="45"/>
        <v>0.05</v>
      </c>
      <c r="S78" s="103">
        <f t="shared" si="46"/>
        <v>0.55000000000000004</v>
      </c>
      <c r="T78" s="103">
        <f t="shared" si="47"/>
        <v>0.5</v>
      </c>
      <c r="U78" s="103">
        <f t="shared" si="47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8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2"/>
        <v>0.31</v>
      </c>
      <c r="E79" s="83">
        <f t="shared" si="38"/>
        <v>0.31</v>
      </c>
      <c r="F79" s="88">
        <f t="shared" si="23"/>
        <v>0</v>
      </c>
      <c r="G79" s="102">
        <f t="shared" si="40"/>
        <v>0.26500000000000001</v>
      </c>
      <c r="H79" s="82">
        <f t="shared" si="20"/>
        <v>0.35</v>
      </c>
      <c r="I79" s="83">
        <f t="shared" si="41"/>
        <v>-8.4999999999999992E-2</v>
      </c>
      <c r="J79" s="101">
        <f t="shared" si="42"/>
        <v>0.37</v>
      </c>
      <c r="K79" s="82">
        <f t="shared" si="33"/>
        <v>0.35</v>
      </c>
      <c r="L79" s="88">
        <f t="shared" si="49"/>
        <v>0.02</v>
      </c>
      <c r="M79" s="102">
        <f t="shared" si="43"/>
        <v>0.30499999999999999</v>
      </c>
      <c r="N79" s="82">
        <f t="shared" si="50"/>
        <v>0.35</v>
      </c>
      <c r="O79" s="83">
        <f t="shared" si="29"/>
        <v>-4.4999999999999998E-2</v>
      </c>
      <c r="P79" s="101">
        <f t="shared" si="44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6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1">VLOOKUP(MONTH(A79),tblMthAdj,4,FALSE)</f>
        <v>-4.4999999999999998E-2</v>
      </c>
      <c r="W79">
        <v>0</v>
      </c>
      <c r="Z79">
        <f t="shared" si="48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2"/>
        <v>0.29000000000000004</v>
      </c>
      <c r="E80" s="86">
        <f t="shared" si="38"/>
        <v>0.29000000000000004</v>
      </c>
      <c r="F80" s="84">
        <f t="shared" si="23"/>
        <v>0</v>
      </c>
      <c r="G80" s="81">
        <f t="shared" si="40"/>
        <v>0.23499999999999999</v>
      </c>
      <c r="H80" s="85">
        <f t="shared" si="20"/>
        <v>0.3</v>
      </c>
      <c r="I80" s="86">
        <f t="shared" si="41"/>
        <v>-6.5000000000000002E-2</v>
      </c>
      <c r="J80" s="100">
        <f t="shared" si="42"/>
        <v>0.32</v>
      </c>
      <c r="K80" s="85">
        <f t="shared" si="33"/>
        <v>0.3</v>
      </c>
      <c r="L80" s="84">
        <f t="shared" si="49"/>
        <v>0.02</v>
      </c>
      <c r="M80" s="81">
        <f t="shared" si="43"/>
        <v>0.26500000000000001</v>
      </c>
      <c r="N80" s="85">
        <f t="shared" si="50"/>
        <v>0.3</v>
      </c>
      <c r="O80" s="86">
        <f t="shared" si="29"/>
        <v>-3.5000000000000003E-2</v>
      </c>
      <c r="P80" s="100">
        <f t="shared" si="44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6"/>
        <v>0.19500000000000001</v>
      </c>
      <c r="T80" s="103">
        <f>[1]CGT_CNG!E80</f>
        <v>0.185</v>
      </c>
      <c r="U80" s="103">
        <f>[1]CGT_CNG!F80</f>
        <v>0.01</v>
      </c>
      <c r="V80">
        <f t="shared" si="51"/>
        <v>-3.5000000000000003E-2</v>
      </c>
      <c r="W80">
        <v>0</v>
      </c>
      <c r="Z80">
        <f t="shared" si="48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2"/>
        <v>0.29750000000000004</v>
      </c>
      <c r="E81" s="86">
        <f t="shared" si="38"/>
        <v>0.30000000000000004</v>
      </c>
      <c r="F81" s="84">
        <f t="shared" si="23"/>
        <v>-2.5000000000000001E-3</v>
      </c>
      <c r="G81" s="81">
        <f t="shared" si="40"/>
        <v>0.28500000000000003</v>
      </c>
      <c r="H81" s="85">
        <f t="shared" si="20"/>
        <v>0.34</v>
      </c>
      <c r="I81" s="86">
        <f t="shared" si="41"/>
        <v>-5.5000000000000007E-2</v>
      </c>
      <c r="J81" s="100">
        <f t="shared" si="42"/>
        <v>0.36000000000000004</v>
      </c>
      <c r="K81" s="85">
        <f t="shared" si="33"/>
        <v>0.34</v>
      </c>
      <c r="L81" s="84">
        <f t="shared" si="49"/>
        <v>0.02</v>
      </c>
      <c r="M81" s="81">
        <f t="shared" si="43"/>
        <v>0.30500000000000005</v>
      </c>
      <c r="N81" s="85">
        <f t="shared" si="50"/>
        <v>0.34</v>
      </c>
      <c r="O81" s="86">
        <f t="shared" si="29"/>
        <v>-3.5000000000000003E-2</v>
      </c>
      <c r="P81" s="100">
        <f t="shared" si="44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6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1"/>
        <v>-3.5000000000000003E-2</v>
      </c>
      <c r="W81">
        <v>0</v>
      </c>
      <c r="Z81">
        <f t="shared" si="48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2"/>
        <v>0.3125</v>
      </c>
      <c r="E82" s="86">
        <f t="shared" si="38"/>
        <v>0.315</v>
      </c>
      <c r="F82" s="84">
        <f t="shared" si="23"/>
        <v>-2.5000000000000001E-3</v>
      </c>
      <c r="G82" s="81">
        <f t="shared" si="40"/>
        <v>0.36</v>
      </c>
      <c r="H82" s="85">
        <f t="shared" si="20"/>
        <v>0.38</v>
      </c>
      <c r="I82" s="86">
        <f t="shared" si="41"/>
        <v>-0.02</v>
      </c>
      <c r="J82" s="100">
        <f t="shared" si="42"/>
        <v>0.4</v>
      </c>
      <c r="K82" s="85">
        <f t="shared" si="33"/>
        <v>0.38</v>
      </c>
      <c r="L82" s="84">
        <f t="shared" si="49"/>
        <v>0.02</v>
      </c>
      <c r="M82" s="81">
        <f t="shared" si="43"/>
        <v>0.36</v>
      </c>
      <c r="N82" s="85">
        <f t="shared" si="50"/>
        <v>0.38</v>
      </c>
      <c r="O82" s="86">
        <f t="shared" si="29"/>
        <v>-0.02</v>
      </c>
      <c r="P82" s="100">
        <f t="shared" si="44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6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1"/>
        <v>-0.02</v>
      </c>
      <c r="W82">
        <v>0</v>
      </c>
      <c r="Z82">
        <f t="shared" si="48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2"/>
        <v>0.31</v>
      </c>
      <c r="E83" s="86">
        <f t="shared" si="38"/>
        <v>0.315</v>
      </c>
      <c r="F83" s="84">
        <f t="shared" si="23"/>
        <v>-5.0000000000000001E-3</v>
      </c>
      <c r="G83" s="81">
        <f t="shared" si="40"/>
        <v>0.36</v>
      </c>
      <c r="H83" s="85">
        <f t="shared" si="20"/>
        <v>0.38</v>
      </c>
      <c r="I83" s="86">
        <f t="shared" si="41"/>
        <v>-0.02</v>
      </c>
      <c r="J83" s="100">
        <f t="shared" si="42"/>
        <v>0.39500000000000002</v>
      </c>
      <c r="K83" s="85">
        <f t="shared" si="33"/>
        <v>0.38</v>
      </c>
      <c r="L83" s="84">
        <f t="shared" si="49"/>
        <v>1.4999999999999999E-2</v>
      </c>
      <c r="M83" s="81">
        <f t="shared" si="43"/>
        <v>0.36</v>
      </c>
      <c r="N83" s="85">
        <f t="shared" si="50"/>
        <v>0.38</v>
      </c>
      <c r="O83" s="86">
        <f t="shared" si="29"/>
        <v>-0.02</v>
      </c>
      <c r="P83" s="100">
        <f t="shared" si="44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6"/>
        <v>0.2225</v>
      </c>
      <c r="T83" s="103">
        <f>[1]CGT_CNG!E83</f>
        <v>0.21</v>
      </c>
      <c r="U83" s="103">
        <f>[1]CGT_CNG!F83</f>
        <v>1.2500000000000001E-2</v>
      </c>
      <c r="V83">
        <f t="shared" si="51"/>
        <v>-0.02</v>
      </c>
      <c r="W83">
        <v>0</v>
      </c>
      <c r="Z83">
        <f t="shared" si="48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2"/>
        <v>0.28500000000000003</v>
      </c>
      <c r="E84" s="86">
        <f t="shared" si="38"/>
        <v>0.29000000000000004</v>
      </c>
      <c r="F84" s="84">
        <f t="shared" si="23"/>
        <v>-5.0000000000000001E-3</v>
      </c>
      <c r="G84" s="81">
        <f t="shared" si="40"/>
        <v>0.29000000000000004</v>
      </c>
      <c r="H84" s="85">
        <f t="shared" si="20"/>
        <v>0.33</v>
      </c>
      <c r="I84" s="86">
        <f t="shared" si="41"/>
        <v>-0.04</v>
      </c>
      <c r="J84" s="100">
        <f t="shared" si="42"/>
        <v>0.34500000000000003</v>
      </c>
      <c r="K84" s="85">
        <f t="shared" si="33"/>
        <v>0.33</v>
      </c>
      <c r="L84" s="84">
        <f t="shared" si="49"/>
        <v>1.4999999999999999E-2</v>
      </c>
      <c r="M84" s="81">
        <f t="shared" si="43"/>
        <v>0.31</v>
      </c>
      <c r="N84" s="85">
        <f t="shared" si="50"/>
        <v>0.33</v>
      </c>
      <c r="O84" s="86">
        <f t="shared" si="29"/>
        <v>-0.02</v>
      </c>
      <c r="P84" s="100">
        <f t="shared" si="44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6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1"/>
        <v>-0.02</v>
      </c>
      <c r="W84">
        <v>0</v>
      </c>
      <c r="Z84">
        <f t="shared" si="48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2"/>
        <v>0.34500000000000003</v>
      </c>
      <c r="E85" s="86">
        <f t="shared" si="38"/>
        <v>0.35000000000000003</v>
      </c>
      <c r="F85" s="84">
        <f t="shared" si="23"/>
        <v>-5.0000000000000001E-3</v>
      </c>
      <c r="G85" s="81">
        <f t="shared" si="40"/>
        <v>0.28500000000000003</v>
      </c>
      <c r="H85" s="85">
        <f t="shared" si="20"/>
        <v>0.37</v>
      </c>
      <c r="I85" s="86">
        <f t="shared" si="41"/>
        <v>-8.4999999999999992E-2</v>
      </c>
      <c r="J85" s="100">
        <f t="shared" si="42"/>
        <v>0.38</v>
      </c>
      <c r="K85" s="85">
        <f t="shared" si="33"/>
        <v>0.37</v>
      </c>
      <c r="L85" s="84">
        <f t="shared" si="49"/>
        <v>0.01</v>
      </c>
      <c r="M85" s="81">
        <f t="shared" si="43"/>
        <v>0.315</v>
      </c>
      <c r="N85" s="85">
        <f t="shared" si="50"/>
        <v>0.37</v>
      </c>
      <c r="O85" s="86">
        <f t="shared" si="29"/>
        <v>-5.5E-2</v>
      </c>
      <c r="P85" s="100">
        <f t="shared" si="44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6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1"/>
        <v>-5.5E-2</v>
      </c>
      <c r="W85">
        <v>0</v>
      </c>
      <c r="Z85">
        <f t="shared" si="48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2"/>
        <v>0.45</v>
      </c>
      <c r="E86" s="83">
        <f t="shared" si="38"/>
        <v>0.4</v>
      </c>
      <c r="F86" s="88">
        <f t="shared" si="23"/>
        <v>0.05</v>
      </c>
      <c r="G86" s="102">
        <f t="shared" si="40"/>
        <v>0.32500000000000007</v>
      </c>
      <c r="H86" s="82">
        <f t="shared" si="20"/>
        <v>0.49500000000000005</v>
      </c>
      <c r="I86" s="83">
        <f t="shared" si="41"/>
        <v>-0.16999999999999998</v>
      </c>
      <c r="J86" s="101">
        <f t="shared" si="42"/>
        <v>0.55500000000000005</v>
      </c>
      <c r="K86" s="82">
        <f t="shared" si="33"/>
        <v>0.49500000000000005</v>
      </c>
      <c r="L86" s="88">
        <f t="shared" si="49"/>
        <v>0.06</v>
      </c>
      <c r="M86" s="102">
        <f t="shared" si="43"/>
        <v>0.44500000000000006</v>
      </c>
      <c r="N86" s="82">
        <f t="shared" si="50"/>
        <v>0.49500000000000005</v>
      </c>
      <c r="O86" s="83">
        <f t="shared" si="29"/>
        <v>-0.05</v>
      </c>
      <c r="P86" s="101">
        <f t="shared" si="44"/>
        <v>0.45</v>
      </c>
      <c r="Q86" s="83">
        <f t="shared" ref="Q86:R90" si="52">E86</f>
        <v>0.4</v>
      </c>
      <c r="R86" s="107">
        <f t="shared" si="52"/>
        <v>0.05</v>
      </c>
      <c r="S86" s="107">
        <f t="shared" si="46"/>
        <v>0.45</v>
      </c>
      <c r="T86" s="107">
        <f t="shared" ref="T86:U90" si="53">E86</f>
        <v>0.4</v>
      </c>
      <c r="U86" s="107">
        <f t="shared" si="53"/>
        <v>0.05</v>
      </c>
      <c r="V86">
        <v>-0.05</v>
      </c>
      <c r="W86">
        <v>0</v>
      </c>
      <c r="Z86">
        <f t="shared" si="48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2"/>
        <v>0.78500000000000003</v>
      </c>
      <c r="E87" s="86">
        <f t="shared" si="38"/>
        <v>0.73499999999999999</v>
      </c>
      <c r="F87" s="84">
        <f t="shared" si="23"/>
        <v>0.05</v>
      </c>
      <c r="G87" s="81">
        <f t="shared" si="40"/>
        <v>0.85</v>
      </c>
      <c r="H87" s="85">
        <f t="shared" si="20"/>
        <v>0.98</v>
      </c>
      <c r="I87" s="86">
        <f t="shared" si="41"/>
        <v>-0.13</v>
      </c>
      <c r="J87" s="100">
        <f t="shared" si="42"/>
        <v>1.1399999999999999</v>
      </c>
      <c r="K87" s="85">
        <f t="shared" si="33"/>
        <v>0.98</v>
      </c>
      <c r="L87" s="84">
        <f t="shared" si="49"/>
        <v>0.16</v>
      </c>
      <c r="M87" s="81">
        <f t="shared" si="43"/>
        <v>0.92999999999999994</v>
      </c>
      <c r="N87" s="85">
        <f t="shared" si="50"/>
        <v>0.98</v>
      </c>
      <c r="O87" s="86">
        <f t="shared" si="29"/>
        <v>-0.05</v>
      </c>
      <c r="P87" s="100">
        <f t="shared" si="44"/>
        <v>0.78500000000000003</v>
      </c>
      <c r="Q87" s="86">
        <f t="shared" si="52"/>
        <v>0.73499999999999999</v>
      </c>
      <c r="R87" s="103">
        <f t="shared" si="52"/>
        <v>0.05</v>
      </c>
      <c r="S87" s="103">
        <f t="shared" si="46"/>
        <v>0.78500000000000003</v>
      </c>
      <c r="T87" s="103">
        <f t="shared" si="53"/>
        <v>0.73499999999999999</v>
      </c>
      <c r="U87" s="103">
        <f t="shared" si="53"/>
        <v>0.05</v>
      </c>
      <c r="V87">
        <v>-0.05</v>
      </c>
      <c r="W87">
        <v>0</v>
      </c>
      <c r="Z87">
        <f t="shared" si="48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2"/>
        <v>1.075</v>
      </c>
      <c r="E88" s="86">
        <f t="shared" si="38"/>
        <v>1.0249999999999999</v>
      </c>
      <c r="F88" s="84">
        <f t="shared" si="23"/>
        <v>0.05</v>
      </c>
      <c r="G88" s="81">
        <f t="shared" si="40"/>
        <v>1.35</v>
      </c>
      <c r="H88" s="85">
        <f t="shared" si="20"/>
        <v>1.6</v>
      </c>
      <c r="I88" s="86">
        <f t="shared" si="41"/>
        <v>-0.25</v>
      </c>
      <c r="J88" s="100">
        <f t="shared" si="42"/>
        <v>1.9400000000000002</v>
      </c>
      <c r="K88" s="85">
        <f t="shared" si="33"/>
        <v>1.6</v>
      </c>
      <c r="L88" s="84">
        <f t="shared" si="49"/>
        <v>0.34</v>
      </c>
      <c r="M88" s="81">
        <f t="shared" si="43"/>
        <v>1.4000000000000001</v>
      </c>
      <c r="N88" s="85">
        <f t="shared" si="50"/>
        <v>1.6</v>
      </c>
      <c r="O88" s="86">
        <f t="shared" si="29"/>
        <v>-0.2</v>
      </c>
      <c r="P88" s="100">
        <f t="shared" si="44"/>
        <v>1.075</v>
      </c>
      <c r="Q88" s="86">
        <f t="shared" si="52"/>
        <v>1.0249999999999999</v>
      </c>
      <c r="R88" s="103">
        <f t="shared" si="52"/>
        <v>0.05</v>
      </c>
      <c r="S88" s="103">
        <f t="shared" si="46"/>
        <v>1.075</v>
      </c>
      <c r="T88" s="103">
        <f t="shared" si="53"/>
        <v>1.0249999999999999</v>
      </c>
      <c r="U88" s="103">
        <f t="shared" si="53"/>
        <v>0.05</v>
      </c>
      <c r="V88">
        <v>-0.2</v>
      </c>
      <c r="W88">
        <v>0</v>
      </c>
      <c r="Z88">
        <f t="shared" si="48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2"/>
        <v>1.0649999999999999</v>
      </c>
      <c r="E89" s="86">
        <f t="shared" si="38"/>
        <v>1.0149999999999999</v>
      </c>
      <c r="F89" s="84">
        <f t="shared" si="23"/>
        <v>0.05</v>
      </c>
      <c r="G89" s="81">
        <f t="shared" si="40"/>
        <v>1.32</v>
      </c>
      <c r="H89" s="85">
        <f t="shared" si="20"/>
        <v>1.6</v>
      </c>
      <c r="I89" s="86">
        <f t="shared" si="41"/>
        <v>-0.28000000000000003</v>
      </c>
      <c r="J89" s="100">
        <f t="shared" si="42"/>
        <v>1.9400000000000002</v>
      </c>
      <c r="K89" s="85">
        <f t="shared" si="33"/>
        <v>1.6</v>
      </c>
      <c r="L89" s="84">
        <f t="shared" si="49"/>
        <v>0.34</v>
      </c>
      <c r="M89" s="81">
        <f t="shared" si="43"/>
        <v>1.4000000000000001</v>
      </c>
      <c r="N89" s="85">
        <f t="shared" si="50"/>
        <v>1.6</v>
      </c>
      <c r="O89" s="86">
        <f t="shared" si="29"/>
        <v>-0.2</v>
      </c>
      <c r="P89" s="100">
        <f t="shared" si="44"/>
        <v>1.0649999999999999</v>
      </c>
      <c r="Q89" s="86">
        <f t="shared" si="52"/>
        <v>1.0149999999999999</v>
      </c>
      <c r="R89" s="103">
        <f t="shared" si="52"/>
        <v>0.05</v>
      </c>
      <c r="S89" s="103">
        <f t="shared" si="46"/>
        <v>1.0649999999999999</v>
      </c>
      <c r="T89" s="103">
        <f t="shared" si="53"/>
        <v>1.0149999999999999</v>
      </c>
      <c r="U89" s="103">
        <f t="shared" si="53"/>
        <v>0.05</v>
      </c>
      <c r="V89">
        <v>-0.2</v>
      </c>
      <c r="W89">
        <v>0</v>
      </c>
      <c r="Z89">
        <f t="shared" si="48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2"/>
        <v>0.55000000000000004</v>
      </c>
      <c r="E90" s="86">
        <f t="shared" si="38"/>
        <v>0.5</v>
      </c>
      <c r="F90" s="84">
        <f t="shared" si="23"/>
        <v>0.05</v>
      </c>
      <c r="G90" s="81">
        <f t="shared" si="40"/>
        <v>0.39499999999999996</v>
      </c>
      <c r="H90" s="85">
        <f t="shared" si="20"/>
        <v>0.56499999999999995</v>
      </c>
      <c r="I90" s="86">
        <f t="shared" si="41"/>
        <v>-0.16999999999999998</v>
      </c>
      <c r="J90" s="100">
        <f t="shared" si="42"/>
        <v>0.66499999999999992</v>
      </c>
      <c r="K90" s="85">
        <f t="shared" si="33"/>
        <v>0.56499999999999995</v>
      </c>
      <c r="L90" s="84">
        <f t="shared" si="49"/>
        <v>0.1</v>
      </c>
      <c r="M90" s="81">
        <f t="shared" si="43"/>
        <v>0.5149999999999999</v>
      </c>
      <c r="N90" s="85">
        <f t="shared" si="50"/>
        <v>0.56499999999999995</v>
      </c>
      <c r="O90" s="86">
        <f t="shared" si="29"/>
        <v>-0.05</v>
      </c>
      <c r="P90" s="100">
        <f t="shared" si="44"/>
        <v>0.55000000000000004</v>
      </c>
      <c r="Q90" s="86">
        <f t="shared" si="52"/>
        <v>0.5</v>
      </c>
      <c r="R90" s="103">
        <f t="shared" si="52"/>
        <v>0.05</v>
      </c>
      <c r="S90" s="103">
        <f t="shared" si="46"/>
        <v>0.55000000000000004</v>
      </c>
      <c r="T90" s="103">
        <f t="shared" si="53"/>
        <v>0.5</v>
      </c>
      <c r="U90" s="103">
        <f t="shared" si="53"/>
        <v>0.05</v>
      </c>
      <c r="V90">
        <v>-0.05</v>
      </c>
      <c r="W90">
        <v>0</v>
      </c>
      <c r="Z90">
        <f t="shared" si="48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2"/>
        <v>0.31</v>
      </c>
      <c r="E91" s="83">
        <f t="shared" si="38"/>
        <v>0.31</v>
      </c>
      <c r="F91" s="88">
        <f t="shared" si="23"/>
        <v>0</v>
      </c>
      <c r="G91" s="102">
        <f t="shared" si="40"/>
        <v>0.26500000000000001</v>
      </c>
      <c r="H91" s="82">
        <f t="shared" si="20"/>
        <v>0.35</v>
      </c>
      <c r="I91" s="83">
        <f t="shared" si="41"/>
        <v>-8.4999999999999992E-2</v>
      </c>
      <c r="J91" s="101">
        <f t="shared" si="42"/>
        <v>0.37</v>
      </c>
      <c r="K91" s="82">
        <f t="shared" si="33"/>
        <v>0.35</v>
      </c>
      <c r="L91" s="88">
        <f t="shared" si="49"/>
        <v>0.02</v>
      </c>
      <c r="M91" s="102">
        <f t="shared" si="43"/>
        <v>0.30499999999999999</v>
      </c>
      <c r="N91" s="82">
        <f t="shared" si="50"/>
        <v>0.35</v>
      </c>
      <c r="O91" s="83">
        <f t="shared" si="29"/>
        <v>-4.4999999999999998E-2</v>
      </c>
      <c r="P91" s="101">
        <f t="shared" si="44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6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4">VLOOKUP(MONTH(A91),tblMthAdj,4,FALSE)</f>
        <v>-4.4999999999999998E-2</v>
      </c>
      <c r="W91">
        <v>0</v>
      </c>
      <c r="Z91">
        <f t="shared" si="48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2"/>
        <v>0.29000000000000004</v>
      </c>
      <c r="E92" s="86">
        <f t="shared" si="38"/>
        <v>0.29000000000000004</v>
      </c>
      <c r="F92" s="84">
        <f t="shared" si="23"/>
        <v>0</v>
      </c>
      <c r="G92" s="81">
        <f t="shared" si="40"/>
        <v>0.23499999999999999</v>
      </c>
      <c r="H92" s="85">
        <f t="shared" si="20"/>
        <v>0.3</v>
      </c>
      <c r="I92" s="86">
        <f t="shared" si="41"/>
        <v>-6.5000000000000002E-2</v>
      </c>
      <c r="J92" s="100">
        <f t="shared" si="42"/>
        <v>0.32</v>
      </c>
      <c r="K92" s="85">
        <f t="shared" si="33"/>
        <v>0.3</v>
      </c>
      <c r="L92" s="84">
        <f t="shared" si="49"/>
        <v>0.02</v>
      </c>
      <c r="M92" s="81">
        <f t="shared" si="43"/>
        <v>0.26500000000000001</v>
      </c>
      <c r="N92" s="85">
        <f t="shared" si="50"/>
        <v>0.3</v>
      </c>
      <c r="O92" s="86">
        <f t="shared" si="29"/>
        <v>-3.5000000000000003E-2</v>
      </c>
      <c r="P92" s="100">
        <f t="shared" si="44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6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4"/>
        <v>-3.5000000000000003E-2</v>
      </c>
      <c r="W92">
        <v>0</v>
      </c>
      <c r="Z92">
        <f t="shared" si="48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2"/>
        <v>0.29750000000000004</v>
      </c>
      <c r="E93" s="86">
        <f t="shared" si="38"/>
        <v>0.30000000000000004</v>
      </c>
      <c r="F93" s="84">
        <f t="shared" si="23"/>
        <v>-2.5000000000000001E-3</v>
      </c>
      <c r="G93" s="81">
        <f t="shared" si="40"/>
        <v>0.28500000000000003</v>
      </c>
      <c r="H93" s="85">
        <f t="shared" si="20"/>
        <v>0.34</v>
      </c>
      <c r="I93" s="86">
        <f t="shared" si="41"/>
        <v>-5.5000000000000007E-2</v>
      </c>
      <c r="J93" s="100">
        <f t="shared" si="42"/>
        <v>0.36000000000000004</v>
      </c>
      <c r="K93" s="85">
        <f t="shared" si="33"/>
        <v>0.34</v>
      </c>
      <c r="L93" s="84">
        <f t="shared" si="49"/>
        <v>0.02</v>
      </c>
      <c r="M93" s="81">
        <f t="shared" si="43"/>
        <v>0.30500000000000005</v>
      </c>
      <c r="N93" s="85">
        <f t="shared" si="50"/>
        <v>0.34</v>
      </c>
      <c r="O93" s="86">
        <f t="shared" si="29"/>
        <v>-3.5000000000000003E-2</v>
      </c>
      <c r="P93" s="100">
        <f t="shared" si="44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6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4"/>
        <v>-3.5000000000000003E-2</v>
      </c>
      <c r="W93">
        <v>0</v>
      </c>
      <c r="Z93">
        <f t="shared" si="48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2"/>
        <v>0.3125</v>
      </c>
      <c r="E94" s="86">
        <f t="shared" si="38"/>
        <v>0.315</v>
      </c>
      <c r="F94" s="84">
        <f t="shared" si="23"/>
        <v>-2.5000000000000001E-3</v>
      </c>
      <c r="G94" s="81">
        <f t="shared" si="40"/>
        <v>0.36</v>
      </c>
      <c r="H94" s="85">
        <f t="shared" si="20"/>
        <v>0.38</v>
      </c>
      <c r="I94" s="86">
        <f t="shared" si="41"/>
        <v>-0.02</v>
      </c>
      <c r="J94" s="100">
        <f t="shared" si="42"/>
        <v>0.4</v>
      </c>
      <c r="K94" s="85">
        <f t="shared" si="33"/>
        <v>0.38</v>
      </c>
      <c r="L94" s="84">
        <f t="shared" si="49"/>
        <v>0.02</v>
      </c>
      <c r="M94" s="81">
        <f t="shared" si="43"/>
        <v>0.36</v>
      </c>
      <c r="N94" s="85">
        <f t="shared" si="50"/>
        <v>0.38</v>
      </c>
      <c r="O94" s="86">
        <f t="shared" si="29"/>
        <v>-0.02</v>
      </c>
      <c r="P94" s="100">
        <f t="shared" si="44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6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4"/>
        <v>-0.02</v>
      </c>
      <c r="W94">
        <v>0</v>
      </c>
      <c r="Z94">
        <f t="shared" si="48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2"/>
        <v>0.31</v>
      </c>
      <c r="E95" s="86">
        <f t="shared" si="38"/>
        <v>0.315</v>
      </c>
      <c r="F95" s="84">
        <f t="shared" si="23"/>
        <v>-5.0000000000000001E-3</v>
      </c>
      <c r="G95" s="81">
        <f t="shared" si="40"/>
        <v>0.36</v>
      </c>
      <c r="H95" s="85">
        <f t="shared" si="20"/>
        <v>0.38</v>
      </c>
      <c r="I95" s="86">
        <f t="shared" si="41"/>
        <v>-0.02</v>
      </c>
      <c r="J95" s="100">
        <f t="shared" si="42"/>
        <v>0.39500000000000002</v>
      </c>
      <c r="K95" s="85">
        <f t="shared" si="33"/>
        <v>0.38</v>
      </c>
      <c r="L95" s="84">
        <f t="shared" si="49"/>
        <v>1.4999999999999999E-2</v>
      </c>
      <c r="M95" s="81">
        <f t="shared" si="43"/>
        <v>0.36</v>
      </c>
      <c r="N95" s="85">
        <f t="shared" si="50"/>
        <v>0.38</v>
      </c>
      <c r="O95" s="86">
        <f t="shared" ref="O95:O158" si="55">V95</f>
        <v>-0.02</v>
      </c>
      <c r="P95" s="100">
        <f t="shared" si="44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6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4"/>
        <v>-0.02</v>
      </c>
      <c r="W95">
        <v>0</v>
      </c>
      <c r="Z95">
        <f t="shared" si="48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2"/>
        <v>0.28500000000000003</v>
      </c>
      <c r="E96" s="86">
        <f t="shared" si="38"/>
        <v>0.29000000000000004</v>
      </c>
      <c r="F96" s="84">
        <f t="shared" si="23"/>
        <v>-5.0000000000000001E-3</v>
      </c>
      <c r="G96" s="81">
        <f t="shared" si="40"/>
        <v>0.29000000000000004</v>
      </c>
      <c r="H96" s="85">
        <f t="shared" si="20"/>
        <v>0.33</v>
      </c>
      <c r="I96" s="86">
        <f t="shared" si="41"/>
        <v>-0.04</v>
      </c>
      <c r="J96" s="100">
        <f t="shared" si="42"/>
        <v>0.34500000000000003</v>
      </c>
      <c r="K96" s="85">
        <f t="shared" si="33"/>
        <v>0.33</v>
      </c>
      <c r="L96" s="84">
        <f t="shared" si="49"/>
        <v>1.4999999999999999E-2</v>
      </c>
      <c r="M96" s="81">
        <f t="shared" si="43"/>
        <v>0.31</v>
      </c>
      <c r="N96" s="85">
        <f t="shared" si="50"/>
        <v>0.33</v>
      </c>
      <c r="O96" s="86">
        <f t="shared" si="55"/>
        <v>-0.02</v>
      </c>
      <c r="P96" s="100">
        <f t="shared" si="44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6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4"/>
        <v>-0.02</v>
      </c>
      <c r="W96">
        <v>0</v>
      </c>
      <c r="Z96">
        <f t="shared" si="48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2"/>
        <v>0.34500000000000003</v>
      </c>
      <c r="E97" s="86">
        <f t="shared" si="38"/>
        <v>0.35000000000000003</v>
      </c>
      <c r="F97" s="84">
        <f t="shared" si="23"/>
        <v>-5.0000000000000001E-3</v>
      </c>
      <c r="G97" s="81">
        <f t="shared" si="40"/>
        <v>0.28500000000000003</v>
      </c>
      <c r="H97" s="85">
        <f t="shared" si="20"/>
        <v>0.37</v>
      </c>
      <c r="I97" s="86">
        <f t="shared" si="41"/>
        <v>-8.4999999999999992E-2</v>
      </c>
      <c r="J97" s="100">
        <f t="shared" si="42"/>
        <v>0.38</v>
      </c>
      <c r="K97" s="85">
        <f t="shared" si="33"/>
        <v>0.37</v>
      </c>
      <c r="L97" s="84">
        <f t="shared" si="49"/>
        <v>0.01</v>
      </c>
      <c r="M97" s="81">
        <f t="shared" si="43"/>
        <v>0.315</v>
      </c>
      <c r="N97" s="85">
        <f t="shared" si="50"/>
        <v>0.37</v>
      </c>
      <c r="O97" s="86">
        <f t="shared" si="55"/>
        <v>-5.5E-2</v>
      </c>
      <c r="P97" s="100">
        <f t="shared" si="44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6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4"/>
        <v>-5.5E-2</v>
      </c>
      <c r="W97">
        <v>0</v>
      </c>
      <c r="Z97">
        <f t="shared" si="48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2"/>
        <v>0.45</v>
      </c>
      <c r="E98" s="83">
        <f t="shared" si="38"/>
        <v>0.4</v>
      </c>
      <c r="F98" s="88">
        <f t="shared" si="23"/>
        <v>0.05</v>
      </c>
      <c r="G98" s="102">
        <f t="shared" si="40"/>
        <v>0.32500000000000007</v>
      </c>
      <c r="H98" s="82">
        <f t="shared" si="20"/>
        <v>0.49500000000000005</v>
      </c>
      <c r="I98" s="83">
        <f t="shared" si="41"/>
        <v>-0.16999999999999998</v>
      </c>
      <c r="J98" s="101">
        <f t="shared" si="42"/>
        <v>0.55500000000000005</v>
      </c>
      <c r="K98" s="82">
        <f t="shared" si="33"/>
        <v>0.49500000000000005</v>
      </c>
      <c r="L98" s="88">
        <f t="shared" si="49"/>
        <v>0.06</v>
      </c>
      <c r="M98" s="102">
        <f t="shared" si="43"/>
        <v>0.44500000000000006</v>
      </c>
      <c r="N98" s="82">
        <f t="shared" si="50"/>
        <v>0.49500000000000005</v>
      </c>
      <c r="O98" s="83">
        <f t="shared" si="55"/>
        <v>-0.05</v>
      </c>
      <c r="P98" s="101">
        <f t="shared" si="44"/>
        <v>0.45</v>
      </c>
      <c r="Q98" s="83">
        <f t="shared" ref="Q98:R102" si="56">E98</f>
        <v>0.4</v>
      </c>
      <c r="R98" s="107">
        <f t="shared" si="56"/>
        <v>0.05</v>
      </c>
      <c r="S98" s="107">
        <f t="shared" si="46"/>
        <v>0.45</v>
      </c>
      <c r="T98" s="107">
        <f t="shared" ref="T98:U102" si="57">E98</f>
        <v>0.4</v>
      </c>
      <c r="U98" s="107">
        <f t="shared" si="57"/>
        <v>0.05</v>
      </c>
      <c r="V98">
        <v>-0.05</v>
      </c>
      <c r="W98">
        <v>0</v>
      </c>
      <c r="Z98">
        <f t="shared" si="48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2"/>
        <v>0.78500000000000003</v>
      </c>
      <c r="E99" s="86">
        <f t="shared" ref="E99:E130" si="58">E87+Y99+AA99</f>
        <v>0.73499999999999999</v>
      </c>
      <c r="F99" s="84">
        <f t="shared" si="23"/>
        <v>0.05</v>
      </c>
      <c r="G99" s="81">
        <f t="shared" si="40"/>
        <v>0.85</v>
      </c>
      <c r="H99" s="85">
        <f t="shared" si="20"/>
        <v>0.98</v>
      </c>
      <c r="I99" s="86">
        <f t="shared" si="41"/>
        <v>-0.13</v>
      </c>
      <c r="J99" s="100">
        <f t="shared" si="42"/>
        <v>1.1399999999999999</v>
      </c>
      <c r="K99" s="85">
        <f t="shared" si="33"/>
        <v>0.98</v>
      </c>
      <c r="L99" s="84">
        <f t="shared" si="49"/>
        <v>0.16</v>
      </c>
      <c r="M99" s="81">
        <f t="shared" si="43"/>
        <v>0.92999999999999994</v>
      </c>
      <c r="N99" s="85">
        <f t="shared" si="50"/>
        <v>0.98</v>
      </c>
      <c r="O99" s="86">
        <f t="shared" si="55"/>
        <v>-0.05</v>
      </c>
      <c r="P99" s="100">
        <f t="shared" si="44"/>
        <v>0.78500000000000003</v>
      </c>
      <c r="Q99" s="86">
        <f t="shared" si="56"/>
        <v>0.73499999999999999</v>
      </c>
      <c r="R99" s="103">
        <f t="shared" si="56"/>
        <v>0.05</v>
      </c>
      <c r="S99" s="103">
        <f t="shared" si="46"/>
        <v>0.78500000000000003</v>
      </c>
      <c r="T99" s="103">
        <f t="shared" si="57"/>
        <v>0.73499999999999999</v>
      </c>
      <c r="U99" s="103">
        <f t="shared" si="57"/>
        <v>0.05</v>
      </c>
      <c r="V99">
        <v>-0.05</v>
      </c>
      <c r="W99">
        <v>0</v>
      </c>
      <c r="Z99">
        <f t="shared" si="48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2"/>
        <v>1.075</v>
      </c>
      <c r="E100" s="86">
        <f t="shared" si="58"/>
        <v>1.0249999999999999</v>
      </c>
      <c r="F100" s="84">
        <f t="shared" si="23"/>
        <v>0.05</v>
      </c>
      <c r="G100" s="81">
        <f t="shared" si="40"/>
        <v>1.35</v>
      </c>
      <c r="H100" s="85">
        <f t="shared" si="20"/>
        <v>1.6</v>
      </c>
      <c r="I100" s="86">
        <f t="shared" si="41"/>
        <v>-0.25</v>
      </c>
      <c r="J100" s="100">
        <f t="shared" si="42"/>
        <v>1.9400000000000002</v>
      </c>
      <c r="K100" s="85">
        <f t="shared" si="33"/>
        <v>1.6</v>
      </c>
      <c r="L100" s="84">
        <f t="shared" si="49"/>
        <v>0.34</v>
      </c>
      <c r="M100" s="81">
        <f t="shared" si="43"/>
        <v>1.4000000000000001</v>
      </c>
      <c r="N100" s="85">
        <f t="shared" si="50"/>
        <v>1.6</v>
      </c>
      <c r="O100" s="86">
        <f t="shared" si="55"/>
        <v>-0.2</v>
      </c>
      <c r="P100" s="100">
        <f t="shared" si="44"/>
        <v>1.075</v>
      </c>
      <c r="Q100" s="86">
        <f t="shared" si="56"/>
        <v>1.0249999999999999</v>
      </c>
      <c r="R100" s="103">
        <f t="shared" si="56"/>
        <v>0.05</v>
      </c>
      <c r="S100" s="103">
        <f t="shared" si="46"/>
        <v>1.075</v>
      </c>
      <c r="T100" s="103">
        <f t="shared" si="57"/>
        <v>1.0249999999999999</v>
      </c>
      <c r="U100" s="103">
        <f t="shared" si="57"/>
        <v>0.05</v>
      </c>
      <c r="V100">
        <v>-0.2</v>
      </c>
      <c r="W100">
        <v>0</v>
      </c>
      <c r="Z100">
        <f t="shared" si="48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2"/>
        <v>1.0649999999999999</v>
      </c>
      <c r="E101" s="86">
        <f t="shared" si="58"/>
        <v>1.0149999999999999</v>
      </c>
      <c r="F101" s="84">
        <f t="shared" si="23"/>
        <v>0.05</v>
      </c>
      <c r="G101" s="81">
        <f t="shared" si="40"/>
        <v>1.32</v>
      </c>
      <c r="H101" s="85">
        <f t="shared" si="20"/>
        <v>1.6</v>
      </c>
      <c r="I101" s="86">
        <f t="shared" si="41"/>
        <v>-0.28000000000000003</v>
      </c>
      <c r="J101" s="100">
        <f t="shared" si="42"/>
        <v>1.9400000000000002</v>
      </c>
      <c r="K101" s="85">
        <f t="shared" si="33"/>
        <v>1.6</v>
      </c>
      <c r="L101" s="84">
        <f t="shared" si="49"/>
        <v>0.34</v>
      </c>
      <c r="M101" s="81">
        <f t="shared" si="43"/>
        <v>1.4000000000000001</v>
      </c>
      <c r="N101" s="85">
        <f t="shared" si="50"/>
        <v>1.6</v>
      </c>
      <c r="O101" s="86">
        <f t="shared" si="55"/>
        <v>-0.2</v>
      </c>
      <c r="P101" s="100">
        <f t="shared" si="44"/>
        <v>1.0649999999999999</v>
      </c>
      <c r="Q101" s="86">
        <f t="shared" si="56"/>
        <v>1.0149999999999999</v>
      </c>
      <c r="R101" s="103">
        <f t="shared" si="56"/>
        <v>0.05</v>
      </c>
      <c r="S101" s="103">
        <f t="shared" si="46"/>
        <v>1.0649999999999999</v>
      </c>
      <c r="T101" s="103">
        <f t="shared" si="57"/>
        <v>1.0149999999999999</v>
      </c>
      <c r="U101" s="103">
        <f t="shared" si="57"/>
        <v>0.05</v>
      </c>
      <c r="V101">
        <v>-0.2</v>
      </c>
      <c r="W101">
        <v>0</v>
      </c>
      <c r="Z101">
        <f t="shared" si="48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2"/>
        <v>0.55000000000000004</v>
      </c>
      <c r="E102" s="86">
        <f t="shared" si="58"/>
        <v>0.5</v>
      </c>
      <c r="F102" s="84">
        <f t="shared" si="23"/>
        <v>0.05</v>
      </c>
      <c r="G102" s="81">
        <f t="shared" si="40"/>
        <v>0.39499999999999996</v>
      </c>
      <c r="H102" s="85">
        <f t="shared" si="20"/>
        <v>0.56499999999999995</v>
      </c>
      <c r="I102" s="86">
        <f t="shared" si="41"/>
        <v>-0.16999999999999998</v>
      </c>
      <c r="J102" s="100">
        <f t="shared" si="42"/>
        <v>0.66499999999999992</v>
      </c>
      <c r="K102" s="85">
        <f t="shared" si="33"/>
        <v>0.56499999999999995</v>
      </c>
      <c r="L102" s="84">
        <f t="shared" si="49"/>
        <v>0.1</v>
      </c>
      <c r="M102" s="81">
        <f t="shared" si="43"/>
        <v>0.5149999999999999</v>
      </c>
      <c r="N102" s="85">
        <f t="shared" si="50"/>
        <v>0.56499999999999995</v>
      </c>
      <c r="O102" s="86">
        <f t="shared" si="55"/>
        <v>-0.05</v>
      </c>
      <c r="P102" s="100">
        <f t="shared" si="44"/>
        <v>0.55000000000000004</v>
      </c>
      <c r="Q102" s="86">
        <f t="shared" si="56"/>
        <v>0.5</v>
      </c>
      <c r="R102" s="103">
        <f t="shared" si="56"/>
        <v>0.05</v>
      </c>
      <c r="S102" s="103">
        <f t="shared" si="46"/>
        <v>0.55000000000000004</v>
      </c>
      <c r="T102" s="103">
        <f t="shared" si="57"/>
        <v>0.5</v>
      </c>
      <c r="U102" s="103">
        <f t="shared" si="57"/>
        <v>0.05</v>
      </c>
      <c r="V102">
        <v>-0.05</v>
      </c>
      <c r="W102">
        <v>0</v>
      </c>
      <c r="Z102">
        <f t="shared" si="48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2"/>
        <v>0.31</v>
      </c>
      <c r="E103" s="83">
        <f t="shared" si="58"/>
        <v>0.31</v>
      </c>
      <c r="F103" s="88">
        <f t="shared" si="23"/>
        <v>0</v>
      </c>
      <c r="G103" s="102">
        <f t="shared" si="40"/>
        <v>0.26500000000000001</v>
      </c>
      <c r="H103" s="82">
        <f t="shared" ref="H103:H166" si="59">K103</f>
        <v>0.35</v>
      </c>
      <c r="I103" s="83">
        <f t="shared" si="41"/>
        <v>-8.4999999999999992E-2</v>
      </c>
      <c r="J103" s="101">
        <f t="shared" si="42"/>
        <v>0.37</v>
      </c>
      <c r="K103" s="82">
        <f t="shared" si="33"/>
        <v>0.35</v>
      </c>
      <c r="L103" s="88">
        <f t="shared" si="49"/>
        <v>0.02</v>
      </c>
      <c r="M103" s="102">
        <f t="shared" si="43"/>
        <v>0.30499999999999999</v>
      </c>
      <c r="N103" s="82">
        <f t="shared" si="50"/>
        <v>0.35</v>
      </c>
      <c r="O103" s="83">
        <f t="shared" si="55"/>
        <v>-4.4999999999999998E-2</v>
      </c>
      <c r="P103" s="101">
        <f t="shared" si="44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6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0">VLOOKUP(MONTH(A103),tblMthAdj,4,FALSE)</f>
        <v>-4.4999999999999998E-2</v>
      </c>
      <c r="W103">
        <v>0</v>
      </c>
      <c r="Z103">
        <f t="shared" si="48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2"/>
        <v>0.29000000000000004</v>
      </c>
      <c r="E104" s="86">
        <f t="shared" si="58"/>
        <v>0.29000000000000004</v>
      </c>
      <c r="F104" s="84">
        <f t="shared" si="23"/>
        <v>0</v>
      </c>
      <c r="G104" s="81">
        <f t="shared" si="40"/>
        <v>0.23499999999999999</v>
      </c>
      <c r="H104" s="85">
        <f t="shared" si="59"/>
        <v>0.3</v>
      </c>
      <c r="I104" s="86">
        <f t="shared" si="41"/>
        <v>-6.5000000000000002E-2</v>
      </c>
      <c r="J104" s="100">
        <f t="shared" si="42"/>
        <v>0.32</v>
      </c>
      <c r="K104" s="85">
        <f t="shared" si="33"/>
        <v>0.3</v>
      </c>
      <c r="L104" s="84">
        <f t="shared" si="49"/>
        <v>0.02</v>
      </c>
      <c r="M104" s="81">
        <f t="shared" si="43"/>
        <v>0.26500000000000001</v>
      </c>
      <c r="N104" s="85">
        <f t="shared" si="50"/>
        <v>0.3</v>
      </c>
      <c r="O104" s="86">
        <f t="shared" si="55"/>
        <v>-3.5000000000000003E-2</v>
      </c>
      <c r="P104" s="100">
        <f t="shared" si="44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6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0"/>
        <v>-3.5000000000000003E-2</v>
      </c>
      <c r="W104">
        <v>0</v>
      </c>
      <c r="Z104">
        <f t="shared" si="48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2"/>
        <v>0.29750000000000004</v>
      </c>
      <c r="E105" s="86">
        <f t="shared" si="58"/>
        <v>0.30000000000000004</v>
      </c>
      <c r="F105" s="84">
        <f t="shared" si="23"/>
        <v>-2.5000000000000001E-3</v>
      </c>
      <c r="G105" s="81">
        <f t="shared" si="40"/>
        <v>0.28500000000000003</v>
      </c>
      <c r="H105" s="85">
        <f t="shared" si="59"/>
        <v>0.34</v>
      </c>
      <c r="I105" s="86">
        <f t="shared" si="41"/>
        <v>-5.5000000000000007E-2</v>
      </c>
      <c r="J105" s="100">
        <f t="shared" si="42"/>
        <v>0.36000000000000004</v>
      </c>
      <c r="K105" s="85">
        <f t="shared" si="33"/>
        <v>0.34</v>
      </c>
      <c r="L105" s="84">
        <f t="shared" si="49"/>
        <v>0.02</v>
      </c>
      <c r="M105" s="81">
        <f t="shared" si="43"/>
        <v>0.30500000000000005</v>
      </c>
      <c r="N105" s="85">
        <f t="shared" si="50"/>
        <v>0.34</v>
      </c>
      <c r="O105" s="86">
        <f t="shared" si="55"/>
        <v>-3.5000000000000003E-2</v>
      </c>
      <c r="P105" s="100">
        <f t="shared" si="44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6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0"/>
        <v>-3.5000000000000003E-2</v>
      </c>
      <c r="W105">
        <v>0</v>
      </c>
      <c r="Z105">
        <f t="shared" si="48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2"/>
        <v>0.3125</v>
      </c>
      <c r="E106" s="86">
        <f t="shared" si="58"/>
        <v>0.315</v>
      </c>
      <c r="F106" s="84">
        <f t="shared" si="23"/>
        <v>-2.5000000000000001E-3</v>
      </c>
      <c r="G106" s="81">
        <f t="shared" si="40"/>
        <v>0.36</v>
      </c>
      <c r="H106" s="85">
        <f t="shared" si="59"/>
        <v>0.38</v>
      </c>
      <c r="I106" s="86">
        <f t="shared" si="41"/>
        <v>-0.02</v>
      </c>
      <c r="J106" s="100">
        <f t="shared" ref="J106:J137" si="61">K106+L106</f>
        <v>0.4</v>
      </c>
      <c r="K106" s="85">
        <f t="shared" si="33"/>
        <v>0.38</v>
      </c>
      <c r="L106" s="84">
        <f t="shared" si="49"/>
        <v>0.02</v>
      </c>
      <c r="M106" s="81">
        <f t="shared" si="43"/>
        <v>0.36</v>
      </c>
      <c r="N106" s="85">
        <f t="shared" si="50"/>
        <v>0.38</v>
      </c>
      <c r="O106" s="86">
        <f t="shared" si="55"/>
        <v>-0.02</v>
      </c>
      <c r="P106" s="100">
        <f t="shared" si="44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6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0"/>
        <v>-0.02</v>
      </c>
      <c r="W106">
        <v>0</v>
      </c>
      <c r="Z106">
        <f t="shared" si="48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2"/>
        <v>0.31</v>
      </c>
      <c r="E107" s="86">
        <f t="shared" si="58"/>
        <v>0.315</v>
      </c>
      <c r="F107" s="84">
        <f t="shared" ref="F107:F170" si="62">F95</f>
        <v>-5.0000000000000001E-3</v>
      </c>
      <c r="G107" s="81">
        <f t="shared" si="40"/>
        <v>0.36</v>
      </c>
      <c r="H107" s="85">
        <f t="shared" si="59"/>
        <v>0.38</v>
      </c>
      <c r="I107" s="86">
        <f t="shared" si="41"/>
        <v>-0.02</v>
      </c>
      <c r="J107" s="100">
        <f t="shared" si="61"/>
        <v>0.39500000000000002</v>
      </c>
      <c r="K107" s="85">
        <f t="shared" si="33"/>
        <v>0.38</v>
      </c>
      <c r="L107" s="84">
        <f t="shared" ref="L107:L138" si="63">L95</f>
        <v>1.4999999999999999E-2</v>
      </c>
      <c r="M107" s="81">
        <f t="shared" si="43"/>
        <v>0.36</v>
      </c>
      <c r="N107" s="85">
        <f t="shared" si="50"/>
        <v>0.38</v>
      </c>
      <c r="O107" s="86">
        <f t="shared" si="55"/>
        <v>-0.02</v>
      </c>
      <c r="P107" s="100">
        <f t="shared" si="44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6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0"/>
        <v>-0.02</v>
      </c>
      <c r="W107">
        <v>0</v>
      </c>
      <c r="Z107">
        <f t="shared" si="48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2"/>
        <v>0.28500000000000003</v>
      </c>
      <c r="E108" s="86">
        <f t="shared" si="58"/>
        <v>0.29000000000000004</v>
      </c>
      <c r="F108" s="84">
        <f t="shared" si="62"/>
        <v>-5.0000000000000001E-3</v>
      </c>
      <c r="G108" s="81">
        <f t="shared" si="40"/>
        <v>0.29000000000000004</v>
      </c>
      <c r="H108" s="85">
        <f t="shared" si="59"/>
        <v>0.33</v>
      </c>
      <c r="I108" s="86">
        <f t="shared" si="41"/>
        <v>-0.04</v>
      </c>
      <c r="J108" s="100">
        <f t="shared" si="61"/>
        <v>0.34500000000000003</v>
      </c>
      <c r="K108" s="85">
        <f t="shared" si="33"/>
        <v>0.33</v>
      </c>
      <c r="L108" s="84">
        <f t="shared" si="63"/>
        <v>1.4999999999999999E-2</v>
      </c>
      <c r="M108" s="81">
        <f t="shared" si="43"/>
        <v>0.31</v>
      </c>
      <c r="N108" s="85">
        <f t="shared" si="50"/>
        <v>0.33</v>
      </c>
      <c r="O108" s="86">
        <f t="shared" si="55"/>
        <v>-0.02</v>
      </c>
      <c r="P108" s="100">
        <f t="shared" si="44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6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0"/>
        <v>-0.02</v>
      </c>
      <c r="W108">
        <v>0</v>
      </c>
      <c r="Z108">
        <f t="shared" si="48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2"/>
        <v>0.34500000000000003</v>
      </c>
      <c r="E109" s="86">
        <f t="shared" si="58"/>
        <v>0.35000000000000003</v>
      </c>
      <c r="F109" s="84">
        <f t="shared" si="62"/>
        <v>-5.0000000000000001E-3</v>
      </c>
      <c r="G109" s="81">
        <f t="shared" si="40"/>
        <v>0.28500000000000003</v>
      </c>
      <c r="H109" s="85">
        <f t="shared" si="59"/>
        <v>0.37</v>
      </c>
      <c r="I109" s="86">
        <f t="shared" si="41"/>
        <v>-8.4999999999999992E-2</v>
      </c>
      <c r="J109" s="100">
        <f t="shared" si="61"/>
        <v>0.38</v>
      </c>
      <c r="K109" s="85">
        <f t="shared" si="33"/>
        <v>0.37</v>
      </c>
      <c r="L109" s="84">
        <f t="shared" si="63"/>
        <v>0.01</v>
      </c>
      <c r="M109" s="81">
        <f t="shared" si="43"/>
        <v>0.315</v>
      </c>
      <c r="N109" s="85">
        <f t="shared" si="50"/>
        <v>0.37</v>
      </c>
      <c r="O109" s="86">
        <f t="shared" si="55"/>
        <v>-5.5E-2</v>
      </c>
      <c r="P109" s="100">
        <f t="shared" si="44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6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0"/>
        <v>-5.5E-2</v>
      </c>
      <c r="W109">
        <v>0</v>
      </c>
      <c r="Z109">
        <f t="shared" si="48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2"/>
        <v>0.45</v>
      </c>
      <c r="E110" s="83">
        <f t="shared" si="58"/>
        <v>0.4</v>
      </c>
      <c r="F110" s="88">
        <f t="shared" si="62"/>
        <v>0.05</v>
      </c>
      <c r="G110" s="102">
        <f t="shared" si="40"/>
        <v>0.32500000000000007</v>
      </c>
      <c r="H110" s="82">
        <f t="shared" si="59"/>
        <v>0.49500000000000005</v>
      </c>
      <c r="I110" s="83">
        <f t="shared" si="41"/>
        <v>-0.16999999999999998</v>
      </c>
      <c r="J110" s="101">
        <f t="shared" si="61"/>
        <v>0.55500000000000005</v>
      </c>
      <c r="K110" s="82">
        <f t="shared" si="33"/>
        <v>0.49500000000000005</v>
      </c>
      <c r="L110" s="88">
        <f t="shared" si="63"/>
        <v>0.06</v>
      </c>
      <c r="M110" s="102">
        <f t="shared" si="43"/>
        <v>0.44500000000000006</v>
      </c>
      <c r="N110" s="82">
        <f t="shared" si="50"/>
        <v>0.49500000000000005</v>
      </c>
      <c r="O110" s="83">
        <f t="shared" si="55"/>
        <v>-0.05</v>
      </c>
      <c r="P110" s="101">
        <f t="shared" si="44"/>
        <v>0.45</v>
      </c>
      <c r="Q110" s="83">
        <f t="shared" ref="Q110:R114" si="64">E110</f>
        <v>0.4</v>
      </c>
      <c r="R110" s="107">
        <f t="shared" si="64"/>
        <v>0.05</v>
      </c>
      <c r="S110" s="107">
        <f t="shared" si="46"/>
        <v>0.45</v>
      </c>
      <c r="T110" s="107">
        <f t="shared" ref="T110:U114" si="65">E110</f>
        <v>0.4</v>
      </c>
      <c r="U110" s="107">
        <f t="shared" si="65"/>
        <v>0.05</v>
      </c>
      <c r="V110">
        <v>-0.05</v>
      </c>
      <c r="W110">
        <v>0</v>
      </c>
      <c r="Z110">
        <f t="shared" si="48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2"/>
        <v>0.78500000000000003</v>
      </c>
      <c r="E111" s="86">
        <f t="shared" si="58"/>
        <v>0.73499999999999999</v>
      </c>
      <c r="F111" s="84">
        <f t="shared" si="62"/>
        <v>0.05</v>
      </c>
      <c r="G111" s="81">
        <f t="shared" si="40"/>
        <v>0.85</v>
      </c>
      <c r="H111" s="85">
        <f t="shared" si="59"/>
        <v>0.98</v>
      </c>
      <c r="I111" s="86">
        <f t="shared" si="41"/>
        <v>-0.13</v>
      </c>
      <c r="J111" s="100">
        <f t="shared" si="61"/>
        <v>1.1399999999999999</v>
      </c>
      <c r="K111" s="85">
        <f t="shared" si="33"/>
        <v>0.98</v>
      </c>
      <c r="L111" s="84">
        <f t="shared" si="63"/>
        <v>0.16</v>
      </c>
      <c r="M111" s="81">
        <f t="shared" si="43"/>
        <v>0.92999999999999994</v>
      </c>
      <c r="N111" s="85">
        <f t="shared" si="50"/>
        <v>0.98</v>
      </c>
      <c r="O111" s="86">
        <f t="shared" si="55"/>
        <v>-0.05</v>
      </c>
      <c r="P111" s="100">
        <f t="shared" si="44"/>
        <v>0.78500000000000003</v>
      </c>
      <c r="Q111" s="86">
        <f t="shared" si="64"/>
        <v>0.73499999999999999</v>
      </c>
      <c r="R111" s="103">
        <f t="shared" si="64"/>
        <v>0.05</v>
      </c>
      <c r="S111" s="103">
        <f t="shared" si="46"/>
        <v>0.78500000000000003</v>
      </c>
      <c r="T111" s="103">
        <f t="shared" si="65"/>
        <v>0.73499999999999999</v>
      </c>
      <c r="U111" s="103">
        <f t="shared" si="65"/>
        <v>0.05</v>
      </c>
      <c r="V111">
        <v>-0.05</v>
      </c>
      <c r="W111">
        <v>0</v>
      </c>
      <c r="Z111">
        <f t="shared" si="48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2"/>
        <v>1.075</v>
      </c>
      <c r="E112" s="86">
        <f t="shared" si="58"/>
        <v>1.0249999999999999</v>
      </c>
      <c r="F112" s="84">
        <f t="shared" si="62"/>
        <v>0.05</v>
      </c>
      <c r="G112" s="81">
        <f t="shared" si="40"/>
        <v>1.35</v>
      </c>
      <c r="H112" s="85">
        <f t="shared" si="59"/>
        <v>1.6</v>
      </c>
      <c r="I112" s="86">
        <f t="shared" si="41"/>
        <v>-0.25</v>
      </c>
      <c r="J112" s="100">
        <f t="shared" si="61"/>
        <v>1.9400000000000002</v>
      </c>
      <c r="K112" s="85">
        <f t="shared" si="33"/>
        <v>1.6</v>
      </c>
      <c r="L112" s="84">
        <f t="shared" si="63"/>
        <v>0.34</v>
      </c>
      <c r="M112" s="81">
        <f t="shared" si="43"/>
        <v>1.4000000000000001</v>
      </c>
      <c r="N112" s="85">
        <f t="shared" si="50"/>
        <v>1.6</v>
      </c>
      <c r="O112" s="86">
        <f t="shared" si="55"/>
        <v>-0.2</v>
      </c>
      <c r="P112" s="100">
        <f t="shared" si="44"/>
        <v>1.075</v>
      </c>
      <c r="Q112" s="86">
        <f t="shared" si="64"/>
        <v>1.0249999999999999</v>
      </c>
      <c r="R112" s="103">
        <f t="shared" si="64"/>
        <v>0.05</v>
      </c>
      <c r="S112" s="103">
        <f t="shared" si="46"/>
        <v>1.075</v>
      </c>
      <c r="T112" s="103">
        <f t="shared" si="65"/>
        <v>1.0249999999999999</v>
      </c>
      <c r="U112" s="103">
        <f t="shared" si="65"/>
        <v>0.05</v>
      </c>
      <c r="V112">
        <v>-0.2</v>
      </c>
      <c r="W112">
        <v>0</v>
      </c>
      <c r="Z112">
        <f t="shared" si="48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2"/>
        <v>1.0649999999999999</v>
      </c>
      <c r="E113" s="86">
        <f t="shared" si="58"/>
        <v>1.0149999999999999</v>
      </c>
      <c r="F113" s="84">
        <f t="shared" si="62"/>
        <v>0.05</v>
      </c>
      <c r="G113" s="81">
        <f t="shared" si="40"/>
        <v>1.32</v>
      </c>
      <c r="H113" s="85">
        <f t="shared" si="59"/>
        <v>1.6</v>
      </c>
      <c r="I113" s="86">
        <f t="shared" si="41"/>
        <v>-0.28000000000000003</v>
      </c>
      <c r="J113" s="100">
        <f t="shared" si="61"/>
        <v>1.9400000000000002</v>
      </c>
      <c r="K113" s="85">
        <f t="shared" si="33"/>
        <v>1.6</v>
      </c>
      <c r="L113" s="84">
        <f t="shared" si="63"/>
        <v>0.34</v>
      </c>
      <c r="M113" s="81">
        <f t="shared" si="43"/>
        <v>1.4000000000000001</v>
      </c>
      <c r="N113" s="85">
        <f t="shared" si="50"/>
        <v>1.6</v>
      </c>
      <c r="O113" s="86">
        <f t="shared" si="55"/>
        <v>-0.2</v>
      </c>
      <c r="P113" s="100">
        <f t="shared" si="44"/>
        <v>1.0649999999999999</v>
      </c>
      <c r="Q113" s="86">
        <f t="shared" si="64"/>
        <v>1.0149999999999999</v>
      </c>
      <c r="R113" s="103">
        <f t="shared" si="64"/>
        <v>0.05</v>
      </c>
      <c r="S113" s="103">
        <f t="shared" si="46"/>
        <v>1.0649999999999999</v>
      </c>
      <c r="T113" s="103">
        <f t="shared" si="65"/>
        <v>1.0149999999999999</v>
      </c>
      <c r="U113" s="103">
        <f t="shared" si="65"/>
        <v>0.05</v>
      </c>
      <c r="V113">
        <v>-0.2</v>
      </c>
      <c r="W113">
        <v>0</v>
      </c>
      <c r="Z113">
        <f t="shared" si="48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2"/>
        <v>0.55000000000000004</v>
      </c>
      <c r="E114" s="86">
        <f t="shared" si="58"/>
        <v>0.5</v>
      </c>
      <c r="F114" s="84">
        <f t="shared" si="62"/>
        <v>0.05</v>
      </c>
      <c r="G114" s="81">
        <f t="shared" si="40"/>
        <v>0.39499999999999996</v>
      </c>
      <c r="H114" s="85">
        <f t="shared" si="59"/>
        <v>0.56499999999999995</v>
      </c>
      <c r="I114" s="86">
        <f t="shared" si="41"/>
        <v>-0.16999999999999998</v>
      </c>
      <c r="J114" s="100">
        <f t="shared" si="61"/>
        <v>0.66499999999999992</v>
      </c>
      <c r="K114" s="85">
        <f t="shared" si="33"/>
        <v>0.56499999999999995</v>
      </c>
      <c r="L114" s="84">
        <f t="shared" si="63"/>
        <v>0.1</v>
      </c>
      <c r="M114" s="81">
        <f t="shared" si="43"/>
        <v>0.5149999999999999</v>
      </c>
      <c r="N114" s="85">
        <f t="shared" si="50"/>
        <v>0.56499999999999995</v>
      </c>
      <c r="O114" s="86">
        <f t="shared" si="55"/>
        <v>-0.05</v>
      </c>
      <c r="P114" s="100">
        <f t="shared" si="44"/>
        <v>0.55000000000000004</v>
      </c>
      <c r="Q114" s="86">
        <f t="shared" si="64"/>
        <v>0.5</v>
      </c>
      <c r="R114" s="103">
        <f t="shared" si="64"/>
        <v>0.05</v>
      </c>
      <c r="S114" s="103">
        <f t="shared" si="46"/>
        <v>0.55000000000000004</v>
      </c>
      <c r="T114" s="103">
        <f t="shared" si="65"/>
        <v>0.5</v>
      </c>
      <c r="U114" s="103">
        <f t="shared" si="65"/>
        <v>0.05</v>
      </c>
      <c r="V114">
        <v>-0.05</v>
      </c>
      <c r="W114">
        <v>0</v>
      </c>
      <c r="Z114">
        <f t="shared" si="48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6">E115+F115</f>
        <v>0.31</v>
      </c>
      <c r="E115" s="83">
        <f t="shared" si="58"/>
        <v>0.31</v>
      </c>
      <c r="F115" s="88">
        <f t="shared" si="62"/>
        <v>0</v>
      </c>
      <c r="G115" s="102">
        <f t="shared" si="40"/>
        <v>0.26500000000000001</v>
      </c>
      <c r="H115" s="82">
        <f t="shared" si="59"/>
        <v>0.35</v>
      </c>
      <c r="I115" s="83">
        <f t="shared" si="41"/>
        <v>-8.4999999999999992E-2</v>
      </c>
      <c r="J115" s="101">
        <f t="shared" si="61"/>
        <v>0.37</v>
      </c>
      <c r="K115" s="82">
        <f t="shared" si="33"/>
        <v>0.35</v>
      </c>
      <c r="L115" s="88">
        <f t="shared" si="63"/>
        <v>0.02</v>
      </c>
      <c r="M115" s="102">
        <f t="shared" si="43"/>
        <v>0.30499999999999999</v>
      </c>
      <c r="N115" s="82">
        <f t="shared" si="50"/>
        <v>0.35</v>
      </c>
      <c r="O115" s="83">
        <f t="shared" si="55"/>
        <v>-4.4999999999999998E-2</v>
      </c>
      <c r="P115" s="101">
        <f t="shared" si="44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6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7">VLOOKUP(MONTH(A115),tblMthAdj,4,FALSE)</f>
        <v>-4.4999999999999998E-2</v>
      </c>
      <c r="W115">
        <v>0</v>
      </c>
      <c r="Z115">
        <f t="shared" si="48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6"/>
        <v>0.29000000000000004</v>
      </c>
      <c r="E116" s="86">
        <f t="shared" si="58"/>
        <v>0.29000000000000004</v>
      </c>
      <c r="F116" s="84">
        <f t="shared" si="62"/>
        <v>0</v>
      </c>
      <c r="G116" s="81">
        <f t="shared" si="40"/>
        <v>0.23499999999999999</v>
      </c>
      <c r="H116" s="85">
        <f t="shared" si="59"/>
        <v>0.3</v>
      </c>
      <c r="I116" s="86">
        <f t="shared" si="41"/>
        <v>-6.5000000000000002E-2</v>
      </c>
      <c r="J116" s="100">
        <f t="shared" si="61"/>
        <v>0.32</v>
      </c>
      <c r="K116" s="85">
        <f t="shared" si="33"/>
        <v>0.3</v>
      </c>
      <c r="L116" s="84">
        <f t="shared" si="63"/>
        <v>0.02</v>
      </c>
      <c r="M116" s="81">
        <f t="shared" si="43"/>
        <v>0.26500000000000001</v>
      </c>
      <c r="N116" s="85">
        <f t="shared" si="50"/>
        <v>0.3</v>
      </c>
      <c r="O116" s="86">
        <f t="shared" si="55"/>
        <v>-3.5000000000000003E-2</v>
      </c>
      <c r="P116" s="100">
        <f t="shared" si="44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6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7"/>
        <v>-3.5000000000000003E-2</v>
      </c>
      <c r="W116">
        <v>0</v>
      </c>
      <c r="Z116">
        <f t="shared" si="48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6"/>
        <v>0.29750000000000004</v>
      </c>
      <c r="E117" s="86">
        <f t="shared" si="58"/>
        <v>0.30000000000000004</v>
      </c>
      <c r="F117" s="84">
        <f t="shared" si="62"/>
        <v>-2.5000000000000001E-3</v>
      </c>
      <c r="G117" s="81">
        <f t="shared" si="40"/>
        <v>0.28500000000000003</v>
      </c>
      <c r="H117" s="85">
        <f t="shared" si="59"/>
        <v>0.34</v>
      </c>
      <c r="I117" s="86">
        <f t="shared" si="41"/>
        <v>-5.5000000000000007E-2</v>
      </c>
      <c r="J117" s="100">
        <f t="shared" si="61"/>
        <v>0.36000000000000004</v>
      </c>
      <c r="K117" s="85">
        <f t="shared" si="33"/>
        <v>0.34</v>
      </c>
      <c r="L117" s="84">
        <f t="shared" si="63"/>
        <v>0.02</v>
      </c>
      <c r="M117" s="81">
        <f t="shared" si="43"/>
        <v>0.30500000000000005</v>
      </c>
      <c r="N117" s="85">
        <f t="shared" si="50"/>
        <v>0.34</v>
      </c>
      <c r="O117" s="86">
        <f t="shared" si="55"/>
        <v>-3.5000000000000003E-2</v>
      </c>
      <c r="P117" s="100">
        <f t="shared" si="44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6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7"/>
        <v>-3.5000000000000003E-2</v>
      </c>
      <c r="W117">
        <v>0</v>
      </c>
      <c r="Z117">
        <f t="shared" si="48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6"/>
        <v>0.3125</v>
      </c>
      <c r="E118" s="86">
        <f t="shared" si="58"/>
        <v>0.315</v>
      </c>
      <c r="F118" s="84">
        <f t="shared" si="62"/>
        <v>-2.5000000000000001E-3</v>
      </c>
      <c r="G118" s="81">
        <f t="shared" si="40"/>
        <v>0.36</v>
      </c>
      <c r="H118" s="85">
        <f t="shared" si="59"/>
        <v>0.38</v>
      </c>
      <c r="I118" s="86">
        <f t="shared" si="41"/>
        <v>-0.02</v>
      </c>
      <c r="J118" s="100">
        <f t="shared" si="61"/>
        <v>0.4</v>
      </c>
      <c r="K118" s="85">
        <f t="shared" si="33"/>
        <v>0.38</v>
      </c>
      <c r="L118" s="84">
        <f t="shared" si="63"/>
        <v>0.02</v>
      </c>
      <c r="M118" s="81">
        <f t="shared" si="43"/>
        <v>0.36</v>
      </c>
      <c r="N118" s="85">
        <f t="shared" si="50"/>
        <v>0.38</v>
      </c>
      <c r="O118" s="86">
        <f t="shared" si="55"/>
        <v>-0.02</v>
      </c>
      <c r="P118" s="100">
        <f t="shared" si="44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6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7"/>
        <v>-0.02</v>
      </c>
      <c r="W118">
        <v>0</v>
      </c>
      <c r="Z118">
        <f t="shared" si="48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6"/>
        <v>0.31</v>
      </c>
      <c r="E119" s="86">
        <f t="shared" si="58"/>
        <v>0.315</v>
      </c>
      <c r="F119" s="84">
        <f t="shared" si="62"/>
        <v>-5.0000000000000001E-3</v>
      </c>
      <c r="G119" s="81">
        <f t="shared" si="40"/>
        <v>0.36</v>
      </c>
      <c r="H119" s="85">
        <f t="shared" si="59"/>
        <v>0.38</v>
      </c>
      <c r="I119" s="86">
        <f t="shared" si="41"/>
        <v>-0.02</v>
      </c>
      <c r="J119" s="100">
        <f t="shared" si="61"/>
        <v>0.39500000000000002</v>
      </c>
      <c r="K119" s="85">
        <f t="shared" ref="K119:K182" si="68">K107+Y119+AA119</f>
        <v>0.38</v>
      </c>
      <c r="L119" s="84">
        <f t="shared" si="63"/>
        <v>1.4999999999999999E-2</v>
      </c>
      <c r="M119" s="81">
        <f t="shared" si="43"/>
        <v>0.36</v>
      </c>
      <c r="N119" s="85">
        <f t="shared" si="50"/>
        <v>0.38</v>
      </c>
      <c r="O119" s="86">
        <f t="shared" si="55"/>
        <v>-0.02</v>
      </c>
      <c r="P119" s="100">
        <f t="shared" si="44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6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7"/>
        <v>-0.02</v>
      </c>
      <c r="W119">
        <v>0</v>
      </c>
      <c r="Z119">
        <f t="shared" si="48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6"/>
        <v>0.28500000000000003</v>
      </c>
      <c r="E120" s="86">
        <f t="shared" si="58"/>
        <v>0.29000000000000004</v>
      </c>
      <c r="F120" s="84">
        <f t="shared" si="62"/>
        <v>-5.0000000000000001E-3</v>
      </c>
      <c r="G120" s="81">
        <f t="shared" si="40"/>
        <v>0.29000000000000004</v>
      </c>
      <c r="H120" s="85">
        <f t="shared" si="59"/>
        <v>0.33</v>
      </c>
      <c r="I120" s="86">
        <f t="shared" si="41"/>
        <v>-0.04</v>
      </c>
      <c r="J120" s="100">
        <f t="shared" si="61"/>
        <v>0.34500000000000003</v>
      </c>
      <c r="K120" s="85">
        <f t="shared" si="68"/>
        <v>0.33</v>
      </c>
      <c r="L120" s="84">
        <f t="shared" si="63"/>
        <v>1.4999999999999999E-2</v>
      </c>
      <c r="M120" s="81">
        <f t="shared" si="43"/>
        <v>0.31</v>
      </c>
      <c r="N120" s="85">
        <f t="shared" si="50"/>
        <v>0.33</v>
      </c>
      <c r="O120" s="86">
        <f t="shared" si="55"/>
        <v>-0.02</v>
      </c>
      <c r="P120" s="100">
        <f t="shared" si="44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6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7"/>
        <v>-0.02</v>
      </c>
      <c r="W120">
        <v>0</v>
      </c>
      <c r="Z120">
        <f t="shared" si="48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6"/>
        <v>0.34500000000000003</v>
      </c>
      <c r="E121" s="86">
        <f t="shared" si="58"/>
        <v>0.35000000000000003</v>
      </c>
      <c r="F121" s="84">
        <f t="shared" si="62"/>
        <v>-5.0000000000000001E-3</v>
      </c>
      <c r="G121" s="81">
        <f t="shared" si="40"/>
        <v>0.28500000000000003</v>
      </c>
      <c r="H121" s="85">
        <f t="shared" si="59"/>
        <v>0.37</v>
      </c>
      <c r="I121" s="86">
        <f t="shared" si="41"/>
        <v>-8.4999999999999992E-2</v>
      </c>
      <c r="J121" s="100">
        <f t="shared" si="61"/>
        <v>0.38</v>
      </c>
      <c r="K121" s="85">
        <f t="shared" si="68"/>
        <v>0.37</v>
      </c>
      <c r="L121" s="84">
        <f t="shared" si="63"/>
        <v>0.01</v>
      </c>
      <c r="M121" s="81">
        <f t="shared" si="43"/>
        <v>0.315</v>
      </c>
      <c r="N121" s="85">
        <f t="shared" si="50"/>
        <v>0.37</v>
      </c>
      <c r="O121" s="86">
        <f t="shared" si="55"/>
        <v>-5.5E-2</v>
      </c>
      <c r="P121" s="100">
        <f t="shared" si="44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6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7"/>
        <v>-5.5E-2</v>
      </c>
      <c r="W121">
        <v>0</v>
      </c>
      <c r="Z121">
        <f t="shared" si="48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6"/>
        <v>0.45</v>
      </c>
      <c r="E122" s="83">
        <f t="shared" si="58"/>
        <v>0.4</v>
      </c>
      <c r="F122" s="88">
        <f t="shared" si="62"/>
        <v>0.05</v>
      </c>
      <c r="G122" s="102">
        <f t="shared" si="40"/>
        <v>0.32500000000000007</v>
      </c>
      <c r="H122" s="82">
        <f t="shared" si="59"/>
        <v>0.49500000000000005</v>
      </c>
      <c r="I122" s="83">
        <f t="shared" si="41"/>
        <v>-0.16999999999999998</v>
      </c>
      <c r="J122" s="101">
        <f t="shared" si="61"/>
        <v>0.55500000000000005</v>
      </c>
      <c r="K122" s="82">
        <f t="shared" si="68"/>
        <v>0.49500000000000005</v>
      </c>
      <c r="L122" s="88">
        <f t="shared" si="63"/>
        <v>0.06</v>
      </c>
      <c r="M122" s="102">
        <f t="shared" si="43"/>
        <v>0.44500000000000006</v>
      </c>
      <c r="N122" s="82">
        <f t="shared" si="50"/>
        <v>0.49500000000000005</v>
      </c>
      <c r="O122" s="83">
        <f t="shared" si="55"/>
        <v>-0.05</v>
      </c>
      <c r="P122" s="101">
        <f t="shared" si="44"/>
        <v>0.45</v>
      </c>
      <c r="Q122" s="83">
        <f t="shared" ref="Q122:R126" si="69">E122</f>
        <v>0.4</v>
      </c>
      <c r="R122" s="107">
        <f t="shared" si="69"/>
        <v>0.05</v>
      </c>
      <c r="S122" s="107">
        <f t="shared" si="46"/>
        <v>0.45</v>
      </c>
      <c r="T122" s="107">
        <f t="shared" ref="T122:U126" si="70">E122</f>
        <v>0.4</v>
      </c>
      <c r="U122" s="107">
        <f t="shared" si="70"/>
        <v>0.05</v>
      </c>
      <c r="V122">
        <v>-0.05</v>
      </c>
      <c r="W122">
        <v>0</v>
      </c>
      <c r="Z122">
        <f t="shared" si="48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6"/>
        <v>0.78500000000000003</v>
      </c>
      <c r="E123" s="86">
        <f t="shared" si="58"/>
        <v>0.73499999999999999</v>
      </c>
      <c r="F123" s="84">
        <f t="shared" si="62"/>
        <v>0.05</v>
      </c>
      <c r="G123" s="81">
        <f t="shared" si="40"/>
        <v>0.85</v>
      </c>
      <c r="H123" s="85">
        <f t="shared" si="59"/>
        <v>0.98</v>
      </c>
      <c r="I123" s="86">
        <f t="shared" si="41"/>
        <v>-0.13</v>
      </c>
      <c r="J123" s="100">
        <f t="shared" si="61"/>
        <v>1.1399999999999999</v>
      </c>
      <c r="K123" s="85">
        <f t="shared" si="68"/>
        <v>0.98</v>
      </c>
      <c r="L123" s="84">
        <f t="shared" si="63"/>
        <v>0.16</v>
      </c>
      <c r="M123" s="81">
        <f t="shared" si="43"/>
        <v>0.92999999999999994</v>
      </c>
      <c r="N123" s="85">
        <f t="shared" si="50"/>
        <v>0.98</v>
      </c>
      <c r="O123" s="86">
        <f t="shared" si="55"/>
        <v>-0.05</v>
      </c>
      <c r="P123" s="100">
        <f t="shared" si="44"/>
        <v>0.78500000000000003</v>
      </c>
      <c r="Q123" s="86">
        <f t="shared" si="69"/>
        <v>0.73499999999999999</v>
      </c>
      <c r="R123" s="103">
        <f t="shared" si="69"/>
        <v>0.05</v>
      </c>
      <c r="S123" s="103">
        <f t="shared" si="46"/>
        <v>0.78500000000000003</v>
      </c>
      <c r="T123" s="103">
        <f t="shared" si="70"/>
        <v>0.73499999999999999</v>
      </c>
      <c r="U123" s="103">
        <f t="shared" si="70"/>
        <v>0.05</v>
      </c>
      <c r="V123">
        <v>-0.05</v>
      </c>
      <c r="W123">
        <v>0</v>
      </c>
      <c r="Z123">
        <f t="shared" si="48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6"/>
        <v>1.075</v>
      </c>
      <c r="E124" s="86">
        <f t="shared" si="58"/>
        <v>1.0249999999999999</v>
      </c>
      <c r="F124" s="84">
        <f t="shared" si="62"/>
        <v>0.05</v>
      </c>
      <c r="G124" s="81">
        <f t="shared" si="40"/>
        <v>1.35</v>
      </c>
      <c r="H124" s="85">
        <f t="shared" si="59"/>
        <v>1.6</v>
      </c>
      <c r="I124" s="86">
        <f t="shared" si="41"/>
        <v>-0.25</v>
      </c>
      <c r="J124" s="100">
        <f t="shared" si="61"/>
        <v>1.9400000000000002</v>
      </c>
      <c r="K124" s="85">
        <f t="shared" si="68"/>
        <v>1.6</v>
      </c>
      <c r="L124" s="84">
        <f t="shared" si="63"/>
        <v>0.34</v>
      </c>
      <c r="M124" s="81">
        <f t="shared" si="43"/>
        <v>1.4000000000000001</v>
      </c>
      <c r="N124" s="85">
        <f t="shared" si="50"/>
        <v>1.6</v>
      </c>
      <c r="O124" s="86">
        <f t="shared" si="55"/>
        <v>-0.2</v>
      </c>
      <c r="P124" s="100">
        <f t="shared" si="44"/>
        <v>1.075</v>
      </c>
      <c r="Q124" s="86">
        <f t="shared" si="69"/>
        <v>1.0249999999999999</v>
      </c>
      <c r="R124" s="103">
        <f t="shared" si="69"/>
        <v>0.05</v>
      </c>
      <c r="S124" s="103">
        <f t="shared" si="46"/>
        <v>1.075</v>
      </c>
      <c r="T124" s="103">
        <f t="shared" si="70"/>
        <v>1.0249999999999999</v>
      </c>
      <c r="U124" s="103">
        <f t="shared" si="70"/>
        <v>0.05</v>
      </c>
      <c r="V124">
        <v>-0.2</v>
      </c>
      <c r="W124">
        <v>0</v>
      </c>
      <c r="Z124">
        <f t="shared" si="48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6"/>
        <v>1.0649999999999999</v>
      </c>
      <c r="E125" s="86">
        <f t="shared" si="58"/>
        <v>1.0149999999999999</v>
      </c>
      <c r="F125" s="84">
        <f t="shared" si="62"/>
        <v>0.05</v>
      </c>
      <c r="G125" s="81">
        <f t="shared" si="40"/>
        <v>1.32</v>
      </c>
      <c r="H125" s="85">
        <f t="shared" si="59"/>
        <v>1.6</v>
      </c>
      <c r="I125" s="86">
        <f t="shared" si="41"/>
        <v>-0.28000000000000003</v>
      </c>
      <c r="J125" s="100">
        <f t="shared" si="61"/>
        <v>1.9400000000000002</v>
      </c>
      <c r="K125" s="85">
        <f t="shared" si="68"/>
        <v>1.6</v>
      </c>
      <c r="L125" s="84">
        <f t="shared" si="63"/>
        <v>0.34</v>
      </c>
      <c r="M125" s="81">
        <f t="shared" si="43"/>
        <v>1.4000000000000001</v>
      </c>
      <c r="N125" s="85">
        <f t="shared" si="50"/>
        <v>1.6</v>
      </c>
      <c r="O125" s="86">
        <f t="shared" si="55"/>
        <v>-0.2</v>
      </c>
      <c r="P125" s="100">
        <f t="shared" si="44"/>
        <v>1.0649999999999999</v>
      </c>
      <c r="Q125" s="86">
        <f t="shared" si="69"/>
        <v>1.0149999999999999</v>
      </c>
      <c r="R125" s="103">
        <f t="shared" si="69"/>
        <v>0.05</v>
      </c>
      <c r="S125" s="103">
        <f t="shared" si="46"/>
        <v>1.0649999999999999</v>
      </c>
      <c r="T125" s="103">
        <f t="shared" si="70"/>
        <v>1.0149999999999999</v>
      </c>
      <c r="U125" s="103">
        <f t="shared" si="70"/>
        <v>0.05</v>
      </c>
      <c r="V125">
        <v>-0.2</v>
      </c>
      <c r="W125">
        <v>0</v>
      </c>
      <c r="Z125">
        <f t="shared" si="48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6"/>
        <v>0.55000000000000004</v>
      </c>
      <c r="E126" s="86">
        <f t="shared" si="58"/>
        <v>0.5</v>
      </c>
      <c r="F126" s="84">
        <f t="shared" si="62"/>
        <v>0.05</v>
      </c>
      <c r="G126" s="81">
        <f t="shared" si="40"/>
        <v>0.39499999999999996</v>
      </c>
      <c r="H126" s="85">
        <f t="shared" si="59"/>
        <v>0.56499999999999995</v>
      </c>
      <c r="I126" s="86">
        <f t="shared" si="41"/>
        <v>-0.16999999999999998</v>
      </c>
      <c r="J126" s="100">
        <f t="shared" si="61"/>
        <v>0.66499999999999992</v>
      </c>
      <c r="K126" s="85">
        <f t="shared" si="68"/>
        <v>0.56499999999999995</v>
      </c>
      <c r="L126" s="84">
        <f t="shared" si="63"/>
        <v>0.1</v>
      </c>
      <c r="M126" s="81">
        <f t="shared" si="43"/>
        <v>0.5149999999999999</v>
      </c>
      <c r="N126" s="85">
        <f t="shared" si="50"/>
        <v>0.56499999999999995</v>
      </c>
      <c r="O126" s="86">
        <f t="shared" si="55"/>
        <v>-0.05</v>
      </c>
      <c r="P126" s="100">
        <f t="shared" si="44"/>
        <v>0.55000000000000004</v>
      </c>
      <c r="Q126" s="86">
        <f t="shared" si="69"/>
        <v>0.5</v>
      </c>
      <c r="R126" s="103">
        <f t="shared" si="69"/>
        <v>0.05</v>
      </c>
      <c r="S126" s="103">
        <f t="shared" si="46"/>
        <v>0.55000000000000004</v>
      </c>
      <c r="T126" s="103">
        <f t="shared" si="70"/>
        <v>0.5</v>
      </c>
      <c r="U126" s="103">
        <f t="shared" si="70"/>
        <v>0.05</v>
      </c>
      <c r="V126">
        <v>-0.05</v>
      </c>
      <c r="W126">
        <v>0</v>
      </c>
      <c r="Z126">
        <f t="shared" si="48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6"/>
        <v>0.31</v>
      </c>
      <c r="E127" s="83">
        <f t="shared" si="58"/>
        <v>0.31</v>
      </c>
      <c r="F127" s="88">
        <f t="shared" si="62"/>
        <v>0</v>
      </c>
      <c r="G127" s="102">
        <f t="shared" si="40"/>
        <v>0.26500000000000001</v>
      </c>
      <c r="H127" s="82">
        <f t="shared" si="59"/>
        <v>0.35</v>
      </c>
      <c r="I127" s="83">
        <f t="shared" si="41"/>
        <v>-8.4999999999999992E-2</v>
      </c>
      <c r="J127" s="101">
        <f t="shared" si="61"/>
        <v>0.37</v>
      </c>
      <c r="K127" s="82">
        <f t="shared" si="68"/>
        <v>0.35</v>
      </c>
      <c r="L127" s="88">
        <f t="shared" si="63"/>
        <v>0.02</v>
      </c>
      <c r="M127" s="102">
        <f t="shared" si="43"/>
        <v>0.30499999999999999</v>
      </c>
      <c r="N127" s="82">
        <f t="shared" si="50"/>
        <v>0.35</v>
      </c>
      <c r="O127" s="83">
        <f t="shared" si="55"/>
        <v>-4.4999999999999998E-2</v>
      </c>
      <c r="P127" s="101">
        <f t="shared" si="44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6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1">VLOOKUP(MONTH(A127),tblMthAdj,4,FALSE)</f>
        <v>-4.4999999999999998E-2</v>
      </c>
      <c r="W127">
        <v>0</v>
      </c>
      <c r="Z127">
        <f t="shared" si="48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6"/>
        <v>0.29000000000000004</v>
      </c>
      <c r="E128" s="86">
        <f t="shared" si="58"/>
        <v>0.29000000000000004</v>
      </c>
      <c r="F128" s="84">
        <f t="shared" si="62"/>
        <v>0</v>
      </c>
      <c r="G128" s="81">
        <f t="shared" si="40"/>
        <v>0.23499999999999999</v>
      </c>
      <c r="H128" s="85">
        <f t="shared" si="59"/>
        <v>0.3</v>
      </c>
      <c r="I128" s="86">
        <f t="shared" si="41"/>
        <v>-6.5000000000000002E-2</v>
      </c>
      <c r="J128" s="100">
        <f t="shared" si="61"/>
        <v>0.32</v>
      </c>
      <c r="K128" s="85">
        <f t="shared" si="68"/>
        <v>0.3</v>
      </c>
      <c r="L128" s="84">
        <f t="shared" si="63"/>
        <v>0.02</v>
      </c>
      <c r="M128" s="81">
        <f t="shared" si="43"/>
        <v>0.26500000000000001</v>
      </c>
      <c r="N128" s="85">
        <f t="shared" si="50"/>
        <v>0.3</v>
      </c>
      <c r="O128" s="86">
        <f t="shared" si="55"/>
        <v>-3.5000000000000003E-2</v>
      </c>
      <c r="P128" s="100">
        <f t="shared" si="44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6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1"/>
        <v>-3.5000000000000003E-2</v>
      </c>
      <c r="W128">
        <v>0</v>
      </c>
      <c r="Z128">
        <f t="shared" si="48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6"/>
        <v>0.29750000000000004</v>
      </c>
      <c r="E129" s="86">
        <f t="shared" si="58"/>
        <v>0.30000000000000004</v>
      </c>
      <c r="F129" s="84">
        <f t="shared" si="62"/>
        <v>-2.5000000000000001E-3</v>
      </c>
      <c r="G129" s="81">
        <f t="shared" si="40"/>
        <v>0.28500000000000003</v>
      </c>
      <c r="H129" s="85">
        <f t="shared" si="59"/>
        <v>0.34</v>
      </c>
      <c r="I129" s="86">
        <f t="shared" si="41"/>
        <v>-5.5000000000000007E-2</v>
      </c>
      <c r="J129" s="100">
        <f t="shared" si="61"/>
        <v>0.36000000000000004</v>
      </c>
      <c r="K129" s="85">
        <f t="shared" si="68"/>
        <v>0.34</v>
      </c>
      <c r="L129" s="84">
        <f t="shared" si="63"/>
        <v>0.02</v>
      </c>
      <c r="M129" s="81">
        <f t="shared" si="43"/>
        <v>0.30500000000000005</v>
      </c>
      <c r="N129" s="85">
        <f t="shared" si="50"/>
        <v>0.34</v>
      </c>
      <c r="O129" s="86">
        <f t="shared" si="55"/>
        <v>-3.5000000000000003E-2</v>
      </c>
      <c r="P129" s="100">
        <f t="shared" si="44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6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1"/>
        <v>-3.5000000000000003E-2</v>
      </c>
      <c r="W129">
        <v>0</v>
      </c>
      <c r="Z129">
        <f t="shared" si="48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6"/>
        <v>0.3125</v>
      </c>
      <c r="E130" s="86">
        <f t="shared" si="58"/>
        <v>0.315</v>
      </c>
      <c r="F130" s="84">
        <f t="shared" si="62"/>
        <v>-2.5000000000000001E-3</v>
      </c>
      <c r="G130" s="81">
        <f t="shared" si="40"/>
        <v>0.36</v>
      </c>
      <c r="H130" s="85">
        <f t="shared" si="59"/>
        <v>0.38</v>
      </c>
      <c r="I130" s="86">
        <f t="shared" si="41"/>
        <v>-0.02</v>
      </c>
      <c r="J130" s="100">
        <f t="shared" si="61"/>
        <v>0.4</v>
      </c>
      <c r="K130" s="85">
        <f t="shared" si="68"/>
        <v>0.38</v>
      </c>
      <c r="L130" s="84">
        <f t="shared" si="63"/>
        <v>0.02</v>
      </c>
      <c r="M130" s="81">
        <f t="shared" si="43"/>
        <v>0.36</v>
      </c>
      <c r="N130" s="85">
        <f t="shared" si="50"/>
        <v>0.38</v>
      </c>
      <c r="O130" s="86">
        <f t="shared" si="55"/>
        <v>-0.02</v>
      </c>
      <c r="P130" s="100">
        <f t="shared" si="44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6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1"/>
        <v>-0.02</v>
      </c>
      <c r="W130">
        <v>0</v>
      </c>
      <c r="Z130">
        <f t="shared" si="48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6"/>
        <v>0.31</v>
      </c>
      <c r="E131" s="86">
        <f t="shared" ref="E131:E144" si="72">E119+Y131+AA131</f>
        <v>0.315</v>
      </c>
      <c r="F131" s="84">
        <f t="shared" si="62"/>
        <v>-5.0000000000000001E-3</v>
      </c>
      <c r="G131" s="81">
        <f t="shared" si="40"/>
        <v>0.36</v>
      </c>
      <c r="H131" s="85">
        <f t="shared" si="59"/>
        <v>0.38</v>
      </c>
      <c r="I131" s="86">
        <f t="shared" si="41"/>
        <v>-0.02</v>
      </c>
      <c r="J131" s="100">
        <f t="shared" si="61"/>
        <v>0.39500000000000002</v>
      </c>
      <c r="K131" s="85">
        <f t="shared" si="68"/>
        <v>0.38</v>
      </c>
      <c r="L131" s="84">
        <f t="shared" si="63"/>
        <v>1.4999999999999999E-2</v>
      </c>
      <c r="M131" s="81">
        <f t="shared" si="43"/>
        <v>0.36</v>
      </c>
      <c r="N131" s="85">
        <f t="shared" si="50"/>
        <v>0.38</v>
      </c>
      <c r="O131" s="86">
        <f t="shared" si="55"/>
        <v>-0.02</v>
      </c>
      <c r="P131" s="100">
        <f t="shared" si="44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6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1"/>
        <v>-0.02</v>
      </c>
      <c r="W131">
        <v>0</v>
      </c>
      <c r="Z131">
        <f t="shared" si="48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6"/>
        <v>0.28500000000000003</v>
      </c>
      <c r="E132" s="86">
        <f t="shared" si="72"/>
        <v>0.29000000000000004</v>
      </c>
      <c r="F132" s="84">
        <f t="shared" si="62"/>
        <v>-5.0000000000000001E-3</v>
      </c>
      <c r="G132" s="81">
        <f t="shared" si="40"/>
        <v>0.29000000000000004</v>
      </c>
      <c r="H132" s="85">
        <f t="shared" si="59"/>
        <v>0.33</v>
      </c>
      <c r="I132" s="86">
        <f t="shared" si="41"/>
        <v>-0.04</v>
      </c>
      <c r="J132" s="100">
        <f t="shared" si="61"/>
        <v>0.34500000000000003</v>
      </c>
      <c r="K132" s="85">
        <f t="shared" si="68"/>
        <v>0.33</v>
      </c>
      <c r="L132" s="84">
        <f t="shared" si="63"/>
        <v>1.4999999999999999E-2</v>
      </c>
      <c r="M132" s="81">
        <f t="shared" si="43"/>
        <v>0.31</v>
      </c>
      <c r="N132" s="85">
        <f t="shared" si="50"/>
        <v>0.33</v>
      </c>
      <c r="O132" s="86">
        <f t="shared" si="55"/>
        <v>-0.02</v>
      </c>
      <c r="P132" s="100">
        <f t="shared" si="44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6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1"/>
        <v>-0.02</v>
      </c>
      <c r="W132">
        <v>0</v>
      </c>
      <c r="Z132">
        <f t="shared" si="48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6"/>
        <v>0.34500000000000003</v>
      </c>
      <c r="E133" s="86">
        <f t="shared" si="72"/>
        <v>0.35000000000000003</v>
      </c>
      <c r="F133" s="84">
        <f t="shared" si="62"/>
        <v>-5.0000000000000001E-3</v>
      </c>
      <c r="G133" s="81">
        <f t="shared" si="40"/>
        <v>0.28500000000000003</v>
      </c>
      <c r="H133" s="85">
        <f t="shared" si="59"/>
        <v>0.37</v>
      </c>
      <c r="I133" s="86">
        <f t="shared" si="41"/>
        <v>-8.4999999999999992E-2</v>
      </c>
      <c r="J133" s="100">
        <f t="shared" si="61"/>
        <v>0.38</v>
      </c>
      <c r="K133" s="85">
        <f t="shared" si="68"/>
        <v>0.37</v>
      </c>
      <c r="L133" s="84">
        <f t="shared" si="63"/>
        <v>0.01</v>
      </c>
      <c r="M133" s="81">
        <f t="shared" si="43"/>
        <v>0.315</v>
      </c>
      <c r="N133" s="85">
        <f t="shared" si="50"/>
        <v>0.37</v>
      </c>
      <c r="O133" s="86">
        <f t="shared" si="55"/>
        <v>-5.5E-2</v>
      </c>
      <c r="P133" s="100">
        <f t="shared" si="44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6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1"/>
        <v>-5.5E-2</v>
      </c>
      <c r="W133">
        <v>0</v>
      </c>
      <c r="Z133">
        <f t="shared" si="48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6"/>
        <v>0.45</v>
      </c>
      <c r="E134" s="83">
        <f t="shared" si="72"/>
        <v>0.4</v>
      </c>
      <c r="F134" s="88">
        <f t="shared" si="62"/>
        <v>0.05</v>
      </c>
      <c r="G134" s="102">
        <f t="shared" si="40"/>
        <v>0.32500000000000007</v>
      </c>
      <c r="H134" s="82">
        <f t="shared" si="59"/>
        <v>0.49500000000000005</v>
      </c>
      <c r="I134" s="83">
        <f t="shared" si="41"/>
        <v>-0.16999999999999998</v>
      </c>
      <c r="J134" s="101">
        <f t="shared" si="61"/>
        <v>0.55500000000000005</v>
      </c>
      <c r="K134" s="82">
        <f t="shared" si="68"/>
        <v>0.49500000000000005</v>
      </c>
      <c r="L134" s="88">
        <f t="shared" si="63"/>
        <v>0.06</v>
      </c>
      <c r="M134" s="102">
        <f t="shared" si="43"/>
        <v>0.44500000000000006</v>
      </c>
      <c r="N134" s="82">
        <f t="shared" si="50"/>
        <v>0.49500000000000005</v>
      </c>
      <c r="O134" s="83">
        <f t="shared" si="55"/>
        <v>-0.05</v>
      </c>
      <c r="P134" s="101">
        <f t="shared" si="44"/>
        <v>0.45</v>
      </c>
      <c r="Q134" s="83">
        <f t="shared" ref="Q134:R138" si="73">E134</f>
        <v>0.4</v>
      </c>
      <c r="R134" s="107">
        <f t="shared" si="73"/>
        <v>0.05</v>
      </c>
      <c r="S134" s="107">
        <f t="shared" si="46"/>
        <v>0.45</v>
      </c>
      <c r="T134" s="107">
        <f t="shared" ref="T134:U138" si="74">E134</f>
        <v>0.4</v>
      </c>
      <c r="U134" s="107">
        <f t="shared" si="74"/>
        <v>0.05</v>
      </c>
      <c r="V134">
        <v>-0.05</v>
      </c>
      <c r="W134">
        <v>0</v>
      </c>
      <c r="Z134">
        <f t="shared" si="48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6"/>
        <v>0.78500000000000003</v>
      </c>
      <c r="E135" s="86">
        <f t="shared" si="72"/>
        <v>0.73499999999999999</v>
      </c>
      <c r="F135" s="84">
        <f t="shared" si="62"/>
        <v>0.05</v>
      </c>
      <c r="G135" s="81">
        <f t="shared" si="40"/>
        <v>0.85</v>
      </c>
      <c r="H135" s="85">
        <f t="shared" si="59"/>
        <v>0.98</v>
      </c>
      <c r="I135" s="86">
        <f t="shared" si="41"/>
        <v>-0.13</v>
      </c>
      <c r="J135" s="100">
        <f t="shared" si="61"/>
        <v>1.1399999999999999</v>
      </c>
      <c r="K135" s="85">
        <f t="shared" si="68"/>
        <v>0.98</v>
      </c>
      <c r="L135" s="84">
        <f t="shared" si="63"/>
        <v>0.16</v>
      </c>
      <c r="M135" s="81">
        <f t="shared" si="43"/>
        <v>0.92999999999999994</v>
      </c>
      <c r="N135" s="85">
        <f t="shared" si="50"/>
        <v>0.98</v>
      </c>
      <c r="O135" s="86">
        <f t="shared" si="55"/>
        <v>-0.05</v>
      </c>
      <c r="P135" s="100">
        <f t="shared" si="44"/>
        <v>0.78500000000000003</v>
      </c>
      <c r="Q135" s="86">
        <f t="shared" si="73"/>
        <v>0.73499999999999999</v>
      </c>
      <c r="R135" s="103">
        <f t="shared" si="73"/>
        <v>0.05</v>
      </c>
      <c r="S135" s="103">
        <f t="shared" si="46"/>
        <v>0.78500000000000003</v>
      </c>
      <c r="T135" s="103">
        <f t="shared" si="74"/>
        <v>0.73499999999999999</v>
      </c>
      <c r="U135" s="103">
        <f t="shared" si="74"/>
        <v>0.05</v>
      </c>
      <c r="V135">
        <v>-0.05</v>
      </c>
      <c r="W135">
        <v>0</v>
      </c>
      <c r="Z135">
        <f t="shared" si="48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6"/>
        <v>1.075</v>
      </c>
      <c r="E136" s="86">
        <f t="shared" si="72"/>
        <v>1.0249999999999999</v>
      </c>
      <c r="F136" s="84">
        <f t="shared" si="62"/>
        <v>0.05</v>
      </c>
      <c r="G136" s="81">
        <f t="shared" si="40"/>
        <v>1.35</v>
      </c>
      <c r="H136" s="85">
        <f t="shared" si="59"/>
        <v>1.6</v>
      </c>
      <c r="I136" s="86">
        <f t="shared" si="41"/>
        <v>-0.25</v>
      </c>
      <c r="J136" s="100">
        <f t="shared" si="61"/>
        <v>1.9400000000000002</v>
      </c>
      <c r="K136" s="85">
        <f t="shared" si="68"/>
        <v>1.6</v>
      </c>
      <c r="L136" s="84">
        <f t="shared" si="63"/>
        <v>0.34</v>
      </c>
      <c r="M136" s="81">
        <f t="shared" si="43"/>
        <v>1.4000000000000001</v>
      </c>
      <c r="N136" s="85">
        <f t="shared" si="50"/>
        <v>1.6</v>
      </c>
      <c r="O136" s="86">
        <f t="shared" si="55"/>
        <v>-0.2</v>
      </c>
      <c r="P136" s="100">
        <f t="shared" si="44"/>
        <v>1.075</v>
      </c>
      <c r="Q136" s="86">
        <f t="shared" si="73"/>
        <v>1.0249999999999999</v>
      </c>
      <c r="R136" s="103">
        <f t="shared" si="73"/>
        <v>0.05</v>
      </c>
      <c r="S136" s="103">
        <f t="shared" si="46"/>
        <v>1.075</v>
      </c>
      <c r="T136" s="103">
        <f t="shared" si="74"/>
        <v>1.0249999999999999</v>
      </c>
      <c r="U136" s="103">
        <f t="shared" si="74"/>
        <v>0.05</v>
      </c>
      <c r="V136">
        <v>-0.2</v>
      </c>
      <c r="W136">
        <v>0</v>
      </c>
      <c r="Z136">
        <f t="shared" si="48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6"/>
        <v>1.0649999999999999</v>
      </c>
      <c r="E137" s="86">
        <f t="shared" si="72"/>
        <v>1.0149999999999999</v>
      </c>
      <c r="F137" s="84">
        <f t="shared" si="62"/>
        <v>0.05</v>
      </c>
      <c r="G137" s="81">
        <f t="shared" si="40"/>
        <v>1.32</v>
      </c>
      <c r="H137" s="85">
        <f t="shared" si="59"/>
        <v>1.6</v>
      </c>
      <c r="I137" s="86">
        <f t="shared" si="41"/>
        <v>-0.28000000000000003</v>
      </c>
      <c r="J137" s="100">
        <f t="shared" si="61"/>
        <v>1.9400000000000002</v>
      </c>
      <c r="K137" s="85">
        <f t="shared" si="68"/>
        <v>1.6</v>
      </c>
      <c r="L137" s="84">
        <f t="shared" si="63"/>
        <v>0.34</v>
      </c>
      <c r="M137" s="81">
        <f t="shared" si="43"/>
        <v>1.4000000000000001</v>
      </c>
      <c r="N137" s="85">
        <f t="shared" si="50"/>
        <v>1.6</v>
      </c>
      <c r="O137" s="86">
        <f t="shared" si="55"/>
        <v>-0.2</v>
      </c>
      <c r="P137" s="100">
        <f t="shared" si="44"/>
        <v>1.0649999999999999</v>
      </c>
      <c r="Q137" s="86">
        <f t="shared" si="73"/>
        <v>1.0149999999999999</v>
      </c>
      <c r="R137" s="103">
        <f t="shared" si="73"/>
        <v>0.05</v>
      </c>
      <c r="S137" s="103">
        <f t="shared" si="46"/>
        <v>1.0649999999999999</v>
      </c>
      <c r="T137" s="103">
        <f t="shared" si="74"/>
        <v>1.0149999999999999</v>
      </c>
      <c r="U137" s="103">
        <f t="shared" si="74"/>
        <v>0.05</v>
      </c>
      <c r="V137">
        <v>-0.2</v>
      </c>
      <c r="W137">
        <v>0</v>
      </c>
      <c r="Z137">
        <f t="shared" si="48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6"/>
        <v>0.55000000000000004</v>
      </c>
      <c r="E138" s="86">
        <f t="shared" si="72"/>
        <v>0.5</v>
      </c>
      <c r="F138" s="84">
        <f t="shared" si="62"/>
        <v>0.05</v>
      </c>
      <c r="G138" s="81">
        <f t="shared" ref="G138:G201" si="75">H138+I138</f>
        <v>0.39499999999999996</v>
      </c>
      <c r="H138" s="85">
        <f t="shared" si="59"/>
        <v>0.56499999999999995</v>
      </c>
      <c r="I138" s="86">
        <f t="shared" ref="I138:I201" si="76">O138+Z138</f>
        <v>-0.16999999999999998</v>
      </c>
      <c r="J138" s="100">
        <f t="shared" ref="J138:J169" si="77">K138+L138</f>
        <v>0.66499999999999992</v>
      </c>
      <c r="K138" s="85">
        <f t="shared" si="68"/>
        <v>0.56499999999999995</v>
      </c>
      <c r="L138" s="84">
        <f t="shared" si="63"/>
        <v>0.1</v>
      </c>
      <c r="M138" s="81">
        <f t="shared" ref="M138:M201" si="78">N138+O138</f>
        <v>0.5149999999999999</v>
      </c>
      <c r="N138" s="85">
        <f t="shared" si="50"/>
        <v>0.56499999999999995</v>
      </c>
      <c r="O138" s="86">
        <f t="shared" si="55"/>
        <v>-0.05</v>
      </c>
      <c r="P138" s="100">
        <f t="shared" ref="P138:P201" si="79">Q138+R138</f>
        <v>0.55000000000000004</v>
      </c>
      <c r="Q138" s="86">
        <f t="shared" si="73"/>
        <v>0.5</v>
      </c>
      <c r="R138" s="103">
        <f t="shared" si="73"/>
        <v>0.05</v>
      </c>
      <c r="S138" s="103">
        <f t="shared" ref="S138:S201" si="80">T138+U138</f>
        <v>0.55000000000000004</v>
      </c>
      <c r="T138" s="103">
        <f t="shared" si="74"/>
        <v>0.5</v>
      </c>
      <c r="U138" s="103">
        <f t="shared" si="74"/>
        <v>0.05</v>
      </c>
      <c r="V138">
        <v>-0.05</v>
      </c>
      <c r="W138">
        <v>0</v>
      </c>
      <c r="Z138">
        <f t="shared" ref="Z138:Z201" si="81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6"/>
        <v>0.31</v>
      </c>
      <c r="E139" s="83">
        <f t="shared" si="72"/>
        <v>0.31</v>
      </c>
      <c r="F139" s="88">
        <f t="shared" si="62"/>
        <v>0</v>
      </c>
      <c r="G139" s="102">
        <f t="shared" si="75"/>
        <v>0.26500000000000001</v>
      </c>
      <c r="H139" s="82">
        <f t="shared" si="59"/>
        <v>0.35</v>
      </c>
      <c r="I139" s="83">
        <f t="shared" si="76"/>
        <v>-8.4999999999999992E-2</v>
      </c>
      <c r="J139" s="101">
        <f t="shared" si="77"/>
        <v>0.37</v>
      </c>
      <c r="K139" s="82">
        <f t="shared" si="68"/>
        <v>0.35</v>
      </c>
      <c r="L139" s="88">
        <f t="shared" ref="L139:L170" si="82">L127</f>
        <v>0.02</v>
      </c>
      <c r="M139" s="102">
        <f t="shared" si="78"/>
        <v>0.30499999999999999</v>
      </c>
      <c r="N139" s="82">
        <f t="shared" si="50"/>
        <v>0.35</v>
      </c>
      <c r="O139" s="83">
        <f t="shared" si="55"/>
        <v>-4.4999999999999998E-2</v>
      </c>
      <c r="P139" s="101">
        <f t="shared" si="79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0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3">VLOOKUP(MONTH(A139),tblMthAdj,4,FALSE)</f>
        <v>-4.4999999999999998E-2</v>
      </c>
      <c r="W139">
        <v>0</v>
      </c>
      <c r="Z139">
        <f t="shared" si="81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6"/>
        <v>0.29000000000000004</v>
      </c>
      <c r="E140" s="86">
        <f t="shared" si="72"/>
        <v>0.29000000000000004</v>
      </c>
      <c r="F140" s="84">
        <f t="shared" si="62"/>
        <v>0</v>
      </c>
      <c r="G140" s="81">
        <f t="shared" si="75"/>
        <v>0.23499999999999999</v>
      </c>
      <c r="H140" s="85">
        <f t="shared" si="59"/>
        <v>0.3</v>
      </c>
      <c r="I140" s="86">
        <f t="shared" si="76"/>
        <v>-6.5000000000000002E-2</v>
      </c>
      <c r="J140" s="100">
        <f t="shared" si="77"/>
        <v>0.32</v>
      </c>
      <c r="K140" s="85">
        <f t="shared" si="68"/>
        <v>0.3</v>
      </c>
      <c r="L140" s="84">
        <f t="shared" si="82"/>
        <v>0.02</v>
      </c>
      <c r="M140" s="81">
        <f t="shared" si="78"/>
        <v>0.26500000000000001</v>
      </c>
      <c r="N140" s="85">
        <f t="shared" si="50"/>
        <v>0.3</v>
      </c>
      <c r="O140" s="86">
        <f t="shared" si="55"/>
        <v>-3.5000000000000003E-2</v>
      </c>
      <c r="P140" s="100">
        <f t="shared" si="79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0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3"/>
        <v>-3.5000000000000003E-2</v>
      </c>
      <c r="W140">
        <v>0</v>
      </c>
      <c r="Z140">
        <f t="shared" si="81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6"/>
        <v>0.29750000000000004</v>
      </c>
      <c r="E141" s="86">
        <f t="shared" si="72"/>
        <v>0.30000000000000004</v>
      </c>
      <c r="F141" s="84">
        <f t="shared" si="62"/>
        <v>-2.5000000000000001E-3</v>
      </c>
      <c r="G141" s="81">
        <f t="shared" si="75"/>
        <v>0.28500000000000003</v>
      </c>
      <c r="H141" s="85">
        <f t="shared" si="59"/>
        <v>0.34</v>
      </c>
      <c r="I141" s="86">
        <f t="shared" si="76"/>
        <v>-5.5000000000000007E-2</v>
      </c>
      <c r="J141" s="100">
        <f t="shared" si="77"/>
        <v>0.36000000000000004</v>
      </c>
      <c r="K141" s="85">
        <f t="shared" si="68"/>
        <v>0.34</v>
      </c>
      <c r="L141" s="84">
        <f t="shared" si="82"/>
        <v>0.02</v>
      </c>
      <c r="M141" s="81">
        <f t="shared" si="78"/>
        <v>0.30500000000000005</v>
      </c>
      <c r="N141" s="85">
        <f t="shared" si="50"/>
        <v>0.34</v>
      </c>
      <c r="O141" s="86">
        <f t="shared" si="55"/>
        <v>-3.5000000000000003E-2</v>
      </c>
      <c r="P141" s="100">
        <f t="shared" si="79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0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3"/>
        <v>-3.5000000000000003E-2</v>
      </c>
      <c r="W141">
        <v>0</v>
      </c>
      <c r="Z141">
        <f t="shared" si="81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6"/>
        <v>0.3125</v>
      </c>
      <c r="E142" s="86">
        <f t="shared" si="72"/>
        <v>0.315</v>
      </c>
      <c r="F142" s="84">
        <f t="shared" si="62"/>
        <v>-2.5000000000000001E-3</v>
      </c>
      <c r="G142" s="81">
        <f t="shared" si="75"/>
        <v>0.36</v>
      </c>
      <c r="H142" s="85">
        <f t="shared" si="59"/>
        <v>0.38</v>
      </c>
      <c r="I142" s="86">
        <f t="shared" si="76"/>
        <v>-0.02</v>
      </c>
      <c r="J142" s="100">
        <f t="shared" si="77"/>
        <v>0.4</v>
      </c>
      <c r="K142" s="85">
        <f t="shared" si="68"/>
        <v>0.38</v>
      </c>
      <c r="L142" s="84">
        <f t="shared" si="82"/>
        <v>0.02</v>
      </c>
      <c r="M142" s="81">
        <f t="shared" si="78"/>
        <v>0.36</v>
      </c>
      <c r="N142" s="85">
        <f t="shared" ref="N142:N205" si="84">K142</f>
        <v>0.38</v>
      </c>
      <c r="O142" s="86">
        <f t="shared" si="55"/>
        <v>-0.02</v>
      </c>
      <c r="P142" s="100">
        <f t="shared" si="79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0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3"/>
        <v>-0.02</v>
      </c>
      <c r="W142">
        <v>0</v>
      </c>
      <c r="Z142">
        <f t="shared" si="81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6"/>
        <v>0.31</v>
      </c>
      <c r="E143" s="86">
        <f t="shared" si="72"/>
        <v>0.315</v>
      </c>
      <c r="F143" s="84">
        <f t="shared" si="62"/>
        <v>-5.0000000000000001E-3</v>
      </c>
      <c r="G143" s="81">
        <f t="shared" si="75"/>
        <v>0.36</v>
      </c>
      <c r="H143" s="85">
        <f t="shared" si="59"/>
        <v>0.38</v>
      </c>
      <c r="I143" s="86">
        <f t="shared" si="76"/>
        <v>-0.02</v>
      </c>
      <c r="J143" s="100">
        <f t="shared" si="77"/>
        <v>0.39500000000000002</v>
      </c>
      <c r="K143" s="85">
        <f t="shared" si="68"/>
        <v>0.38</v>
      </c>
      <c r="L143" s="84">
        <f t="shared" si="82"/>
        <v>1.4999999999999999E-2</v>
      </c>
      <c r="M143" s="81">
        <f t="shared" si="78"/>
        <v>0.36</v>
      </c>
      <c r="N143" s="85">
        <f t="shared" si="84"/>
        <v>0.38</v>
      </c>
      <c r="O143" s="86">
        <f t="shared" si="55"/>
        <v>-0.02</v>
      </c>
      <c r="P143" s="100">
        <f t="shared" si="79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0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3"/>
        <v>-0.02</v>
      </c>
      <c r="W143">
        <v>0</v>
      </c>
      <c r="Z143">
        <f t="shared" si="81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6"/>
        <v>0.28500000000000003</v>
      </c>
      <c r="E144" s="86">
        <f t="shared" si="72"/>
        <v>0.29000000000000004</v>
      </c>
      <c r="F144" s="84">
        <f t="shared" si="62"/>
        <v>-5.0000000000000001E-3</v>
      </c>
      <c r="G144" s="81">
        <f t="shared" si="75"/>
        <v>0.29000000000000004</v>
      </c>
      <c r="H144" s="85">
        <f t="shared" si="59"/>
        <v>0.33</v>
      </c>
      <c r="I144" s="86">
        <f t="shared" si="76"/>
        <v>-0.04</v>
      </c>
      <c r="J144" s="100">
        <f t="shared" si="77"/>
        <v>0.34500000000000003</v>
      </c>
      <c r="K144" s="85">
        <f t="shared" si="68"/>
        <v>0.33</v>
      </c>
      <c r="L144" s="84">
        <f t="shared" si="82"/>
        <v>1.4999999999999999E-2</v>
      </c>
      <c r="M144" s="81">
        <f t="shared" si="78"/>
        <v>0.31</v>
      </c>
      <c r="N144" s="85">
        <f t="shared" si="84"/>
        <v>0.33</v>
      </c>
      <c r="O144" s="86">
        <f t="shared" si="55"/>
        <v>-0.02</v>
      </c>
      <c r="P144" s="100">
        <f t="shared" si="79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0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3"/>
        <v>-0.02</v>
      </c>
      <c r="W144">
        <v>0</v>
      </c>
      <c r="Z144">
        <f t="shared" si="81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6"/>
        <v>0.34500000000000003</v>
      </c>
      <c r="E145" s="86">
        <f t="shared" ref="E145:E208" si="85">E133+X145</f>
        <v>0.35000000000000003</v>
      </c>
      <c r="F145" s="84">
        <f t="shared" si="62"/>
        <v>-5.0000000000000001E-3</v>
      </c>
      <c r="G145" s="81">
        <f t="shared" si="75"/>
        <v>0.28500000000000003</v>
      </c>
      <c r="H145" s="85">
        <f t="shared" si="59"/>
        <v>0.37</v>
      </c>
      <c r="I145" s="86">
        <f t="shared" si="76"/>
        <v>-8.4999999999999992E-2</v>
      </c>
      <c r="J145" s="100">
        <f t="shared" si="77"/>
        <v>0.38</v>
      </c>
      <c r="K145" s="85">
        <f t="shared" si="68"/>
        <v>0.37</v>
      </c>
      <c r="L145" s="84">
        <f t="shared" si="82"/>
        <v>0.01</v>
      </c>
      <c r="M145" s="81">
        <f t="shared" si="78"/>
        <v>0.315</v>
      </c>
      <c r="N145" s="85">
        <f t="shared" si="84"/>
        <v>0.37</v>
      </c>
      <c r="O145" s="86">
        <f t="shared" si="55"/>
        <v>-5.5E-2</v>
      </c>
      <c r="P145" s="100">
        <f t="shared" si="79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0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3"/>
        <v>-5.5E-2</v>
      </c>
      <c r="W145">
        <v>0</v>
      </c>
      <c r="Z145">
        <f t="shared" si="81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6"/>
        <v>0.45</v>
      </c>
      <c r="E146" s="83">
        <f t="shared" si="85"/>
        <v>0.4</v>
      </c>
      <c r="F146" s="88">
        <f t="shared" si="62"/>
        <v>0.05</v>
      </c>
      <c r="G146" s="102">
        <f t="shared" si="75"/>
        <v>0.32500000000000007</v>
      </c>
      <c r="H146" s="82">
        <f t="shared" si="59"/>
        <v>0.49500000000000005</v>
      </c>
      <c r="I146" s="83">
        <f t="shared" si="76"/>
        <v>-0.16999999999999998</v>
      </c>
      <c r="J146" s="101">
        <f t="shared" si="77"/>
        <v>0.55500000000000005</v>
      </c>
      <c r="K146" s="82">
        <f t="shared" si="68"/>
        <v>0.49500000000000005</v>
      </c>
      <c r="L146" s="88">
        <f t="shared" si="82"/>
        <v>0.06</v>
      </c>
      <c r="M146" s="102">
        <f t="shared" si="78"/>
        <v>0.44500000000000006</v>
      </c>
      <c r="N146" s="82">
        <f t="shared" si="84"/>
        <v>0.49500000000000005</v>
      </c>
      <c r="O146" s="83">
        <f t="shared" si="55"/>
        <v>-0.05</v>
      </c>
      <c r="P146" s="101">
        <f t="shared" si="79"/>
        <v>0.45</v>
      </c>
      <c r="Q146" s="83">
        <f t="shared" ref="Q146:R150" si="86">E146</f>
        <v>0.4</v>
      </c>
      <c r="R146" s="107">
        <f t="shared" si="86"/>
        <v>0.05</v>
      </c>
      <c r="S146" s="107">
        <f t="shared" si="80"/>
        <v>0.45</v>
      </c>
      <c r="T146" s="107">
        <f t="shared" ref="T146:U150" si="87">E146</f>
        <v>0.4</v>
      </c>
      <c r="U146" s="107">
        <f t="shared" si="87"/>
        <v>0.05</v>
      </c>
      <c r="V146">
        <v>-0.05</v>
      </c>
      <c r="W146">
        <v>0</v>
      </c>
      <c r="Z146">
        <f t="shared" si="81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6"/>
        <v>0.78500000000000003</v>
      </c>
      <c r="E147" s="86">
        <f t="shared" si="85"/>
        <v>0.73499999999999999</v>
      </c>
      <c r="F147" s="84">
        <f t="shared" si="62"/>
        <v>0.05</v>
      </c>
      <c r="G147" s="81">
        <f t="shared" si="75"/>
        <v>0.85</v>
      </c>
      <c r="H147" s="85">
        <f t="shared" si="59"/>
        <v>0.98</v>
      </c>
      <c r="I147" s="86">
        <f t="shared" si="76"/>
        <v>-0.13</v>
      </c>
      <c r="J147" s="100">
        <f t="shared" si="77"/>
        <v>1.1399999999999999</v>
      </c>
      <c r="K147" s="85">
        <f t="shared" si="68"/>
        <v>0.98</v>
      </c>
      <c r="L147" s="84">
        <f t="shared" si="82"/>
        <v>0.16</v>
      </c>
      <c r="M147" s="81">
        <f t="shared" si="78"/>
        <v>0.92999999999999994</v>
      </c>
      <c r="N147" s="85">
        <f t="shared" si="84"/>
        <v>0.98</v>
      </c>
      <c r="O147" s="86">
        <f t="shared" si="55"/>
        <v>-0.05</v>
      </c>
      <c r="P147" s="100">
        <f t="shared" si="79"/>
        <v>0.78500000000000003</v>
      </c>
      <c r="Q147" s="86">
        <f t="shared" si="86"/>
        <v>0.73499999999999999</v>
      </c>
      <c r="R147" s="103">
        <f t="shared" si="86"/>
        <v>0.05</v>
      </c>
      <c r="S147" s="103">
        <f t="shared" si="80"/>
        <v>0.78500000000000003</v>
      </c>
      <c r="T147" s="103">
        <f t="shared" si="87"/>
        <v>0.73499999999999999</v>
      </c>
      <c r="U147" s="103">
        <f t="shared" si="87"/>
        <v>0.05</v>
      </c>
      <c r="V147">
        <v>-0.05</v>
      </c>
      <c r="W147">
        <v>0</v>
      </c>
      <c r="Z147">
        <f t="shared" si="81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6"/>
        <v>1.075</v>
      </c>
      <c r="E148" s="86">
        <f t="shared" si="85"/>
        <v>1.0249999999999999</v>
      </c>
      <c r="F148" s="84">
        <f t="shared" si="62"/>
        <v>0.05</v>
      </c>
      <c r="G148" s="81">
        <f t="shared" si="75"/>
        <v>1.35</v>
      </c>
      <c r="H148" s="85">
        <f t="shared" si="59"/>
        <v>1.6</v>
      </c>
      <c r="I148" s="86">
        <f t="shared" si="76"/>
        <v>-0.25</v>
      </c>
      <c r="J148" s="100">
        <f t="shared" si="77"/>
        <v>1.9400000000000002</v>
      </c>
      <c r="K148" s="85">
        <f t="shared" si="68"/>
        <v>1.6</v>
      </c>
      <c r="L148" s="84">
        <f t="shared" si="82"/>
        <v>0.34</v>
      </c>
      <c r="M148" s="81">
        <f t="shared" si="78"/>
        <v>1.4000000000000001</v>
      </c>
      <c r="N148" s="85">
        <f t="shared" si="84"/>
        <v>1.6</v>
      </c>
      <c r="O148" s="86">
        <f t="shared" si="55"/>
        <v>-0.2</v>
      </c>
      <c r="P148" s="100">
        <f t="shared" si="79"/>
        <v>1.075</v>
      </c>
      <c r="Q148" s="86">
        <f t="shared" si="86"/>
        <v>1.0249999999999999</v>
      </c>
      <c r="R148" s="103">
        <f t="shared" si="86"/>
        <v>0.05</v>
      </c>
      <c r="S148" s="103">
        <f t="shared" si="80"/>
        <v>1.075</v>
      </c>
      <c r="T148" s="103">
        <f t="shared" si="87"/>
        <v>1.0249999999999999</v>
      </c>
      <c r="U148" s="103">
        <f t="shared" si="87"/>
        <v>0.05</v>
      </c>
      <c r="V148">
        <v>-0.2</v>
      </c>
      <c r="W148">
        <v>0</v>
      </c>
      <c r="Z148">
        <f t="shared" si="81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6"/>
        <v>1.0649999999999999</v>
      </c>
      <c r="E149" s="86">
        <f t="shared" si="85"/>
        <v>1.0149999999999999</v>
      </c>
      <c r="F149" s="84">
        <f t="shared" si="62"/>
        <v>0.05</v>
      </c>
      <c r="G149" s="81">
        <f t="shared" si="75"/>
        <v>1.32</v>
      </c>
      <c r="H149" s="85">
        <f t="shared" si="59"/>
        <v>1.6</v>
      </c>
      <c r="I149" s="86">
        <f t="shared" si="76"/>
        <v>-0.28000000000000003</v>
      </c>
      <c r="J149" s="100">
        <f t="shared" si="77"/>
        <v>1.9400000000000002</v>
      </c>
      <c r="K149" s="85">
        <f t="shared" si="68"/>
        <v>1.6</v>
      </c>
      <c r="L149" s="84">
        <f t="shared" si="82"/>
        <v>0.34</v>
      </c>
      <c r="M149" s="81">
        <f t="shared" si="78"/>
        <v>1.4000000000000001</v>
      </c>
      <c r="N149" s="85">
        <f t="shared" si="84"/>
        <v>1.6</v>
      </c>
      <c r="O149" s="86">
        <f t="shared" si="55"/>
        <v>-0.2</v>
      </c>
      <c r="P149" s="100">
        <f t="shared" si="79"/>
        <v>1.0649999999999999</v>
      </c>
      <c r="Q149" s="86">
        <f t="shared" si="86"/>
        <v>1.0149999999999999</v>
      </c>
      <c r="R149" s="103">
        <f t="shared" si="86"/>
        <v>0.05</v>
      </c>
      <c r="S149" s="103">
        <f t="shared" si="80"/>
        <v>1.0649999999999999</v>
      </c>
      <c r="T149" s="103">
        <f t="shared" si="87"/>
        <v>1.0149999999999999</v>
      </c>
      <c r="U149" s="103">
        <f t="shared" si="87"/>
        <v>0.05</v>
      </c>
      <c r="V149">
        <v>-0.2</v>
      </c>
      <c r="W149">
        <v>0</v>
      </c>
      <c r="Z149">
        <f t="shared" si="81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6"/>
        <v>0.55000000000000004</v>
      </c>
      <c r="E150" s="86">
        <f t="shared" si="85"/>
        <v>0.5</v>
      </c>
      <c r="F150" s="84">
        <f t="shared" si="62"/>
        <v>0.05</v>
      </c>
      <c r="G150" s="81">
        <f t="shared" si="75"/>
        <v>0.39499999999999996</v>
      </c>
      <c r="H150" s="85">
        <f t="shared" si="59"/>
        <v>0.56499999999999995</v>
      </c>
      <c r="I150" s="86">
        <f t="shared" si="76"/>
        <v>-0.16999999999999998</v>
      </c>
      <c r="J150" s="100">
        <f t="shared" si="77"/>
        <v>0.66499999999999992</v>
      </c>
      <c r="K150" s="85">
        <f t="shared" si="68"/>
        <v>0.56499999999999995</v>
      </c>
      <c r="L150" s="84">
        <f t="shared" si="82"/>
        <v>0.1</v>
      </c>
      <c r="M150" s="81">
        <f t="shared" si="78"/>
        <v>0.5149999999999999</v>
      </c>
      <c r="N150" s="85">
        <f t="shared" si="84"/>
        <v>0.56499999999999995</v>
      </c>
      <c r="O150" s="86">
        <f t="shared" si="55"/>
        <v>-0.05</v>
      </c>
      <c r="P150" s="100">
        <f t="shared" si="79"/>
        <v>0.55000000000000004</v>
      </c>
      <c r="Q150" s="86">
        <f t="shared" si="86"/>
        <v>0.5</v>
      </c>
      <c r="R150" s="103">
        <f t="shared" si="86"/>
        <v>0.05</v>
      </c>
      <c r="S150" s="103">
        <f t="shared" si="80"/>
        <v>0.55000000000000004</v>
      </c>
      <c r="T150" s="103">
        <f t="shared" si="87"/>
        <v>0.5</v>
      </c>
      <c r="U150" s="103">
        <f t="shared" si="87"/>
        <v>0.05</v>
      </c>
      <c r="V150">
        <v>-0.05</v>
      </c>
      <c r="W150">
        <v>0</v>
      </c>
      <c r="Z150">
        <f t="shared" si="81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6"/>
        <v>0.31</v>
      </c>
      <c r="E151" s="83">
        <f t="shared" si="85"/>
        <v>0.31</v>
      </c>
      <c r="F151" s="88">
        <f t="shared" si="62"/>
        <v>0</v>
      </c>
      <c r="G151" s="102">
        <f t="shared" si="75"/>
        <v>0.26500000000000001</v>
      </c>
      <c r="H151" s="82">
        <f t="shared" si="59"/>
        <v>0.35</v>
      </c>
      <c r="I151" s="83">
        <f t="shared" si="76"/>
        <v>-8.4999999999999992E-2</v>
      </c>
      <c r="J151" s="101">
        <f t="shared" si="77"/>
        <v>0.37</v>
      </c>
      <c r="K151" s="82">
        <f t="shared" si="68"/>
        <v>0.35</v>
      </c>
      <c r="L151" s="88">
        <f t="shared" si="82"/>
        <v>0.02</v>
      </c>
      <c r="M151" s="102">
        <f t="shared" si="78"/>
        <v>0.30499999999999999</v>
      </c>
      <c r="N151" s="82">
        <f t="shared" si="84"/>
        <v>0.35</v>
      </c>
      <c r="O151" s="83">
        <f t="shared" si="55"/>
        <v>-4.4999999999999998E-2</v>
      </c>
      <c r="P151" s="101">
        <f t="shared" si="79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0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8">VLOOKUP(MONTH(A151),tblMthAdj,4,FALSE)</f>
        <v>-4.4999999999999998E-2</v>
      </c>
      <c r="W151">
        <v>0</v>
      </c>
      <c r="Z151">
        <f t="shared" si="81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6"/>
        <v>0.29000000000000004</v>
      </c>
      <c r="E152" s="86">
        <f t="shared" si="85"/>
        <v>0.29000000000000004</v>
      </c>
      <c r="F152" s="84">
        <f t="shared" si="62"/>
        <v>0</v>
      </c>
      <c r="G152" s="81">
        <f t="shared" si="75"/>
        <v>0.23499999999999999</v>
      </c>
      <c r="H152" s="85">
        <f t="shared" si="59"/>
        <v>0.3</v>
      </c>
      <c r="I152" s="86">
        <f t="shared" si="76"/>
        <v>-6.5000000000000002E-2</v>
      </c>
      <c r="J152" s="100">
        <f t="shared" si="77"/>
        <v>0.32</v>
      </c>
      <c r="K152" s="85">
        <f t="shared" si="68"/>
        <v>0.3</v>
      </c>
      <c r="L152" s="84">
        <f t="shared" si="82"/>
        <v>0.02</v>
      </c>
      <c r="M152" s="81">
        <f t="shared" si="78"/>
        <v>0.26500000000000001</v>
      </c>
      <c r="N152" s="85">
        <f t="shared" si="84"/>
        <v>0.3</v>
      </c>
      <c r="O152" s="86">
        <f t="shared" si="55"/>
        <v>-3.5000000000000003E-2</v>
      </c>
      <c r="P152" s="100">
        <f t="shared" si="79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0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8"/>
        <v>-3.5000000000000003E-2</v>
      </c>
      <c r="W152">
        <v>0</v>
      </c>
      <c r="Z152">
        <f t="shared" si="81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6"/>
        <v>0.29750000000000004</v>
      </c>
      <c r="E153" s="86">
        <f t="shared" si="85"/>
        <v>0.30000000000000004</v>
      </c>
      <c r="F153" s="84">
        <f t="shared" si="62"/>
        <v>-2.5000000000000001E-3</v>
      </c>
      <c r="G153" s="81">
        <f t="shared" si="75"/>
        <v>0.28500000000000003</v>
      </c>
      <c r="H153" s="85">
        <f t="shared" si="59"/>
        <v>0.34</v>
      </c>
      <c r="I153" s="86">
        <f t="shared" si="76"/>
        <v>-5.5000000000000007E-2</v>
      </c>
      <c r="J153" s="100">
        <f t="shared" si="77"/>
        <v>0.36000000000000004</v>
      </c>
      <c r="K153" s="85">
        <f t="shared" si="68"/>
        <v>0.34</v>
      </c>
      <c r="L153" s="84">
        <f t="shared" si="82"/>
        <v>0.02</v>
      </c>
      <c r="M153" s="81">
        <f t="shared" si="78"/>
        <v>0.30500000000000005</v>
      </c>
      <c r="N153" s="85">
        <f t="shared" si="84"/>
        <v>0.34</v>
      </c>
      <c r="O153" s="86">
        <f t="shared" si="55"/>
        <v>-3.5000000000000003E-2</v>
      </c>
      <c r="P153" s="100">
        <f t="shared" si="79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0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8"/>
        <v>-3.5000000000000003E-2</v>
      </c>
      <c r="W153">
        <v>0</v>
      </c>
      <c r="Z153">
        <f t="shared" si="81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6"/>
        <v>0.3125</v>
      </c>
      <c r="E154" s="86">
        <f t="shared" si="85"/>
        <v>0.315</v>
      </c>
      <c r="F154" s="84">
        <f t="shared" si="62"/>
        <v>-2.5000000000000001E-3</v>
      </c>
      <c r="G154" s="81">
        <f t="shared" si="75"/>
        <v>0.36</v>
      </c>
      <c r="H154" s="85">
        <f t="shared" si="59"/>
        <v>0.38</v>
      </c>
      <c r="I154" s="86">
        <f t="shared" si="76"/>
        <v>-0.02</v>
      </c>
      <c r="J154" s="100">
        <f t="shared" si="77"/>
        <v>0.4</v>
      </c>
      <c r="K154" s="85">
        <f t="shared" si="68"/>
        <v>0.38</v>
      </c>
      <c r="L154" s="84">
        <f t="shared" si="82"/>
        <v>0.02</v>
      </c>
      <c r="M154" s="81">
        <f t="shared" si="78"/>
        <v>0.36</v>
      </c>
      <c r="N154" s="85">
        <f t="shared" si="84"/>
        <v>0.38</v>
      </c>
      <c r="O154" s="86">
        <f t="shared" si="55"/>
        <v>-0.02</v>
      </c>
      <c r="P154" s="100">
        <f t="shared" si="79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0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8"/>
        <v>-0.02</v>
      </c>
      <c r="W154">
        <v>0</v>
      </c>
      <c r="Z154">
        <f t="shared" si="81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6"/>
        <v>0.31</v>
      </c>
      <c r="E155" s="86">
        <f t="shared" si="85"/>
        <v>0.315</v>
      </c>
      <c r="F155" s="84">
        <f t="shared" si="62"/>
        <v>-5.0000000000000001E-3</v>
      </c>
      <c r="G155" s="81">
        <f t="shared" si="75"/>
        <v>0.36</v>
      </c>
      <c r="H155" s="85">
        <f t="shared" si="59"/>
        <v>0.38</v>
      </c>
      <c r="I155" s="86">
        <f t="shared" si="76"/>
        <v>-0.02</v>
      </c>
      <c r="J155" s="100">
        <f t="shared" si="77"/>
        <v>0.39500000000000002</v>
      </c>
      <c r="K155" s="85">
        <f t="shared" si="68"/>
        <v>0.38</v>
      </c>
      <c r="L155" s="84">
        <f t="shared" si="82"/>
        <v>1.4999999999999999E-2</v>
      </c>
      <c r="M155" s="81">
        <f t="shared" si="78"/>
        <v>0.36</v>
      </c>
      <c r="N155" s="85">
        <f t="shared" si="84"/>
        <v>0.38</v>
      </c>
      <c r="O155" s="86">
        <f t="shared" si="55"/>
        <v>-0.02</v>
      </c>
      <c r="P155" s="100">
        <f t="shared" si="79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0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8"/>
        <v>-0.02</v>
      </c>
      <c r="W155">
        <v>0</v>
      </c>
      <c r="Z155">
        <f t="shared" si="81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6"/>
        <v>0.28500000000000003</v>
      </c>
      <c r="E156" s="86">
        <f t="shared" si="85"/>
        <v>0.29000000000000004</v>
      </c>
      <c r="F156" s="84">
        <f t="shared" si="62"/>
        <v>-5.0000000000000001E-3</v>
      </c>
      <c r="G156" s="81">
        <f t="shared" si="75"/>
        <v>0.29000000000000004</v>
      </c>
      <c r="H156" s="85">
        <f t="shared" si="59"/>
        <v>0.33</v>
      </c>
      <c r="I156" s="86">
        <f t="shared" si="76"/>
        <v>-0.04</v>
      </c>
      <c r="J156" s="100">
        <f t="shared" si="77"/>
        <v>0.34500000000000003</v>
      </c>
      <c r="K156" s="85">
        <f t="shared" si="68"/>
        <v>0.33</v>
      </c>
      <c r="L156" s="84">
        <f t="shared" si="82"/>
        <v>1.4999999999999999E-2</v>
      </c>
      <c r="M156" s="81">
        <f t="shared" si="78"/>
        <v>0.31</v>
      </c>
      <c r="N156" s="85">
        <f t="shared" si="84"/>
        <v>0.33</v>
      </c>
      <c r="O156" s="86">
        <f t="shared" si="55"/>
        <v>-0.02</v>
      </c>
      <c r="P156" s="100">
        <f t="shared" si="79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0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8"/>
        <v>-0.02</v>
      </c>
      <c r="W156">
        <v>0</v>
      </c>
      <c r="Z156">
        <f t="shared" si="81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6"/>
        <v>0.34500000000000003</v>
      </c>
      <c r="E157" s="86">
        <f t="shared" si="85"/>
        <v>0.35000000000000003</v>
      </c>
      <c r="F157" s="84">
        <f t="shared" si="62"/>
        <v>-5.0000000000000001E-3</v>
      </c>
      <c r="G157" s="81">
        <f t="shared" si="75"/>
        <v>0.28500000000000003</v>
      </c>
      <c r="H157" s="85">
        <f t="shared" si="59"/>
        <v>0.37</v>
      </c>
      <c r="I157" s="86">
        <f t="shared" si="76"/>
        <v>-8.4999999999999992E-2</v>
      </c>
      <c r="J157" s="100">
        <f t="shared" si="77"/>
        <v>0.38</v>
      </c>
      <c r="K157" s="85">
        <f t="shared" si="68"/>
        <v>0.37</v>
      </c>
      <c r="L157" s="84">
        <f t="shared" si="82"/>
        <v>0.01</v>
      </c>
      <c r="M157" s="81">
        <f t="shared" si="78"/>
        <v>0.315</v>
      </c>
      <c r="N157" s="85">
        <f t="shared" si="84"/>
        <v>0.37</v>
      </c>
      <c r="O157" s="86">
        <f t="shared" si="55"/>
        <v>-5.5E-2</v>
      </c>
      <c r="P157" s="100">
        <f t="shared" si="79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0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8"/>
        <v>-5.5E-2</v>
      </c>
      <c r="W157">
        <v>0</v>
      </c>
      <c r="Z157">
        <f t="shared" si="81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6"/>
        <v>0.45</v>
      </c>
      <c r="E158" s="83">
        <f t="shared" si="85"/>
        <v>0.4</v>
      </c>
      <c r="F158" s="88">
        <f t="shared" si="62"/>
        <v>0.05</v>
      </c>
      <c r="G158" s="102">
        <f t="shared" si="75"/>
        <v>0.32500000000000007</v>
      </c>
      <c r="H158" s="82">
        <f t="shared" si="59"/>
        <v>0.49500000000000005</v>
      </c>
      <c r="I158" s="83">
        <f t="shared" si="76"/>
        <v>-0.16999999999999998</v>
      </c>
      <c r="J158" s="101">
        <f t="shared" si="77"/>
        <v>0.55500000000000005</v>
      </c>
      <c r="K158" s="82">
        <f t="shared" si="68"/>
        <v>0.49500000000000005</v>
      </c>
      <c r="L158" s="88">
        <f t="shared" si="82"/>
        <v>0.06</v>
      </c>
      <c r="M158" s="102">
        <f t="shared" si="78"/>
        <v>0.44500000000000006</v>
      </c>
      <c r="N158" s="82">
        <f t="shared" si="84"/>
        <v>0.49500000000000005</v>
      </c>
      <c r="O158" s="83">
        <f t="shared" si="55"/>
        <v>-0.05</v>
      </c>
      <c r="P158" s="101">
        <f t="shared" si="79"/>
        <v>0.45</v>
      </c>
      <c r="Q158" s="83">
        <f t="shared" ref="Q158:R162" si="89">E158</f>
        <v>0.4</v>
      </c>
      <c r="R158" s="107">
        <f t="shared" si="89"/>
        <v>0.05</v>
      </c>
      <c r="S158" s="107">
        <f t="shared" si="80"/>
        <v>0.45</v>
      </c>
      <c r="T158" s="107">
        <f t="shared" ref="T158:U162" si="90">E158</f>
        <v>0.4</v>
      </c>
      <c r="U158" s="107">
        <f t="shared" si="90"/>
        <v>0.05</v>
      </c>
      <c r="V158">
        <v>-0.05</v>
      </c>
      <c r="W158">
        <v>0</v>
      </c>
      <c r="Z158">
        <f t="shared" si="81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6"/>
        <v>0.78500000000000003</v>
      </c>
      <c r="E159" s="86">
        <f t="shared" si="85"/>
        <v>0.73499999999999999</v>
      </c>
      <c r="F159" s="84">
        <f t="shared" si="62"/>
        <v>0.05</v>
      </c>
      <c r="G159" s="81">
        <f t="shared" si="75"/>
        <v>0.85</v>
      </c>
      <c r="H159" s="85">
        <f t="shared" si="59"/>
        <v>0.98</v>
      </c>
      <c r="I159" s="86">
        <f t="shared" si="76"/>
        <v>-0.13</v>
      </c>
      <c r="J159" s="100">
        <f t="shared" si="77"/>
        <v>1.1399999999999999</v>
      </c>
      <c r="K159" s="85">
        <f t="shared" si="68"/>
        <v>0.98</v>
      </c>
      <c r="L159" s="84">
        <f t="shared" si="82"/>
        <v>0.16</v>
      </c>
      <c r="M159" s="81">
        <f t="shared" si="78"/>
        <v>0.92999999999999994</v>
      </c>
      <c r="N159" s="85">
        <f t="shared" si="84"/>
        <v>0.98</v>
      </c>
      <c r="O159" s="86">
        <f t="shared" ref="O159:O222" si="91">V159</f>
        <v>-0.05</v>
      </c>
      <c r="P159" s="100">
        <f t="shared" si="79"/>
        <v>0.78500000000000003</v>
      </c>
      <c r="Q159" s="86">
        <f t="shared" si="89"/>
        <v>0.73499999999999999</v>
      </c>
      <c r="R159" s="103">
        <f t="shared" si="89"/>
        <v>0.05</v>
      </c>
      <c r="S159" s="103">
        <f t="shared" si="80"/>
        <v>0.78500000000000003</v>
      </c>
      <c r="T159" s="103">
        <f t="shared" si="90"/>
        <v>0.73499999999999999</v>
      </c>
      <c r="U159" s="103">
        <f t="shared" si="90"/>
        <v>0.05</v>
      </c>
      <c r="V159">
        <v>-0.05</v>
      </c>
      <c r="W159">
        <v>0</v>
      </c>
      <c r="Z159">
        <f t="shared" si="81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6"/>
        <v>1.075</v>
      </c>
      <c r="E160" s="86">
        <f t="shared" si="85"/>
        <v>1.0249999999999999</v>
      </c>
      <c r="F160" s="84">
        <f t="shared" si="62"/>
        <v>0.05</v>
      </c>
      <c r="G160" s="81">
        <f t="shared" si="75"/>
        <v>1.35</v>
      </c>
      <c r="H160" s="85">
        <f t="shared" si="59"/>
        <v>1.6</v>
      </c>
      <c r="I160" s="86">
        <f t="shared" si="76"/>
        <v>-0.25</v>
      </c>
      <c r="J160" s="100">
        <f t="shared" si="77"/>
        <v>1.9400000000000002</v>
      </c>
      <c r="K160" s="85">
        <f t="shared" si="68"/>
        <v>1.6</v>
      </c>
      <c r="L160" s="84">
        <f t="shared" si="82"/>
        <v>0.34</v>
      </c>
      <c r="M160" s="81">
        <f t="shared" si="78"/>
        <v>1.4000000000000001</v>
      </c>
      <c r="N160" s="85">
        <f t="shared" si="84"/>
        <v>1.6</v>
      </c>
      <c r="O160" s="86">
        <f t="shared" si="91"/>
        <v>-0.2</v>
      </c>
      <c r="P160" s="100">
        <f t="shared" si="79"/>
        <v>1.075</v>
      </c>
      <c r="Q160" s="86">
        <f t="shared" si="89"/>
        <v>1.0249999999999999</v>
      </c>
      <c r="R160" s="103">
        <f t="shared" si="89"/>
        <v>0.05</v>
      </c>
      <c r="S160" s="103">
        <f t="shared" si="80"/>
        <v>1.075</v>
      </c>
      <c r="T160" s="103">
        <f t="shared" si="90"/>
        <v>1.0249999999999999</v>
      </c>
      <c r="U160" s="103">
        <f t="shared" si="90"/>
        <v>0.05</v>
      </c>
      <c r="V160">
        <v>-0.2</v>
      </c>
      <c r="W160">
        <v>0</v>
      </c>
      <c r="Z160">
        <f t="shared" si="81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6"/>
        <v>1.0649999999999999</v>
      </c>
      <c r="E161" s="86">
        <f t="shared" si="85"/>
        <v>1.0149999999999999</v>
      </c>
      <c r="F161" s="84">
        <f t="shared" si="62"/>
        <v>0.05</v>
      </c>
      <c r="G161" s="81">
        <f t="shared" si="75"/>
        <v>1.32</v>
      </c>
      <c r="H161" s="85">
        <f t="shared" si="59"/>
        <v>1.6</v>
      </c>
      <c r="I161" s="86">
        <f t="shared" si="76"/>
        <v>-0.28000000000000003</v>
      </c>
      <c r="J161" s="100">
        <f t="shared" si="77"/>
        <v>1.9400000000000002</v>
      </c>
      <c r="K161" s="85">
        <f t="shared" si="68"/>
        <v>1.6</v>
      </c>
      <c r="L161" s="84">
        <f t="shared" si="82"/>
        <v>0.34</v>
      </c>
      <c r="M161" s="81">
        <f t="shared" si="78"/>
        <v>1.4000000000000001</v>
      </c>
      <c r="N161" s="85">
        <f t="shared" si="84"/>
        <v>1.6</v>
      </c>
      <c r="O161" s="86">
        <f t="shared" si="91"/>
        <v>-0.2</v>
      </c>
      <c r="P161" s="100">
        <f t="shared" si="79"/>
        <v>1.0649999999999999</v>
      </c>
      <c r="Q161" s="86">
        <f t="shared" si="89"/>
        <v>1.0149999999999999</v>
      </c>
      <c r="R161" s="103">
        <f t="shared" si="89"/>
        <v>0.05</v>
      </c>
      <c r="S161" s="103">
        <f t="shared" si="80"/>
        <v>1.0649999999999999</v>
      </c>
      <c r="T161" s="103">
        <f t="shared" si="90"/>
        <v>1.0149999999999999</v>
      </c>
      <c r="U161" s="103">
        <f t="shared" si="90"/>
        <v>0.05</v>
      </c>
      <c r="V161">
        <v>-0.2</v>
      </c>
      <c r="W161">
        <v>0</v>
      </c>
      <c r="Z161">
        <f t="shared" si="81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6"/>
        <v>0.55000000000000004</v>
      </c>
      <c r="E162" s="86">
        <f t="shared" si="85"/>
        <v>0.5</v>
      </c>
      <c r="F162" s="84">
        <f t="shared" si="62"/>
        <v>0.05</v>
      </c>
      <c r="G162" s="81">
        <f t="shared" si="75"/>
        <v>0.39499999999999996</v>
      </c>
      <c r="H162" s="85">
        <f t="shared" si="59"/>
        <v>0.56499999999999995</v>
      </c>
      <c r="I162" s="86">
        <f t="shared" si="76"/>
        <v>-0.16999999999999998</v>
      </c>
      <c r="J162" s="100">
        <f t="shared" si="77"/>
        <v>0.66499999999999992</v>
      </c>
      <c r="K162" s="85">
        <f t="shared" si="68"/>
        <v>0.56499999999999995</v>
      </c>
      <c r="L162" s="84">
        <f t="shared" si="82"/>
        <v>0.1</v>
      </c>
      <c r="M162" s="81">
        <f t="shared" si="78"/>
        <v>0.5149999999999999</v>
      </c>
      <c r="N162" s="85">
        <f t="shared" si="84"/>
        <v>0.56499999999999995</v>
      </c>
      <c r="O162" s="86">
        <f t="shared" si="91"/>
        <v>-0.05</v>
      </c>
      <c r="P162" s="100">
        <f t="shared" si="79"/>
        <v>0.55000000000000004</v>
      </c>
      <c r="Q162" s="86">
        <f t="shared" si="89"/>
        <v>0.5</v>
      </c>
      <c r="R162" s="103">
        <f t="shared" si="89"/>
        <v>0.05</v>
      </c>
      <c r="S162" s="103">
        <f t="shared" si="80"/>
        <v>0.55000000000000004</v>
      </c>
      <c r="T162" s="103">
        <f t="shared" si="90"/>
        <v>0.5</v>
      </c>
      <c r="U162" s="103">
        <f t="shared" si="90"/>
        <v>0.05</v>
      </c>
      <c r="V162">
        <v>-0.05</v>
      </c>
      <c r="W162">
        <v>0</v>
      </c>
      <c r="Z162">
        <f t="shared" si="81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6"/>
        <v>0.31</v>
      </c>
      <c r="E163" s="83">
        <f t="shared" si="85"/>
        <v>0.31</v>
      </c>
      <c r="F163" s="88">
        <f t="shared" si="62"/>
        <v>0</v>
      </c>
      <c r="G163" s="102">
        <f t="shared" si="75"/>
        <v>0.26500000000000001</v>
      </c>
      <c r="H163" s="82">
        <f t="shared" si="59"/>
        <v>0.35</v>
      </c>
      <c r="I163" s="83">
        <f t="shared" si="76"/>
        <v>-8.4999999999999992E-2</v>
      </c>
      <c r="J163" s="101">
        <f t="shared" si="77"/>
        <v>0.37</v>
      </c>
      <c r="K163" s="82">
        <f t="shared" si="68"/>
        <v>0.35</v>
      </c>
      <c r="L163" s="88">
        <f t="shared" si="82"/>
        <v>0.02</v>
      </c>
      <c r="M163" s="102">
        <f t="shared" si="78"/>
        <v>0.30499999999999999</v>
      </c>
      <c r="N163" s="82">
        <f t="shared" si="84"/>
        <v>0.35</v>
      </c>
      <c r="O163" s="83">
        <f t="shared" si="91"/>
        <v>-4.4999999999999998E-2</v>
      </c>
      <c r="P163" s="101">
        <f t="shared" si="79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0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2">VLOOKUP(MONTH(A163),tblMthAdj,4,FALSE)</f>
        <v>-4.4999999999999998E-2</v>
      </c>
      <c r="W163">
        <v>0</v>
      </c>
      <c r="Z163">
        <f t="shared" si="81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6"/>
        <v>0.29000000000000004</v>
      </c>
      <c r="E164" s="86">
        <f t="shared" si="85"/>
        <v>0.29000000000000004</v>
      </c>
      <c r="F164" s="84">
        <f t="shared" si="62"/>
        <v>0</v>
      </c>
      <c r="G164" s="81">
        <f t="shared" si="75"/>
        <v>0.23499999999999999</v>
      </c>
      <c r="H164" s="85">
        <f t="shared" si="59"/>
        <v>0.3</v>
      </c>
      <c r="I164" s="86">
        <f t="shared" si="76"/>
        <v>-6.5000000000000002E-2</v>
      </c>
      <c r="J164" s="100">
        <f t="shared" si="77"/>
        <v>0.32</v>
      </c>
      <c r="K164" s="85">
        <f t="shared" si="68"/>
        <v>0.3</v>
      </c>
      <c r="L164" s="84">
        <f t="shared" si="82"/>
        <v>0.02</v>
      </c>
      <c r="M164" s="81">
        <f t="shared" si="78"/>
        <v>0.26500000000000001</v>
      </c>
      <c r="N164" s="85">
        <f t="shared" si="84"/>
        <v>0.3</v>
      </c>
      <c r="O164" s="86">
        <f t="shared" si="91"/>
        <v>-3.5000000000000003E-2</v>
      </c>
      <c r="P164" s="100">
        <f t="shared" si="79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0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2"/>
        <v>-3.5000000000000003E-2</v>
      </c>
      <c r="W164">
        <v>0</v>
      </c>
      <c r="Z164">
        <f t="shared" si="81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6"/>
        <v>0.29750000000000004</v>
      </c>
      <c r="E165" s="86">
        <f t="shared" si="85"/>
        <v>0.30000000000000004</v>
      </c>
      <c r="F165" s="84">
        <f t="shared" si="62"/>
        <v>-2.5000000000000001E-3</v>
      </c>
      <c r="G165" s="81">
        <f t="shared" si="75"/>
        <v>0.28500000000000003</v>
      </c>
      <c r="H165" s="85">
        <f t="shared" si="59"/>
        <v>0.34</v>
      </c>
      <c r="I165" s="86">
        <f t="shared" si="76"/>
        <v>-5.5000000000000007E-2</v>
      </c>
      <c r="J165" s="100">
        <f t="shared" si="77"/>
        <v>0.36000000000000004</v>
      </c>
      <c r="K165" s="85">
        <f t="shared" si="68"/>
        <v>0.34</v>
      </c>
      <c r="L165" s="84">
        <f t="shared" si="82"/>
        <v>0.02</v>
      </c>
      <c r="M165" s="81">
        <f t="shared" si="78"/>
        <v>0.30500000000000005</v>
      </c>
      <c r="N165" s="85">
        <f t="shared" si="84"/>
        <v>0.34</v>
      </c>
      <c r="O165" s="86">
        <f t="shared" si="91"/>
        <v>-3.5000000000000003E-2</v>
      </c>
      <c r="P165" s="100">
        <f t="shared" si="79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0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2"/>
        <v>-3.5000000000000003E-2</v>
      </c>
      <c r="W165">
        <v>0</v>
      </c>
      <c r="Z165">
        <f t="shared" si="81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6"/>
        <v>0.3125</v>
      </c>
      <c r="E166" s="86">
        <f t="shared" si="85"/>
        <v>0.315</v>
      </c>
      <c r="F166" s="84">
        <f t="shared" si="62"/>
        <v>-2.5000000000000001E-3</v>
      </c>
      <c r="G166" s="81">
        <f t="shared" si="75"/>
        <v>0.36</v>
      </c>
      <c r="H166" s="85">
        <f t="shared" si="59"/>
        <v>0.38</v>
      </c>
      <c r="I166" s="86">
        <f t="shared" si="76"/>
        <v>-0.02</v>
      </c>
      <c r="J166" s="100">
        <f t="shared" si="77"/>
        <v>0.4</v>
      </c>
      <c r="K166" s="85">
        <f t="shared" si="68"/>
        <v>0.38</v>
      </c>
      <c r="L166" s="84">
        <f t="shared" si="82"/>
        <v>0.02</v>
      </c>
      <c r="M166" s="81">
        <f t="shared" si="78"/>
        <v>0.36</v>
      </c>
      <c r="N166" s="85">
        <f t="shared" si="84"/>
        <v>0.38</v>
      </c>
      <c r="O166" s="86">
        <f t="shared" si="91"/>
        <v>-0.02</v>
      </c>
      <c r="P166" s="100">
        <f t="shared" si="79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0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2"/>
        <v>-0.02</v>
      </c>
      <c r="W166">
        <v>0</v>
      </c>
      <c r="Z166">
        <f t="shared" si="81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6"/>
        <v>0.31</v>
      </c>
      <c r="E167" s="86">
        <f t="shared" si="85"/>
        <v>0.315</v>
      </c>
      <c r="F167" s="84">
        <f t="shared" si="62"/>
        <v>-5.0000000000000001E-3</v>
      </c>
      <c r="G167" s="81">
        <f t="shared" si="75"/>
        <v>0.36</v>
      </c>
      <c r="H167" s="85">
        <f t="shared" ref="H167:H230" si="93">K167</f>
        <v>0.38</v>
      </c>
      <c r="I167" s="86">
        <f t="shared" si="76"/>
        <v>-0.02</v>
      </c>
      <c r="J167" s="100">
        <f t="shared" si="77"/>
        <v>0.39500000000000002</v>
      </c>
      <c r="K167" s="85">
        <f t="shared" si="68"/>
        <v>0.38</v>
      </c>
      <c r="L167" s="84">
        <f t="shared" si="82"/>
        <v>1.4999999999999999E-2</v>
      </c>
      <c r="M167" s="81">
        <f t="shared" si="78"/>
        <v>0.36</v>
      </c>
      <c r="N167" s="85">
        <f t="shared" si="84"/>
        <v>0.38</v>
      </c>
      <c r="O167" s="86">
        <f t="shared" si="91"/>
        <v>-0.02</v>
      </c>
      <c r="P167" s="100">
        <f t="shared" si="79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0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2"/>
        <v>-0.02</v>
      </c>
      <c r="W167">
        <v>0</v>
      </c>
      <c r="Z167">
        <f t="shared" si="81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6"/>
        <v>0.28500000000000003</v>
      </c>
      <c r="E168" s="86">
        <f t="shared" si="85"/>
        <v>0.29000000000000004</v>
      </c>
      <c r="F168" s="84">
        <f t="shared" si="62"/>
        <v>-5.0000000000000001E-3</v>
      </c>
      <c r="G168" s="81">
        <f t="shared" si="75"/>
        <v>0.29000000000000004</v>
      </c>
      <c r="H168" s="85">
        <f t="shared" si="93"/>
        <v>0.33</v>
      </c>
      <c r="I168" s="86">
        <f t="shared" si="76"/>
        <v>-0.04</v>
      </c>
      <c r="J168" s="100">
        <f t="shared" si="77"/>
        <v>0.34500000000000003</v>
      </c>
      <c r="K168" s="85">
        <f t="shared" si="68"/>
        <v>0.33</v>
      </c>
      <c r="L168" s="84">
        <f t="shared" si="82"/>
        <v>1.4999999999999999E-2</v>
      </c>
      <c r="M168" s="81">
        <f t="shared" si="78"/>
        <v>0.31</v>
      </c>
      <c r="N168" s="85">
        <f t="shared" si="84"/>
        <v>0.33</v>
      </c>
      <c r="O168" s="86">
        <f t="shared" si="91"/>
        <v>-0.02</v>
      </c>
      <c r="P168" s="100">
        <f t="shared" si="79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0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2"/>
        <v>-0.02</v>
      </c>
      <c r="W168">
        <v>0</v>
      </c>
      <c r="Z168">
        <f t="shared" si="81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6"/>
        <v>0.34500000000000003</v>
      </c>
      <c r="E169" s="86">
        <f t="shared" si="85"/>
        <v>0.35000000000000003</v>
      </c>
      <c r="F169" s="84">
        <f t="shared" si="62"/>
        <v>-5.0000000000000001E-3</v>
      </c>
      <c r="G169" s="81">
        <f t="shared" si="75"/>
        <v>0.28500000000000003</v>
      </c>
      <c r="H169" s="85">
        <f t="shared" si="93"/>
        <v>0.37</v>
      </c>
      <c r="I169" s="86">
        <f t="shared" si="76"/>
        <v>-8.4999999999999992E-2</v>
      </c>
      <c r="J169" s="100">
        <f t="shared" si="77"/>
        <v>0.38</v>
      </c>
      <c r="K169" s="85">
        <f t="shared" si="68"/>
        <v>0.37</v>
      </c>
      <c r="L169" s="84">
        <f t="shared" si="82"/>
        <v>0.01</v>
      </c>
      <c r="M169" s="81">
        <f t="shared" si="78"/>
        <v>0.315</v>
      </c>
      <c r="N169" s="85">
        <f t="shared" si="84"/>
        <v>0.37</v>
      </c>
      <c r="O169" s="86">
        <f t="shared" si="91"/>
        <v>-5.5E-2</v>
      </c>
      <c r="P169" s="100">
        <f t="shared" si="79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0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2"/>
        <v>-5.5E-2</v>
      </c>
      <c r="W169">
        <v>0</v>
      </c>
      <c r="Z169">
        <f t="shared" si="81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6"/>
        <v>0.45</v>
      </c>
      <c r="E170" s="83">
        <f t="shared" si="85"/>
        <v>0.4</v>
      </c>
      <c r="F170" s="88">
        <f t="shared" si="62"/>
        <v>0.05</v>
      </c>
      <c r="G170" s="102">
        <f t="shared" si="75"/>
        <v>0.32500000000000007</v>
      </c>
      <c r="H170" s="82">
        <f t="shared" si="93"/>
        <v>0.49500000000000005</v>
      </c>
      <c r="I170" s="83">
        <f t="shared" si="76"/>
        <v>-0.16999999999999998</v>
      </c>
      <c r="J170" s="101">
        <f t="shared" ref="J170:J196" si="94">K170+L170</f>
        <v>0.55500000000000005</v>
      </c>
      <c r="K170" s="82">
        <f t="shared" si="68"/>
        <v>0.49500000000000005</v>
      </c>
      <c r="L170" s="88">
        <f t="shared" si="82"/>
        <v>0.06</v>
      </c>
      <c r="M170" s="102">
        <f t="shared" si="78"/>
        <v>0.44500000000000006</v>
      </c>
      <c r="N170" s="82">
        <f t="shared" si="84"/>
        <v>0.49500000000000005</v>
      </c>
      <c r="O170" s="83">
        <f t="shared" si="91"/>
        <v>-0.05</v>
      </c>
      <c r="P170" s="101">
        <f t="shared" si="79"/>
        <v>0.45</v>
      </c>
      <c r="Q170" s="83">
        <f t="shared" ref="Q170:R174" si="95">E170</f>
        <v>0.4</v>
      </c>
      <c r="R170" s="107">
        <f t="shared" si="95"/>
        <v>0.05</v>
      </c>
      <c r="S170" s="107">
        <f t="shared" si="80"/>
        <v>0.45</v>
      </c>
      <c r="T170" s="107">
        <f t="shared" ref="T170:U174" si="96">E170</f>
        <v>0.4</v>
      </c>
      <c r="U170" s="107">
        <f t="shared" si="96"/>
        <v>0.05</v>
      </c>
      <c r="V170">
        <v>-0.05</v>
      </c>
      <c r="W170">
        <v>0</v>
      </c>
      <c r="Z170">
        <f t="shared" si="81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6"/>
        <v>0.78500000000000003</v>
      </c>
      <c r="E171" s="86">
        <f t="shared" si="85"/>
        <v>0.73499999999999999</v>
      </c>
      <c r="F171" s="84">
        <f t="shared" ref="F171:F234" si="97">F159</f>
        <v>0.05</v>
      </c>
      <c r="G171" s="81">
        <f t="shared" si="75"/>
        <v>0.85</v>
      </c>
      <c r="H171" s="85">
        <f t="shared" si="93"/>
        <v>0.98</v>
      </c>
      <c r="I171" s="86">
        <f t="shared" si="76"/>
        <v>-0.13</v>
      </c>
      <c r="J171" s="100">
        <f t="shared" si="94"/>
        <v>1.1399999999999999</v>
      </c>
      <c r="K171" s="85">
        <f t="shared" si="68"/>
        <v>0.98</v>
      </c>
      <c r="L171" s="84">
        <f t="shared" ref="L171:L177" si="98">L159</f>
        <v>0.16</v>
      </c>
      <c r="M171" s="81">
        <f t="shared" si="78"/>
        <v>0.92999999999999994</v>
      </c>
      <c r="N171" s="85">
        <f t="shared" si="84"/>
        <v>0.98</v>
      </c>
      <c r="O171" s="86">
        <f t="shared" si="91"/>
        <v>-0.05</v>
      </c>
      <c r="P171" s="100">
        <f t="shared" si="79"/>
        <v>0.78500000000000003</v>
      </c>
      <c r="Q171" s="86">
        <f t="shared" si="95"/>
        <v>0.73499999999999999</v>
      </c>
      <c r="R171" s="103">
        <f t="shared" si="95"/>
        <v>0.05</v>
      </c>
      <c r="S171" s="103">
        <f t="shared" si="80"/>
        <v>0.78500000000000003</v>
      </c>
      <c r="T171" s="103">
        <f t="shared" si="96"/>
        <v>0.73499999999999999</v>
      </c>
      <c r="U171" s="103">
        <f t="shared" si="96"/>
        <v>0.05</v>
      </c>
      <c r="V171">
        <v>-0.05</v>
      </c>
      <c r="W171">
        <v>0</v>
      </c>
      <c r="Z171">
        <f t="shared" si="81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6"/>
        <v>1.075</v>
      </c>
      <c r="E172" s="86">
        <f t="shared" si="85"/>
        <v>1.0249999999999999</v>
      </c>
      <c r="F172" s="84">
        <f t="shared" si="97"/>
        <v>0.05</v>
      </c>
      <c r="G172" s="81">
        <f t="shared" si="75"/>
        <v>1.35</v>
      </c>
      <c r="H172" s="85">
        <f t="shared" si="93"/>
        <v>1.6</v>
      </c>
      <c r="I172" s="86">
        <f t="shared" si="76"/>
        <v>-0.25</v>
      </c>
      <c r="J172" s="100">
        <f t="shared" si="94"/>
        <v>1.9400000000000002</v>
      </c>
      <c r="K172" s="85">
        <f t="shared" si="68"/>
        <v>1.6</v>
      </c>
      <c r="L172" s="84">
        <f t="shared" si="98"/>
        <v>0.34</v>
      </c>
      <c r="M172" s="81">
        <f t="shared" si="78"/>
        <v>1.4000000000000001</v>
      </c>
      <c r="N172" s="85">
        <f t="shared" si="84"/>
        <v>1.6</v>
      </c>
      <c r="O172" s="86">
        <f t="shared" si="91"/>
        <v>-0.2</v>
      </c>
      <c r="P172" s="100">
        <f t="shared" si="79"/>
        <v>1.075</v>
      </c>
      <c r="Q172" s="86">
        <f t="shared" si="95"/>
        <v>1.0249999999999999</v>
      </c>
      <c r="R172" s="103">
        <f t="shared" si="95"/>
        <v>0.05</v>
      </c>
      <c r="S172" s="103">
        <f t="shared" si="80"/>
        <v>1.075</v>
      </c>
      <c r="T172" s="103">
        <f t="shared" si="96"/>
        <v>1.0249999999999999</v>
      </c>
      <c r="U172" s="103">
        <f t="shared" si="96"/>
        <v>0.05</v>
      </c>
      <c r="V172">
        <v>-0.2</v>
      </c>
      <c r="W172">
        <v>0</v>
      </c>
      <c r="Z172">
        <f t="shared" si="81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6"/>
        <v>1.0649999999999999</v>
      </c>
      <c r="E173" s="86">
        <f t="shared" si="85"/>
        <v>1.0149999999999999</v>
      </c>
      <c r="F173" s="84">
        <f t="shared" si="97"/>
        <v>0.05</v>
      </c>
      <c r="G173" s="81">
        <f t="shared" si="75"/>
        <v>1.32</v>
      </c>
      <c r="H173" s="85">
        <f t="shared" si="93"/>
        <v>1.6</v>
      </c>
      <c r="I173" s="86">
        <f t="shared" si="76"/>
        <v>-0.28000000000000003</v>
      </c>
      <c r="J173" s="100">
        <f t="shared" si="94"/>
        <v>1.9400000000000002</v>
      </c>
      <c r="K173" s="85">
        <f t="shared" si="68"/>
        <v>1.6</v>
      </c>
      <c r="L173" s="84">
        <f t="shared" si="98"/>
        <v>0.34</v>
      </c>
      <c r="M173" s="81">
        <f t="shared" si="78"/>
        <v>1.4000000000000001</v>
      </c>
      <c r="N173" s="85">
        <f t="shared" si="84"/>
        <v>1.6</v>
      </c>
      <c r="O173" s="86">
        <f t="shared" si="91"/>
        <v>-0.2</v>
      </c>
      <c r="P173" s="100">
        <f t="shared" si="79"/>
        <v>1.0649999999999999</v>
      </c>
      <c r="Q173" s="86">
        <f t="shared" si="95"/>
        <v>1.0149999999999999</v>
      </c>
      <c r="R173" s="103">
        <f t="shared" si="95"/>
        <v>0.05</v>
      </c>
      <c r="S173" s="103">
        <f t="shared" si="80"/>
        <v>1.0649999999999999</v>
      </c>
      <c r="T173" s="103">
        <f t="shared" si="96"/>
        <v>1.0149999999999999</v>
      </c>
      <c r="U173" s="103">
        <f t="shared" si="96"/>
        <v>0.05</v>
      </c>
      <c r="V173">
        <v>-0.2</v>
      </c>
      <c r="W173">
        <v>0</v>
      </c>
      <c r="Z173">
        <f t="shared" si="81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6"/>
        <v>0.55000000000000004</v>
      </c>
      <c r="E174" s="86">
        <f t="shared" si="85"/>
        <v>0.5</v>
      </c>
      <c r="F174" s="84">
        <f t="shared" si="97"/>
        <v>0.05</v>
      </c>
      <c r="G174" s="81">
        <f t="shared" si="75"/>
        <v>0.39499999999999996</v>
      </c>
      <c r="H174" s="85">
        <f t="shared" si="93"/>
        <v>0.56499999999999995</v>
      </c>
      <c r="I174" s="86">
        <f t="shared" si="76"/>
        <v>-0.16999999999999998</v>
      </c>
      <c r="J174" s="100">
        <f t="shared" si="94"/>
        <v>0.66499999999999992</v>
      </c>
      <c r="K174" s="85">
        <f t="shared" si="68"/>
        <v>0.56499999999999995</v>
      </c>
      <c r="L174" s="84">
        <f t="shared" si="98"/>
        <v>0.1</v>
      </c>
      <c r="M174" s="81">
        <f t="shared" si="78"/>
        <v>0.5149999999999999</v>
      </c>
      <c r="N174" s="85">
        <f t="shared" si="84"/>
        <v>0.56499999999999995</v>
      </c>
      <c r="O174" s="86">
        <f t="shared" si="91"/>
        <v>-0.05</v>
      </c>
      <c r="P174" s="100">
        <f t="shared" si="79"/>
        <v>0.55000000000000004</v>
      </c>
      <c r="Q174" s="86">
        <f t="shared" si="95"/>
        <v>0.5</v>
      </c>
      <c r="R174" s="103">
        <f t="shared" si="95"/>
        <v>0.05</v>
      </c>
      <c r="S174" s="103">
        <f t="shared" si="80"/>
        <v>0.55000000000000004</v>
      </c>
      <c r="T174" s="103">
        <f t="shared" si="96"/>
        <v>0.5</v>
      </c>
      <c r="U174" s="103">
        <f t="shared" si="96"/>
        <v>0.05</v>
      </c>
      <c r="V174">
        <v>-0.05</v>
      </c>
      <c r="W174">
        <v>0</v>
      </c>
      <c r="Z174">
        <f t="shared" si="81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6"/>
        <v>0.31</v>
      </c>
      <c r="E175" s="83">
        <f t="shared" si="85"/>
        <v>0.31</v>
      </c>
      <c r="F175" s="88">
        <f t="shared" si="97"/>
        <v>0</v>
      </c>
      <c r="G175" s="102">
        <f t="shared" si="75"/>
        <v>0.26500000000000001</v>
      </c>
      <c r="H175" s="82">
        <f t="shared" si="93"/>
        <v>0.35</v>
      </c>
      <c r="I175" s="83">
        <f t="shared" si="76"/>
        <v>-8.4999999999999992E-2</v>
      </c>
      <c r="J175" s="101">
        <f t="shared" si="94"/>
        <v>0.37</v>
      </c>
      <c r="K175" s="82">
        <f t="shared" si="68"/>
        <v>0.35</v>
      </c>
      <c r="L175" s="88">
        <f t="shared" si="98"/>
        <v>0.02</v>
      </c>
      <c r="M175" s="102">
        <f t="shared" si="78"/>
        <v>0.30499999999999999</v>
      </c>
      <c r="N175" s="82">
        <f t="shared" si="84"/>
        <v>0.35</v>
      </c>
      <c r="O175" s="83">
        <f t="shared" si="91"/>
        <v>-4.4999999999999998E-2</v>
      </c>
      <c r="P175" s="101">
        <f t="shared" si="79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0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9">VLOOKUP(MONTH(A175),tblMthAdj,4,FALSE)</f>
        <v>-4.4999999999999998E-2</v>
      </c>
      <c r="W175">
        <v>0</v>
      </c>
      <c r="Z175">
        <f t="shared" si="81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6"/>
        <v>0.29000000000000004</v>
      </c>
      <c r="E176" s="86">
        <f t="shared" si="85"/>
        <v>0.29000000000000004</v>
      </c>
      <c r="F176" s="84">
        <f t="shared" si="97"/>
        <v>0</v>
      </c>
      <c r="G176" s="81">
        <f t="shared" si="75"/>
        <v>0.23499999999999999</v>
      </c>
      <c r="H176" s="85">
        <f t="shared" si="93"/>
        <v>0.3</v>
      </c>
      <c r="I176" s="86">
        <f t="shared" si="76"/>
        <v>-6.5000000000000002E-2</v>
      </c>
      <c r="J176" s="100">
        <f t="shared" si="94"/>
        <v>0.32</v>
      </c>
      <c r="K176" s="85">
        <f t="shared" si="68"/>
        <v>0.3</v>
      </c>
      <c r="L176" s="84">
        <f t="shared" si="98"/>
        <v>0.02</v>
      </c>
      <c r="M176" s="81">
        <f t="shared" si="78"/>
        <v>0.26500000000000001</v>
      </c>
      <c r="N176" s="85">
        <f t="shared" si="84"/>
        <v>0.3</v>
      </c>
      <c r="O176" s="86">
        <f t="shared" si="91"/>
        <v>-3.5000000000000003E-2</v>
      </c>
      <c r="P176" s="100">
        <f t="shared" si="79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0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9"/>
        <v>-3.5000000000000003E-2</v>
      </c>
      <c r="W176">
        <v>0</v>
      </c>
      <c r="Z176">
        <f t="shared" si="81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6"/>
        <v>0.29750000000000004</v>
      </c>
      <c r="E177" s="86">
        <f t="shared" si="85"/>
        <v>0.30000000000000004</v>
      </c>
      <c r="F177" s="84">
        <f t="shared" si="97"/>
        <v>-2.5000000000000001E-3</v>
      </c>
      <c r="G177" s="81">
        <f t="shared" si="75"/>
        <v>0.28500000000000003</v>
      </c>
      <c r="H177" s="85">
        <f t="shared" si="93"/>
        <v>0.34</v>
      </c>
      <c r="I177" s="86">
        <f t="shared" si="76"/>
        <v>-5.5000000000000007E-2</v>
      </c>
      <c r="J177" s="100">
        <f t="shared" si="94"/>
        <v>0.36000000000000004</v>
      </c>
      <c r="K177" s="85">
        <f t="shared" si="68"/>
        <v>0.34</v>
      </c>
      <c r="L177" s="84">
        <f t="shared" si="98"/>
        <v>0.02</v>
      </c>
      <c r="M177" s="81">
        <f t="shared" si="78"/>
        <v>0.30500000000000005</v>
      </c>
      <c r="N177" s="85">
        <f t="shared" si="84"/>
        <v>0.34</v>
      </c>
      <c r="O177" s="86">
        <f t="shared" si="91"/>
        <v>-3.5000000000000003E-2</v>
      </c>
      <c r="P177" s="100">
        <f t="shared" si="79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0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9"/>
        <v>-3.5000000000000003E-2</v>
      </c>
      <c r="W177">
        <v>0</v>
      </c>
      <c r="Z177">
        <f t="shared" si="81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6"/>
        <v>0.3125</v>
      </c>
      <c r="E178" s="86">
        <f t="shared" si="85"/>
        <v>0.315</v>
      </c>
      <c r="F178" s="84">
        <f t="shared" si="97"/>
        <v>-2.5000000000000001E-3</v>
      </c>
      <c r="G178" s="81">
        <f t="shared" si="75"/>
        <v>0.36</v>
      </c>
      <c r="H178" s="85">
        <f t="shared" si="93"/>
        <v>0.38</v>
      </c>
      <c r="I178" s="86">
        <f t="shared" si="76"/>
        <v>-0.02</v>
      </c>
      <c r="J178" s="100">
        <f t="shared" si="94"/>
        <v>0.4</v>
      </c>
      <c r="K178" s="85">
        <f t="shared" si="68"/>
        <v>0.38</v>
      </c>
      <c r="L178" s="84">
        <f>L166+Z179</f>
        <v>0.02</v>
      </c>
      <c r="M178" s="81">
        <f t="shared" si="78"/>
        <v>0.36</v>
      </c>
      <c r="N178" s="85">
        <f t="shared" si="84"/>
        <v>0.38</v>
      </c>
      <c r="O178" s="86">
        <f t="shared" si="91"/>
        <v>-0.02</v>
      </c>
      <c r="P178" s="100">
        <f t="shared" si="79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0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9"/>
        <v>-0.02</v>
      </c>
      <c r="W178">
        <v>0</v>
      </c>
      <c r="Z178">
        <f t="shared" si="81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100">E179+F179</f>
        <v>0.31</v>
      </c>
      <c r="E179" s="86">
        <f t="shared" si="85"/>
        <v>0.315</v>
      </c>
      <c r="F179" s="84">
        <f t="shared" si="97"/>
        <v>-5.0000000000000001E-3</v>
      </c>
      <c r="G179" s="81">
        <f t="shared" si="75"/>
        <v>0.36</v>
      </c>
      <c r="H179" s="85">
        <f t="shared" si="93"/>
        <v>0.38</v>
      </c>
      <c r="I179" s="86">
        <f t="shared" si="76"/>
        <v>-0.02</v>
      </c>
      <c r="J179" s="100">
        <f t="shared" si="94"/>
        <v>0.39500000000000002</v>
      </c>
      <c r="K179" s="85">
        <f t="shared" si="68"/>
        <v>0.38</v>
      </c>
      <c r="L179" s="84">
        <f t="shared" ref="L179:L210" si="101">L167</f>
        <v>1.4999999999999999E-2</v>
      </c>
      <c r="M179" s="81">
        <f t="shared" si="78"/>
        <v>0.36</v>
      </c>
      <c r="N179" s="85">
        <f t="shared" si="84"/>
        <v>0.38</v>
      </c>
      <c r="O179" s="86">
        <f t="shared" si="91"/>
        <v>-0.02</v>
      </c>
      <c r="P179" s="100">
        <f t="shared" si="79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0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9"/>
        <v>-0.02</v>
      </c>
      <c r="W179">
        <v>0</v>
      </c>
      <c r="Z179">
        <f t="shared" si="81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100"/>
        <v>0.28500000000000003</v>
      </c>
      <c r="E180" s="86">
        <f t="shared" si="85"/>
        <v>0.29000000000000004</v>
      </c>
      <c r="F180" s="84">
        <f t="shared" si="97"/>
        <v>-5.0000000000000001E-3</v>
      </c>
      <c r="G180" s="81">
        <f t="shared" si="75"/>
        <v>0.29000000000000004</v>
      </c>
      <c r="H180" s="85">
        <f t="shared" si="93"/>
        <v>0.33</v>
      </c>
      <c r="I180" s="86">
        <f t="shared" si="76"/>
        <v>-0.04</v>
      </c>
      <c r="J180" s="100">
        <f t="shared" si="94"/>
        <v>0.34500000000000003</v>
      </c>
      <c r="K180" s="85">
        <f t="shared" si="68"/>
        <v>0.33</v>
      </c>
      <c r="L180" s="84">
        <f t="shared" si="101"/>
        <v>1.4999999999999999E-2</v>
      </c>
      <c r="M180" s="81">
        <f t="shared" si="78"/>
        <v>0.31</v>
      </c>
      <c r="N180" s="85">
        <f t="shared" si="84"/>
        <v>0.33</v>
      </c>
      <c r="O180" s="86">
        <f t="shared" si="91"/>
        <v>-0.02</v>
      </c>
      <c r="P180" s="100">
        <f t="shared" si="79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0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9"/>
        <v>-0.02</v>
      </c>
      <c r="W180">
        <v>0</v>
      </c>
      <c r="Z180">
        <f t="shared" si="81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100"/>
        <v>0.34500000000000003</v>
      </c>
      <c r="E181" s="86">
        <f t="shared" si="85"/>
        <v>0.35000000000000003</v>
      </c>
      <c r="F181" s="84">
        <f t="shared" si="97"/>
        <v>-5.0000000000000001E-3</v>
      </c>
      <c r="G181" s="81">
        <f t="shared" si="75"/>
        <v>0.28500000000000003</v>
      </c>
      <c r="H181" s="85">
        <f t="shared" si="93"/>
        <v>0.37</v>
      </c>
      <c r="I181" s="86">
        <f t="shared" si="76"/>
        <v>-8.4999999999999992E-2</v>
      </c>
      <c r="J181" s="100">
        <f t="shared" si="94"/>
        <v>0.38</v>
      </c>
      <c r="K181" s="85">
        <f t="shared" si="68"/>
        <v>0.37</v>
      </c>
      <c r="L181" s="84">
        <f t="shared" si="101"/>
        <v>0.01</v>
      </c>
      <c r="M181" s="81">
        <f t="shared" si="78"/>
        <v>0.315</v>
      </c>
      <c r="N181" s="85">
        <f t="shared" si="84"/>
        <v>0.37</v>
      </c>
      <c r="O181" s="86">
        <f t="shared" si="91"/>
        <v>-5.5E-2</v>
      </c>
      <c r="P181" s="100">
        <f t="shared" si="79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0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9"/>
        <v>-5.5E-2</v>
      </c>
      <c r="W181">
        <v>0</v>
      </c>
      <c r="Z181">
        <f t="shared" si="81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100"/>
        <v>0.45</v>
      </c>
      <c r="E182" s="83">
        <f t="shared" si="85"/>
        <v>0.4</v>
      </c>
      <c r="F182" s="88">
        <f t="shared" si="97"/>
        <v>0.05</v>
      </c>
      <c r="G182" s="102">
        <f t="shared" si="75"/>
        <v>0.32500000000000007</v>
      </c>
      <c r="H182" s="82">
        <f t="shared" si="93"/>
        <v>0.49500000000000005</v>
      </c>
      <c r="I182" s="83">
        <f t="shared" si="76"/>
        <v>-0.16999999999999998</v>
      </c>
      <c r="J182" s="101">
        <f t="shared" si="94"/>
        <v>0.55500000000000005</v>
      </c>
      <c r="K182" s="82">
        <f t="shared" si="68"/>
        <v>0.49500000000000005</v>
      </c>
      <c r="L182" s="88">
        <f t="shared" si="101"/>
        <v>0.06</v>
      </c>
      <c r="M182" s="102">
        <f t="shared" si="78"/>
        <v>0.44500000000000006</v>
      </c>
      <c r="N182" s="82">
        <f t="shared" si="84"/>
        <v>0.49500000000000005</v>
      </c>
      <c r="O182" s="83">
        <f t="shared" si="91"/>
        <v>-0.05</v>
      </c>
      <c r="P182" s="101">
        <f t="shared" si="79"/>
        <v>0.45</v>
      </c>
      <c r="Q182" s="83">
        <f t="shared" ref="Q182:R186" si="102">E182</f>
        <v>0.4</v>
      </c>
      <c r="R182" s="107">
        <f t="shared" si="102"/>
        <v>0.05</v>
      </c>
      <c r="S182" s="107">
        <f t="shared" si="80"/>
        <v>0.45</v>
      </c>
      <c r="T182" s="107">
        <f t="shared" ref="T182:U186" si="103">E182</f>
        <v>0.4</v>
      </c>
      <c r="U182" s="107">
        <f t="shared" si="103"/>
        <v>0.05</v>
      </c>
      <c r="V182">
        <v>-0.05</v>
      </c>
      <c r="W182">
        <v>0</v>
      </c>
      <c r="Z182">
        <f t="shared" si="81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100"/>
        <v>0.78500000000000003</v>
      </c>
      <c r="E183" s="86">
        <f t="shared" si="85"/>
        <v>0.73499999999999999</v>
      </c>
      <c r="F183" s="84">
        <f t="shared" si="97"/>
        <v>0.05</v>
      </c>
      <c r="G183" s="81">
        <f t="shared" si="75"/>
        <v>0.85</v>
      </c>
      <c r="H183" s="85">
        <f t="shared" si="93"/>
        <v>0.98</v>
      </c>
      <c r="I183" s="86">
        <f t="shared" si="76"/>
        <v>-0.13</v>
      </c>
      <c r="J183" s="100">
        <f t="shared" si="94"/>
        <v>1.1399999999999999</v>
      </c>
      <c r="K183" s="85">
        <f t="shared" ref="K183:K246" si="104">K171+Y183+AA183</f>
        <v>0.98</v>
      </c>
      <c r="L183" s="84">
        <f t="shared" si="101"/>
        <v>0.16</v>
      </c>
      <c r="M183" s="81">
        <f t="shared" si="78"/>
        <v>0.92999999999999994</v>
      </c>
      <c r="N183" s="85">
        <f t="shared" si="84"/>
        <v>0.98</v>
      </c>
      <c r="O183" s="86">
        <f t="shared" si="91"/>
        <v>-0.05</v>
      </c>
      <c r="P183" s="100">
        <f t="shared" si="79"/>
        <v>0.78500000000000003</v>
      </c>
      <c r="Q183" s="86">
        <f t="shared" si="102"/>
        <v>0.73499999999999999</v>
      </c>
      <c r="R183" s="103">
        <f t="shared" si="102"/>
        <v>0.05</v>
      </c>
      <c r="S183" s="103">
        <f t="shared" si="80"/>
        <v>0.78500000000000003</v>
      </c>
      <c r="T183" s="103">
        <f t="shared" si="103"/>
        <v>0.73499999999999999</v>
      </c>
      <c r="U183" s="103">
        <f t="shared" si="103"/>
        <v>0.05</v>
      </c>
      <c r="V183">
        <v>-0.05</v>
      </c>
      <c r="W183">
        <v>0</v>
      </c>
      <c r="Z183">
        <f t="shared" si="81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100"/>
        <v>1.075</v>
      </c>
      <c r="E184" s="86">
        <f t="shared" si="85"/>
        <v>1.0249999999999999</v>
      </c>
      <c r="F184" s="84">
        <f t="shared" si="97"/>
        <v>0.05</v>
      </c>
      <c r="G184" s="81">
        <f t="shared" si="75"/>
        <v>1.35</v>
      </c>
      <c r="H184" s="85">
        <f t="shared" si="93"/>
        <v>1.6</v>
      </c>
      <c r="I184" s="86">
        <f t="shared" si="76"/>
        <v>-0.25</v>
      </c>
      <c r="J184" s="100">
        <f t="shared" si="94"/>
        <v>1.9400000000000002</v>
      </c>
      <c r="K184" s="85">
        <f t="shared" si="104"/>
        <v>1.6</v>
      </c>
      <c r="L184" s="84">
        <f t="shared" si="101"/>
        <v>0.34</v>
      </c>
      <c r="M184" s="81">
        <f t="shared" si="78"/>
        <v>1.4000000000000001</v>
      </c>
      <c r="N184" s="85">
        <f t="shared" si="84"/>
        <v>1.6</v>
      </c>
      <c r="O184" s="86">
        <f t="shared" si="91"/>
        <v>-0.2</v>
      </c>
      <c r="P184" s="100">
        <f t="shared" si="79"/>
        <v>1.075</v>
      </c>
      <c r="Q184" s="86">
        <f t="shared" si="102"/>
        <v>1.0249999999999999</v>
      </c>
      <c r="R184" s="103">
        <f t="shared" si="102"/>
        <v>0.05</v>
      </c>
      <c r="S184" s="103">
        <f t="shared" si="80"/>
        <v>1.075</v>
      </c>
      <c r="T184" s="103">
        <f t="shared" si="103"/>
        <v>1.0249999999999999</v>
      </c>
      <c r="U184" s="103">
        <f t="shared" si="103"/>
        <v>0.05</v>
      </c>
      <c r="V184">
        <v>-0.2</v>
      </c>
      <c r="W184">
        <v>0</v>
      </c>
      <c r="Z184">
        <f t="shared" si="81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100"/>
        <v>1.0649999999999999</v>
      </c>
      <c r="E185" s="86">
        <f t="shared" si="85"/>
        <v>1.0149999999999999</v>
      </c>
      <c r="F185" s="84">
        <f t="shared" si="97"/>
        <v>0.05</v>
      </c>
      <c r="G185" s="81">
        <f t="shared" si="75"/>
        <v>1.32</v>
      </c>
      <c r="H185" s="85">
        <f t="shared" si="93"/>
        <v>1.6</v>
      </c>
      <c r="I185" s="86">
        <f t="shared" si="76"/>
        <v>-0.28000000000000003</v>
      </c>
      <c r="J185" s="100">
        <f t="shared" si="94"/>
        <v>1.9400000000000002</v>
      </c>
      <c r="K185" s="85">
        <f t="shared" si="104"/>
        <v>1.6</v>
      </c>
      <c r="L185" s="84">
        <f t="shared" si="101"/>
        <v>0.34</v>
      </c>
      <c r="M185" s="81">
        <f t="shared" si="78"/>
        <v>1.4000000000000001</v>
      </c>
      <c r="N185" s="85">
        <f t="shared" si="84"/>
        <v>1.6</v>
      </c>
      <c r="O185" s="86">
        <f t="shared" si="91"/>
        <v>-0.2</v>
      </c>
      <c r="P185" s="100">
        <f t="shared" si="79"/>
        <v>1.0649999999999999</v>
      </c>
      <c r="Q185" s="86">
        <f t="shared" si="102"/>
        <v>1.0149999999999999</v>
      </c>
      <c r="R185" s="103">
        <f t="shared" si="102"/>
        <v>0.05</v>
      </c>
      <c r="S185" s="103">
        <f t="shared" si="80"/>
        <v>1.0649999999999999</v>
      </c>
      <c r="T185" s="103">
        <f t="shared" si="103"/>
        <v>1.0149999999999999</v>
      </c>
      <c r="U185" s="103">
        <f t="shared" si="103"/>
        <v>0.05</v>
      </c>
      <c r="V185">
        <v>-0.2</v>
      </c>
      <c r="W185">
        <v>0</v>
      </c>
      <c r="Z185">
        <f t="shared" si="81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100"/>
        <v>0.55000000000000004</v>
      </c>
      <c r="E186" s="86">
        <f t="shared" si="85"/>
        <v>0.5</v>
      </c>
      <c r="F186" s="84">
        <f t="shared" si="97"/>
        <v>0.05</v>
      </c>
      <c r="G186" s="81">
        <f t="shared" si="75"/>
        <v>0.39499999999999996</v>
      </c>
      <c r="H186" s="85">
        <f t="shared" si="93"/>
        <v>0.56499999999999995</v>
      </c>
      <c r="I186" s="86">
        <f t="shared" si="76"/>
        <v>-0.16999999999999998</v>
      </c>
      <c r="J186" s="100">
        <f t="shared" si="94"/>
        <v>0.66499999999999992</v>
      </c>
      <c r="K186" s="85">
        <f t="shared" si="104"/>
        <v>0.56499999999999995</v>
      </c>
      <c r="L186" s="84">
        <f t="shared" si="101"/>
        <v>0.1</v>
      </c>
      <c r="M186" s="81">
        <f t="shared" si="78"/>
        <v>0.5149999999999999</v>
      </c>
      <c r="N186" s="85">
        <f t="shared" si="84"/>
        <v>0.56499999999999995</v>
      </c>
      <c r="O186" s="86">
        <f t="shared" si="91"/>
        <v>-0.05</v>
      </c>
      <c r="P186" s="100">
        <f t="shared" si="79"/>
        <v>0.55000000000000004</v>
      </c>
      <c r="Q186" s="86">
        <f t="shared" si="102"/>
        <v>0.5</v>
      </c>
      <c r="R186" s="103">
        <f t="shared" si="102"/>
        <v>0.05</v>
      </c>
      <c r="S186" s="103">
        <f t="shared" si="80"/>
        <v>0.55000000000000004</v>
      </c>
      <c r="T186" s="103">
        <f t="shared" si="103"/>
        <v>0.5</v>
      </c>
      <c r="U186" s="103">
        <f t="shared" si="103"/>
        <v>0.05</v>
      </c>
      <c r="V186">
        <v>-0.05</v>
      </c>
      <c r="W186">
        <v>0</v>
      </c>
      <c r="Z186">
        <f t="shared" si="81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100"/>
        <v>0.31</v>
      </c>
      <c r="E187" s="83">
        <f t="shared" si="85"/>
        <v>0.31</v>
      </c>
      <c r="F187" s="88">
        <f t="shared" si="97"/>
        <v>0</v>
      </c>
      <c r="G187" s="102">
        <f t="shared" si="75"/>
        <v>0.26500000000000001</v>
      </c>
      <c r="H187" s="82">
        <f t="shared" si="93"/>
        <v>0.35</v>
      </c>
      <c r="I187" s="83">
        <f t="shared" si="76"/>
        <v>-8.4999999999999992E-2</v>
      </c>
      <c r="J187" s="101">
        <f t="shared" si="94"/>
        <v>0.37</v>
      </c>
      <c r="K187" s="82">
        <f t="shared" si="104"/>
        <v>0.35</v>
      </c>
      <c r="L187" s="88">
        <f t="shared" si="101"/>
        <v>0.02</v>
      </c>
      <c r="M187" s="102">
        <f t="shared" si="78"/>
        <v>0.30499999999999999</v>
      </c>
      <c r="N187" s="82">
        <f t="shared" si="84"/>
        <v>0.35</v>
      </c>
      <c r="O187" s="83">
        <f t="shared" si="91"/>
        <v>-4.4999999999999998E-2</v>
      </c>
      <c r="P187" s="101">
        <f t="shared" si="79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0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5">VLOOKUP(MONTH(A187),tblMthAdj,4,FALSE)</f>
        <v>-4.4999999999999998E-2</v>
      </c>
      <c r="W187">
        <v>0</v>
      </c>
      <c r="Z187">
        <f t="shared" si="81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100"/>
        <v>0.29000000000000004</v>
      </c>
      <c r="E188" s="86">
        <f t="shared" si="85"/>
        <v>0.29000000000000004</v>
      </c>
      <c r="F188" s="84">
        <f t="shared" si="97"/>
        <v>0</v>
      </c>
      <c r="G188" s="81">
        <f t="shared" si="75"/>
        <v>0.23499999999999999</v>
      </c>
      <c r="H188" s="85">
        <f t="shared" si="93"/>
        <v>0.3</v>
      </c>
      <c r="I188" s="86">
        <f t="shared" si="76"/>
        <v>-6.5000000000000002E-2</v>
      </c>
      <c r="J188" s="100">
        <f t="shared" si="94"/>
        <v>0.32</v>
      </c>
      <c r="K188" s="85">
        <f t="shared" si="104"/>
        <v>0.3</v>
      </c>
      <c r="L188" s="84">
        <f t="shared" si="101"/>
        <v>0.02</v>
      </c>
      <c r="M188" s="81">
        <f t="shared" si="78"/>
        <v>0.26500000000000001</v>
      </c>
      <c r="N188" s="85">
        <f t="shared" si="84"/>
        <v>0.3</v>
      </c>
      <c r="O188" s="86">
        <f t="shared" si="91"/>
        <v>-3.5000000000000003E-2</v>
      </c>
      <c r="P188" s="100">
        <f t="shared" si="79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0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5"/>
        <v>-3.5000000000000003E-2</v>
      </c>
      <c r="W188">
        <v>0</v>
      </c>
      <c r="Z188">
        <f t="shared" si="81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100"/>
        <v>0.29750000000000004</v>
      </c>
      <c r="E189" s="86">
        <f t="shared" si="85"/>
        <v>0.30000000000000004</v>
      </c>
      <c r="F189" s="84">
        <f t="shared" si="97"/>
        <v>-2.5000000000000001E-3</v>
      </c>
      <c r="G189" s="81">
        <f t="shared" si="75"/>
        <v>0.28500000000000003</v>
      </c>
      <c r="H189" s="85">
        <f t="shared" si="93"/>
        <v>0.34</v>
      </c>
      <c r="I189" s="86">
        <f t="shared" si="76"/>
        <v>-5.5000000000000007E-2</v>
      </c>
      <c r="J189" s="100">
        <f t="shared" si="94"/>
        <v>0.36000000000000004</v>
      </c>
      <c r="K189" s="85">
        <f t="shared" si="104"/>
        <v>0.34</v>
      </c>
      <c r="L189" s="84">
        <f t="shared" si="101"/>
        <v>0.02</v>
      </c>
      <c r="M189" s="81">
        <f t="shared" si="78"/>
        <v>0.30500000000000005</v>
      </c>
      <c r="N189" s="85">
        <f t="shared" si="84"/>
        <v>0.34</v>
      </c>
      <c r="O189" s="86">
        <f t="shared" si="91"/>
        <v>-3.5000000000000003E-2</v>
      </c>
      <c r="P189" s="100">
        <f t="shared" si="79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0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5"/>
        <v>-3.5000000000000003E-2</v>
      </c>
      <c r="W189">
        <v>0</v>
      </c>
      <c r="Z189">
        <f t="shared" si="81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100"/>
        <v>0.3125</v>
      </c>
      <c r="E190" s="86">
        <f t="shared" si="85"/>
        <v>0.315</v>
      </c>
      <c r="F190" s="84">
        <f t="shared" si="97"/>
        <v>-2.5000000000000001E-3</v>
      </c>
      <c r="G190" s="81">
        <f t="shared" si="75"/>
        <v>0.36</v>
      </c>
      <c r="H190" s="85">
        <f t="shared" si="93"/>
        <v>0.38</v>
      </c>
      <c r="I190" s="86">
        <f t="shared" si="76"/>
        <v>-0.02</v>
      </c>
      <c r="J190" s="100">
        <f t="shared" si="94"/>
        <v>0.4</v>
      </c>
      <c r="K190" s="85">
        <f t="shared" si="104"/>
        <v>0.38</v>
      </c>
      <c r="L190" s="84">
        <f t="shared" si="101"/>
        <v>0.02</v>
      </c>
      <c r="M190" s="81">
        <f t="shared" si="78"/>
        <v>0.36</v>
      </c>
      <c r="N190" s="85">
        <f t="shared" si="84"/>
        <v>0.38</v>
      </c>
      <c r="O190" s="86">
        <f t="shared" si="91"/>
        <v>-0.02</v>
      </c>
      <c r="P190" s="100">
        <f t="shared" si="79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0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5"/>
        <v>-0.02</v>
      </c>
      <c r="W190">
        <v>0</v>
      </c>
      <c r="Z190">
        <f t="shared" si="81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100"/>
        <v>0.31</v>
      </c>
      <c r="E191" s="86">
        <f t="shared" si="85"/>
        <v>0.315</v>
      </c>
      <c r="F191" s="84">
        <f t="shared" si="97"/>
        <v>-5.0000000000000001E-3</v>
      </c>
      <c r="G191" s="81">
        <f t="shared" si="75"/>
        <v>0.36</v>
      </c>
      <c r="H191" s="85">
        <f t="shared" si="93"/>
        <v>0.38</v>
      </c>
      <c r="I191" s="86">
        <f t="shared" si="76"/>
        <v>-0.02</v>
      </c>
      <c r="J191" s="100">
        <f t="shared" si="94"/>
        <v>0.39500000000000002</v>
      </c>
      <c r="K191" s="85">
        <f t="shared" si="104"/>
        <v>0.38</v>
      </c>
      <c r="L191" s="84">
        <f t="shared" si="101"/>
        <v>1.4999999999999999E-2</v>
      </c>
      <c r="M191" s="81">
        <f t="shared" si="78"/>
        <v>0.36</v>
      </c>
      <c r="N191" s="85">
        <f t="shared" si="84"/>
        <v>0.38</v>
      </c>
      <c r="O191" s="86">
        <f t="shared" si="91"/>
        <v>-0.02</v>
      </c>
      <c r="P191" s="100">
        <f t="shared" si="79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0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5"/>
        <v>-0.02</v>
      </c>
      <c r="W191">
        <v>0</v>
      </c>
      <c r="Z191">
        <f t="shared" si="81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100"/>
        <v>0.28500000000000003</v>
      </c>
      <c r="E192" s="86">
        <f t="shared" si="85"/>
        <v>0.29000000000000004</v>
      </c>
      <c r="F192" s="84">
        <f t="shared" si="97"/>
        <v>-5.0000000000000001E-3</v>
      </c>
      <c r="G192" s="81">
        <f t="shared" si="75"/>
        <v>0.29000000000000004</v>
      </c>
      <c r="H192" s="85">
        <f t="shared" si="93"/>
        <v>0.33</v>
      </c>
      <c r="I192" s="86">
        <f t="shared" si="76"/>
        <v>-0.04</v>
      </c>
      <c r="J192" s="100">
        <f t="shared" si="94"/>
        <v>0.34500000000000003</v>
      </c>
      <c r="K192" s="85">
        <f t="shared" si="104"/>
        <v>0.33</v>
      </c>
      <c r="L192" s="84">
        <f t="shared" si="101"/>
        <v>1.4999999999999999E-2</v>
      </c>
      <c r="M192" s="81">
        <f t="shared" si="78"/>
        <v>0.31</v>
      </c>
      <c r="N192" s="85">
        <f t="shared" si="84"/>
        <v>0.33</v>
      </c>
      <c r="O192" s="86">
        <f t="shared" si="91"/>
        <v>-0.02</v>
      </c>
      <c r="P192" s="100">
        <f t="shared" si="79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0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5"/>
        <v>-0.02</v>
      </c>
      <c r="W192">
        <v>0</v>
      </c>
      <c r="Z192">
        <f t="shared" si="81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100"/>
        <v>0.34500000000000003</v>
      </c>
      <c r="E193" s="86">
        <f t="shared" si="85"/>
        <v>0.35000000000000003</v>
      </c>
      <c r="F193" s="84">
        <f t="shared" si="97"/>
        <v>-5.0000000000000001E-3</v>
      </c>
      <c r="G193" s="81">
        <f t="shared" si="75"/>
        <v>0.28500000000000003</v>
      </c>
      <c r="H193" s="85">
        <f t="shared" si="93"/>
        <v>0.37</v>
      </c>
      <c r="I193" s="86">
        <f t="shared" si="76"/>
        <v>-8.4999999999999992E-2</v>
      </c>
      <c r="J193" s="100">
        <f t="shared" si="94"/>
        <v>0.38</v>
      </c>
      <c r="K193" s="85">
        <f t="shared" si="104"/>
        <v>0.37</v>
      </c>
      <c r="L193" s="84">
        <f t="shared" si="101"/>
        <v>0.01</v>
      </c>
      <c r="M193" s="81">
        <f t="shared" si="78"/>
        <v>0.315</v>
      </c>
      <c r="N193" s="85">
        <f t="shared" si="84"/>
        <v>0.37</v>
      </c>
      <c r="O193" s="86">
        <f t="shared" si="91"/>
        <v>-5.5E-2</v>
      </c>
      <c r="P193" s="100">
        <f t="shared" si="79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0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5"/>
        <v>-5.5E-2</v>
      </c>
      <c r="W193">
        <v>0</v>
      </c>
      <c r="Z193">
        <f t="shared" si="81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100"/>
        <v>0.45</v>
      </c>
      <c r="E194" s="83">
        <f t="shared" si="85"/>
        <v>0.4</v>
      </c>
      <c r="F194" s="88">
        <f t="shared" si="97"/>
        <v>0.05</v>
      </c>
      <c r="G194" s="102">
        <f t="shared" si="75"/>
        <v>0.32500000000000007</v>
      </c>
      <c r="H194" s="82">
        <f t="shared" si="93"/>
        <v>0.49500000000000005</v>
      </c>
      <c r="I194" s="83">
        <f t="shared" si="76"/>
        <v>-0.16999999999999998</v>
      </c>
      <c r="J194" s="101">
        <f t="shared" si="94"/>
        <v>0.55500000000000005</v>
      </c>
      <c r="K194" s="82">
        <f t="shared" si="104"/>
        <v>0.49500000000000005</v>
      </c>
      <c r="L194" s="88">
        <f t="shared" si="101"/>
        <v>0.06</v>
      </c>
      <c r="M194" s="102">
        <f t="shared" si="78"/>
        <v>0.44500000000000006</v>
      </c>
      <c r="N194" s="82">
        <f t="shared" si="84"/>
        <v>0.49500000000000005</v>
      </c>
      <c r="O194" s="83">
        <f t="shared" si="91"/>
        <v>-0.05</v>
      </c>
      <c r="P194" s="101">
        <f t="shared" si="79"/>
        <v>0.45</v>
      </c>
      <c r="Q194" s="83">
        <f t="shared" ref="Q194:R198" si="106">E194</f>
        <v>0.4</v>
      </c>
      <c r="R194" s="107">
        <f t="shared" si="106"/>
        <v>0.05</v>
      </c>
      <c r="S194" s="107">
        <f t="shared" si="80"/>
        <v>0.45</v>
      </c>
      <c r="T194" s="107">
        <f t="shared" ref="T194:U198" si="107">E194</f>
        <v>0.4</v>
      </c>
      <c r="U194" s="107">
        <f t="shared" si="107"/>
        <v>0.05</v>
      </c>
      <c r="V194">
        <v>-0.05</v>
      </c>
      <c r="W194">
        <v>0</v>
      </c>
      <c r="Z194">
        <f t="shared" si="81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100"/>
        <v>0.78500000000000003</v>
      </c>
      <c r="E195" s="86">
        <f t="shared" si="85"/>
        <v>0.73499999999999999</v>
      </c>
      <c r="F195" s="84">
        <f t="shared" si="97"/>
        <v>0.05</v>
      </c>
      <c r="G195" s="81">
        <f t="shared" si="75"/>
        <v>0.85</v>
      </c>
      <c r="H195" s="85">
        <f t="shared" si="93"/>
        <v>0.98</v>
      </c>
      <c r="I195" s="86">
        <f t="shared" si="76"/>
        <v>-0.13</v>
      </c>
      <c r="J195" s="100">
        <f t="shared" si="94"/>
        <v>1.1399999999999999</v>
      </c>
      <c r="K195" s="85">
        <f t="shared" si="104"/>
        <v>0.98</v>
      </c>
      <c r="L195" s="84">
        <f t="shared" si="101"/>
        <v>0.16</v>
      </c>
      <c r="M195" s="81">
        <f t="shared" si="78"/>
        <v>0.92999999999999994</v>
      </c>
      <c r="N195" s="85">
        <f t="shared" si="84"/>
        <v>0.98</v>
      </c>
      <c r="O195" s="86">
        <f t="shared" si="91"/>
        <v>-0.05</v>
      </c>
      <c r="P195" s="100">
        <f t="shared" si="79"/>
        <v>0.78500000000000003</v>
      </c>
      <c r="Q195" s="86">
        <f t="shared" si="106"/>
        <v>0.73499999999999999</v>
      </c>
      <c r="R195" s="103">
        <f t="shared" si="106"/>
        <v>0.05</v>
      </c>
      <c r="S195" s="103">
        <f t="shared" si="80"/>
        <v>0.78500000000000003</v>
      </c>
      <c r="T195" s="103">
        <f t="shared" si="107"/>
        <v>0.73499999999999999</v>
      </c>
      <c r="U195" s="103">
        <f t="shared" si="107"/>
        <v>0.05</v>
      </c>
      <c r="V195">
        <v>-0.05</v>
      </c>
      <c r="W195">
        <v>0</v>
      </c>
      <c r="Z195">
        <f t="shared" si="81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100"/>
        <v>1.075</v>
      </c>
      <c r="E196" s="86">
        <f t="shared" si="85"/>
        <v>1.0249999999999999</v>
      </c>
      <c r="F196" s="84">
        <f t="shared" si="97"/>
        <v>0.05</v>
      </c>
      <c r="G196" s="81">
        <f t="shared" si="75"/>
        <v>1.35</v>
      </c>
      <c r="H196" s="85">
        <f t="shared" si="93"/>
        <v>1.6</v>
      </c>
      <c r="I196" s="86">
        <f t="shared" si="76"/>
        <v>-0.25</v>
      </c>
      <c r="J196" s="100">
        <f t="shared" si="94"/>
        <v>1.9400000000000002</v>
      </c>
      <c r="K196" s="85">
        <f t="shared" si="104"/>
        <v>1.6</v>
      </c>
      <c r="L196" s="84">
        <f t="shared" si="101"/>
        <v>0.34</v>
      </c>
      <c r="M196" s="81">
        <f t="shared" si="78"/>
        <v>1.4000000000000001</v>
      </c>
      <c r="N196" s="85">
        <f t="shared" si="84"/>
        <v>1.6</v>
      </c>
      <c r="O196" s="86">
        <f t="shared" si="91"/>
        <v>-0.2</v>
      </c>
      <c r="P196" s="100">
        <f t="shared" si="79"/>
        <v>1.075</v>
      </c>
      <c r="Q196" s="86">
        <f t="shared" si="106"/>
        <v>1.0249999999999999</v>
      </c>
      <c r="R196" s="103">
        <f t="shared" si="106"/>
        <v>0.05</v>
      </c>
      <c r="S196" s="103">
        <f t="shared" si="80"/>
        <v>1.075</v>
      </c>
      <c r="T196" s="103">
        <f t="shared" si="107"/>
        <v>1.0249999999999999</v>
      </c>
      <c r="U196" s="103">
        <f t="shared" si="107"/>
        <v>0.05</v>
      </c>
      <c r="V196">
        <v>-0.2</v>
      </c>
      <c r="W196">
        <v>0</v>
      </c>
      <c r="Z196">
        <f t="shared" si="81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100"/>
        <v>1.0649999999999999</v>
      </c>
      <c r="E197" s="86">
        <f t="shared" si="85"/>
        <v>1.0149999999999999</v>
      </c>
      <c r="F197" s="84">
        <f t="shared" si="97"/>
        <v>0.05</v>
      </c>
      <c r="G197" s="81">
        <f t="shared" si="75"/>
        <v>1.32</v>
      </c>
      <c r="H197" s="85">
        <f t="shared" si="93"/>
        <v>1.6</v>
      </c>
      <c r="I197" s="86">
        <f t="shared" si="76"/>
        <v>-0.28000000000000003</v>
      </c>
      <c r="J197" s="100">
        <f>K196+L197</f>
        <v>1.9400000000000002</v>
      </c>
      <c r="K197" s="85">
        <f t="shared" si="104"/>
        <v>1.6</v>
      </c>
      <c r="L197" s="84">
        <f t="shared" si="101"/>
        <v>0.34</v>
      </c>
      <c r="M197" s="81">
        <f t="shared" si="78"/>
        <v>1.4000000000000001</v>
      </c>
      <c r="N197" s="85">
        <f t="shared" si="84"/>
        <v>1.6</v>
      </c>
      <c r="O197" s="86">
        <f t="shared" si="91"/>
        <v>-0.2</v>
      </c>
      <c r="P197" s="100">
        <f t="shared" si="79"/>
        <v>1.0649999999999999</v>
      </c>
      <c r="Q197" s="86">
        <f t="shared" si="106"/>
        <v>1.0149999999999999</v>
      </c>
      <c r="R197" s="103">
        <f t="shared" si="106"/>
        <v>0.05</v>
      </c>
      <c r="S197" s="103">
        <f t="shared" si="80"/>
        <v>1.0649999999999999</v>
      </c>
      <c r="T197" s="103">
        <f t="shared" si="107"/>
        <v>1.0149999999999999</v>
      </c>
      <c r="U197" s="103">
        <f t="shared" si="107"/>
        <v>0.05</v>
      </c>
      <c r="V197">
        <v>-0.2</v>
      </c>
      <c r="W197">
        <v>0</v>
      </c>
      <c r="Z197">
        <f t="shared" si="81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100"/>
        <v>0.55000000000000004</v>
      </c>
      <c r="E198" s="86">
        <f t="shared" si="85"/>
        <v>0.5</v>
      </c>
      <c r="F198" s="84">
        <f t="shared" si="97"/>
        <v>0.05</v>
      </c>
      <c r="G198" s="81">
        <f t="shared" si="75"/>
        <v>0.39499999999999996</v>
      </c>
      <c r="H198" s="85">
        <f t="shared" si="93"/>
        <v>0.56499999999999995</v>
      </c>
      <c r="I198" s="86">
        <f t="shared" si="76"/>
        <v>-0.16999999999999998</v>
      </c>
      <c r="J198" s="100">
        <f t="shared" ref="J198:J229" si="108">K198+L198</f>
        <v>0.66499999999999992</v>
      </c>
      <c r="K198" s="85">
        <f t="shared" si="104"/>
        <v>0.56499999999999995</v>
      </c>
      <c r="L198" s="84">
        <f t="shared" si="101"/>
        <v>0.1</v>
      </c>
      <c r="M198" s="81">
        <f t="shared" si="78"/>
        <v>0.5149999999999999</v>
      </c>
      <c r="N198" s="85">
        <f t="shared" si="84"/>
        <v>0.56499999999999995</v>
      </c>
      <c r="O198" s="86">
        <f t="shared" si="91"/>
        <v>-0.05</v>
      </c>
      <c r="P198" s="100">
        <f t="shared" si="79"/>
        <v>0.55000000000000004</v>
      </c>
      <c r="Q198" s="86">
        <f t="shared" si="106"/>
        <v>0.5</v>
      </c>
      <c r="R198" s="103">
        <f t="shared" si="106"/>
        <v>0.05</v>
      </c>
      <c r="S198" s="103">
        <f t="shared" si="80"/>
        <v>0.55000000000000004</v>
      </c>
      <c r="T198" s="103">
        <f t="shared" si="107"/>
        <v>0.5</v>
      </c>
      <c r="U198" s="103">
        <f t="shared" si="107"/>
        <v>0.05</v>
      </c>
      <c r="V198">
        <v>-0.05</v>
      </c>
      <c r="W198">
        <v>0</v>
      </c>
      <c r="Z198">
        <f t="shared" si="81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100"/>
        <v>0.31</v>
      </c>
      <c r="E199" s="86">
        <f t="shared" si="85"/>
        <v>0.31</v>
      </c>
      <c r="F199" s="84">
        <f t="shared" si="97"/>
        <v>0</v>
      </c>
      <c r="G199" s="81">
        <f t="shared" si="75"/>
        <v>0.26500000000000001</v>
      </c>
      <c r="H199" s="85">
        <f t="shared" si="93"/>
        <v>0.35</v>
      </c>
      <c r="I199" s="86">
        <f t="shared" si="76"/>
        <v>-8.4999999999999992E-2</v>
      </c>
      <c r="J199" s="100">
        <f t="shared" si="108"/>
        <v>0.37</v>
      </c>
      <c r="K199" s="85">
        <f t="shared" si="104"/>
        <v>0.35</v>
      </c>
      <c r="L199" s="84">
        <f t="shared" si="101"/>
        <v>0.02</v>
      </c>
      <c r="M199" s="81">
        <f t="shared" si="78"/>
        <v>0.30499999999999999</v>
      </c>
      <c r="N199" s="85">
        <f t="shared" si="84"/>
        <v>0.35</v>
      </c>
      <c r="O199" s="86">
        <f t="shared" si="91"/>
        <v>-4.4999999999999998E-2</v>
      </c>
      <c r="P199" s="100">
        <f t="shared" si="79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0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9">VLOOKUP(MONTH(A199),tblMthAdj,4,FALSE)</f>
        <v>-4.4999999999999998E-2</v>
      </c>
      <c r="W199">
        <v>0</v>
      </c>
      <c r="Z199">
        <f t="shared" si="81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100"/>
        <v>0.29000000000000004</v>
      </c>
      <c r="E200" s="86">
        <f t="shared" si="85"/>
        <v>0.29000000000000004</v>
      </c>
      <c r="F200" s="84">
        <f t="shared" si="97"/>
        <v>0</v>
      </c>
      <c r="G200" s="81">
        <f t="shared" si="75"/>
        <v>0.23499999999999999</v>
      </c>
      <c r="H200" s="85">
        <f t="shared" si="93"/>
        <v>0.3</v>
      </c>
      <c r="I200" s="86">
        <f t="shared" si="76"/>
        <v>-6.5000000000000002E-2</v>
      </c>
      <c r="J200" s="100">
        <f t="shared" si="108"/>
        <v>0.32</v>
      </c>
      <c r="K200" s="85">
        <f t="shared" si="104"/>
        <v>0.3</v>
      </c>
      <c r="L200" s="84">
        <f t="shared" si="101"/>
        <v>0.02</v>
      </c>
      <c r="M200" s="81">
        <f t="shared" si="78"/>
        <v>0.26500000000000001</v>
      </c>
      <c r="N200" s="85">
        <f t="shared" si="84"/>
        <v>0.3</v>
      </c>
      <c r="O200" s="86">
        <f t="shared" si="91"/>
        <v>-3.5000000000000003E-2</v>
      </c>
      <c r="P200" s="100">
        <f t="shared" si="79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0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9"/>
        <v>-3.5000000000000003E-2</v>
      </c>
      <c r="W200">
        <v>0</v>
      </c>
      <c r="Z200">
        <f t="shared" si="81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100"/>
        <v>0.29750000000000004</v>
      </c>
      <c r="E201" s="86">
        <f t="shared" si="85"/>
        <v>0.30000000000000004</v>
      </c>
      <c r="F201" s="84">
        <f t="shared" si="97"/>
        <v>-2.5000000000000001E-3</v>
      </c>
      <c r="G201" s="81">
        <f t="shared" si="75"/>
        <v>0.28500000000000003</v>
      </c>
      <c r="H201" s="85">
        <f t="shared" si="93"/>
        <v>0.34</v>
      </c>
      <c r="I201" s="86">
        <f t="shared" si="76"/>
        <v>-5.5000000000000007E-2</v>
      </c>
      <c r="J201" s="100">
        <f t="shared" si="108"/>
        <v>0.36000000000000004</v>
      </c>
      <c r="K201" s="85">
        <f t="shared" si="104"/>
        <v>0.34</v>
      </c>
      <c r="L201" s="84">
        <f t="shared" si="101"/>
        <v>0.02</v>
      </c>
      <c r="M201" s="81">
        <f t="shared" si="78"/>
        <v>0.30500000000000005</v>
      </c>
      <c r="N201" s="85">
        <f t="shared" si="84"/>
        <v>0.34</v>
      </c>
      <c r="O201" s="86">
        <f t="shared" si="91"/>
        <v>-3.5000000000000003E-2</v>
      </c>
      <c r="P201" s="100">
        <f t="shared" si="79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0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9"/>
        <v>-3.5000000000000003E-2</v>
      </c>
      <c r="W201">
        <v>0</v>
      </c>
      <c r="Z201">
        <f t="shared" si="81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100"/>
        <v>0.3125</v>
      </c>
      <c r="E202" s="86">
        <f t="shared" si="85"/>
        <v>0.315</v>
      </c>
      <c r="F202" s="84">
        <f t="shared" si="97"/>
        <v>-2.5000000000000001E-3</v>
      </c>
      <c r="G202" s="81">
        <f t="shared" ref="G202:G265" si="110">H202+I202</f>
        <v>0.36</v>
      </c>
      <c r="H202" s="85">
        <f t="shared" si="93"/>
        <v>0.38</v>
      </c>
      <c r="I202" s="86">
        <f t="shared" ref="I202:I265" si="111">O202+Z202</f>
        <v>-0.02</v>
      </c>
      <c r="J202" s="100">
        <f t="shared" si="108"/>
        <v>0.4</v>
      </c>
      <c r="K202" s="85">
        <f t="shared" si="104"/>
        <v>0.38</v>
      </c>
      <c r="L202" s="84">
        <f t="shared" si="101"/>
        <v>0.02</v>
      </c>
      <c r="M202" s="81">
        <f t="shared" ref="M202:M265" si="112">N202+O202</f>
        <v>0.36</v>
      </c>
      <c r="N202" s="85">
        <f t="shared" si="84"/>
        <v>0.38</v>
      </c>
      <c r="O202" s="86">
        <f t="shared" si="91"/>
        <v>-0.02</v>
      </c>
      <c r="P202" s="100">
        <f t="shared" ref="P202:P265" si="113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4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9"/>
        <v>-0.02</v>
      </c>
      <c r="W202">
        <v>0</v>
      </c>
      <c r="Z202">
        <f t="shared" ref="Z202:Z265" si="115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100"/>
        <v>0.31</v>
      </c>
      <c r="E203" s="86">
        <f t="shared" si="85"/>
        <v>0.315</v>
      </c>
      <c r="F203" s="84">
        <f t="shared" si="97"/>
        <v>-5.0000000000000001E-3</v>
      </c>
      <c r="G203" s="81">
        <f t="shared" si="110"/>
        <v>0.36</v>
      </c>
      <c r="H203" s="85">
        <f t="shared" si="93"/>
        <v>0.38</v>
      </c>
      <c r="I203" s="86">
        <f t="shared" si="111"/>
        <v>-0.02</v>
      </c>
      <c r="J203" s="100">
        <f t="shared" si="108"/>
        <v>0.39500000000000002</v>
      </c>
      <c r="K203" s="85">
        <f t="shared" si="104"/>
        <v>0.38</v>
      </c>
      <c r="L203" s="84">
        <f t="shared" si="101"/>
        <v>1.4999999999999999E-2</v>
      </c>
      <c r="M203" s="81">
        <f t="shared" si="112"/>
        <v>0.36</v>
      </c>
      <c r="N203" s="85">
        <f t="shared" si="84"/>
        <v>0.38</v>
      </c>
      <c r="O203" s="86">
        <f t="shared" si="91"/>
        <v>-0.02</v>
      </c>
      <c r="P203" s="100">
        <f t="shared" si="113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4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9"/>
        <v>-0.02</v>
      </c>
      <c r="W203">
        <v>0</v>
      </c>
      <c r="Z203">
        <f t="shared" si="115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100"/>
        <v>0.28500000000000003</v>
      </c>
      <c r="E204" s="86">
        <f t="shared" si="85"/>
        <v>0.29000000000000004</v>
      </c>
      <c r="F204" s="84">
        <f t="shared" si="97"/>
        <v>-5.0000000000000001E-3</v>
      </c>
      <c r="G204" s="81">
        <f t="shared" si="110"/>
        <v>0.29000000000000004</v>
      </c>
      <c r="H204" s="85">
        <f t="shared" si="93"/>
        <v>0.33</v>
      </c>
      <c r="I204" s="86">
        <f t="shared" si="111"/>
        <v>-0.04</v>
      </c>
      <c r="J204" s="100">
        <f t="shared" si="108"/>
        <v>0.34500000000000003</v>
      </c>
      <c r="K204" s="85">
        <f t="shared" si="104"/>
        <v>0.33</v>
      </c>
      <c r="L204" s="84">
        <f t="shared" si="101"/>
        <v>1.4999999999999999E-2</v>
      </c>
      <c r="M204" s="81">
        <f t="shared" si="112"/>
        <v>0.31</v>
      </c>
      <c r="N204" s="85">
        <f t="shared" si="84"/>
        <v>0.33</v>
      </c>
      <c r="O204" s="86">
        <f t="shared" si="91"/>
        <v>-0.02</v>
      </c>
      <c r="P204" s="100">
        <f t="shared" si="113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4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9"/>
        <v>-0.02</v>
      </c>
      <c r="W204">
        <v>0</v>
      </c>
      <c r="Z204">
        <f t="shared" si="115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100"/>
        <v>0.34500000000000003</v>
      </c>
      <c r="E205" s="86">
        <f t="shared" si="85"/>
        <v>0.35000000000000003</v>
      </c>
      <c r="F205" s="84">
        <f t="shared" si="97"/>
        <v>-5.0000000000000001E-3</v>
      </c>
      <c r="G205" s="81">
        <f t="shared" si="110"/>
        <v>0.28500000000000003</v>
      </c>
      <c r="H205" s="85">
        <f t="shared" si="93"/>
        <v>0.37</v>
      </c>
      <c r="I205" s="86">
        <f t="shared" si="111"/>
        <v>-8.4999999999999992E-2</v>
      </c>
      <c r="J205" s="100">
        <f t="shared" si="108"/>
        <v>0.38</v>
      </c>
      <c r="K205" s="85">
        <f t="shared" si="104"/>
        <v>0.37</v>
      </c>
      <c r="L205" s="84">
        <f t="shared" si="101"/>
        <v>0.01</v>
      </c>
      <c r="M205" s="81">
        <f t="shared" si="112"/>
        <v>0.315</v>
      </c>
      <c r="N205" s="85">
        <f t="shared" si="84"/>
        <v>0.37</v>
      </c>
      <c r="O205" s="86">
        <f t="shared" si="91"/>
        <v>-5.5E-2</v>
      </c>
      <c r="P205" s="100">
        <f t="shared" si="113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4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9"/>
        <v>-5.5E-2</v>
      </c>
      <c r="W205">
        <v>0</v>
      </c>
      <c r="Z205">
        <f t="shared" si="115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100"/>
        <v>0.45</v>
      </c>
      <c r="E206" s="86">
        <f t="shared" si="85"/>
        <v>0.4</v>
      </c>
      <c r="F206" s="84">
        <f t="shared" si="97"/>
        <v>0.05</v>
      </c>
      <c r="G206" s="81">
        <f t="shared" si="110"/>
        <v>0.32500000000000007</v>
      </c>
      <c r="H206" s="85">
        <f t="shared" si="93"/>
        <v>0.49500000000000005</v>
      </c>
      <c r="I206" s="86">
        <f t="shared" si="111"/>
        <v>-0.16999999999999998</v>
      </c>
      <c r="J206" s="100">
        <f t="shared" si="108"/>
        <v>0.55500000000000005</v>
      </c>
      <c r="K206" s="85">
        <f t="shared" si="104"/>
        <v>0.49500000000000005</v>
      </c>
      <c r="L206" s="84">
        <f t="shared" si="101"/>
        <v>0.06</v>
      </c>
      <c r="M206" s="81">
        <f t="shared" si="112"/>
        <v>0.44500000000000006</v>
      </c>
      <c r="N206" s="85">
        <f t="shared" ref="N206:N269" si="116">K206</f>
        <v>0.49500000000000005</v>
      </c>
      <c r="O206" s="86">
        <f t="shared" si="91"/>
        <v>-0.05</v>
      </c>
      <c r="P206" s="100">
        <f t="shared" si="113"/>
        <v>0.45</v>
      </c>
      <c r="Q206" s="86">
        <f t="shared" ref="Q206:R210" si="117">E206</f>
        <v>0.4</v>
      </c>
      <c r="R206" s="107">
        <f t="shared" si="117"/>
        <v>0.05</v>
      </c>
      <c r="S206" s="107">
        <f t="shared" si="114"/>
        <v>0.45</v>
      </c>
      <c r="T206" s="107">
        <f t="shared" ref="T206:U210" si="118">E206</f>
        <v>0.4</v>
      </c>
      <c r="U206" s="107">
        <f t="shared" si="118"/>
        <v>0.05</v>
      </c>
      <c r="V206">
        <v>-0.05</v>
      </c>
      <c r="W206">
        <v>0</v>
      </c>
      <c r="Z206">
        <f t="shared" si="115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100"/>
        <v>0.78500000000000003</v>
      </c>
      <c r="E207" s="86">
        <f t="shared" si="85"/>
        <v>0.73499999999999999</v>
      </c>
      <c r="F207" s="84">
        <f t="shared" si="97"/>
        <v>0.05</v>
      </c>
      <c r="G207" s="81">
        <f t="shared" si="110"/>
        <v>0.85</v>
      </c>
      <c r="H207" s="85">
        <f t="shared" si="93"/>
        <v>0.98</v>
      </c>
      <c r="I207" s="86">
        <f t="shared" si="111"/>
        <v>-0.13</v>
      </c>
      <c r="J207" s="100">
        <f t="shared" si="108"/>
        <v>1.1399999999999999</v>
      </c>
      <c r="K207" s="85">
        <f t="shared" si="104"/>
        <v>0.98</v>
      </c>
      <c r="L207" s="84">
        <f t="shared" si="101"/>
        <v>0.16</v>
      </c>
      <c r="M207" s="81">
        <f t="shared" si="112"/>
        <v>0.92999999999999994</v>
      </c>
      <c r="N207" s="85">
        <f t="shared" si="116"/>
        <v>0.98</v>
      </c>
      <c r="O207" s="86">
        <f t="shared" si="91"/>
        <v>-0.05</v>
      </c>
      <c r="P207" s="100">
        <f t="shared" si="113"/>
        <v>0.78500000000000003</v>
      </c>
      <c r="Q207" s="86">
        <f t="shared" si="117"/>
        <v>0.73499999999999999</v>
      </c>
      <c r="R207" s="103">
        <f t="shared" si="117"/>
        <v>0.05</v>
      </c>
      <c r="S207" s="103">
        <f t="shared" si="114"/>
        <v>0.78500000000000003</v>
      </c>
      <c r="T207" s="103">
        <f t="shared" si="118"/>
        <v>0.73499999999999999</v>
      </c>
      <c r="U207" s="103">
        <f t="shared" si="118"/>
        <v>0.05</v>
      </c>
      <c r="V207">
        <v>-0.05</v>
      </c>
      <c r="W207">
        <v>0</v>
      </c>
      <c r="Z207">
        <f t="shared" si="115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100"/>
        <v>1.075</v>
      </c>
      <c r="E208" s="86">
        <f t="shared" si="85"/>
        <v>1.0249999999999999</v>
      </c>
      <c r="F208" s="84">
        <f t="shared" si="97"/>
        <v>0.05</v>
      </c>
      <c r="G208" s="81">
        <f t="shared" si="110"/>
        <v>1.35</v>
      </c>
      <c r="H208" s="85">
        <f t="shared" si="93"/>
        <v>1.6</v>
      </c>
      <c r="I208" s="86">
        <f t="shared" si="111"/>
        <v>-0.25</v>
      </c>
      <c r="J208" s="100">
        <f t="shared" si="108"/>
        <v>1.9400000000000002</v>
      </c>
      <c r="K208" s="85">
        <f t="shared" si="104"/>
        <v>1.6</v>
      </c>
      <c r="L208" s="84">
        <f t="shared" si="101"/>
        <v>0.34</v>
      </c>
      <c r="M208" s="81">
        <f t="shared" si="112"/>
        <v>1.4000000000000001</v>
      </c>
      <c r="N208" s="85">
        <f t="shared" si="116"/>
        <v>1.6</v>
      </c>
      <c r="O208" s="86">
        <f t="shared" si="91"/>
        <v>-0.2</v>
      </c>
      <c r="P208" s="100">
        <f t="shared" si="113"/>
        <v>1.075</v>
      </c>
      <c r="Q208" s="86">
        <f t="shared" si="117"/>
        <v>1.0249999999999999</v>
      </c>
      <c r="R208" s="103">
        <f t="shared" si="117"/>
        <v>0.05</v>
      </c>
      <c r="S208" s="103">
        <f t="shared" si="114"/>
        <v>1.075</v>
      </c>
      <c r="T208" s="103">
        <f t="shared" si="118"/>
        <v>1.0249999999999999</v>
      </c>
      <c r="U208" s="103">
        <f t="shared" si="118"/>
        <v>0.05</v>
      </c>
      <c r="V208">
        <v>-0.2</v>
      </c>
      <c r="W208">
        <v>0</v>
      </c>
      <c r="Z208">
        <f t="shared" si="115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100"/>
        <v>1.0649999999999999</v>
      </c>
      <c r="E209" s="86">
        <f t="shared" ref="E209:E272" si="119">E197+X209</f>
        <v>1.0149999999999999</v>
      </c>
      <c r="F209" s="84">
        <f t="shared" si="97"/>
        <v>0.05</v>
      </c>
      <c r="G209" s="81">
        <f t="shared" si="110"/>
        <v>1.32</v>
      </c>
      <c r="H209" s="85">
        <f t="shared" si="93"/>
        <v>1.6</v>
      </c>
      <c r="I209" s="86">
        <f t="shared" si="111"/>
        <v>-0.28000000000000003</v>
      </c>
      <c r="J209" s="100">
        <f t="shared" si="108"/>
        <v>1.9400000000000002</v>
      </c>
      <c r="K209" s="85">
        <f t="shared" si="104"/>
        <v>1.6</v>
      </c>
      <c r="L209" s="84">
        <f t="shared" si="101"/>
        <v>0.34</v>
      </c>
      <c r="M209" s="81">
        <f t="shared" si="112"/>
        <v>1.4000000000000001</v>
      </c>
      <c r="N209" s="85">
        <f t="shared" si="116"/>
        <v>1.6</v>
      </c>
      <c r="O209" s="86">
        <f t="shared" si="91"/>
        <v>-0.2</v>
      </c>
      <c r="P209" s="100">
        <f t="shared" si="113"/>
        <v>1.0649999999999999</v>
      </c>
      <c r="Q209" s="86">
        <f t="shared" si="117"/>
        <v>1.0149999999999999</v>
      </c>
      <c r="R209" s="103">
        <f t="shared" si="117"/>
        <v>0.05</v>
      </c>
      <c r="S209" s="103">
        <f t="shared" si="114"/>
        <v>1.0649999999999999</v>
      </c>
      <c r="T209" s="103">
        <f t="shared" si="118"/>
        <v>1.0149999999999999</v>
      </c>
      <c r="U209" s="103">
        <f t="shared" si="118"/>
        <v>0.05</v>
      </c>
      <c r="V209">
        <v>-0.2</v>
      </c>
      <c r="W209">
        <v>0</v>
      </c>
      <c r="Z209">
        <f t="shared" si="115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100"/>
        <v>0.55000000000000004</v>
      </c>
      <c r="E210" s="86">
        <f t="shared" si="119"/>
        <v>0.5</v>
      </c>
      <c r="F210" s="84">
        <f t="shared" si="97"/>
        <v>0.05</v>
      </c>
      <c r="G210" s="81">
        <f t="shared" si="110"/>
        <v>0.39499999999999996</v>
      </c>
      <c r="H210" s="85">
        <f t="shared" si="93"/>
        <v>0.56499999999999995</v>
      </c>
      <c r="I210" s="86">
        <f t="shared" si="111"/>
        <v>-0.16999999999999998</v>
      </c>
      <c r="J210" s="100">
        <f t="shared" si="108"/>
        <v>0.66499999999999992</v>
      </c>
      <c r="K210" s="85">
        <f t="shared" si="104"/>
        <v>0.56499999999999995</v>
      </c>
      <c r="L210" s="84">
        <f t="shared" si="101"/>
        <v>0.1</v>
      </c>
      <c r="M210" s="81">
        <f t="shared" si="112"/>
        <v>0.5149999999999999</v>
      </c>
      <c r="N210" s="85">
        <f t="shared" si="116"/>
        <v>0.56499999999999995</v>
      </c>
      <c r="O210" s="86">
        <f t="shared" si="91"/>
        <v>-0.05</v>
      </c>
      <c r="P210" s="100">
        <f t="shared" si="113"/>
        <v>0.55000000000000004</v>
      </c>
      <c r="Q210" s="86">
        <f t="shared" si="117"/>
        <v>0.5</v>
      </c>
      <c r="R210" s="103">
        <f t="shared" si="117"/>
        <v>0.05</v>
      </c>
      <c r="S210" s="103">
        <f t="shared" si="114"/>
        <v>0.55000000000000004</v>
      </c>
      <c r="T210" s="103">
        <f t="shared" si="118"/>
        <v>0.5</v>
      </c>
      <c r="U210" s="103">
        <f t="shared" si="118"/>
        <v>0.05</v>
      </c>
      <c r="V210">
        <v>-0.05</v>
      </c>
      <c r="W210">
        <v>0</v>
      </c>
      <c r="Z210">
        <f t="shared" si="115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100"/>
        <v>0.31</v>
      </c>
      <c r="E211" s="86">
        <f t="shared" si="119"/>
        <v>0.31</v>
      </c>
      <c r="F211" s="84">
        <f t="shared" si="97"/>
        <v>0</v>
      </c>
      <c r="G211" s="81">
        <f t="shared" si="110"/>
        <v>0.26500000000000001</v>
      </c>
      <c r="H211" s="85">
        <f t="shared" si="93"/>
        <v>0.35</v>
      </c>
      <c r="I211" s="86">
        <f t="shared" si="111"/>
        <v>-8.4999999999999992E-2</v>
      </c>
      <c r="J211" s="100">
        <f t="shared" si="108"/>
        <v>0.37</v>
      </c>
      <c r="K211" s="85">
        <f t="shared" si="104"/>
        <v>0.35</v>
      </c>
      <c r="L211" s="84">
        <f t="shared" ref="L211:L242" si="120">L199</f>
        <v>0.02</v>
      </c>
      <c r="M211" s="81">
        <f t="shared" si="112"/>
        <v>0.30499999999999999</v>
      </c>
      <c r="N211" s="85">
        <f t="shared" si="116"/>
        <v>0.35</v>
      </c>
      <c r="O211" s="86">
        <f t="shared" si="91"/>
        <v>-4.4999999999999998E-2</v>
      </c>
      <c r="P211" s="100">
        <f t="shared" si="113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4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1">VLOOKUP(MONTH(A211),tblMthAdj,4,FALSE)</f>
        <v>-4.4999999999999998E-2</v>
      </c>
      <c r="W211">
        <v>0</v>
      </c>
      <c r="Z211">
        <f t="shared" si="115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100"/>
        <v>0.29000000000000004</v>
      </c>
      <c r="E212" s="86">
        <f t="shared" si="119"/>
        <v>0.29000000000000004</v>
      </c>
      <c r="F212" s="84">
        <f t="shared" si="97"/>
        <v>0</v>
      </c>
      <c r="G212" s="81">
        <f t="shared" si="110"/>
        <v>0.23499999999999999</v>
      </c>
      <c r="H212" s="85">
        <f t="shared" si="93"/>
        <v>0.3</v>
      </c>
      <c r="I212" s="86">
        <f t="shared" si="111"/>
        <v>-6.5000000000000002E-2</v>
      </c>
      <c r="J212" s="100">
        <f t="shared" si="108"/>
        <v>0.32</v>
      </c>
      <c r="K212" s="85">
        <f t="shared" si="104"/>
        <v>0.3</v>
      </c>
      <c r="L212" s="84">
        <f t="shared" si="120"/>
        <v>0.02</v>
      </c>
      <c r="M212" s="81">
        <f t="shared" si="112"/>
        <v>0.26500000000000001</v>
      </c>
      <c r="N212" s="85">
        <f t="shared" si="116"/>
        <v>0.3</v>
      </c>
      <c r="O212" s="86">
        <f t="shared" si="91"/>
        <v>-3.5000000000000003E-2</v>
      </c>
      <c r="P212" s="100">
        <f t="shared" si="113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4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1"/>
        <v>-3.5000000000000003E-2</v>
      </c>
      <c r="W212">
        <v>0</v>
      </c>
      <c r="Z212">
        <f t="shared" si="115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100"/>
        <v>0.29750000000000004</v>
      </c>
      <c r="E213">
        <f t="shared" si="119"/>
        <v>0.30000000000000004</v>
      </c>
      <c r="F213">
        <f t="shared" si="97"/>
        <v>-2.5000000000000001E-3</v>
      </c>
      <c r="G213">
        <f t="shared" si="110"/>
        <v>0.28500000000000003</v>
      </c>
      <c r="H213">
        <f t="shared" si="93"/>
        <v>0.34</v>
      </c>
      <c r="I213">
        <f t="shared" si="111"/>
        <v>-5.5000000000000007E-2</v>
      </c>
      <c r="J213">
        <f t="shared" si="108"/>
        <v>0.36000000000000004</v>
      </c>
      <c r="K213" s="85">
        <f t="shared" si="104"/>
        <v>0.34</v>
      </c>
      <c r="L213">
        <f t="shared" si="120"/>
        <v>0.02</v>
      </c>
      <c r="M213">
        <f t="shared" si="112"/>
        <v>0.30500000000000005</v>
      </c>
      <c r="N213">
        <f t="shared" si="116"/>
        <v>0.34</v>
      </c>
      <c r="O213">
        <f t="shared" si="91"/>
        <v>-3.5000000000000003E-2</v>
      </c>
      <c r="P213">
        <f t="shared" si="113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4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1"/>
        <v>-3.5000000000000003E-2</v>
      </c>
      <c r="W213">
        <v>0</v>
      </c>
      <c r="Z213">
        <f t="shared" si="115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100"/>
        <v>0.3125</v>
      </c>
      <c r="E214">
        <f t="shared" si="119"/>
        <v>0.315</v>
      </c>
      <c r="F214">
        <f t="shared" si="97"/>
        <v>-2.5000000000000001E-3</v>
      </c>
      <c r="G214">
        <f t="shared" si="110"/>
        <v>0.36</v>
      </c>
      <c r="H214">
        <f t="shared" si="93"/>
        <v>0.38</v>
      </c>
      <c r="I214">
        <f t="shared" si="111"/>
        <v>-0.02</v>
      </c>
      <c r="J214">
        <f t="shared" si="108"/>
        <v>0.4</v>
      </c>
      <c r="K214" s="85">
        <f t="shared" si="104"/>
        <v>0.38</v>
      </c>
      <c r="L214">
        <f t="shared" si="120"/>
        <v>0.02</v>
      </c>
      <c r="M214">
        <f t="shared" si="112"/>
        <v>0.36</v>
      </c>
      <c r="N214">
        <f t="shared" si="116"/>
        <v>0.38</v>
      </c>
      <c r="O214">
        <f t="shared" si="91"/>
        <v>-0.02</v>
      </c>
      <c r="P214">
        <f t="shared" si="113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4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1"/>
        <v>-0.02</v>
      </c>
      <c r="W214">
        <v>0</v>
      </c>
      <c r="Z214">
        <f t="shared" si="115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100"/>
        <v>0.31</v>
      </c>
      <c r="E215">
        <f t="shared" si="119"/>
        <v>0.315</v>
      </c>
      <c r="F215">
        <f t="shared" si="97"/>
        <v>-5.0000000000000001E-3</v>
      </c>
      <c r="G215">
        <f t="shared" si="110"/>
        <v>0.36</v>
      </c>
      <c r="H215">
        <f t="shared" si="93"/>
        <v>0.38</v>
      </c>
      <c r="I215">
        <f t="shared" si="111"/>
        <v>-0.02</v>
      </c>
      <c r="J215">
        <f t="shared" si="108"/>
        <v>0.39500000000000002</v>
      </c>
      <c r="K215" s="85">
        <f t="shared" si="104"/>
        <v>0.38</v>
      </c>
      <c r="L215">
        <f t="shared" si="120"/>
        <v>1.4999999999999999E-2</v>
      </c>
      <c r="M215">
        <f t="shared" si="112"/>
        <v>0.36</v>
      </c>
      <c r="N215">
        <f t="shared" si="116"/>
        <v>0.38</v>
      </c>
      <c r="O215">
        <f t="shared" si="91"/>
        <v>-0.02</v>
      </c>
      <c r="P215">
        <f t="shared" si="113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4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1"/>
        <v>-0.02</v>
      </c>
      <c r="W215">
        <v>0</v>
      </c>
      <c r="Z215">
        <f t="shared" si="115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100"/>
        <v>0.28500000000000003</v>
      </c>
      <c r="E216">
        <f t="shared" si="119"/>
        <v>0.29000000000000004</v>
      </c>
      <c r="F216">
        <f t="shared" si="97"/>
        <v>-5.0000000000000001E-3</v>
      </c>
      <c r="G216">
        <f t="shared" si="110"/>
        <v>0.29000000000000004</v>
      </c>
      <c r="H216">
        <f t="shared" si="93"/>
        <v>0.33</v>
      </c>
      <c r="I216">
        <f t="shared" si="111"/>
        <v>-0.04</v>
      </c>
      <c r="J216">
        <f t="shared" si="108"/>
        <v>0.34500000000000003</v>
      </c>
      <c r="K216" s="85">
        <f t="shared" si="104"/>
        <v>0.33</v>
      </c>
      <c r="L216">
        <f t="shared" si="120"/>
        <v>1.4999999999999999E-2</v>
      </c>
      <c r="M216">
        <f t="shared" si="112"/>
        <v>0.31</v>
      </c>
      <c r="N216">
        <f t="shared" si="116"/>
        <v>0.33</v>
      </c>
      <c r="O216">
        <f t="shared" si="91"/>
        <v>-0.02</v>
      </c>
      <c r="P216">
        <f t="shared" si="113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4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1"/>
        <v>-0.02</v>
      </c>
      <c r="W216">
        <v>0</v>
      </c>
      <c r="Z216">
        <f t="shared" si="115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100"/>
        <v>0.34500000000000003</v>
      </c>
      <c r="E217">
        <f t="shared" si="119"/>
        <v>0.35000000000000003</v>
      </c>
      <c r="F217">
        <f t="shared" si="97"/>
        <v>-5.0000000000000001E-3</v>
      </c>
      <c r="G217">
        <f t="shared" si="110"/>
        <v>0.28500000000000003</v>
      </c>
      <c r="H217">
        <f t="shared" si="93"/>
        <v>0.37</v>
      </c>
      <c r="I217">
        <f t="shared" si="111"/>
        <v>-8.4999999999999992E-2</v>
      </c>
      <c r="J217">
        <f t="shared" si="108"/>
        <v>0.38</v>
      </c>
      <c r="K217" s="85">
        <f t="shared" si="104"/>
        <v>0.37</v>
      </c>
      <c r="L217">
        <f t="shared" si="120"/>
        <v>0.01</v>
      </c>
      <c r="M217">
        <f t="shared" si="112"/>
        <v>0.315</v>
      </c>
      <c r="N217">
        <f t="shared" si="116"/>
        <v>0.37</v>
      </c>
      <c r="O217">
        <f t="shared" si="91"/>
        <v>-5.5E-2</v>
      </c>
      <c r="P217">
        <f t="shared" si="113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4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1"/>
        <v>-5.5E-2</v>
      </c>
      <c r="W217">
        <v>0</v>
      </c>
      <c r="Z217">
        <f t="shared" si="115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100"/>
        <v>0.45</v>
      </c>
      <c r="E218">
        <f t="shared" si="119"/>
        <v>0.4</v>
      </c>
      <c r="F218">
        <f t="shared" si="97"/>
        <v>0.05</v>
      </c>
      <c r="G218">
        <f t="shared" si="110"/>
        <v>0.32500000000000007</v>
      </c>
      <c r="H218">
        <f t="shared" si="93"/>
        <v>0.49500000000000005</v>
      </c>
      <c r="I218">
        <f t="shared" si="111"/>
        <v>-0.16999999999999998</v>
      </c>
      <c r="J218">
        <f t="shared" si="108"/>
        <v>0.55500000000000005</v>
      </c>
      <c r="K218" s="85">
        <f t="shared" si="104"/>
        <v>0.49500000000000005</v>
      </c>
      <c r="L218">
        <f t="shared" si="120"/>
        <v>0.06</v>
      </c>
      <c r="M218">
        <f t="shared" si="112"/>
        <v>0.44500000000000006</v>
      </c>
      <c r="N218">
        <f t="shared" si="116"/>
        <v>0.49500000000000005</v>
      </c>
      <c r="O218">
        <f t="shared" si="91"/>
        <v>-0.05</v>
      </c>
      <c r="P218">
        <f t="shared" si="113"/>
        <v>0.45</v>
      </c>
      <c r="Q218">
        <f t="shared" ref="Q218:R222" si="122">E218</f>
        <v>0.4</v>
      </c>
      <c r="R218" s="107">
        <f t="shared" si="122"/>
        <v>0.05</v>
      </c>
      <c r="S218" s="107">
        <f t="shared" si="114"/>
        <v>0.45</v>
      </c>
      <c r="T218" s="107">
        <f t="shared" ref="T218:U222" si="123">E218</f>
        <v>0.4</v>
      </c>
      <c r="U218" s="107">
        <f t="shared" si="123"/>
        <v>0.05</v>
      </c>
      <c r="V218">
        <v>-0.05</v>
      </c>
      <c r="W218">
        <v>0</v>
      </c>
      <c r="Z218">
        <f t="shared" si="115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100"/>
        <v>0.78500000000000003</v>
      </c>
      <c r="E219">
        <f t="shared" si="119"/>
        <v>0.73499999999999999</v>
      </c>
      <c r="F219">
        <f t="shared" si="97"/>
        <v>0.05</v>
      </c>
      <c r="G219">
        <f t="shared" si="110"/>
        <v>0.85</v>
      </c>
      <c r="H219">
        <f t="shared" si="93"/>
        <v>0.98</v>
      </c>
      <c r="I219">
        <f t="shared" si="111"/>
        <v>-0.13</v>
      </c>
      <c r="J219">
        <f t="shared" si="108"/>
        <v>1.1399999999999999</v>
      </c>
      <c r="K219" s="85">
        <f t="shared" si="104"/>
        <v>0.98</v>
      </c>
      <c r="L219">
        <f t="shared" si="120"/>
        <v>0.16</v>
      </c>
      <c r="M219">
        <f t="shared" si="112"/>
        <v>0.92999999999999994</v>
      </c>
      <c r="N219">
        <f t="shared" si="116"/>
        <v>0.98</v>
      </c>
      <c r="O219">
        <f t="shared" si="91"/>
        <v>-0.05</v>
      </c>
      <c r="P219">
        <f t="shared" si="113"/>
        <v>0.78500000000000003</v>
      </c>
      <c r="Q219">
        <f t="shared" si="122"/>
        <v>0.73499999999999999</v>
      </c>
      <c r="R219" s="103">
        <f t="shared" si="122"/>
        <v>0.05</v>
      </c>
      <c r="S219" s="103">
        <f t="shared" si="114"/>
        <v>0.78500000000000003</v>
      </c>
      <c r="T219" s="103">
        <f t="shared" si="123"/>
        <v>0.73499999999999999</v>
      </c>
      <c r="U219" s="103">
        <f t="shared" si="123"/>
        <v>0.05</v>
      </c>
      <c r="V219">
        <v>-0.05</v>
      </c>
      <c r="W219">
        <v>0</v>
      </c>
      <c r="Z219">
        <f t="shared" si="115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100"/>
        <v>1.075</v>
      </c>
      <c r="E220">
        <f t="shared" si="119"/>
        <v>1.0249999999999999</v>
      </c>
      <c r="F220">
        <f t="shared" si="97"/>
        <v>0.05</v>
      </c>
      <c r="G220">
        <f t="shared" si="110"/>
        <v>1.35</v>
      </c>
      <c r="H220">
        <f t="shared" si="93"/>
        <v>1.6</v>
      </c>
      <c r="I220">
        <f t="shared" si="111"/>
        <v>-0.25</v>
      </c>
      <c r="J220">
        <f t="shared" si="108"/>
        <v>1.9400000000000002</v>
      </c>
      <c r="K220" s="85">
        <f t="shared" si="104"/>
        <v>1.6</v>
      </c>
      <c r="L220">
        <f t="shared" si="120"/>
        <v>0.34</v>
      </c>
      <c r="M220">
        <f t="shared" si="112"/>
        <v>1.4000000000000001</v>
      </c>
      <c r="N220">
        <f t="shared" si="116"/>
        <v>1.6</v>
      </c>
      <c r="O220">
        <f t="shared" si="91"/>
        <v>-0.2</v>
      </c>
      <c r="P220">
        <f t="shared" si="113"/>
        <v>1.075</v>
      </c>
      <c r="Q220">
        <f t="shared" si="122"/>
        <v>1.0249999999999999</v>
      </c>
      <c r="R220" s="103">
        <f t="shared" si="122"/>
        <v>0.05</v>
      </c>
      <c r="S220" s="103">
        <f t="shared" si="114"/>
        <v>1.075</v>
      </c>
      <c r="T220" s="103">
        <f t="shared" si="123"/>
        <v>1.0249999999999999</v>
      </c>
      <c r="U220" s="103">
        <f t="shared" si="123"/>
        <v>0.05</v>
      </c>
      <c r="V220">
        <v>-0.2</v>
      </c>
      <c r="W220">
        <v>0</v>
      </c>
      <c r="Z220">
        <f t="shared" si="115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100"/>
        <v>1.0649999999999999</v>
      </c>
      <c r="E221">
        <f t="shared" si="119"/>
        <v>1.0149999999999999</v>
      </c>
      <c r="F221">
        <f t="shared" si="97"/>
        <v>0.05</v>
      </c>
      <c r="G221">
        <f t="shared" si="110"/>
        <v>1.32</v>
      </c>
      <c r="H221">
        <f t="shared" si="93"/>
        <v>1.6</v>
      </c>
      <c r="I221">
        <f t="shared" si="111"/>
        <v>-0.28000000000000003</v>
      </c>
      <c r="J221">
        <f t="shared" si="108"/>
        <v>1.9400000000000002</v>
      </c>
      <c r="K221" s="85">
        <f t="shared" si="104"/>
        <v>1.6</v>
      </c>
      <c r="L221">
        <f t="shared" si="120"/>
        <v>0.34</v>
      </c>
      <c r="M221">
        <f t="shared" si="112"/>
        <v>1.4000000000000001</v>
      </c>
      <c r="N221">
        <f t="shared" si="116"/>
        <v>1.6</v>
      </c>
      <c r="O221">
        <f t="shared" si="91"/>
        <v>-0.2</v>
      </c>
      <c r="P221">
        <f t="shared" si="113"/>
        <v>1.0649999999999999</v>
      </c>
      <c r="Q221">
        <f t="shared" si="122"/>
        <v>1.0149999999999999</v>
      </c>
      <c r="R221" s="103">
        <f t="shared" si="122"/>
        <v>0.05</v>
      </c>
      <c r="S221" s="103">
        <f t="shared" si="114"/>
        <v>1.0649999999999999</v>
      </c>
      <c r="T221" s="103">
        <f t="shared" si="123"/>
        <v>1.0149999999999999</v>
      </c>
      <c r="U221" s="103">
        <f t="shared" si="123"/>
        <v>0.05</v>
      </c>
      <c r="V221">
        <v>-0.2</v>
      </c>
      <c r="W221">
        <v>0</v>
      </c>
      <c r="Z221">
        <f t="shared" si="115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100"/>
        <v>0.55000000000000004</v>
      </c>
      <c r="E222">
        <f t="shared" si="119"/>
        <v>0.5</v>
      </c>
      <c r="F222">
        <f t="shared" si="97"/>
        <v>0.05</v>
      </c>
      <c r="G222">
        <f t="shared" si="110"/>
        <v>0.39499999999999996</v>
      </c>
      <c r="H222">
        <f t="shared" si="93"/>
        <v>0.56499999999999995</v>
      </c>
      <c r="I222">
        <f t="shared" si="111"/>
        <v>-0.16999999999999998</v>
      </c>
      <c r="J222">
        <f t="shared" si="108"/>
        <v>0.66499999999999992</v>
      </c>
      <c r="K222" s="85">
        <f t="shared" si="104"/>
        <v>0.56499999999999995</v>
      </c>
      <c r="L222">
        <f t="shared" si="120"/>
        <v>0.1</v>
      </c>
      <c r="M222">
        <f t="shared" si="112"/>
        <v>0.5149999999999999</v>
      </c>
      <c r="N222">
        <f t="shared" si="116"/>
        <v>0.56499999999999995</v>
      </c>
      <c r="O222">
        <f t="shared" si="91"/>
        <v>-0.05</v>
      </c>
      <c r="P222">
        <f t="shared" si="113"/>
        <v>0.55000000000000004</v>
      </c>
      <c r="Q222">
        <f t="shared" si="122"/>
        <v>0.5</v>
      </c>
      <c r="R222" s="103">
        <f t="shared" si="122"/>
        <v>0.05</v>
      </c>
      <c r="S222" s="103">
        <f t="shared" si="114"/>
        <v>0.55000000000000004</v>
      </c>
      <c r="T222" s="103">
        <f t="shared" si="123"/>
        <v>0.5</v>
      </c>
      <c r="U222" s="103">
        <f t="shared" si="123"/>
        <v>0.05</v>
      </c>
      <c r="V222">
        <v>-0.05</v>
      </c>
      <c r="W222">
        <v>0</v>
      </c>
      <c r="Z222">
        <f t="shared" si="115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100"/>
        <v>0.31</v>
      </c>
      <c r="E223">
        <f t="shared" si="119"/>
        <v>0.31</v>
      </c>
      <c r="F223">
        <f t="shared" si="97"/>
        <v>0</v>
      </c>
      <c r="G223">
        <f t="shared" si="110"/>
        <v>0.26500000000000001</v>
      </c>
      <c r="H223">
        <f t="shared" si="93"/>
        <v>0.35</v>
      </c>
      <c r="I223">
        <f t="shared" si="111"/>
        <v>-8.4999999999999992E-2</v>
      </c>
      <c r="J223">
        <f t="shared" si="108"/>
        <v>0.37</v>
      </c>
      <c r="K223" s="85">
        <f t="shared" si="104"/>
        <v>0.35</v>
      </c>
      <c r="L223">
        <f t="shared" si="120"/>
        <v>0.02</v>
      </c>
      <c r="M223">
        <f t="shared" si="112"/>
        <v>0.30499999999999999</v>
      </c>
      <c r="N223">
        <f t="shared" si="116"/>
        <v>0.35</v>
      </c>
      <c r="O223">
        <f t="shared" ref="O223:O286" si="124">V223</f>
        <v>-4.4999999999999998E-2</v>
      </c>
      <c r="P223">
        <f t="shared" si="113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4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5">VLOOKUP(MONTH(A223),tblMthAdj,4,FALSE)</f>
        <v>-4.4999999999999998E-2</v>
      </c>
      <c r="W223">
        <v>0</v>
      </c>
      <c r="Z223">
        <f t="shared" si="115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100"/>
        <v>0.29000000000000004</v>
      </c>
      <c r="E224">
        <f t="shared" si="119"/>
        <v>0.29000000000000004</v>
      </c>
      <c r="F224">
        <f t="shared" si="97"/>
        <v>0</v>
      </c>
      <c r="G224">
        <f t="shared" si="110"/>
        <v>0.23499999999999999</v>
      </c>
      <c r="H224">
        <f t="shared" si="93"/>
        <v>0.3</v>
      </c>
      <c r="I224">
        <f t="shared" si="111"/>
        <v>-6.5000000000000002E-2</v>
      </c>
      <c r="J224">
        <f t="shared" si="108"/>
        <v>0.32</v>
      </c>
      <c r="K224" s="85">
        <f t="shared" si="104"/>
        <v>0.3</v>
      </c>
      <c r="L224">
        <f t="shared" si="120"/>
        <v>0.02</v>
      </c>
      <c r="M224">
        <f t="shared" si="112"/>
        <v>0.26500000000000001</v>
      </c>
      <c r="N224">
        <f t="shared" si="116"/>
        <v>0.3</v>
      </c>
      <c r="O224">
        <f t="shared" si="124"/>
        <v>-3.5000000000000003E-2</v>
      </c>
      <c r="P224">
        <f t="shared" si="113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4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5"/>
        <v>-3.5000000000000003E-2</v>
      </c>
      <c r="W224">
        <v>0</v>
      </c>
      <c r="Z224">
        <f t="shared" si="115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100"/>
        <v>0.29750000000000004</v>
      </c>
      <c r="E225">
        <f t="shared" si="119"/>
        <v>0.30000000000000004</v>
      </c>
      <c r="F225">
        <f t="shared" si="97"/>
        <v>-2.5000000000000001E-3</v>
      </c>
      <c r="G225">
        <f t="shared" si="110"/>
        <v>0.28500000000000003</v>
      </c>
      <c r="H225">
        <f t="shared" si="93"/>
        <v>0.34</v>
      </c>
      <c r="I225">
        <f t="shared" si="111"/>
        <v>-5.5000000000000007E-2</v>
      </c>
      <c r="J225">
        <f t="shared" si="108"/>
        <v>0.36000000000000004</v>
      </c>
      <c r="K225" s="85">
        <f t="shared" si="104"/>
        <v>0.34</v>
      </c>
      <c r="L225">
        <f t="shared" si="120"/>
        <v>0.02</v>
      </c>
      <c r="M225">
        <f t="shared" si="112"/>
        <v>0.30500000000000005</v>
      </c>
      <c r="N225">
        <f t="shared" si="116"/>
        <v>0.34</v>
      </c>
      <c r="O225">
        <f t="shared" si="124"/>
        <v>-3.5000000000000003E-2</v>
      </c>
      <c r="P225">
        <f t="shared" si="113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4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5"/>
        <v>-3.5000000000000003E-2</v>
      </c>
      <c r="W225">
        <v>0</v>
      </c>
      <c r="Z225">
        <f t="shared" si="115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100"/>
        <v>0.3125</v>
      </c>
      <c r="E226">
        <f t="shared" si="119"/>
        <v>0.315</v>
      </c>
      <c r="F226">
        <f t="shared" si="97"/>
        <v>-2.5000000000000001E-3</v>
      </c>
      <c r="G226">
        <f t="shared" si="110"/>
        <v>0.36</v>
      </c>
      <c r="H226">
        <f t="shared" si="93"/>
        <v>0.38</v>
      </c>
      <c r="I226">
        <f t="shared" si="111"/>
        <v>-0.02</v>
      </c>
      <c r="J226">
        <f t="shared" si="108"/>
        <v>0.4</v>
      </c>
      <c r="K226" s="85">
        <f t="shared" si="104"/>
        <v>0.38</v>
      </c>
      <c r="L226">
        <f t="shared" si="120"/>
        <v>0.02</v>
      </c>
      <c r="M226">
        <f t="shared" si="112"/>
        <v>0.36</v>
      </c>
      <c r="N226">
        <f t="shared" si="116"/>
        <v>0.38</v>
      </c>
      <c r="O226">
        <f t="shared" si="124"/>
        <v>-0.02</v>
      </c>
      <c r="P226">
        <f t="shared" si="113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4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5"/>
        <v>-0.02</v>
      </c>
      <c r="W226">
        <v>0</v>
      </c>
      <c r="Z226">
        <f t="shared" si="115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100"/>
        <v>0.31</v>
      </c>
      <c r="E227">
        <f t="shared" si="119"/>
        <v>0.315</v>
      </c>
      <c r="F227">
        <f t="shared" si="97"/>
        <v>-5.0000000000000001E-3</v>
      </c>
      <c r="G227">
        <f t="shared" si="110"/>
        <v>0.36</v>
      </c>
      <c r="H227">
        <f t="shared" si="93"/>
        <v>0.38</v>
      </c>
      <c r="I227">
        <f t="shared" si="111"/>
        <v>-0.02</v>
      </c>
      <c r="J227">
        <f t="shared" si="108"/>
        <v>0.39500000000000002</v>
      </c>
      <c r="K227" s="85">
        <f t="shared" si="104"/>
        <v>0.38</v>
      </c>
      <c r="L227">
        <f t="shared" si="120"/>
        <v>1.4999999999999999E-2</v>
      </c>
      <c r="M227">
        <f t="shared" si="112"/>
        <v>0.36</v>
      </c>
      <c r="N227">
        <f t="shared" si="116"/>
        <v>0.38</v>
      </c>
      <c r="O227">
        <f t="shared" si="124"/>
        <v>-0.02</v>
      </c>
      <c r="P227">
        <f t="shared" si="113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4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5"/>
        <v>-0.02</v>
      </c>
      <c r="W227">
        <v>0</v>
      </c>
      <c r="Z227">
        <f t="shared" si="115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100"/>
        <v>0.28500000000000003</v>
      </c>
      <c r="E228">
        <f t="shared" si="119"/>
        <v>0.29000000000000004</v>
      </c>
      <c r="F228">
        <f t="shared" si="97"/>
        <v>-5.0000000000000001E-3</v>
      </c>
      <c r="G228">
        <f t="shared" si="110"/>
        <v>0.29000000000000004</v>
      </c>
      <c r="H228">
        <f t="shared" si="93"/>
        <v>0.33</v>
      </c>
      <c r="I228">
        <f t="shared" si="111"/>
        <v>-0.04</v>
      </c>
      <c r="J228">
        <f t="shared" si="108"/>
        <v>0.34500000000000003</v>
      </c>
      <c r="K228" s="85">
        <f t="shared" si="104"/>
        <v>0.33</v>
      </c>
      <c r="L228">
        <f t="shared" si="120"/>
        <v>1.4999999999999999E-2</v>
      </c>
      <c r="M228">
        <f t="shared" si="112"/>
        <v>0.31</v>
      </c>
      <c r="N228">
        <f t="shared" si="116"/>
        <v>0.33</v>
      </c>
      <c r="O228">
        <f t="shared" si="124"/>
        <v>-0.02</v>
      </c>
      <c r="P228">
        <f t="shared" si="113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4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5"/>
        <v>-0.02</v>
      </c>
      <c r="W228">
        <v>0</v>
      </c>
      <c r="Z228">
        <f t="shared" si="115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100"/>
        <v>0.34500000000000003</v>
      </c>
      <c r="E229">
        <f t="shared" si="119"/>
        <v>0.35000000000000003</v>
      </c>
      <c r="F229">
        <f t="shared" si="97"/>
        <v>-5.0000000000000001E-3</v>
      </c>
      <c r="G229">
        <f t="shared" si="110"/>
        <v>0.28500000000000003</v>
      </c>
      <c r="H229">
        <f t="shared" si="93"/>
        <v>0.37</v>
      </c>
      <c r="I229">
        <f t="shared" si="111"/>
        <v>-8.4999999999999992E-2</v>
      </c>
      <c r="J229">
        <f t="shared" si="108"/>
        <v>0.38</v>
      </c>
      <c r="K229" s="85">
        <f t="shared" si="104"/>
        <v>0.37</v>
      </c>
      <c r="L229">
        <f t="shared" si="120"/>
        <v>0.01</v>
      </c>
      <c r="M229">
        <f t="shared" si="112"/>
        <v>0.315</v>
      </c>
      <c r="N229">
        <f t="shared" si="116"/>
        <v>0.37</v>
      </c>
      <c r="O229">
        <f t="shared" si="124"/>
        <v>-5.5E-2</v>
      </c>
      <c r="P229">
        <f t="shared" si="113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4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5"/>
        <v>-5.5E-2</v>
      </c>
      <c r="W229">
        <v>0</v>
      </c>
      <c r="Z229">
        <f t="shared" si="115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100"/>
        <v>0.45</v>
      </c>
      <c r="E230">
        <f t="shared" si="119"/>
        <v>0.4</v>
      </c>
      <c r="F230">
        <f t="shared" si="97"/>
        <v>0.05</v>
      </c>
      <c r="G230">
        <f t="shared" si="110"/>
        <v>0.32500000000000007</v>
      </c>
      <c r="H230">
        <f t="shared" si="93"/>
        <v>0.49500000000000005</v>
      </c>
      <c r="I230">
        <f t="shared" si="111"/>
        <v>-0.16999999999999998</v>
      </c>
      <c r="J230">
        <f t="shared" ref="J230:J261" si="126">K230+L230</f>
        <v>0.55500000000000005</v>
      </c>
      <c r="K230" s="85">
        <f t="shared" si="104"/>
        <v>0.49500000000000005</v>
      </c>
      <c r="L230">
        <f t="shared" si="120"/>
        <v>0.06</v>
      </c>
      <c r="M230">
        <f t="shared" si="112"/>
        <v>0.44500000000000006</v>
      </c>
      <c r="N230">
        <f t="shared" si="116"/>
        <v>0.49500000000000005</v>
      </c>
      <c r="O230">
        <f t="shared" si="124"/>
        <v>-0.05</v>
      </c>
      <c r="P230">
        <f t="shared" si="113"/>
        <v>0.45</v>
      </c>
      <c r="Q230">
        <f t="shared" ref="Q230:R234" si="127">E230</f>
        <v>0.4</v>
      </c>
      <c r="R230" s="107">
        <f t="shared" si="127"/>
        <v>0.05</v>
      </c>
      <c r="S230" s="107">
        <f t="shared" si="114"/>
        <v>0.45</v>
      </c>
      <c r="T230" s="107">
        <f t="shared" ref="T230:U234" si="128">E230</f>
        <v>0.4</v>
      </c>
      <c r="U230" s="107">
        <f t="shared" si="128"/>
        <v>0.05</v>
      </c>
      <c r="V230">
        <v>-0.05</v>
      </c>
      <c r="W230">
        <v>0</v>
      </c>
      <c r="Z230">
        <f t="shared" si="115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100"/>
        <v>0.78500000000000003</v>
      </c>
      <c r="E231">
        <f t="shared" si="119"/>
        <v>0.73499999999999999</v>
      </c>
      <c r="F231">
        <f t="shared" si="97"/>
        <v>0.05</v>
      </c>
      <c r="G231">
        <f t="shared" si="110"/>
        <v>0.85</v>
      </c>
      <c r="H231">
        <f t="shared" ref="H231:H294" si="129">K231</f>
        <v>0.98</v>
      </c>
      <c r="I231">
        <f t="shared" si="111"/>
        <v>-0.13</v>
      </c>
      <c r="J231">
        <f t="shared" si="126"/>
        <v>1.1399999999999999</v>
      </c>
      <c r="K231" s="85">
        <f t="shared" si="104"/>
        <v>0.98</v>
      </c>
      <c r="L231">
        <f t="shared" si="120"/>
        <v>0.16</v>
      </c>
      <c r="M231">
        <f t="shared" si="112"/>
        <v>0.92999999999999994</v>
      </c>
      <c r="N231">
        <f t="shared" si="116"/>
        <v>0.98</v>
      </c>
      <c r="O231">
        <f t="shared" si="124"/>
        <v>-0.05</v>
      </c>
      <c r="P231">
        <f t="shared" si="113"/>
        <v>0.78500000000000003</v>
      </c>
      <c r="Q231">
        <f t="shared" si="127"/>
        <v>0.73499999999999999</v>
      </c>
      <c r="R231" s="103">
        <f t="shared" si="127"/>
        <v>0.05</v>
      </c>
      <c r="S231" s="103">
        <f t="shared" si="114"/>
        <v>0.78500000000000003</v>
      </c>
      <c r="T231" s="103">
        <f t="shared" si="128"/>
        <v>0.73499999999999999</v>
      </c>
      <c r="U231" s="103">
        <f t="shared" si="128"/>
        <v>0.05</v>
      </c>
      <c r="V231">
        <v>-0.05</v>
      </c>
      <c r="W231">
        <v>0</v>
      </c>
      <c r="Z231">
        <f t="shared" si="115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100"/>
        <v>1.075</v>
      </c>
      <c r="E232">
        <f t="shared" si="119"/>
        <v>1.0249999999999999</v>
      </c>
      <c r="F232">
        <f t="shared" si="97"/>
        <v>0.05</v>
      </c>
      <c r="G232">
        <f t="shared" si="110"/>
        <v>1.35</v>
      </c>
      <c r="H232">
        <f t="shared" si="129"/>
        <v>1.6</v>
      </c>
      <c r="I232">
        <f t="shared" si="111"/>
        <v>-0.25</v>
      </c>
      <c r="J232">
        <f t="shared" si="126"/>
        <v>1.9400000000000002</v>
      </c>
      <c r="K232" s="85">
        <f t="shared" si="104"/>
        <v>1.6</v>
      </c>
      <c r="L232">
        <f t="shared" si="120"/>
        <v>0.34</v>
      </c>
      <c r="M232">
        <f t="shared" si="112"/>
        <v>1.4000000000000001</v>
      </c>
      <c r="N232">
        <f t="shared" si="116"/>
        <v>1.6</v>
      </c>
      <c r="O232">
        <f t="shared" si="124"/>
        <v>-0.2</v>
      </c>
      <c r="P232">
        <f t="shared" si="113"/>
        <v>1.075</v>
      </c>
      <c r="Q232">
        <f t="shared" si="127"/>
        <v>1.0249999999999999</v>
      </c>
      <c r="R232" s="103">
        <f t="shared" si="127"/>
        <v>0.05</v>
      </c>
      <c r="S232" s="103">
        <f t="shared" si="114"/>
        <v>1.075</v>
      </c>
      <c r="T232" s="103">
        <f t="shared" si="128"/>
        <v>1.0249999999999999</v>
      </c>
      <c r="U232" s="103">
        <f t="shared" si="128"/>
        <v>0.05</v>
      </c>
      <c r="V232">
        <v>-0.2</v>
      </c>
      <c r="W232">
        <v>0</v>
      </c>
      <c r="Z232">
        <f t="shared" si="115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100"/>
        <v>1.0649999999999999</v>
      </c>
      <c r="E233">
        <f t="shared" si="119"/>
        <v>1.0149999999999999</v>
      </c>
      <c r="F233">
        <f t="shared" si="97"/>
        <v>0.05</v>
      </c>
      <c r="G233">
        <f t="shared" si="110"/>
        <v>1.32</v>
      </c>
      <c r="H233">
        <f t="shared" si="129"/>
        <v>1.6</v>
      </c>
      <c r="I233">
        <f t="shared" si="111"/>
        <v>-0.28000000000000003</v>
      </c>
      <c r="J233">
        <f t="shared" si="126"/>
        <v>1.9400000000000002</v>
      </c>
      <c r="K233" s="85">
        <f t="shared" si="104"/>
        <v>1.6</v>
      </c>
      <c r="L233">
        <f t="shared" si="120"/>
        <v>0.34</v>
      </c>
      <c r="M233">
        <f t="shared" si="112"/>
        <v>1.4000000000000001</v>
      </c>
      <c r="N233">
        <f t="shared" si="116"/>
        <v>1.6</v>
      </c>
      <c r="O233">
        <f t="shared" si="124"/>
        <v>-0.2</v>
      </c>
      <c r="P233">
        <f t="shared" si="113"/>
        <v>1.0649999999999999</v>
      </c>
      <c r="Q233">
        <f t="shared" si="127"/>
        <v>1.0149999999999999</v>
      </c>
      <c r="R233" s="103">
        <f t="shared" si="127"/>
        <v>0.05</v>
      </c>
      <c r="S233" s="103">
        <f t="shared" si="114"/>
        <v>1.0649999999999999</v>
      </c>
      <c r="T233" s="103">
        <f t="shared" si="128"/>
        <v>1.0149999999999999</v>
      </c>
      <c r="U233" s="103">
        <f t="shared" si="128"/>
        <v>0.05</v>
      </c>
      <c r="V233">
        <v>-0.2</v>
      </c>
      <c r="W233">
        <v>0</v>
      </c>
      <c r="Z233">
        <f t="shared" si="115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100"/>
        <v>0.55000000000000004</v>
      </c>
      <c r="E234">
        <f t="shared" si="119"/>
        <v>0.5</v>
      </c>
      <c r="F234">
        <f t="shared" si="97"/>
        <v>0.05</v>
      </c>
      <c r="G234">
        <f t="shared" si="110"/>
        <v>0.39499999999999996</v>
      </c>
      <c r="H234">
        <f t="shared" si="129"/>
        <v>0.56499999999999995</v>
      </c>
      <c r="I234">
        <f t="shared" si="111"/>
        <v>-0.16999999999999998</v>
      </c>
      <c r="J234">
        <f t="shared" si="126"/>
        <v>0.66499999999999992</v>
      </c>
      <c r="K234" s="85">
        <f t="shared" si="104"/>
        <v>0.56499999999999995</v>
      </c>
      <c r="L234">
        <f t="shared" si="120"/>
        <v>0.1</v>
      </c>
      <c r="M234">
        <f t="shared" si="112"/>
        <v>0.5149999999999999</v>
      </c>
      <c r="N234">
        <f t="shared" si="116"/>
        <v>0.56499999999999995</v>
      </c>
      <c r="O234">
        <f t="shared" si="124"/>
        <v>-0.05</v>
      </c>
      <c r="P234">
        <f t="shared" si="113"/>
        <v>0.55000000000000004</v>
      </c>
      <c r="Q234">
        <f t="shared" si="127"/>
        <v>0.5</v>
      </c>
      <c r="R234" s="103">
        <f t="shared" si="127"/>
        <v>0.05</v>
      </c>
      <c r="S234" s="103">
        <f t="shared" si="114"/>
        <v>0.55000000000000004</v>
      </c>
      <c r="T234" s="103">
        <f t="shared" si="128"/>
        <v>0.5</v>
      </c>
      <c r="U234" s="103">
        <f t="shared" si="128"/>
        <v>0.05</v>
      </c>
      <c r="V234">
        <v>-0.05</v>
      </c>
      <c r="W234">
        <v>0</v>
      </c>
      <c r="Z234">
        <f t="shared" si="115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100"/>
        <v>0.31</v>
      </c>
      <c r="E235">
        <f t="shared" si="119"/>
        <v>0.31</v>
      </c>
      <c r="F235">
        <f t="shared" ref="F235:F298" si="130">F223</f>
        <v>0</v>
      </c>
      <c r="G235">
        <f t="shared" si="110"/>
        <v>0.26500000000000001</v>
      </c>
      <c r="H235">
        <f t="shared" si="129"/>
        <v>0.35</v>
      </c>
      <c r="I235">
        <f t="shared" si="111"/>
        <v>-8.4999999999999992E-2</v>
      </c>
      <c r="J235">
        <f t="shared" si="126"/>
        <v>0.37</v>
      </c>
      <c r="K235" s="85">
        <f t="shared" si="104"/>
        <v>0.35</v>
      </c>
      <c r="L235">
        <f t="shared" si="120"/>
        <v>0.02</v>
      </c>
      <c r="M235">
        <f t="shared" si="112"/>
        <v>0.30499999999999999</v>
      </c>
      <c r="N235">
        <f t="shared" si="116"/>
        <v>0.35</v>
      </c>
      <c r="O235">
        <f t="shared" si="124"/>
        <v>-4.4999999999999998E-2</v>
      </c>
      <c r="P235">
        <f t="shared" si="113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4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1">VLOOKUP(MONTH(A235),tblMthAdj,4,FALSE)</f>
        <v>-4.4999999999999998E-2</v>
      </c>
      <c r="W235">
        <v>0</v>
      </c>
      <c r="Z235">
        <f t="shared" si="115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100"/>
        <v>0.29000000000000004</v>
      </c>
      <c r="E236">
        <f t="shared" si="119"/>
        <v>0.29000000000000004</v>
      </c>
      <c r="F236">
        <f t="shared" si="130"/>
        <v>0</v>
      </c>
      <c r="G236">
        <f t="shared" si="110"/>
        <v>0.23499999999999999</v>
      </c>
      <c r="H236">
        <f t="shared" si="129"/>
        <v>0.3</v>
      </c>
      <c r="I236">
        <f t="shared" si="111"/>
        <v>-6.5000000000000002E-2</v>
      </c>
      <c r="J236">
        <f t="shared" si="126"/>
        <v>0.32</v>
      </c>
      <c r="K236" s="85">
        <f t="shared" si="104"/>
        <v>0.3</v>
      </c>
      <c r="L236">
        <f t="shared" si="120"/>
        <v>0.02</v>
      </c>
      <c r="M236">
        <f t="shared" si="112"/>
        <v>0.26500000000000001</v>
      </c>
      <c r="N236">
        <f t="shared" si="116"/>
        <v>0.3</v>
      </c>
      <c r="O236">
        <f t="shared" si="124"/>
        <v>-3.5000000000000003E-2</v>
      </c>
      <c r="P236">
        <f t="shared" si="113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4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1"/>
        <v>-3.5000000000000003E-2</v>
      </c>
      <c r="W236">
        <v>0</v>
      </c>
      <c r="Z236">
        <f t="shared" si="115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100"/>
        <v>0.29750000000000004</v>
      </c>
      <c r="E237">
        <f t="shared" si="119"/>
        <v>0.30000000000000004</v>
      </c>
      <c r="F237">
        <f t="shared" si="130"/>
        <v>-2.5000000000000001E-3</v>
      </c>
      <c r="G237">
        <f t="shared" si="110"/>
        <v>0.28500000000000003</v>
      </c>
      <c r="H237">
        <f t="shared" si="129"/>
        <v>0.34</v>
      </c>
      <c r="I237">
        <f t="shared" si="111"/>
        <v>-5.5000000000000007E-2</v>
      </c>
      <c r="J237">
        <f t="shared" si="126"/>
        <v>0.36000000000000004</v>
      </c>
      <c r="K237" s="85">
        <f t="shared" si="104"/>
        <v>0.34</v>
      </c>
      <c r="L237">
        <f t="shared" si="120"/>
        <v>0.02</v>
      </c>
      <c r="M237">
        <f t="shared" si="112"/>
        <v>0.30500000000000005</v>
      </c>
      <c r="N237">
        <f t="shared" si="116"/>
        <v>0.34</v>
      </c>
      <c r="O237">
        <f t="shared" si="124"/>
        <v>-3.5000000000000003E-2</v>
      </c>
      <c r="P237">
        <f t="shared" si="113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4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1"/>
        <v>-3.5000000000000003E-2</v>
      </c>
      <c r="W237">
        <v>0</v>
      </c>
      <c r="Z237">
        <f t="shared" si="115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100"/>
        <v>0.3125</v>
      </c>
      <c r="E238">
        <f t="shared" si="119"/>
        <v>0.315</v>
      </c>
      <c r="F238">
        <f t="shared" si="130"/>
        <v>-2.5000000000000001E-3</v>
      </c>
      <c r="G238">
        <f t="shared" si="110"/>
        <v>0.36</v>
      </c>
      <c r="H238">
        <f t="shared" si="129"/>
        <v>0.38</v>
      </c>
      <c r="I238">
        <f t="shared" si="111"/>
        <v>-0.02</v>
      </c>
      <c r="J238">
        <f t="shared" si="126"/>
        <v>0.4</v>
      </c>
      <c r="K238" s="85">
        <f t="shared" si="104"/>
        <v>0.38</v>
      </c>
      <c r="L238">
        <f t="shared" si="120"/>
        <v>0.02</v>
      </c>
      <c r="M238">
        <f t="shared" si="112"/>
        <v>0.36</v>
      </c>
      <c r="N238">
        <f t="shared" si="116"/>
        <v>0.38</v>
      </c>
      <c r="O238">
        <f t="shared" si="124"/>
        <v>-0.02</v>
      </c>
      <c r="P238">
        <f t="shared" si="113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4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1"/>
        <v>-0.02</v>
      </c>
      <c r="W238">
        <v>0</v>
      </c>
      <c r="Z238">
        <f t="shared" si="115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100"/>
        <v>0.31</v>
      </c>
      <c r="E239">
        <f t="shared" si="119"/>
        <v>0.315</v>
      </c>
      <c r="F239">
        <f t="shared" si="130"/>
        <v>-5.0000000000000001E-3</v>
      </c>
      <c r="G239">
        <f t="shared" si="110"/>
        <v>0.36</v>
      </c>
      <c r="H239">
        <f t="shared" si="129"/>
        <v>0.38</v>
      </c>
      <c r="I239">
        <f t="shared" si="111"/>
        <v>-0.02</v>
      </c>
      <c r="J239">
        <f t="shared" si="126"/>
        <v>0.39500000000000002</v>
      </c>
      <c r="K239" s="85">
        <f t="shared" si="104"/>
        <v>0.38</v>
      </c>
      <c r="L239">
        <f t="shared" si="120"/>
        <v>1.4999999999999999E-2</v>
      </c>
      <c r="M239">
        <f t="shared" si="112"/>
        <v>0.36</v>
      </c>
      <c r="N239">
        <f t="shared" si="116"/>
        <v>0.38</v>
      </c>
      <c r="O239">
        <f t="shared" si="124"/>
        <v>-0.02</v>
      </c>
      <c r="P239">
        <f t="shared" si="113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4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1"/>
        <v>-0.02</v>
      </c>
      <c r="W239">
        <v>0</v>
      </c>
      <c r="Z239">
        <f t="shared" si="115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100"/>
        <v>0.28500000000000003</v>
      </c>
      <c r="E240">
        <f t="shared" si="119"/>
        <v>0.29000000000000004</v>
      </c>
      <c r="F240">
        <f t="shared" si="130"/>
        <v>-5.0000000000000001E-3</v>
      </c>
      <c r="G240">
        <f t="shared" si="110"/>
        <v>0.29000000000000004</v>
      </c>
      <c r="H240">
        <f t="shared" si="129"/>
        <v>0.33</v>
      </c>
      <c r="I240">
        <f t="shared" si="111"/>
        <v>-0.04</v>
      </c>
      <c r="J240">
        <f t="shared" si="126"/>
        <v>0.34500000000000003</v>
      </c>
      <c r="K240" s="85">
        <f t="shared" si="104"/>
        <v>0.33</v>
      </c>
      <c r="L240">
        <f t="shared" si="120"/>
        <v>1.4999999999999999E-2</v>
      </c>
      <c r="M240">
        <f t="shared" si="112"/>
        <v>0.31</v>
      </c>
      <c r="N240">
        <f t="shared" si="116"/>
        <v>0.33</v>
      </c>
      <c r="O240">
        <f t="shared" si="124"/>
        <v>-0.02</v>
      </c>
      <c r="P240">
        <f t="shared" si="113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4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1"/>
        <v>-0.02</v>
      </c>
      <c r="W240">
        <v>0</v>
      </c>
      <c r="Z240">
        <f t="shared" si="115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100"/>
        <v>0.34500000000000003</v>
      </c>
      <c r="E241">
        <f t="shared" si="119"/>
        <v>0.35000000000000003</v>
      </c>
      <c r="F241">
        <f t="shared" si="130"/>
        <v>-5.0000000000000001E-3</v>
      </c>
      <c r="G241">
        <f t="shared" si="110"/>
        <v>0.28500000000000003</v>
      </c>
      <c r="H241">
        <f t="shared" si="129"/>
        <v>0.37</v>
      </c>
      <c r="I241">
        <f t="shared" si="111"/>
        <v>-8.4999999999999992E-2</v>
      </c>
      <c r="J241">
        <f t="shared" si="126"/>
        <v>0.38</v>
      </c>
      <c r="K241" s="85">
        <f t="shared" si="104"/>
        <v>0.37</v>
      </c>
      <c r="L241">
        <f t="shared" si="120"/>
        <v>0.01</v>
      </c>
      <c r="M241">
        <f t="shared" si="112"/>
        <v>0.315</v>
      </c>
      <c r="N241">
        <f t="shared" si="116"/>
        <v>0.37</v>
      </c>
      <c r="O241">
        <f t="shared" si="124"/>
        <v>-5.5E-2</v>
      </c>
      <c r="P241">
        <f t="shared" si="113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4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1"/>
        <v>-5.5E-2</v>
      </c>
      <c r="W241">
        <v>0</v>
      </c>
      <c r="Z241">
        <f t="shared" si="115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100"/>
        <v>0.45</v>
      </c>
      <c r="E242">
        <f t="shared" si="119"/>
        <v>0.4</v>
      </c>
      <c r="F242">
        <f t="shared" si="130"/>
        <v>0.05</v>
      </c>
      <c r="G242">
        <f t="shared" si="110"/>
        <v>0.32500000000000007</v>
      </c>
      <c r="H242">
        <f t="shared" si="129"/>
        <v>0.49500000000000005</v>
      </c>
      <c r="I242">
        <f t="shared" si="111"/>
        <v>-0.16999999999999998</v>
      </c>
      <c r="J242">
        <f t="shared" si="126"/>
        <v>0.55500000000000005</v>
      </c>
      <c r="K242" s="85">
        <f t="shared" si="104"/>
        <v>0.49500000000000005</v>
      </c>
      <c r="L242">
        <f t="shared" si="120"/>
        <v>0.06</v>
      </c>
      <c r="M242">
        <f t="shared" si="112"/>
        <v>0.44500000000000006</v>
      </c>
      <c r="N242">
        <f t="shared" si="116"/>
        <v>0.49500000000000005</v>
      </c>
      <c r="O242">
        <f t="shared" si="124"/>
        <v>-0.05</v>
      </c>
      <c r="P242">
        <f t="shared" si="113"/>
        <v>0.45</v>
      </c>
      <c r="Q242">
        <f t="shared" ref="Q242:R246" si="132">E242</f>
        <v>0.4</v>
      </c>
      <c r="R242" s="107">
        <f t="shared" si="132"/>
        <v>0.05</v>
      </c>
      <c r="S242" s="107">
        <f t="shared" si="114"/>
        <v>0.45</v>
      </c>
      <c r="T242" s="107">
        <f t="shared" ref="T242:U246" si="133">E242</f>
        <v>0.4</v>
      </c>
      <c r="U242" s="107">
        <f t="shared" si="133"/>
        <v>0.05</v>
      </c>
      <c r="V242">
        <v>-0.05</v>
      </c>
      <c r="W242">
        <v>0</v>
      </c>
      <c r="Z242">
        <f t="shared" si="115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4">E243+F243</f>
        <v>0.78500000000000003</v>
      </c>
      <c r="E243">
        <f t="shared" si="119"/>
        <v>0.73499999999999999</v>
      </c>
      <c r="F243">
        <f t="shared" si="130"/>
        <v>0.05</v>
      </c>
      <c r="G243">
        <f t="shared" si="110"/>
        <v>0.85</v>
      </c>
      <c r="H243">
        <f t="shared" si="129"/>
        <v>0.98</v>
      </c>
      <c r="I243">
        <f t="shared" si="111"/>
        <v>-0.13</v>
      </c>
      <c r="J243">
        <f t="shared" si="126"/>
        <v>1.1399999999999999</v>
      </c>
      <c r="K243" s="85">
        <f t="shared" si="104"/>
        <v>0.98</v>
      </c>
      <c r="L243">
        <f t="shared" ref="L243:L274" si="135">L231</f>
        <v>0.16</v>
      </c>
      <c r="M243">
        <f t="shared" si="112"/>
        <v>0.92999999999999994</v>
      </c>
      <c r="N243">
        <f t="shared" si="116"/>
        <v>0.98</v>
      </c>
      <c r="O243">
        <f t="shared" si="124"/>
        <v>-0.05</v>
      </c>
      <c r="P243">
        <f t="shared" si="113"/>
        <v>0.78500000000000003</v>
      </c>
      <c r="Q243">
        <f t="shared" si="132"/>
        <v>0.73499999999999999</v>
      </c>
      <c r="R243" s="103">
        <f t="shared" si="132"/>
        <v>0.05</v>
      </c>
      <c r="S243" s="103">
        <f t="shared" si="114"/>
        <v>0.78500000000000003</v>
      </c>
      <c r="T243" s="103">
        <f t="shared" si="133"/>
        <v>0.73499999999999999</v>
      </c>
      <c r="U243" s="103">
        <f t="shared" si="133"/>
        <v>0.05</v>
      </c>
      <c r="V243">
        <v>-0.05</v>
      </c>
      <c r="W243">
        <v>0</v>
      </c>
      <c r="Z243">
        <f t="shared" si="115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4"/>
        <v>1.075</v>
      </c>
      <c r="E244">
        <f t="shared" si="119"/>
        <v>1.0249999999999999</v>
      </c>
      <c r="F244">
        <f t="shared" si="130"/>
        <v>0.05</v>
      </c>
      <c r="G244">
        <f t="shared" si="110"/>
        <v>1.35</v>
      </c>
      <c r="H244">
        <f t="shared" si="129"/>
        <v>1.6</v>
      </c>
      <c r="I244">
        <f t="shared" si="111"/>
        <v>-0.25</v>
      </c>
      <c r="J244">
        <f t="shared" si="126"/>
        <v>1.9400000000000002</v>
      </c>
      <c r="K244" s="85">
        <f t="shared" si="104"/>
        <v>1.6</v>
      </c>
      <c r="L244">
        <f t="shared" si="135"/>
        <v>0.34</v>
      </c>
      <c r="M244">
        <f t="shared" si="112"/>
        <v>1.4000000000000001</v>
      </c>
      <c r="N244">
        <f t="shared" si="116"/>
        <v>1.6</v>
      </c>
      <c r="O244">
        <f t="shared" si="124"/>
        <v>-0.2</v>
      </c>
      <c r="P244">
        <f t="shared" si="113"/>
        <v>1.075</v>
      </c>
      <c r="Q244">
        <f t="shared" si="132"/>
        <v>1.0249999999999999</v>
      </c>
      <c r="R244" s="103">
        <f t="shared" si="132"/>
        <v>0.05</v>
      </c>
      <c r="S244" s="103">
        <f t="shared" si="114"/>
        <v>1.075</v>
      </c>
      <c r="T244" s="103">
        <f t="shared" si="133"/>
        <v>1.0249999999999999</v>
      </c>
      <c r="U244" s="103">
        <f t="shared" si="133"/>
        <v>0.05</v>
      </c>
      <c r="V244">
        <v>-0.2</v>
      </c>
      <c r="W244">
        <v>0</v>
      </c>
      <c r="Z244">
        <f t="shared" si="115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4"/>
        <v>1.0649999999999999</v>
      </c>
      <c r="E245">
        <f t="shared" si="119"/>
        <v>1.0149999999999999</v>
      </c>
      <c r="F245">
        <f t="shared" si="130"/>
        <v>0.05</v>
      </c>
      <c r="G245">
        <f t="shared" si="110"/>
        <v>1.32</v>
      </c>
      <c r="H245">
        <f t="shared" si="129"/>
        <v>1.6</v>
      </c>
      <c r="I245">
        <f t="shared" si="111"/>
        <v>-0.28000000000000003</v>
      </c>
      <c r="J245">
        <f t="shared" si="126"/>
        <v>1.9400000000000002</v>
      </c>
      <c r="K245" s="85">
        <f t="shared" si="104"/>
        <v>1.6</v>
      </c>
      <c r="L245">
        <f t="shared" si="135"/>
        <v>0.34</v>
      </c>
      <c r="M245">
        <f t="shared" si="112"/>
        <v>1.4000000000000001</v>
      </c>
      <c r="N245">
        <f t="shared" si="116"/>
        <v>1.6</v>
      </c>
      <c r="O245">
        <f t="shared" si="124"/>
        <v>-0.2</v>
      </c>
      <c r="P245">
        <f t="shared" si="113"/>
        <v>1.0649999999999999</v>
      </c>
      <c r="Q245">
        <f t="shared" si="132"/>
        <v>1.0149999999999999</v>
      </c>
      <c r="R245" s="103">
        <f t="shared" si="132"/>
        <v>0.05</v>
      </c>
      <c r="S245" s="103">
        <f t="shared" si="114"/>
        <v>1.0649999999999999</v>
      </c>
      <c r="T245" s="103">
        <f t="shared" si="133"/>
        <v>1.0149999999999999</v>
      </c>
      <c r="U245" s="103">
        <f t="shared" si="133"/>
        <v>0.05</v>
      </c>
      <c r="V245">
        <v>-0.2</v>
      </c>
      <c r="W245">
        <v>0</v>
      </c>
      <c r="Z245">
        <f t="shared" si="115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4"/>
        <v>0.55000000000000004</v>
      </c>
      <c r="E246">
        <f t="shared" si="119"/>
        <v>0.5</v>
      </c>
      <c r="F246">
        <f t="shared" si="130"/>
        <v>0.05</v>
      </c>
      <c r="G246">
        <f t="shared" si="110"/>
        <v>0.39499999999999996</v>
      </c>
      <c r="H246">
        <f t="shared" si="129"/>
        <v>0.56499999999999995</v>
      </c>
      <c r="I246">
        <f t="shared" si="111"/>
        <v>-0.16999999999999998</v>
      </c>
      <c r="J246">
        <f t="shared" si="126"/>
        <v>0.66499999999999992</v>
      </c>
      <c r="K246" s="85">
        <f t="shared" si="104"/>
        <v>0.56499999999999995</v>
      </c>
      <c r="L246">
        <f t="shared" si="135"/>
        <v>0.1</v>
      </c>
      <c r="M246">
        <f t="shared" si="112"/>
        <v>0.5149999999999999</v>
      </c>
      <c r="N246">
        <f t="shared" si="116"/>
        <v>0.56499999999999995</v>
      </c>
      <c r="O246">
        <f t="shared" si="124"/>
        <v>-0.05</v>
      </c>
      <c r="P246">
        <f t="shared" si="113"/>
        <v>0.55000000000000004</v>
      </c>
      <c r="Q246">
        <f t="shared" si="132"/>
        <v>0.5</v>
      </c>
      <c r="R246" s="103">
        <f t="shared" si="132"/>
        <v>0.05</v>
      </c>
      <c r="S246" s="103">
        <f t="shared" si="114"/>
        <v>0.55000000000000004</v>
      </c>
      <c r="T246" s="103">
        <f t="shared" si="133"/>
        <v>0.5</v>
      </c>
      <c r="U246" s="103">
        <f t="shared" si="133"/>
        <v>0.05</v>
      </c>
      <c r="V246">
        <v>-0.05</v>
      </c>
      <c r="W246">
        <v>0</v>
      </c>
      <c r="Z246">
        <f t="shared" si="115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4"/>
        <v>0.31</v>
      </c>
      <c r="E247">
        <f t="shared" si="119"/>
        <v>0.31</v>
      </c>
      <c r="F247">
        <f t="shared" si="130"/>
        <v>0</v>
      </c>
      <c r="G247">
        <f t="shared" si="110"/>
        <v>0.26500000000000001</v>
      </c>
      <c r="H247">
        <f t="shared" si="129"/>
        <v>0.35</v>
      </c>
      <c r="I247">
        <f t="shared" si="111"/>
        <v>-8.4999999999999992E-2</v>
      </c>
      <c r="J247">
        <f t="shared" si="126"/>
        <v>0.37</v>
      </c>
      <c r="K247" s="85">
        <f t="shared" ref="K247:K310" si="136">K235+Y247+AA247</f>
        <v>0.35</v>
      </c>
      <c r="L247">
        <f t="shared" si="135"/>
        <v>0.02</v>
      </c>
      <c r="M247">
        <f t="shared" si="112"/>
        <v>0.30499999999999999</v>
      </c>
      <c r="N247">
        <f t="shared" si="116"/>
        <v>0.35</v>
      </c>
      <c r="O247">
        <f t="shared" si="124"/>
        <v>-4.4999999999999998E-2</v>
      </c>
      <c r="P247">
        <f t="shared" si="113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4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7">VLOOKUP(MONTH(A247),tblMthAdj,4,FALSE)</f>
        <v>-4.4999999999999998E-2</v>
      </c>
      <c r="W247">
        <v>0</v>
      </c>
      <c r="Z247">
        <f t="shared" si="115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4"/>
        <v>0.29000000000000004</v>
      </c>
      <c r="E248">
        <f t="shared" si="119"/>
        <v>0.29000000000000004</v>
      </c>
      <c r="F248">
        <f t="shared" si="130"/>
        <v>0</v>
      </c>
      <c r="G248">
        <f t="shared" si="110"/>
        <v>0.23499999999999999</v>
      </c>
      <c r="H248">
        <f t="shared" si="129"/>
        <v>0.3</v>
      </c>
      <c r="I248">
        <f t="shared" si="111"/>
        <v>-6.5000000000000002E-2</v>
      </c>
      <c r="J248">
        <f t="shared" si="126"/>
        <v>0.32</v>
      </c>
      <c r="K248" s="85">
        <f t="shared" si="136"/>
        <v>0.3</v>
      </c>
      <c r="L248">
        <f t="shared" si="135"/>
        <v>0.02</v>
      </c>
      <c r="M248">
        <f t="shared" si="112"/>
        <v>0.26500000000000001</v>
      </c>
      <c r="N248">
        <f t="shared" si="116"/>
        <v>0.3</v>
      </c>
      <c r="O248">
        <f t="shared" si="124"/>
        <v>-3.5000000000000003E-2</v>
      </c>
      <c r="P248">
        <f t="shared" si="113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4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7"/>
        <v>-3.5000000000000003E-2</v>
      </c>
      <c r="W248">
        <v>0</v>
      </c>
      <c r="Z248">
        <f t="shared" si="115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4"/>
        <v>0.29750000000000004</v>
      </c>
      <c r="E249">
        <f t="shared" si="119"/>
        <v>0.30000000000000004</v>
      </c>
      <c r="F249">
        <f t="shared" si="130"/>
        <v>-2.5000000000000001E-3</v>
      </c>
      <c r="G249">
        <f t="shared" si="110"/>
        <v>0.28500000000000003</v>
      </c>
      <c r="H249">
        <f t="shared" si="129"/>
        <v>0.34</v>
      </c>
      <c r="I249">
        <f t="shared" si="111"/>
        <v>-5.5000000000000007E-2</v>
      </c>
      <c r="J249">
        <f t="shared" si="126"/>
        <v>0.36000000000000004</v>
      </c>
      <c r="K249" s="85">
        <f t="shared" si="136"/>
        <v>0.34</v>
      </c>
      <c r="L249">
        <f t="shared" si="135"/>
        <v>0.02</v>
      </c>
      <c r="M249">
        <f t="shared" si="112"/>
        <v>0.30500000000000005</v>
      </c>
      <c r="N249">
        <f t="shared" si="116"/>
        <v>0.34</v>
      </c>
      <c r="O249">
        <f t="shared" si="124"/>
        <v>-3.5000000000000003E-2</v>
      </c>
      <c r="P249">
        <f t="shared" si="113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4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7"/>
        <v>-3.5000000000000003E-2</v>
      </c>
      <c r="W249">
        <v>0</v>
      </c>
      <c r="Z249">
        <f t="shared" si="115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4"/>
        <v>0.3125</v>
      </c>
      <c r="E250">
        <f t="shared" si="119"/>
        <v>0.315</v>
      </c>
      <c r="F250">
        <f t="shared" si="130"/>
        <v>-2.5000000000000001E-3</v>
      </c>
      <c r="G250">
        <f t="shared" si="110"/>
        <v>0.36</v>
      </c>
      <c r="H250">
        <f t="shared" si="129"/>
        <v>0.38</v>
      </c>
      <c r="I250">
        <f t="shared" si="111"/>
        <v>-0.02</v>
      </c>
      <c r="J250">
        <f t="shared" si="126"/>
        <v>0.4</v>
      </c>
      <c r="K250" s="85">
        <f t="shared" si="136"/>
        <v>0.38</v>
      </c>
      <c r="L250">
        <f t="shared" si="135"/>
        <v>0.02</v>
      </c>
      <c r="M250">
        <f t="shared" si="112"/>
        <v>0.36</v>
      </c>
      <c r="N250">
        <f t="shared" si="116"/>
        <v>0.38</v>
      </c>
      <c r="O250">
        <f t="shared" si="124"/>
        <v>-0.02</v>
      </c>
      <c r="P250">
        <f t="shared" si="113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4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7"/>
        <v>-0.02</v>
      </c>
      <c r="W250">
        <v>0</v>
      </c>
      <c r="Z250">
        <f t="shared" si="115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4"/>
        <v>0.31</v>
      </c>
      <c r="E251">
        <f t="shared" si="119"/>
        <v>0.315</v>
      </c>
      <c r="F251">
        <f t="shared" si="130"/>
        <v>-5.0000000000000001E-3</v>
      </c>
      <c r="G251">
        <f t="shared" si="110"/>
        <v>0.36</v>
      </c>
      <c r="H251">
        <f t="shared" si="129"/>
        <v>0.38</v>
      </c>
      <c r="I251">
        <f t="shared" si="111"/>
        <v>-0.02</v>
      </c>
      <c r="J251">
        <f t="shared" si="126"/>
        <v>0.39500000000000002</v>
      </c>
      <c r="K251" s="85">
        <f t="shared" si="136"/>
        <v>0.38</v>
      </c>
      <c r="L251">
        <f t="shared" si="135"/>
        <v>1.4999999999999999E-2</v>
      </c>
      <c r="M251">
        <f t="shared" si="112"/>
        <v>0.36</v>
      </c>
      <c r="N251">
        <f t="shared" si="116"/>
        <v>0.38</v>
      </c>
      <c r="O251">
        <f t="shared" si="124"/>
        <v>-0.02</v>
      </c>
      <c r="P251">
        <f t="shared" si="113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4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7"/>
        <v>-0.02</v>
      </c>
      <c r="W251">
        <v>0</v>
      </c>
      <c r="Z251">
        <f t="shared" si="115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4"/>
        <v>0.28500000000000003</v>
      </c>
      <c r="E252">
        <f t="shared" si="119"/>
        <v>0.29000000000000004</v>
      </c>
      <c r="F252">
        <f t="shared" si="130"/>
        <v>-5.0000000000000001E-3</v>
      </c>
      <c r="G252">
        <f t="shared" si="110"/>
        <v>0.29000000000000004</v>
      </c>
      <c r="H252">
        <f t="shared" si="129"/>
        <v>0.33</v>
      </c>
      <c r="I252">
        <f t="shared" si="111"/>
        <v>-0.04</v>
      </c>
      <c r="J252">
        <f t="shared" si="126"/>
        <v>0.34500000000000003</v>
      </c>
      <c r="K252" s="85">
        <f t="shared" si="136"/>
        <v>0.33</v>
      </c>
      <c r="L252">
        <f t="shared" si="135"/>
        <v>1.4999999999999999E-2</v>
      </c>
      <c r="M252">
        <f t="shared" si="112"/>
        <v>0.31</v>
      </c>
      <c r="N252">
        <f t="shared" si="116"/>
        <v>0.33</v>
      </c>
      <c r="O252">
        <f t="shared" si="124"/>
        <v>-0.02</v>
      </c>
      <c r="P252">
        <f t="shared" si="113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4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7"/>
        <v>-0.02</v>
      </c>
      <c r="W252">
        <v>0</v>
      </c>
      <c r="Z252">
        <f t="shared" si="115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4"/>
        <v>0.34500000000000003</v>
      </c>
      <c r="E253">
        <f t="shared" si="119"/>
        <v>0.35000000000000003</v>
      </c>
      <c r="F253">
        <f t="shared" si="130"/>
        <v>-5.0000000000000001E-3</v>
      </c>
      <c r="G253">
        <f t="shared" si="110"/>
        <v>0.28500000000000003</v>
      </c>
      <c r="H253">
        <f t="shared" si="129"/>
        <v>0.37</v>
      </c>
      <c r="I253">
        <f t="shared" si="111"/>
        <v>-8.4999999999999992E-2</v>
      </c>
      <c r="J253">
        <f t="shared" si="126"/>
        <v>0.38</v>
      </c>
      <c r="K253" s="85">
        <f t="shared" si="136"/>
        <v>0.37</v>
      </c>
      <c r="L253">
        <f t="shared" si="135"/>
        <v>0.01</v>
      </c>
      <c r="M253">
        <f t="shared" si="112"/>
        <v>0.315</v>
      </c>
      <c r="N253">
        <f t="shared" si="116"/>
        <v>0.37</v>
      </c>
      <c r="O253">
        <f t="shared" si="124"/>
        <v>-5.5E-2</v>
      </c>
      <c r="P253">
        <f t="shared" si="113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4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7"/>
        <v>-5.5E-2</v>
      </c>
      <c r="W253">
        <v>0</v>
      </c>
      <c r="Z253">
        <f t="shared" si="115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4"/>
        <v>0.45</v>
      </c>
      <c r="E254">
        <f t="shared" si="119"/>
        <v>0.4</v>
      </c>
      <c r="F254">
        <f t="shared" si="130"/>
        <v>0.05</v>
      </c>
      <c r="G254">
        <f t="shared" si="110"/>
        <v>0.32500000000000007</v>
      </c>
      <c r="H254">
        <f t="shared" si="129"/>
        <v>0.49500000000000005</v>
      </c>
      <c r="I254">
        <f t="shared" si="111"/>
        <v>-0.16999999999999998</v>
      </c>
      <c r="J254">
        <f t="shared" si="126"/>
        <v>0.55500000000000005</v>
      </c>
      <c r="K254" s="85">
        <f t="shared" si="136"/>
        <v>0.49500000000000005</v>
      </c>
      <c r="L254">
        <f t="shared" si="135"/>
        <v>0.06</v>
      </c>
      <c r="M254">
        <f t="shared" si="112"/>
        <v>0.44500000000000006</v>
      </c>
      <c r="N254">
        <f t="shared" si="116"/>
        <v>0.49500000000000005</v>
      </c>
      <c r="O254">
        <f t="shared" si="124"/>
        <v>-0.05</v>
      </c>
      <c r="P254">
        <f t="shared" si="113"/>
        <v>0.45</v>
      </c>
      <c r="Q254">
        <f t="shared" ref="Q254:R258" si="138">E254</f>
        <v>0.4</v>
      </c>
      <c r="R254" s="107">
        <f t="shared" si="138"/>
        <v>0.05</v>
      </c>
      <c r="S254" s="107">
        <f t="shared" si="114"/>
        <v>0.45</v>
      </c>
      <c r="T254" s="107">
        <f>E254</f>
        <v>0.4</v>
      </c>
      <c r="U254" s="107">
        <f>F254</f>
        <v>0.05</v>
      </c>
      <c r="V254">
        <v>-0.05</v>
      </c>
      <c r="W254">
        <v>0</v>
      </c>
      <c r="Z254">
        <f t="shared" si="115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4"/>
        <v>0.78500000000000003</v>
      </c>
      <c r="E255">
        <f t="shared" si="119"/>
        <v>0.73499999999999999</v>
      </c>
      <c r="F255">
        <f t="shared" si="130"/>
        <v>0.05</v>
      </c>
      <c r="G255">
        <f t="shared" si="110"/>
        <v>0.85</v>
      </c>
      <c r="H255">
        <f t="shared" si="129"/>
        <v>0.98</v>
      </c>
      <c r="I255">
        <f t="shared" si="111"/>
        <v>-0.13</v>
      </c>
      <c r="J255">
        <f t="shared" si="126"/>
        <v>1.1399999999999999</v>
      </c>
      <c r="K255" s="85">
        <f t="shared" si="136"/>
        <v>0.98</v>
      </c>
      <c r="L255">
        <f t="shared" si="135"/>
        <v>0.16</v>
      </c>
      <c r="M255">
        <f t="shared" si="112"/>
        <v>0.92999999999999994</v>
      </c>
      <c r="N255">
        <f t="shared" si="116"/>
        <v>0.98</v>
      </c>
      <c r="O255">
        <f t="shared" si="124"/>
        <v>-0.05</v>
      </c>
      <c r="P255">
        <f t="shared" si="113"/>
        <v>0.78500000000000003</v>
      </c>
      <c r="Q255">
        <f t="shared" si="138"/>
        <v>0.73499999999999999</v>
      </c>
      <c r="R255" s="103">
        <f t="shared" si="138"/>
        <v>0.05</v>
      </c>
      <c r="S255" s="103"/>
      <c r="T255" s="103"/>
      <c r="U255" s="103"/>
      <c r="V255">
        <v>-0.05</v>
      </c>
      <c r="W255">
        <v>0</v>
      </c>
      <c r="Z255">
        <f t="shared" si="115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4"/>
        <v>1.075</v>
      </c>
      <c r="E256">
        <f t="shared" si="119"/>
        <v>1.0249999999999999</v>
      </c>
      <c r="F256">
        <f t="shared" si="130"/>
        <v>0.05</v>
      </c>
      <c r="G256">
        <f t="shared" si="110"/>
        <v>1.35</v>
      </c>
      <c r="H256">
        <f t="shared" si="129"/>
        <v>1.6</v>
      </c>
      <c r="I256">
        <f t="shared" si="111"/>
        <v>-0.25</v>
      </c>
      <c r="J256">
        <f t="shared" si="126"/>
        <v>1.9400000000000002</v>
      </c>
      <c r="K256" s="85">
        <f t="shared" si="136"/>
        <v>1.6</v>
      </c>
      <c r="L256">
        <f t="shared" si="135"/>
        <v>0.34</v>
      </c>
      <c r="M256">
        <f t="shared" si="112"/>
        <v>1.4000000000000001</v>
      </c>
      <c r="N256">
        <f t="shared" si="116"/>
        <v>1.6</v>
      </c>
      <c r="O256">
        <f t="shared" si="124"/>
        <v>-0.2</v>
      </c>
      <c r="P256">
        <f t="shared" si="113"/>
        <v>1.075</v>
      </c>
      <c r="Q256">
        <f t="shared" si="138"/>
        <v>1.0249999999999999</v>
      </c>
      <c r="R256" s="103">
        <f t="shared" si="138"/>
        <v>0.05</v>
      </c>
      <c r="S256" s="103"/>
      <c r="T256" s="103"/>
      <c r="U256" s="103"/>
      <c r="V256">
        <v>-0.2</v>
      </c>
      <c r="W256">
        <v>0</v>
      </c>
      <c r="Z256">
        <f t="shared" si="115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4"/>
        <v>1.0649999999999999</v>
      </c>
      <c r="E257">
        <f t="shared" si="119"/>
        <v>1.0149999999999999</v>
      </c>
      <c r="F257">
        <f t="shared" si="130"/>
        <v>0.05</v>
      </c>
      <c r="G257">
        <f t="shared" si="110"/>
        <v>1.32</v>
      </c>
      <c r="H257">
        <f t="shared" si="129"/>
        <v>1.6</v>
      </c>
      <c r="I257">
        <f t="shared" si="111"/>
        <v>-0.28000000000000003</v>
      </c>
      <c r="J257">
        <f t="shared" si="126"/>
        <v>1.9400000000000002</v>
      </c>
      <c r="K257" s="85">
        <f t="shared" si="136"/>
        <v>1.6</v>
      </c>
      <c r="L257">
        <f t="shared" si="135"/>
        <v>0.34</v>
      </c>
      <c r="M257">
        <f t="shared" si="112"/>
        <v>1.4000000000000001</v>
      </c>
      <c r="N257">
        <f t="shared" si="116"/>
        <v>1.6</v>
      </c>
      <c r="O257">
        <f t="shared" si="124"/>
        <v>-0.2</v>
      </c>
      <c r="P257">
        <f t="shared" si="113"/>
        <v>1.0649999999999999</v>
      </c>
      <c r="Q257">
        <f t="shared" si="138"/>
        <v>1.0149999999999999</v>
      </c>
      <c r="R257" s="103">
        <f t="shared" si="138"/>
        <v>0.05</v>
      </c>
      <c r="S257" s="103"/>
      <c r="T257" s="103"/>
      <c r="U257" s="103"/>
      <c r="V257">
        <v>-0.2</v>
      </c>
      <c r="W257">
        <v>0</v>
      </c>
      <c r="Z257">
        <f t="shared" si="115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4"/>
        <v>0.55000000000000004</v>
      </c>
      <c r="E258">
        <f t="shared" si="119"/>
        <v>0.5</v>
      </c>
      <c r="F258">
        <f t="shared" si="130"/>
        <v>0.05</v>
      </c>
      <c r="G258">
        <f t="shared" si="110"/>
        <v>0.39499999999999996</v>
      </c>
      <c r="H258">
        <f t="shared" si="129"/>
        <v>0.56499999999999995</v>
      </c>
      <c r="I258">
        <f t="shared" si="111"/>
        <v>-0.16999999999999998</v>
      </c>
      <c r="J258">
        <f t="shared" si="126"/>
        <v>0.66499999999999992</v>
      </c>
      <c r="K258" s="85">
        <f t="shared" si="136"/>
        <v>0.56499999999999995</v>
      </c>
      <c r="L258">
        <f t="shared" si="135"/>
        <v>0.1</v>
      </c>
      <c r="M258">
        <f t="shared" si="112"/>
        <v>0.5149999999999999</v>
      </c>
      <c r="N258">
        <f t="shared" si="116"/>
        <v>0.56499999999999995</v>
      </c>
      <c r="O258">
        <f t="shared" si="124"/>
        <v>-0.05</v>
      </c>
      <c r="P258">
        <f t="shared" si="113"/>
        <v>0.55000000000000004</v>
      </c>
      <c r="Q258">
        <f t="shared" si="138"/>
        <v>0.5</v>
      </c>
      <c r="R258" s="103">
        <f t="shared" si="138"/>
        <v>0.05</v>
      </c>
      <c r="S258" s="103"/>
      <c r="T258" s="103"/>
      <c r="U258" s="103"/>
      <c r="V258">
        <v>-0.05</v>
      </c>
      <c r="W258">
        <v>0</v>
      </c>
      <c r="Z258">
        <f t="shared" si="115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4"/>
        <v>0.31</v>
      </c>
      <c r="E259">
        <f t="shared" si="119"/>
        <v>0.31</v>
      </c>
      <c r="F259">
        <f t="shared" si="130"/>
        <v>0</v>
      </c>
      <c r="G259">
        <f t="shared" si="110"/>
        <v>0.26500000000000001</v>
      </c>
      <c r="H259">
        <f t="shared" si="129"/>
        <v>0.35</v>
      </c>
      <c r="I259">
        <f t="shared" si="111"/>
        <v>-8.4999999999999992E-2</v>
      </c>
      <c r="J259">
        <f t="shared" si="126"/>
        <v>0.37</v>
      </c>
      <c r="K259" s="85">
        <f t="shared" si="136"/>
        <v>0.35</v>
      </c>
      <c r="L259">
        <f t="shared" si="135"/>
        <v>0.02</v>
      </c>
      <c r="M259">
        <f t="shared" si="112"/>
        <v>0.30499999999999999</v>
      </c>
      <c r="N259">
        <f t="shared" si="116"/>
        <v>0.35</v>
      </c>
      <c r="O259">
        <f t="shared" si="124"/>
        <v>-4.4999999999999998E-2</v>
      </c>
      <c r="P259">
        <f t="shared" si="113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9">VLOOKUP(MONTH(A259),tblMthAdj,4,FALSE)</f>
        <v>-4.4999999999999998E-2</v>
      </c>
      <c r="W259">
        <v>0</v>
      </c>
      <c r="Z259">
        <f t="shared" si="115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4"/>
        <v>0.29000000000000004</v>
      </c>
      <c r="E260">
        <f t="shared" si="119"/>
        <v>0.29000000000000004</v>
      </c>
      <c r="F260">
        <f t="shared" si="130"/>
        <v>0</v>
      </c>
      <c r="G260">
        <f t="shared" si="110"/>
        <v>0.23499999999999999</v>
      </c>
      <c r="H260">
        <f t="shared" si="129"/>
        <v>0.3</v>
      </c>
      <c r="I260">
        <f t="shared" si="111"/>
        <v>-6.5000000000000002E-2</v>
      </c>
      <c r="J260">
        <f t="shared" si="126"/>
        <v>0.32</v>
      </c>
      <c r="K260" s="85">
        <f t="shared" si="136"/>
        <v>0.3</v>
      </c>
      <c r="L260">
        <f t="shared" si="135"/>
        <v>0.02</v>
      </c>
      <c r="M260">
        <f t="shared" si="112"/>
        <v>0.26500000000000001</v>
      </c>
      <c r="N260">
        <f t="shared" si="116"/>
        <v>0.3</v>
      </c>
      <c r="O260">
        <f t="shared" si="124"/>
        <v>-3.5000000000000003E-2</v>
      </c>
      <c r="P260">
        <f t="shared" si="113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9"/>
        <v>-3.5000000000000003E-2</v>
      </c>
      <c r="W260">
        <v>0</v>
      </c>
      <c r="Z260">
        <f t="shared" si="115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4"/>
        <v>0.29750000000000004</v>
      </c>
      <c r="E261">
        <f t="shared" si="119"/>
        <v>0.30000000000000004</v>
      </c>
      <c r="F261">
        <f t="shared" si="130"/>
        <v>-2.5000000000000001E-3</v>
      </c>
      <c r="G261">
        <f t="shared" si="110"/>
        <v>0.28500000000000003</v>
      </c>
      <c r="H261">
        <f t="shared" si="129"/>
        <v>0.34</v>
      </c>
      <c r="I261">
        <f t="shared" si="111"/>
        <v>-5.5000000000000007E-2</v>
      </c>
      <c r="J261">
        <f t="shared" si="126"/>
        <v>0.36000000000000004</v>
      </c>
      <c r="K261" s="85">
        <f t="shared" si="136"/>
        <v>0.34</v>
      </c>
      <c r="L261">
        <f t="shared" si="135"/>
        <v>0.02</v>
      </c>
      <c r="M261">
        <f t="shared" si="112"/>
        <v>0.30500000000000005</v>
      </c>
      <c r="N261">
        <f t="shared" si="116"/>
        <v>0.34</v>
      </c>
      <c r="O261">
        <f t="shared" si="124"/>
        <v>-3.5000000000000003E-2</v>
      </c>
      <c r="P261">
        <f t="shared" si="113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9"/>
        <v>-3.5000000000000003E-2</v>
      </c>
      <c r="W261">
        <v>0</v>
      </c>
      <c r="Z261">
        <f t="shared" si="115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4"/>
        <v>0.3125</v>
      </c>
      <c r="E262">
        <f t="shared" si="119"/>
        <v>0.315</v>
      </c>
      <c r="F262">
        <f t="shared" si="130"/>
        <v>-2.5000000000000001E-3</v>
      </c>
      <c r="G262">
        <f t="shared" si="110"/>
        <v>0.36</v>
      </c>
      <c r="H262">
        <f t="shared" si="129"/>
        <v>0.38</v>
      </c>
      <c r="I262">
        <f t="shared" si="111"/>
        <v>-0.02</v>
      </c>
      <c r="J262">
        <f t="shared" ref="J262:J293" si="140">K262+L262</f>
        <v>0.4</v>
      </c>
      <c r="K262" s="85">
        <f t="shared" si="136"/>
        <v>0.38</v>
      </c>
      <c r="L262">
        <f t="shared" si="135"/>
        <v>0.02</v>
      </c>
      <c r="M262">
        <f t="shared" si="112"/>
        <v>0.36</v>
      </c>
      <c r="N262">
        <f t="shared" si="116"/>
        <v>0.38</v>
      </c>
      <c r="O262">
        <f t="shared" si="124"/>
        <v>-0.02</v>
      </c>
      <c r="P262">
        <f t="shared" si="113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9"/>
        <v>-0.02</v>
      </c>
      <c r="W262">
        <v>0</v>
      </c>
      <c r="Z262">
        <f t="shared" si="115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4"/>
        <v>0.31</v>
      </c>
      <c r="E263">
        <f t="shared" si="119"/>
        <v>0.315</v>
      </c>
      <c r="F263">
        <f t="shared" si="130"/>
        <v>-5.0000000000000001E-3</v>
      </c>
      <c r="G263">
        <f t="shared" si="110"/>
        <v>0.36</v>
      </c>
      <c r="H263">
        <f t="shared" si="129"/>
        <v>0.38</v>
      </c>
      <c r="I263">
        <f t="shared" si="111"/>
        <v>-0.02</v>
      </c>
      <c r="J263">
        <f t="shared" si="140"/>
        <v>0.39500000000000002</v>
      </c>
      <c r="K263" s="85">
        <f t="shared" si="136"/>
        <v>0.38</v>
      </c>
      <c r="L263">
        <f t="shared" si="135"/>
        <v>1.4999999999999999E-2</v>
      </c>
      <c r="M263">
        <f t="shared" si="112"/>
        <v>0.36</v>
      </c>
      <c r="N263">
        <f t="shared" si="116"/>
        <v>0.38</v>
      </c>
      <c r="O263">
        <f t="shared" si="124"/>
        <v>-0.02</v>
      </c>
      <c r="P263">
        <f t="shared" si="113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9"/>
        <v>-0.02</v>
      </c>
      <c r="W263">
        <v>0</v>
      </c>
      <c r="Z263">
        <f t="shared" si="115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4"/>
        <v>0.28500000000000003</v>
      </c>
      <c r="E264">
        <f t="shared" si="119"/>
        <v>0.29000000000000004</v>
      </c>
      <c r="F264">
        <f t="shared" si="130"/>
        <v>-5.0000000000000001E-3</v>
      </c>
      <c r="G264">
        <f t="shared" si="110"/>
        <v>0.29000000000000004</v>
      </c>
      <c r="H264">
        <f t="shared" si="129"/>
        <v>0.33</v>
      </c>
      <c r="I264">
        <f t="shared" si="111"/>
        <v>-0.04</v>
      </c>
      <c r="J264">
        <f t="shared" si="140"/>
        <v>0.34500000000000003</v>
      </c>
      <c r="K264" s="85">
        <f t="shared" si="136"/>
        <v>0.33</v>
      </c>
      <c r="L264">
        <f t="shared" si="135"/>
        <v>1.4999999999999999E-2</v>
      </c>
      <c r="M264">
        <f t="shared" si="112"/>
        <v>0.31</v>
      </c>
      <c r="N264">
        <f t="shared" si="116"/>
        <v>0.33</v>
      </c>
      <c r="O264">
        <f t="shared" si="124"/>
        <v>-0.02</v>
      </c>
      <c r="P264">
        <f t="shared" si="113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9"/>
        <v>-0.02</v>
      </c>
      <c r="W264">
        <v>0</v>
      </c>
      <c r="Z264">
        <f t="shared" si="115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4"/>
        <v>0.34500000000000003</v>
      </c>
      <c r="E265">
        <f t="shared" si="119"/>
        <v>0.35000000000000003</v>
      </c>
      <c r="F265">
        <f t="shared" si="130"/>
        <v>-5.0000000000000001E-3</v>
      </c>
      <c r="G265">
        <f t="shared" si="110"/>
        <v>0.28500000000000003</v>
      </c>
      <c r="H265">
        <f t="shared" si="129"/>
        <v>0.37</v>
      </c>
      <c r="I265">
        <f t="shared" si="111"/>
        <v>-8.4999999999999992E-2</v>
      </c>
      <c r="J265">
        <f t="shared" si="140"/>
        <v>0.38</v>
      </c>
      <c r="K265" s="85">
        <f t="shared" si="136"/>
        <v>0.37</v>
      </c>
      <c r="L265">
        <f t="shared" si="135"/>
        <v>0.01</v>
      </c>
      <c r="M265">
        <f t="shared" si="112"/>
        <v>0.315</v>
      </c>
      <c r="N265">
        <f t="shared" si="116"/>
        <v>0.37</v>
      </c>
      <c r="O265">
        <f t="shared" si="124"/>
        <v>-5.5E-2</v>
      </c>
      <c r="P265">
        <f t="shared" si="113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9"/>
        <v>-5.5E-2</v>
      </c>
      <c r="W265">
        <v>0</v>
      </c>
      <c r="Z265">
        <f t="shared" si="115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4"/>
        <v>0.45</v>
      </c>
      <c r="E266">
        <f t="shared" si="119"/>
        <v>0.4</v>
      </c>
      <c r="F266">
        <f t="shared" si="130"/>
        <v>0.05</v>
      </c>
      <c r="G266">
        <f t="shared" ref="G266:G329" si="141">H266+I266</f>
        <v>0.32500000000000007</v>
      </c>
      <c r="H266">
        <f t="shared" si="129"/>
        <v>0.49500000000000005</v>
      </c>
      <c r="I266">
        <f t="shared" ref="I266:I329" si="142">O266+Z266</f>
        <v>-0.16999999999999998</v>
      </c>
      <c r="J266">
        <f t="shared" si="140"/>
        <v>0.55500000000000005</v>
      </c>
      <c r="K266" s="85">
        <f t="shared" si="136"/>
        <v>0.49500000000000005</v>
      </c>
      <c r="L266">
        <f t="shared" si="135"/>
        <v>0.06</v>
      </c>
      <c r="M266">
        <f t="shared" ref="M266:M329" si="143">N266+O266</f>
        <v>0.44500000000000006</v>
      </c>
      <c r="N266">
        <f t="shared" si="116"/>
        <v>0.49500000000000005</v>
      </c>
      <c r="O266">
        <f t="shared" si="124"/>
        <v>-0.05</v>
      </c>
      <c r="P266">
        <f t="shared" ref="P266:P329" si="144">Q266+R266</f>
        <v>0.45</v>
      </c>
      <c r="Q266">
        <f t="shared" ref="Q266:R270" si="145">E266</f>
        <v>0.4</v>
      </c>
      <c r="R266" s="107">
        <f t="shared" si="145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6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4"/>
        <v>0.78500000000000003</v>
      </c>
      <c r="E267">
        <f t="shared" si="119"/>
        <v>0.73499999999999999</v>
      </c>
      <c r="F267">
        <f t="shared" si="130"/>
        <v>0.05</v>
      </c>
      <c r="G267">
        <f t="shared" si="141"/>
        <v>0.85</v>
      </c>
      <c r="H267">
        <f t="shared" si="129"/>
        <v>0.98</v>
      </c>
      <c r="I267">
        <f t="shared" si="142"/>
        <v>-0.13</v>
      </c>
      <c r="J267">
        <f t="shared" si="140"/>
        <v>1.1399999999999999</v>
      </c>
      <c r="K267" s="85">
        <f t="shared" si="136"/>
        <v>0.98</v>
      </c>
      <c r="L267">
        <f t="shared" si="135"/>
        <v>0.16</v>
      </c>
      <c r="M267">
        <f t="shared" si="143"/>
        <v>0.92999999999999994</v>
      </c>
      <c r="N267">
        <f t="shared" si="116"/>
        <v>0.98</v>
      </c>
      <c r="O267">
        <f t="shared" si="124"/>
        <v>-0.05</v>
      </c>
      <c r="P267">
        <f t="shared" si="144"/>
        <v>0.78500000000000003</v>
      </c>
      <c r="Q267">
        <f t="shared" si="145"/>
        <v>0.73499999999999999</v>
      </c>
      <c r="R267" s="103">
        <f t="shared" si="145"/>
        <v>0.05</v>
      </c>
      <c r="S267" s="103"/>
      <c r="T267" s="103"/>
      <c r="U267" s="103"/>
      <c r="V267">
        <v>-0.05</v>
      </c>
      <c r="W267">
        <v>0</v>
      </c>
      <c r="Z267">
        <f t="shared" si="146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4"/>
        <v>1.075</v>
      </c>
      <c r="E268">
        <f t="shared" si="119"/>
        <v>1.0249999999999999</v>
      </c>
      <c r="F268">
        <f t="shared" si="130"/>
        <v>0.05</v>
      </c>
      <c r="G268">
        <f t="shared" si="141"/>
        <v>1.35</v>
      </c>
      <c r="H268">
        <f t="shared" si="129"/>
        <v>1.6</v>
      </c>
      <c r="I268">
        <f t="shared" si="142"/>
        <v>-0.25</v>
      </c>
      <c r="J268">
        <f t="shared" si="140"/>
        <v>1.9400000000000002</v>
      </c>
      <c r="K268" s="85">
        <f t="shared" si="136"/>
        <v>1.6</v>
      </c>
      <c r="L268">
        <f t="shared" si="135"/>
        <v>0.34</v>
      </c>
      <c r="M268">
        <f t="shared" si="143"/>
        <v>1.4000000000000001</v>
      </c>
      <c r="N268">
        <f t="shared" si="116"/>
        <v>1.6</v>
      </c>
      <c r="O268">
        <f t="shared" si="124"/>
        <v>-0.2</v>
      </c>
      <c r="P268">
        <f t="shared" si="144"/>
        <v>1.075</v>
      </c>
      <c r="Q268">
        <f t="shared" si="145"/>
        <v>1.0249999999999999</v>
      </c>
      <c r="R268" s="103">
        <f t="shared" si="145"/>
        <v>0.05</v>
      </c>
      <c r="S268" s="103"/>
      <c r="T268" s="103"/>
      <c r="U268" s="103"/>
      <c r="V268">
        <v>-0.2</v>
      </c>
      <c r="W268">
        <v>0</v>
      </c>
      <c r="Z268">
        <f t="shared" si="146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4"/>
        <v>1.0649999999999999</v>
      </c>
      <c r="E269">
        <f t="shared" si="119"/>
        <v>1.0149999999999999</v>
      </c>
      <c r="F269">
        <f t="shared" si="130"/>
        <v>0.05</v>
      </c>
      <c r="G269">
        <f t="shared" si="141"/>
        <v>1.32</v>
      </c>
      <c r="H269">
        <f t="shared" si="129"/>
        <v>1.6</v>
      </c>
      <c r="I269">
        <f t="shared" si="142"/>
        <v>-0.28000000000000003</v>
      </c>
      <c r="J269">
        <f t="shared" si="140"/>
        <v>1.9400000000000002</v>
      </c>
      <c r="K269" s="85">
        <f t="shared" si="136"/>
        <v>1.6</v>
      </c>
      <c r="L269">
        <f t="shared" si="135"/>
        <v>0.34</v>
      </c>
      <c r="M269">
        <f t="shared" si="143"/>
        <v>1.4000000000000001</v>
      </c>
      <c r="N269">
        <f t="shared" si="116"/>
        <v>1.6</v>
      </c>
      <c r="O269">
        <f t="shared" si="124"/>
        <v>-0.2</v>
      </c>
      <c r="P269">
        <f t="shared" si="144"/>
        <v>1.0649999999999999</v>
      </c>
      <c r="Q269">
        <f t="shared" si="145"/>
        <v>1.0149999999999999</v>
      </c>
      <c r="R269" s="103">
        <f t="shared" si="145"/>
        <v>0.05</v>
      </c>
      <c r="S269" s="103"/>
      <c r="T269" s="103"/>
      <c r="U269" s="103"/>
      <c r="V269">
        <v>-0.2</v>
      </c>
      <c r="W269">
        <v>0</v>
      </c>
      <c r="Z269">
        <f t="shared" si="146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4"/>
        <v>0.55000000000000004</v>
      </c>
      <c r="E270">
        <f t="shared" si="119"/>
        <v>0.5</v>
      </c>
      <c r="F270">
        <f t="shared" si="130"/>
        <v>0.05</v>
      </c>
      <c r="G270">
        <f t="shared" si="141"/>
        <v>0.39499999999999996</v>
      </c>
      <c r="H270">
        <f t="shared" si="129"/>
        <v>0.56499999999999995</v>
      </c>
      <c r="I270">
        <f t="shared" si="142"/>
        <v>-0.16999999999999998</v>
      </c>
      <c r="J270">
        <f t="shared" si="140"/>
        <v>0.66499999999999992</v>
      </c>
      <c r="K270" s="85">
        <f t="shared" si="136"/>
        <v>0.56499999999999995</v>
      </c>
      <c r="L270">
        <f t="shared" si="135"/>
        <v>0.1</v>
      </c>
      <c r="M270">
        <f t="shared" si="143"/>
        <v>0.5149999999999999</v>
      </c>
      <c r="N270">
        <f t="shared" ref="N270:N333" si="147">K270</f>
        <v>0.56499999999999995</v>
      </c>
      <c r="O270">
        <f t="shared" si="124"/>
        <v>-0.05</v>
      </c>
      <c r="P270">
        <f t="shared" si="144"/>
        <v>0.55000000000000004</v>
      </c>
      <c r="Q270">
        <f t="shared" si="145"/>
        <v>0.5</v>
      </c>
      <c r="R270" s="103">
        <f t="shared" si="145"/>
        <v>0.05</v>
      </c>
      <c r="S270" s="103"/>
      <c r="T270" s="103"/>
      <c r="U270" s="103"/>
      <c r="V270">
        <v>-0.05</v>
      </c>
      <c r="W270">
        <v>0</v>
      </c>
      <c r="Z270">
        <f t="shared" si="146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4"/>
        <v>0.31</v>
      </c>
      <c r="E271">
        <f t="shared" si="119"/>
        <v>0.31</v>
      </c>
      <c r="F271">
        <f t="shared" si="130"/>
        <v>0</v>
      </c>
      <c r="G271">
        <f t="shared" si="141"/>
        <v>0.26500000000000001</v>
      </c>
      <c r="H271">
        <f t="shared" si="129"/>
        <v>0.35</v>
      </c>
      <c r="I271">
        <f t="shared" si="142"/>
        <v>-8.4999999999999992E-2</v>
      </c>
      <c r="J271">
        <f t="shared" si="140"/>
        <v>0.37</v>
      </c>
      <c r="K271" s="85">
        <f t="shared" si="136"/>
        <v>0.35</v>
      </c>
      <c r="L271">
        <f t="shared" si="135"/>
        <v>0.02</v>
      </c>
      <c r="M271">
        <f t="shared" si="143"/>
        <v>0.30499999999999999</v>
      </c>
      <c r="N271">
        <f t="shared" si="147"/>
        <v>0.35</v>
      </c>
      <c r="O271">
        <f t="shared" si="124"/>
        <v>-4.4999999999999998E-2</v>
      </c>
      <c r="P271">
        <f t="shared" si="144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8">VLOOKUP(MONTH(A271),tblMthAdj,4,FALSE)</f>
        <v>-4.4999999999999998E-2</v>
      </c>
      <c r="W271">
        <v>0</v>
      </c>
      <c r="Z271">
        <f t="shared" si="146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4"/>
        <v>0.29000000000000004</v>
      </c>
      <c r="E272">
        <f t="shared" si="119"/>
        <v>0.29000000000000004</v>
      </c>
      <c r="F272">
        <f t="shared" si="130"/>
        <v>0</v>
      </c>
      <c r="G272">
        <f t="shared" si="141"/>
        <v>0.23499999999999999</v>
      </c>
      <c r="H272">
        <f t="shared" si="129"/>
        <v>0.3</v>
      </c>
      <c r="I272">
        <f t="shared" si="142"/>
        <v>-6.5000000000000002E-2</v>
      </c>
      <c r="J272">
        <f t="shared" si="140"/>
        <v>0.32</v>
      </c>
      <c r="K272" s="85">
        <f t="shared" si="136"/>
        <v>0.3</v>
      </c>
      <c r="L272">
        <f t="shared" si="135"/>
        <v>0.02</v>
      </c>
      <c r="M272">
        <f t="shared" si="143"/>
        <v>0.26500000000000001</v>
      </c>
      <c r="N272">
        <f t="shared" si="147"/>
        <v>0.3</v>
      </c>
      <c r="O272">
        <f t="shared" si="124"/>
        <v>-3.5000000000000003E-2</v>
      </c>
      <c r="P272">
        <f t="shared" si="144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8"/>
        <v>-3.5000000000000003E-2</v>
      </c>
      <c r="W272">
        <v>0</v>
      </c>
      <c r="Z272">
        <f t="shared" si="146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4"/>
        <v>0.29750000000000004</v>
      </c>
      <c r="E273">
        <f t="shared" ref="E273:E336" si="149">E261+X273</f>
        <v>0.30000000000000004</v>
      </c>
      <c r="F273">
        <f t="shared" si="130"/>
        <v>-2.5000000000000001E-3</v>
      </c>
      <c r="G273">
        <f t="shared" si="141"/>
        <v>0.28500000000000003</v>
      </c>
      <c r="H273">
        <f t="shared" si="129"/>
        <v>0.34</v>
      </c>
      <c r="I273">
        <f t="shared" si="142"/>
        <v>-5.5000000000000007E-2</v>
      </c>
      <c r="J273">
        <f t="shared" si="140"/>
        <v>0.36000000000000004</v>
      </c>
      <c r="K273" s="85">
        <f t="shared" si="136"/>
        <v>0.34</v>
      </c>
      <c r="L273">
        <f t="shared" si="135"/>
        <v>0.02</v>
      </c>
      <c r="M273">
        <f t="shared" si="143"/>
        <v>0.30500000000000005</v>
      </c>
      <c r="N273">
        <f t="shared" si="147"/>
        <v>0.34</v>
      </c>
      <c r="O273">
        <f t="shared" si="124"/>
        <v>-3.5000000000000003E-2</v>
      </c>
      <c r="P273">
        <f t="shared" si="144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8"/>
        <v>-3.5000000000000003E-2</v>
      </c>
      <c r="W273">
        <v>0</v>
      </c>
      <c r="Z273">
        <f t="shared" si="146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4"/>
        <v>0.3125</v>
      </c>
      <c r="E274">
        <f t="shared" si="149"/>
        <v>0.315</v>
      </c>
      <c r="F274">
        <f t="shared" si="130"/>
        <v>-2.5000000000000001E-3</v>
      </c>
      <c r="G274">
        <f t="shared" si="141"/>
        <v>0.36</v>
      </c>
      <c r="H274">
        <f t="shared" si="129"/>
        <v>0.38</v>
      </c>
      <c r="I274">
        <f t="shared" si="142"/>
        <v>-0.02</v>
      </c>
      <c r="J274">
        <f t="shared" si="140"/>
        <v>0.4</v>
      </c>
      <c r="K274" s="85">
        <f t="shared" si="136"/>
        <v>0.38</v>
      </c>
      <c r="L274">
        <f t="shared" si="135"/>
        <v>0.02</v>
      </c>
      <c r="M274">
        <f t="shared" si="143"/>
        <v>0.36</v>
      </c>
      <c r="N274">
        <f t="shared" si="147"/>
        <v>0.38</v>
      </c>
      <c r="O274">
        <f t="shared" si="124"/>
        <v>-0.02</v>
      </c>
      <c r="P274">
        <f t="shared" si="144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8"/>
        <v>-0.02</v>
      </c>
      <c r="W274">
        <v>0</v>
      </c>
      <c r="Z274">
        <f t="shared" si="146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4"/>
        <v>0.31</v>
      </c>
      <c r="E275">
        <f t="shared" si="149"/>
        <v>0.315</v>
      </c>
      <c r="F275">
        <f t="shared" si="130"/>
        <v>-5.0000000000000001E-3</v>
      </c>
      <c r="G275">
        <f t="shared" si="141"/>
        <v>0.36</v>
      </c>
      <c r="H275">
        <f t="shared" si="129"/>
        <v>0.38</v>
      </c>
      <c r="I275">
        <f t="shared" si="142"/>
        <v>-0.02</v>
      </c>
      <c r="J275">
        <f t="shared" si="140"/>
        <v>0.39500000000000002</v>
      </c>
      <c r="K275" s="85">
        <f t="shared" si="136"/>
        <v>0.38</v>
      </c>
      <c r="L275">
        <f t="shared" ref="L275:L306" si="150">L263</f>
        <v>1.4999999999999999E-2</v>
      </c>
      <c r="M275">
        <f t="shared" si="143"/>
        <v>0.36</v>
      </c>
      <c r="N275">
        <f t="shared" si="147"/>
        <v>0.38</v>
      </c>
      <c r="O275">
        <f t="shared" si="124"/>
        <v>-0.02</v>
      </c>
      <c r="P275">
        <f t="shared" si="144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8"/>
        <v>-0.02</v>
      </c>
      <c r="W275">
        <v>0</v>
      </c>
      <c r="Z275">
        <f t="shared" si="146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4"/>
        <v>0.28500000000000003</v>
      </c>
      <c r="E276">
        <f t="shared" si="149"/>
        <v>0.29000000000000004</v>
      </c>
      <c r="F276">
        <f t="shared" si="130"/>
        <v>-5.0000000000000001E-3</v>
      </c>
      <c r="G276">
        <f t="shared" si="141"/>
        <v>0.29000000000000004</v>
      </c>
      <c r="H276">
        <f t="shared" si="129"/>
        <v>0.33</v>
      </c>
      <c r="I276">
        <f t="shared" si="142"/>
        <v>-0.04</v>
      </c>
      <c r="J276">
        <f t="shared" si="140"/>
        <v>0.34500000000000003</v>
      </c>
      <c r="K276" s="85">
        <f t="shared" si="136"/>
        <v>0.33</v>
      </c>
      <c r="L276">
        <f t="shared" si="150"/>
        <v>1.4999999999999999E-2</v>
      </c>
      <c r="M276">
        <f t="shared" si="143"/>
        <v>0.31</v>
      </c>
      <c r="N276">
        <f t="shared" si="147"/>
        <v>0.33</v>
      </c>
      <c r="O276">
        <f t="shared" si="124"/>
        <v>-0.02</v>
      </c>
      <c r="P276">
        <f t="shared" si="144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8"/>
        <v>-0.02</v>
      </c>
      <c r="W276">
        <v>0</v>
      </c>
      <c r="Z276">
        <f t="shared" si="146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4"/>
        <v>0.34500000000000003</v>
      </c>
      <c r="E277">
        <f t="shared" si="149"/>
        <v>0.35000000000000003</v>
      </c>
      <c r="F277">
        <f t="shared" si="130"/>
        <v>-5.0000000000000001E-3</v>
      </c>
      <c r="G277">
        <f t="shared" si="141"/>
        <v>0.28500000000000003</v>
      </c>
      <c r="H277">
        <f t="shared" si="129"/>
        <v>0.37</v>
      </c>
      <c r="I277">
        <f t="shared" si="142"/>
        <v>-8.4999999999999992E-2</v>
      </c>
      <c r="J277">
        <f t="shared" si="140"/>
        <v>0.38</v>
      </c>
      <c r="K277" s="85">
        <f t="shared" si="136"/>
        <v>0.37</v>
      </c>
      <c r="L277">
        <f t="shared" si="150"/>
        <v>0.01</v>
      </c>
      <c r="M277">
        <f t="shared" si="143"/>
        <v>0.315</v>
      </c>
      <c r="N277">
        <f t="shared" si="147"/>
        <v>0.37</v>
      </c>
      <c r="O277">
        <f t="shared" si="124"/>
        <v>-5.5E-2</v>
      </c>
      <c r="P277">
        <f t="shared" si="144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8"/>
        <v>-5.5E-2</v>
      </c>
      <c r="W277">
        <v>0</v>
      </c>
      <c r="Z277">
        <f t="shared" si="146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4"/>
        <v>0.45</v>
      </c>
      <c r="E278">
        <f t="shared" si="149"/>
        <v>0.4</v>
      </c>
      <c r="F278">
        <f t="shared" si="130"/>
        <v>0.05</v>
      </c>
      <c r="G278">
        <f t="shared" si="141"/>
        <v>0.32500000000000007</v>
      </c>
      <c r="H278">
        <f t="shared" si="129"/>
        <v>0.49500000000000005</v>
      </c>
      <c r="I278">
        <f t="shared" si="142"/>
        <v>-0.16999999999999998</v>
      </c>
      <c r="J278">
        <f t="shared" si="140"/>
        <v>0.55500000000000005</v>
      </c>
      <c r="K278" s="85">
        <f t="shared" si="136"/>
        <v>0.49500000000000005</v>
      </c>
      <c r="L278">
        <f t="shared" si="150"/>
        <v>0.06</v>
      </c>
      <c r="M278">
        <f t="shared" si="143"/>
        <v>0.44500000000000006</v>
      </c>
      <c r="N278">
        <f t="shared" si="147"/>
        <v>0.49500000000000005</v>
      </c>
      <c r="O278">
        <f t="shared" si="124"/>
        <v>-0.05</v>
      </c>
      <c r="P278">
        <f t="shared" si="144"/>
        <v>0.45</v>
      </c>
      <c r="Q278">
        <f t="shared" ref="Q278:R282" si="151">E278</f>
        <v>0.4</v>
      </c>
      <c r="R278" s="107">
        <f t="shared" si="151"/>
        <v>0.05</v>
      </c>
      <c r="S278" s="107"/>
      <c r="T278" s="107"/>
      <c r="U278" s="107"/>
      <c r="V278">
        <v>-0.05</v>
      </c>
      <c r="W278">
        <v>0</v>
      </c>
      <c r="Z278">
        <f t="shared" si="146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4"/>
        <v>0.78500000000000003</v>
      </c>
      <c r="E279">
        <f t="shared" si="149"/>
        <v>0.73499999999999999</v>
      </c>
      <c r="F279">
        <f t="shared" si="130"/>
        <v>0.05</v>
      </c>
      <c r="G279">
        <f t="shared" si="141"/>
        <v>0.85</v>
      </c>
      <c r="H279">
        <f t="shared" si="129"/>
        <v>0.98</v>
      </c>
      <c r="I279">
        <f t="shared" si="142"/>
        <v>-0.13</v>
      </c>
      <c r="J279">
        <f t="shared" si="140"/>
        <v>1.1399999999999999</v>
      </c>
      <c r="K279" s="85">
        <f t="shared" si="136"/>
        <v>0.98</v>
      </c>
      <c r="L279">
        <f t="shared" si="150"/>
        <v>0.16</v>
      </c>
      <c r="M279">
        <f t="shared" si="143"/>
        <v>0.92999999999999994</v>
      </c>
      <c r="N279">
        <f t="shared" si="147"/>
        <v>0.98</v>
      </c>
      <c r="O279">
        <f t="shared" si="124"/>
        <v>-0.05</v>
      </c>
      <c r="P279">
        <f t="shared" si="144"/>
        <v>0.78500000000000003</v>
      </c>
      <c r="Q279">
        <f t="shared" si="151"/>
        <v>0.73499999999999999</v>
      </c>
      <c r="R279" s="103">
        <f t="shared" si="151"/>
        <v>0.05</v>
      </c>
      <c r="S279" s="103"/>
      <c r="T279" s="103"/>
      <c r="U279" s="103"/>
      <c r="V279">
        <v>-0.05</v>
      </c>
      <c r="W279">
        <v>0</v>
      </c>
      <c r="Z279">
        <f t="shared" si="146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4"/>
        <v>1.075</v>
      </c>
      <c r="E280">
        <f t="shared" si="149"/>
        <v>1.0249999999999999</v>
      </c>
      <c r="F280">
        <f t="shared" si="130"/>
        <v>0.05</v>
      </c>
      <c r="G280">
        <f t="shared" si="141"/>
        <v>1.35</v>
      </c>
      <c r="H280">
        <f t="shared" si="129"/>
        <v>1.6</v>
      </c>
      <c r="I280">
        <f t="shared" si="142"/>
        <v>-0.25</v>
      </c>
      <c r="J280">
        <f t="shared" si="140"/>
        <v>1.9400000000000002</v>
      </c>
      <c r="K280" s="85">
        <f t="shared" si="136"/>
        <v>1.6</v>
      </c>
      <c r="L280">
        <f t="shared" si="150"/>
        <v>0.34</v>
      </c>
      <c r="M280">
        <f t="shared" si="143"/>
        <v>1.4000000000000001</v>
      </c>
      <c r="N280">
        <f t="shared" si="147"/>
        <v>1.6</v>
      </c>
      <c r="O280">
        <f t="shared" si="124"/>
        <v>-0.2</v>
      </c>
      <c r="P280">
        <f t="shared" si="144"/>
        <v>1.075</v>
      </c>
      <c r="Q280">
        <f t="shared" si="151"/>
        <v>1.0249999999999999</v>
      </c>
      <c r="R280" s="103">
        <f t="shared" si="151"/>
        <v>0.05</v>
      </c>
      <c r="S280" s="103"/>
      <c r="T280" s="103"/>
      <c r="U280" s="103"/>
      <c r="V280">
        <v>-0.2</v>
      </c>
      <c r="W280">
        <v>0</v>
      </c>
      <c r="Z280">
        <f t="shared" si="146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4"/>
        <v>1.0649999999999999</v>
      </c>
      <c r="E281">
        <f t="shared" si="149"/>
        <v>1.0149999999999999</v>
      </c>
      <c r="F281">
        <f t="shared" si="130"/>
        <v>0.05</v>
      </c>
      <c r="G281">
        <f t="shared" si="141"/>
        <v>1.32</v>
      </c>
      <c r="H281">
        <f t="shared" si="129"/>
        <v>1.6</v>
      </c>
      <c r="I281">
        <f t="shared" si="142"/>
        <v>-0.28000000000000003</v>
      </c>
      <c r="J281">
        <f t="shared" si="140"/>
        <v>1.9400000000000002</v>
      </c>
      <c r="K281" s="85">
        <f t="shared" si="136"/>
        <v>1.6</v>
      </c>
      <c r="L281">
        <f t="shared" si="150"/>
        <v>0.34</v>
      </c>
      <c r="M281">
        <f t="shared" si="143"/>
        <v>1.4000000000000001</v>
      </c>
      <c r="N281">
        <f t="shared" si="147"/>
        <v>1.6</v>
      </c>
      <c r="O281">
        <f t="shared" si="124"/>
        <v>-0.2</v>
      </c>
      <c r="P281">
        <f t="shared" si="144"/>
        <v>1.0649999999999999</v>
      </c>
      <c r="Q281">
        <f t="shared" si="151"/>
        <v>1.0149999999999999</v>
      </c>
      <c r="R281" s="103">
        <f t="shared" si="151"/>
        <v>0.05</v>
      </c>
      <c r="S281" s="103"/>
      <c r="T281" s="103"/>
      <c r="U281" s="103"/>
      <c r="V281">
        <v>-0.2</v>
      </c>
      <c r="W281">
        <v>0</v>
      </c>
      <c r="Z281">
        <f t="shared" si="146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4"/>
        <v>0.55000000000000004</v>
      </c>
      <c r="E282">
        <f t="shared" si="149"/>
        <v>0.5</v>
      </c>
      <c r="F282">
        <f t="shared" si="130"/>
        <v>0.05</v>
      </c>
      <c r="G282">
        <f t="shared" si="141"/>
        <v>0.39499999999999996</v>
      </c>
      <c r="H282">
        <f t="shared" si="129"/>
        <v>0.56499999999999995</v>
      </c>
      <c r="I282">
        <f t="shared" si="142"/>
        <v>-0.16999999999999998</v>
      </c>
      <c r="J282">
        <f t="shared" si="140"/>
        <v>0.66499999999999992</v>
      </c>
      <c r="K282" s="85">
        <f t="shared" si="136"/>
        <v>0.56499999999999995</v>
      </c>
      <c r="L282">
        <f t="shared" si="150"/>
        <v>0.1</v>
      </c>
      <c r="M282">
        <f t="shared" si="143"/>
        <v>0.5149999999999999</v>
      </c>
      <c r="N282">
        <f t="shared" si="147"/>
        <v>0.56499999999999995</v>
      </c>
      <c r="O282">
        <f t="shared" si="124"/>
        <v>-0.05</v>
      </c>
      <c r="P282">
        <f t="shared" si="144"/>
        <v>0.55000000000000004</v>
      </c>
      <c r="Q282">
        <f t="shared" si="151"/>
        <v>0.5</v>
      </c>
      <c r="R282" s="103">
        <f t="shared" si="151"/>
        <v>0.05</v>
      </c>
      <c r="S282" s="103"/>
      <c r="T282" s="103"/>
      <c r="U282" s="103"/>
      <c r="V282">
        <v>-0.05</v>
      </c>
      <c r="W282">
        <v>0</v>
      </c>
      <c r="Z282">
        <f t="shared" si="146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4"/>
        <v>0.31</v>
      </c>
      <c r="E283">
        <f t="shared" si="149"/>
        <v>0.31</v>
      </c>
      <c r="F283">
        <f t="shared" si="130"/>
        <v>0</v>
      </c>
      <c r="G283">
        <f t="shared" si="141"/>
        <v>0.26500000000000001</v>
      </c>
      <c r="H283">
        <f t="shared" si="129"/>
        <v>0.35</v>
      </c>
      <c r="I283">
        <f t="shared" si="142"/>
        <v>-8.4999999999999992E-2</v>
      </c>
      <c r="J283">
        <f t="shared" si="140"/>
        <v>0.37</v>
      </c>
      <c r="K283" s="85">
        <f t="shared" si="136"/>
        <v>0.35</v>
      </c>
      <c r="L283">
        <f t="shared" si="150"/>
        <v>0.02</v>
      </c>
      <c r="M283">
        <f t="shared" si="143"/>
        <v>0.30499999999999999</v>
      </c>
      <c r="N283">
        <f t="shared" si="147"/>
        <v>0.35</v>
      </c>
      <c r="O283">
        <f t="shared" si="124"/>
        <v>-4.4999999999999998E-2</v>
      </c>
      <c r="P283">
        <f t="shared" si="144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2">VLOOKUP(MONTH(A283),tblMthAdj,4,FALSE)</f>
        <v>-4.4999999999999998E-2</v>
      </c>
      <c r="W283">
        <v>0</v>
      </c>
      <c r="Z283">
        <f t="shared" si="146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4"/>
        <v>0.29000000000000004</v>
      </c>
      <c r="E284">
        <f t="shared" si="149"/>
        <v>0.29000000000000004</v>
      </c>
      <c r="F284">
        <f t="shared" si="130"/>
        <v>0</v>
      </c>
      <c r="G284">
        <f t="shared" si="141"/>
        <v>0.23499999999999999</v>
      </c>
      <c r="H284">
        <f t="shared" si="129"/>
        <v>0.3</v>
      </c>
      <c r="I284">
        <f t="shared" si="142"/>
        <v>-6.5000000000000002E-2</v>
      </c>
      <c r="J284">
        <f t="shared" si="140"/>
        <v>0.32</v>
      </c>
      <c r="K284" s="85">
        <f t="shared" si="136"/>
        <v>0.3</v>
      </c>
      <c r="L284">
        <f t="shared" si="150"/>
        <v>0.02</v>
      </c>
      <c r="M284">
        <f t="shared" si="143"/>
        <v>0.26500000000000001</v>
      </c>
      <c r="N284">
        <f t="shared" si="147"/>
        <v>0.3</v>
      </c>
      <c r="O284">
        <f t="shared" si="124"/>
        <v>-3.5000000000000003E-2</v>
      </c>
      <c r="P284">
        <f t="shared" si="144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2"/>
        <v>-3.5000000000000003E-2</v>
      </c>
      <c r="W284">
        <v>0</v>
      </c>
      <c r="Z284">
        <f t="shared" si="146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4"/>
        <v>0.29750000000000004</v>
      </c>
      <c r="E285">
        <f t="shared" si="149"/>
        <v>0.30000000000000004</v>
      </c>
      <c r="F285">
        <f t="shared" si="130"/>
        <v>-2.5000000000000001E-3</v>
      </c>
      <c r="G285">
        <f t="shared" si="141"/>
        <v>0.28500000000000003</v>
      </c>
      <c r="H285">
        <f t="shared" si="129"/>
        <v>0.34</v>
      </c>
      <c r="I285">
        <f t="shared" si="142"/>
        <v>-5.5000000000000007E-2</v>
      </c>
      <c r="J285">
        <f t="shared" si="140"/>
        <v>0.36000000000000004</v>
      </c>
      <c r="K285" s="85">
        <f t="shared" si="136"/>
        <v>0.34</v>
      </c>
      <c r="L285">
        <f t="shared" si="150"/>
        <v>0.02</v>
      </c>
      <c r="M285">
        <f t="shared" si="143"/>
        <v>0.30500000000000005</v>
      </c>
      <c r="N285">
        <f t="shared" si="147"/>
        <v>0.34</v>
      </c>
      <c r="O285">
        <f t="shared" si="124"/>
        <v>-3.5000000000000003E-2</v>
      </c>
      <c r="P285">
        <f t="shared" si="144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2"/>
        <v>-3.5000000000000003E-2</v>
      </c>
      <c r="W285">
        <v>0</v>
      </c>
      <c r="Z285">
        <f t="shared" si="146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4"/>
        <v>0.3125</v>
      </c>
      <c r="E286">
        <f t="shared" si="149"/>
        <v>0.315</v>
      </c>
      <c r="F286">
        <f t="shared" si="130"/>
        <v>-2.5000000000000001E-3</v>
      </c>
      <c r="G286">
        <f t="shared" si="141"/>
        <v>0.36</v>
      </c>
      <c r="H286">
        <f t="shared" si="129"/>
        <v>0.38</v>
      </c>
      <c r="I286">
        <f t="shared" si="142"/>
        <v>-0.02</v>
      </c>
      <c r="J286">
        <f t="shared" si="140"/>
        <v>0.4</v>
      </c>
      <c r="K286" s="85">
        <f t="shared" si="136"/>
        <v>0.38</v>
      </c>
      <c r="L286">
        <f t="shared" si="150"/>
        <v>0.02</v>
      </c>
      <c r="M286">
        <f t="shared" si="143"/>
        <v>0.36</v>
      </c>
      <c r="N286">
        <f t="shared" si="147"/>
        <v>0.38</v>
      </c>
      <c r="O286">
        <f t="shared" si="124"/>
        <v>-0.02</v>
      </c>
      <c r="P286">
        <f t="shared" si="144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2"/>
        <v>-0.02</v>
      </c>
      <c r="W286">
        <v>0</v>
      </c>
      <c r="Z286">
        <f t="shared" si="146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4"/>
        <v>0.31</v>
      </c>
      <c r="E287">
        <f t="shared" si="149"/>
        <v>0.315</v>
      </c>
      <c r="F287">
        <f t="shared" si="130"/>
        <v>-5.0000000000000001E-3</v>
      </c>
      <c r="G287">
        <f t="shared" si="141"/>
        <v>0.36</v>
      </c>
      <c r="H287">
        <f t="shared" si="129"/>
        <v>0.38</v>
      </c>
      <c r="I287">
        <f t="shared" si="142"/>
        <v>-0.02</v>
      </c>
      <c r="J287">
        <f t="shared" si="140"/>
        <v>0.39500000000000002</v>
      </c>
      <c r="K287" s="85">
        <f t="shared" si="136"/>
        <v>0.38</v>
      </c>
      <c r="L287">
        <f t="shared" si="150"/>
        <v>1.4999999999999999E-2</v>
      </c>
      <c r="M287">
        <f t="shared" si="143"/>
        <v>0.36</v>
      </c>
      <c r="N287">
        <f t="shared" si="147"/>
        <v>0.38</v>
      </c>
      <c r="O287">
        <f t="shared" ref="O287:O350" si="153">V287</f>
        <v>-0.02</v>
      </c>
      <c r="P287">
        <f t="shared" si="144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2"/>
        <v>-0.02</v>
      </c>
      <c r="W287">
        <v>0</v>
      </c>
      <c r="Z287">
        <f t="shared" si="146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4"/>
        <v>0.28500000000000003</v>
      </c>
      <c r="E288">
        <f t="shared" si="149"/>
        <v>0.29000000000000004</v>
      </c>
      <c r="F288">
        <f t="shared" si="130"/>
        <v>-5.0000000000000001E-3</v>
      </c>
      <c r="G288">
        <f t="shared" si="141"/>
        <v>0.29000000000000004</v>
      </c>
      <c r="H288">
        <f t="shared" si="129"/>
        <v>0.33</v>
      </c>
      <c r="I288">
        <f t="shared" si="142"/>
        <v>-0.04</v>
      </c>
      <c r="J288">
        <f t="shared" si="140"/>
        <v>0.34500000000000003</v>
      </c>
      <c r="K288" s="85">
        <f t="shared" si="136"/>
        <v>0.33</v>
      </c>
      <c r="L288">
        <f t="shared" si="150"/>
        <v>1.4999999999999999E-2</v>
      </c>
      <c r="M288">
        <f t="shared" si="143"/>
        <v>0.31</v>
      </c>
      <c r="N288">
        <f t="shared" si="147"/>
        <v>0.33</v>
      </c>
      <c r="O288">
        <f t="shared" si="153"/>
        <v>-0.02</v>
      </c>
      <c r="P288">
        <f t="shared" si="144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2"/>
        <v>-0.02</v>
      </c>
      <c r="W288">
        <v>0</v>
      </c>
      <c r="Z288">
        <f t="shared" si="146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4"/>
        <v>0.34500000000000003</v>
      </c>
      <c r="E289">
        <f t="shared" si="149"/>
        <v>0.35000000000000003</v>
      </c>
      <c r="F289">
        <f t="shared" si="130"/>
        <v>-5.0000000000000001E-3</v>
      </c>
      <c r="G289">
        <f t="shared" si="141"/>
        <v>0.28500000000000003</v>
      </c>
      <c r="H289">
        <f t="shared" si="129"/>
        <v>0.37</v>
      </c>
      <c r="I289">
        <f t="shared" si="142"/>
        <v>-8.4999999999999992E-2</v>
      </c>
      <c r="J289">
        <f t="shared" si="140"/>
        <v>0.38</v>
      </c>
      <c r="K289" s="85">
        <f t="shared" si="136"/>
        <v>0.37</v>
      </c>
      <c r="L289">
        <f t="shared" si="150"/>
        <v>0.01</v>
      </c>
      <c r="M289">
        <f t="shared" si="143"/>
        <v>0.315</v>
      </c>
      <c r="N289">
        <f t="shared" si="147"/>
        <v>0.37</v>
      </c>
      <c r="O289">
        <f t="shared" si="153"/>
        <v>-5.5E-2</v>
      </c>
      <c r="P289">
        <f t="shared" si="144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2"/>
        <v>-5.5E-2</v>
      </c>
      <c r="W289">
        <v>0</v>
      </c>
      <c r="Z289">
        <f t="shared" si="146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4"/>
        <v>0.45</v>
      </c>
      <c r="E290">
        <f t="shared" si="149"/>
        <v>0.4</v>
      </c>
      <c r="F290">
        <f t="shared" si="130"/>
        <v>0.05</v>
      </c>
      <c r="G290">
        <f t="shared" si="141"/>
        <v>0.32500000000000007</v>
      </c>
      <c r="H290">
        <f t="shared" si="129"/>
        <v>0.49500000000000005</v>
      </c>
      <c r="I290">
        <f t="shared" si="142"/>
        <v>-0.16999999999999998</v>
      </c>
      <c r="J290">
        <f t="shared" si="140"/>
        <v>0.55500000000000005</v>
      </c>
      <c r="K290" s="85">
        <f t="shared" si="136"/>
        <v>0.49500000000000005</v>
      </c>
      <c r="L290">
        <f t="shared" si="150"/>
        <v>0.06</v>
      </c>
      <c r="M290">
        <f t="shared" si="143"/>
        <v>0.44500000000000006</v>
      </c>
      <c r="N290">
        <f t="shared" si="147"/>
        <v>0.49500000000000005</v>
      </c>
      <c r="O290">
        <f t="shared" si="153"/>
        <v>-0.05</v>
      </c>
      <c r="P290">
        <f t="shared" si="144"/>
        <v>0.45</v>
      </c>
      <c r="Q290">
        <f t="shared" ref="Q290:R294" si="154">E290</f>
        <v>0.4</v>
      </c>
      <c r="R290" s="107">
        <f t="shared" si="154"/>
        <v>0.05</v>
      </c>
      <c r="S290" s="107"/>
      <c r="T290" s="107"/>
      <c r="U290" s="107"/>
      <c r="V290">
        <v>-0.05</v>
      </c>
      <c r="W290">
        <v>0</v>
      </c>
      <c r="Z290">
        <f t="shared" si="146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4"/>
        <v>0.78500000000000003</v>
      </c>
      <c r="E291">
        <f t="shared" si="149"/>
        <v>0.73499999999999999</v>
      </c>
      <c r="F291">
        <f t="shared" si="130"/>
        <v>0.05</v>
      </c>
      <c r="G291">
        <f t="shared" si="141"/>
        <v>0.85</v>
      </c>
      <c r="H291">
        <f t="shared" si="129"/>
        <v>0.98</v>
      </c>
      <c r="I291">
        <f t="shared" si="142"/>
        <v>-0.13</v>
      </c>
      <c r="J291">
        <f t="shared" si="140"/>
        <v>1.1399999999999999</v>
      </c>
      <c r="K291" s="85">
        <f t="shared" si="136"/>
        <v>0.98</v>
      </c>
      <c r="L291">
        <f t="shared" si="150"/>
        <v>0.16</v>
      </c>
      <c r="M291">
        <f t="shared" si="143"/>
        <v>0.92999999999999994</v>
      </c>
      <c r="N291">
        <f t="shared" si="147"/>
        <v>0.98</v>
      </c>
      <c r="O291">
        <f t="shared" si="153"/>
        <v>-0.05</v>
      </c>
      <c r="P291">
        <f t="shared" si="144"/>
        <v>0.78500000000000003</v>
      </c>
      <c r="Q291">
        <f t="shared" si="154"/>
        <v>0.73499999999999999</v>
      </c>
      <c r="R291" s="103">
        <f t="shared" si="154"/>
        <v>0.05</v>
      </c>
      <c r="S291" s="103"/>
      <c r="T291" s="103"/>
      <c r="U291" s="103"/>
      <c r="V291">
        <v>-0.05</v>
      </c>
      <c r="W291">
        <v>0</v>
      </c>
      <c r="Z291">
        <f t="shared" si="146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4"/>
        <v>1.075</v>
      </c>
      <c r="E292">
        <f t="shared" si="149"/>
        <v>1.0249999999999999</v>
      </c>
      <c r="F292">
        <f t="shared" si="130"/>
        <v>0.05</v>
      </c>
      <c r="G292">
        <f t="shared" si="141"/>
        <v>1.35</v>
      </c>
      <c r="H292">
        <f t="shared" si="129"/>
        <v>1.6</v>
      </c>
      <c r="I292">
        <f t="shared" si="142"/>
        <v>-0.25</v>
      </c>
      <c r="J292">
        <f t="shared" si="140"/>
        <v>1.9400000000000002</v>
      </c>
      <c r="K292" s="85">
        <f t="shared" si="136"/>
        <v>1.6</v>
      </c>
      <c r="L292">
        <f t="shared" si="150"/>
        <v>0.34</v>
      </c>
      <c r="M292">
        <f t="shared" si="143"/>
        <v>1.4000000000000001</v>
      </c>
      <c r="N292">
        <f t="shared" si="147"/>
        <v>1.6</v>
      </c>
      <c r="O292">
        <f t="shared" si="153"/>
        <v>-0.2</v>
      </c>
      <c r="P292">
        <f t="shared" si="144"/>
        <v>1.075</v>
      </c>
      <c r="Q292">
        <f t="shared" si="154"/>
        <v>1.0249999999999999</v>
      </c>
      <c r="R292" s="103">
        <f t="shared" si="154"/>
        <v>0.05</v>
      </c>
      <c r="S292" s="103"/>
      <c r="T292" s="103"/>
      <c r="U292" s="103"/>
      <c r="V292">
        <v>-0.2</v>
      </c>
      <c r="W292">
        <v>0</v>
      </c>
      <c r="Z292">
        <f t="shared" si="146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4"/>
        <v>1.0649999999999999</v>
      </c>
      <c r="E293">
        <f t="shared" si="149"/>
        <v>1.0149999999999999</v>
      </c>
      <c r="F293">
        <f t="shared" si="130"/>
        <v>0.05</v>
      </c>
      <c r="G293">
        <f t="shared" si="141"/>
        <v>1.32</v>
      </c>
      <c r="H293">
        <f t="shared" si="129"/>
        <v>1.6</v>
      </c>
      <c r="I293">
        <f t="shared" si="142"/>
        <v>-0.28000000000000003</v>
      </c>
      <c r="J293">
        <f t="shared" si="140"/>
        <v>1.9400000000000002</v>
      </c>
      <c r="K293" s="85">
        <f t="shared" si="136"/>
        <v>1.6</v>
      </c>
      <c r="L293">
        <f t="shared" si="150"/>
        <v>0.34</v>
      </c>
      <c r="M293">
        <f t="shared" si="143"/>
        <v>1.4000000000000001</v>
      </c>
      <c r="N293">
        <f t="shared" si="147"/>
        <v>1.6</v>
      </c>
      <c r="O293">
        <f t="shared" si="153"/>
        <v>-0.2</v>
      </c>
      <c r="P293">
        <f t="shared" si="144"/>
        <v>1.0649999999999999</v>
      </c>
      <c r="Q293">
        <f t="shared" si="154"/>
        <v>1.0149999999999999</v>
      </c>
      <c r="R293" s="103">
        <f t="shared" si="154"/>
        <v>0.05</v>
      </c>
      <c r="S293" s="103"/>
      <c r="T293" s="103"/>
      <c r="U293" s="103"/>
      <c r="V293">
        <v>-0.2</v>
      </c>
      <c r="W293">
        <v>0</v>
      </c>
      <c r="Z293">
        <f t="shared" si="146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4"/>
        <v>0.55000000000000004</v>
      </c>
      <c r="E294">
        <f t="shared" si="149"/>
        <v>0.5</v>
      </c>
      <c r="F294">
        <f t="shared" si="130"/>
        <v>0.05</v>
      </c>
      <c r="G294">
        <f t="shared" si="141"/>
        <v>0.39499999999999996</v>
      </c>
      <c r="H294">
        <f t="shared" si="129"/>
        <v>0.56499999999999995</v>
      </c>
      <c r="I294">
        <f t="shared" si="142"/>
        <v>-0.16999999999999998</v>
      </c>
      <c r="J294">
        <f t="shared" ref="J294:J325" si="155">K294+L294</f>
        <v>0.66499999999999992</v>
      </c>
      <c r="K294" s="85">
        <f t="shared" si="136"/>
        <v>0.56499999999999995</v>
      </c>
      <c r="L294">
        <f t="shared" si="150"/>
        <v>0.1</v>
      </c>
      <c r="M294">
        <f t="shared" si="143"/>
        <v>0.5149999999999999</v>
      </c>
      <c r="N294">
        <f t="shared" si="147"/>
        <v>0.56499999999999995</v>
      </c>
      <c r="O294">
        <f t="shared" si="153"/>
        <v>-0.05</v>
      </c>
      <c r="P294">
        <f t="shared" si="144"/>
        <v>0.55000000000000004</v>
      </c>
      <c r="Q294">
        <f t="shared" si="154"/>
        <v>0.5</v>
      </c>
      <c r="R294" s="103">
        <f t="shared" si="154"/>
        <v>0.05</v>
      </c>
      <c r="S294" s="103"/>
      <c r="T294" s="103"/>
      <c r="U294" s="103"/>
      <c r="V294">
        <v>-0.05</v>
      </c>
      <c r="W294">
        <v>0</v>
      </c>
      <c r="Z294">
        <f t="shared" si="146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4"/>
        <v>0.31</v>
      </c>
      <c r="E295">
        <f t="shared" si="149"/>
        <v>0.31</v>
      </c>
      <c r="F295">
        <f t="shared" si="130"/>
        <v>0</v>
      </c>
      <c r="G295">
        <f t="shared" si="141"/>
        <v>0.26500000000000001</v>
      </c>
      <c r="H295">
        <f t="shared" ref="H295:H363" si="156">K295</f>
        <v>0.35</v>
      </c>
      <c r="I295">
        <f t="shared" si="142"/>
        <v>-8.4999999999999992E-2</v>
      </c>
      <c r="J295">
        <f t="shared" si="155"/>
        <v>0.37</v>
      </c>
      <c r="K295" s="85">
        <f t="shared" si="136"/>
        <v>0.35</v>
      </c>
      <c r="L295">
        <f t="shared" si="150"/>
        <v>0.02</v>
      </c>
      <c r="M295">
        <f t="shared" si="143"/>
        <v>0.30499999999999999</v>
      </c>
      <c r="N295">
        <f t="shared" si="147"/>
        <v>0.35</v>
      </c>
      <c r="O295">
        <f t="shared" si="153"/>
        <v>-4.4999999999999998E-2</v>
      </c>
      <c r="P295">
        <f t="shared" si="144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7">VLOOKUP(MONTH(A295),tblMthAdj,4,FALSE)</f>
        <v>-4.4999999999999998E-2</v>
      </c>
      <c r="W295">
        <v>0</v>
      </c>
      <c r="Z295">
        <f t="shared" si="146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4"/>
        <v>0.29000000000000004</v>
      </c>
      <c r="E296">
        <f t="shared" si="149"/>
        <v>0.29000000000000004</v>
      </c>
      <c r="F296">
        <f t="shared" si="130"/>
        <v>0</v>
      </c>
      <c r="G296">
        <f t="shared" si="141"/>
        <v>0.23499999999999999</v>
      </c>
      <c r="H296">
        <f t="shared" si="156"/>
        <v>0.3</v>
      </c>
      <c r="I296">
        <f t="shared" si="142"/>
        <v>-6.5000000000000002E-2</v>
      </c>
      <c r="J296">
        <f t="shared" si="155"/>
        <v>0.32</v>
      </c>
      <c r="K296" s="85">
        <f t="shared" si="136"/>
        <v>0.3</v>
      </c>
      <c r="L296">
        <f t="shared" si="150"/>
        <v>0.02</v>
      </c>
      <c r="M296">
        <f t="shared" si="143"/>
        <v>0.26500000000000001</v>
      </c>
      <c r="N296">
        <f t="shared" si="147"/>
        <v>0.3</v>
      </c>
      <c r="O296">
        <f t="shared" si="153"/>
        <v>-3.5000000000000003E-2</v>
      </c>
      <c r="P296">
        <f t="shared" si="144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7"/>
        <v>-3.5000000000000003E-2</v>
      </c>
      <c r="W296">
        <v>0</v>
      </c>
      <c r="Z296">
        <f t="shared" si="146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4"/>
        <v>0.29750000000000004</v>
      </c>
      <c r="E297">
        <f t="shared" si="149"/>
        <v>0.30000000000000004</v>
      </c>
      <c r="F297">
        <f t="shared" si="130"/>
        <v>-2.5000000000000001E-3</v>
      </c>
      <c r="G297">
        <f t="shared" si="141"/>
        <v>0.28500000000000003</v>
      </c>
      <c r="H297">
        <f t="shared" si="156"/>
        <v>0.34</v>
      </c>
      <c r="I297">
        <f t="shared" si="142"/>
        <v>-5.5000000000000007E-2</v>
      </c>
      <c r="J297">
        <f t="shared" si="155"/>
        <v>0.36000000000000004</v>
      </c>
      <c r="K297" s="85">
        <f t="shared" si="136"/>
        <v>0.34</v>
      </c>
      <c r="L297">
        <f t="shared" si="150"/>
        <v>0.02</v>
      </c>
      <c r="M297">
        <f t="shared" si="143"/>
        <v>0.30500000000000005</v>
      </c>
      <c r="N297">
        <f t="shared" si="147"/>
        <v>0.34</v>
      </c>
      <c r="O297">
        <f t="shared" si="153"/>
        <v>-3.5000000000000003E-2</v>
      </c>
      <c r="P297">
        <f t="shared" si="144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7"/>
        <v>-3.5000000000000003E-2</v>
      </c>
      <c r="W297">
        <v>0</v>
      </c>
      <c r="Z297">
        <f t="shared" si="146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4"/>
        <v>0.3125</v>
      </c>
      <c r="E298">
        <f t="shared" si="149"/>
        <v>0.315</v>
      </c>
      <c r="F298">
        <f t="shared" si="130"/>
        <v>-2.5000000000000001E-3</v>
      </c>
      <c r="G298">
        <f t="shared" si="141"/>
        <v>0.36</v>
      </c>
      <c r="H298">
        <f t="shared" si="156"/>
        <v>0.38</v>
      </c>
      <c r="I298">
        <f t="shared" si="142"/>
        <v>-0.02</v>
      </c>
      <c r="J298">
        <f t="shared" si="155"/>
        <v>0.4</v>
      </c>
      <c r="K298" s="85">
        <f t="shared" si="136"/>
        <v>0.38</v>
      </c>
      <c r="L298">
        <f t="shared" si="150"/>
        <v>0.02</v>
      </c>
      <c r="M298">
        <f t="shared" si="143"/>
        <v>0.36</v>
      </c>
      <c r="N298">
        <f t="shared" si="147"/>
        <v>0.38</v>
      </c>
      <c r="O298">
        <f t="shared" si="153"/>
        <v>-0.02</v>
      </c>
      <c r="P298">
        <f t="shared" si="144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7"/>
        <v>-0.02</v>
      </c>
      <c r="W298">
        <v>0</v>
      </c>
      <c r="Z298">
        <f t="shared" si="146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4"/>
        <v>0.31</v>
      </c>
      <c r="E299">
        <f t="shared" si="149"/>
        <v>0.315</v>
      </c>
      <c r="F299">
        <f t="shared" ref="F299:F362" si="158">F287</f>
        <v>-5.0000000000000001E-3</v>
      </c>
      <c r="G299">
        <f t="shared" si="141"/>
        <v>0.36</v>
      </c>
      <c r="H299">
        <f t="shared" si="156"/>
        <v>0.38</v>
      </c>
      <c r="I299">
        <f t="shared" si="142"/>
        <v>-0.02</v>
      </c>
      <c r="J299">
        <f t="shared" si="155"/>
        <v>0.39500000000000002</v>
      </c>
      <c r="K299" s="85">
        <f t="shared" si="136"/>
        <v>0.38</v>
      </c>
      <c r="L299">
        <f t="shared" si="150"/>
        <v>1.4999999999999999E-2</v>
      </c>
      <c r="M299">
        <f t="shared" si="143"/>
        <v>0.36</v>
      </c>
      <c r="N299">
        <f t="shared" si="147"/>
        <v>0.38</v>
      </c>
      <c r="O299">
        <f t="shared" si="153"/>
        <v>-0.02</v>
      </c>
      <c r="P299">
        <f t="shared" si="144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7"/>
        <v>-0.02</v>
      </c>
      <c r="W299">
        <v>0</v>
      </c>
      <c r="Z299">
        <f t="shared" si="146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4"/>
        <v>0.28500000000000003</v>
      </c>
      <c r="E300">
        <f t="shared" si="149"/>
        <v>0.29000000000000004</v>
      </c>
      <c r="F300">
        <f t="shared" si="158"/>
        <v>-5.0000000000000001E-3</v>
      </c>
      <c r="G300">
        <f t="shared" si="141"/>
        <v>0.29000000000000004</v>
      </c>
      <c r="H300">
        <f t="shared" si="156"/>
        <v>0.33</v>
      </c>
      <c r="I300">
        <f t="shared" si="142"/>
        <v>-0.04</v>
      </c>
      <c r="J300">
        <f t="shared" si="155"/>
        <v>0.34500000000000003</v>
      </c>
      <c r="K300" s="85">
        <f t="shared" si="136"/>
        <v>0.33</v>
      </c>
      <c r="L300">
        <f t="shared" si="150"/>
        <v>1.4999999999999999E-2</v>
      </c>
      <c r="M300">
        <f t="shared" si="143"/>
        <v>0.31</v>
      </c>
      <c r="N300">
        <f t="shared" si="147"/>
        <v>0.33</v>
      </c>
      <c r="O300">
        <f t="shared" si="153"/>
        <v>-0.02</v>
      </c>
      <c r="P300">
        <f t="shared" si="144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7"/>
        <v>-0.02</v>
      </c>
      <c r="W300">
        <v>0</v>
      </c>
      <c r="Z300">
        <f t="shared" si="146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4"/>
        <v>0.34500000000000003</v>
      </c>
      <c r="E301">
        <f t="shared" si="149"/>
        <v>0.35000000000000003</v>
      </c>
      <c r="F301">
        <f t="shared" si="158"/>
        <v>-5.0000000000000001E-3</v>
      </c>
      <c r="G301">
        <f t="shared" si="141"/>
        <v>0.28500000000000003</v>
      </c>
      <c r="H301">
        <f t="shared" si="156"/>
        <v>0.37</v>
      </c>
      <c r="I301">
        <f t="shared" si="142"/>
        <v>-8.4999999999999992E-2</v>
      </c>
      <c r="J301">
        <f t="shared" si="155"/>
        <v>0.38</v>
      </c>
      <c r="K301" s="85">
        <f t="shared" si="136"/>
        <v>0.37</v>
      </c>
      <c r="L301">
        <f t="shared" si="150"/>
        <v>0.01</v>
      </c>
      <c r="M301">
        <f t="shared" si="143"/>
        <v>0.315</v>
      </c>
      <c r="N301">
        <f t="shared" si="147"/>
        <v>0.37</v>
      </c>
      <c r="O301">
        <f t="shared" si="153"/>
        <v>-5.5E-2</v>
      </c>
      <c r="P301">
        <f t="shared" si="144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7"/>
        <v>-5.5E-2</v>
      </c>
      <c r="W301">
        <v>0</v>
      </c>
      <c r="Z301">
        <f t="shared" si="146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4"/>
        <v>0.45</v>
      </c>
      <c r="E302">
        <f t="shared" si="149"/>
        <v>0.4</v>
      </c>
      <c r="F302">
        <f t="shared" si="158"/>
        <v>0.05</v>
      </c>
      <c r="G302">
        <f t="shared" si="141"/>
        <v>0.32500000000000007</v>
      </c>
      <c r="H302">
        <f t="shared" si="156"/>
        <v>0.49500000000000005</v>
      </c>
      <c r="I302">
        <f t="shared" si="142"/>
        <v>-0.16999999999999998</v>
      </c>
      <c r="J302">
        <f t="shared" si="155"/>
        <v>0.55500000000000005</v>
      </c>
      <c r="K302" s="85">
        <f t="shared" si="136"/>
        <v>0.49500000000000005</v>
      </c>
      <c r="L302">
        <f t="shared" si="150"/>
        <v>0.06</v>
      </c>
      <c r="M302">
        <f t="shared" si="143"/>
        <v>0.44500000000000006</v>
      </c>
      <c r="N302">
        <f t="shared" si="147"/>
        <v>0.49500000000000005</v>
      </c>
      <c r="O302">
        <f t="shared" si="153"/>
        <v>-0.05</v>
      </c>
      <c r="P302">
        <f t="shared" si="144"/>
        <v>0.45</v>
      </c>
      <c r="Q302">
        <f t="shared" ref="Q302:R306" si="159">E302</f>
        <v>0.4</v>
      </c>
      <c r="R302" s="107">
        <f t="shared" si="159"/>
        <v>0.05</v>
      </c>
      <c r="S302" s="107"/>
      <c r="T302" s="107"/>
      <c r="U302" s="107"/>
      <c r="V302">
        <v>-0.05</v>
      </c>
      <c r="W302">
        <v>0</v>
      </c>
      <c r="Z302">
        <f t="shared" si="146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4"/>
        <v>0.78500000000000003</v>
      </c>
      <c r="E303">
        <f t="shared" si="149"/>
        <v>0.73499999999999999</v>
      </c>
      <c r="F303">
        <f t="shared" si="158"/>
        <v>0.05</v>
      </c>
      <c r="G303">
        <f t="shared" si="141"/>
        <v>0.85</v>
      </c>
      <c r="H303">
        <f t="shared" si="156"/>
        <v>0.98</v>
      </c>
      <c r="I303">
        <f t="shared" si="142"/>
        <v>-0.13</v>
      </c>
      <c r="J303">
        <f t="shared" si="155"/>
        <v>1.1399999999999999</v>
      </c>
      <c r="K303" s="85">
        <f t="shared" si="136"/>
        <v>0.98</v>
      </c>
      <c r="L303">
        <f t="shared" si="150"/>
        <v>0.16</v>
      </c>
      <c r="M303">
        <f t="shared" si="143"/>
        <v>0.92999999999999994</v>
      </c>
      <c r="N303">
        <f t="shared" si="147"/>
        <v>0.98</v>
      </c>
      <c r="O303">
        <f t="shared" si="153"/>
        <v>-0.05</v>
      </c>
      <c r="P303">
        <f t="shared" si="144"/>
        <v>0.78500000000000003</v>
      </c>
      <c r="Q303">
        <f t="shared" si="159"/>
        <v>0.73499999999999999</v>
      </c>
      <c r="R303" s="103">
        <f t="shared" si="159"/>
        <v>0.05</v>
      </c>
      <c r="S303" s="103"/>
      <c r="T303" s="103"/>
      <c r="U303" s="103"/>
      <c r="V303">
        <v>-0.05</v>
      </c>
      <c r="W303">
        <v>0</v>
      </c>
      <c r="Z303">
        <f t="shared" si="146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4"/>
        <v>1.075</v>
      </c>
      <c r="E304">
        <f t="shared" si="149"/>
        <v>1.0249999999999999</v>
      </c>
      <c r="F304">
        <f t="shared" si="158"/>
        <v>0.05</v>
      </c>
      <c r="G304">
        <f t="shared" si="141"/>
        <v>1.35</v>
      </c>
      <c r="H304">
        <f t="shared" si="156"/>
        <v>1.6</v>
      </c>
      <c r="I304">
        <f t="shared" si="142"/>
        <v>-0.25</v>
      </c>
      <c r="J304">
        <f t="shared" si="155"/>
        <v>1.9400000000000002</v>
      </c>
      <c r="K304" s="85">
        <f t="shared" si="136"/>
        <v>1.6</v>
      </c>
      <c r="L304">
        <f t="shared" si="150"/>
        <v>0.34</v>
      </c>
      <c r="M304">
        <f t="shared" si="143"/>
        <v>1.4000000000000001</v>
      </c>
      <c r="N304">
        <f t="shared" si="147"/>
        <v>1.6</v>
      </c>
      <c r="O304">
        <f t="shared" si="153"/>
        <v>-0.2</v>
      </c>
      <c r="P304">
        <f t="shared" si="144"/>
        <v>1.075</v>
      </c>
      <c r="Q304">
        <f t="shared" si="159"/>
        <v>1.0249999999999999</v>
      </c>
      <c r="R304" s="103">
        <f t="shared" si="159"/>
        <v>0.05</v>
      </c>
      <c r="S304" s="103"/>
      <c r="T304" s="103"/>
      <c r="U304" s="103"/>
      <c r="V304">
        <v>-0.2</v>
      </c>
      <c r="W304">
        <v>0</v>
      </c>
      <c r="Z304">
        <f t="shared" si="146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4"/>
        <v>1.0649999999999999</v>
      </c>
      <c r="E305">
        <f t="shared" si="149"/>
        <v>1.0149999999999999</v>
      </c>
      <c r="F305">
        <f t="shared" si="158"/>
        <v>0.05</v>
      </c>
      <c r="G305">
        <f t="shared" si="141"/>
        <v>1.32</v>
      </c>
      <c r="H305">
        <f t="shared" si="156"/>
        <v>1.6</v>
      </c>
      <c r="I305">
        <f t="shared" si="142"/>
        <v>-0.28000000000000003</v>
      </c>
      <c r="J305">
        <f t="shared" si="155"/>
        <v>1.9400000000000002</v>
      </c>
      <c r="K305" s="85">
        <f t="shared" si="136"/>
        <v>1.6</v>
      </c>
      <c r="L305">
        <f t="shared" si="150"/>
        <v>0.34</v>
      </c>
      <c r="M305">
        <f t="shared" si="143"/>
        <v>1.4000000000000001</v>
      </c>
      <c r="N305">
        <f t="shared" si="147"/>
        <v>1.6</v>
      </c>
      <c r="O305">
        <f t="shared" si="153"/>
        <v>-0.2</v>
      </c>
      <c r="P305">
        <f t="shared" si="144"/>
        <v>1.0649999999999999</v>
      </c>
      <c r="Q305">
        <f t="shared" si="159"/>
        <v>1.0149999999999999</v>
      </c>
      <c r="R305" s="103">
        <f t="shared" si="159"/>
        <v>0.05</v>
      </c>
      <c r="S305" s="103"/>
      <c r="T305" s="103"/>
      <c r="U305" s="103"/>
      <c r="V305">
        <v>-0.2</v>
      </c>
      <c r="W305">
        <v>0</v>
      </c>
      <c r="Z305">
        <f t="shared" si="146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4"/>
        <v>0.55000000000000004</v>
      </c>
      <c r="E306">
        <f t="shared" si="149"/>
        <v>0.5</v>
      </c>
      <c r="F306">
        <f t="shared" si="158"/>
        <v>0.05</v>
      </c>
      <c r="G306">
        <f t="shared" si="141"/>
        <v>0.39499999999999996</v>
      </c>
      <c r="H306">
        <f t="shared" si="156"/>
        <v>0.56499999999999995</v>
      </c>
      <c r="I306">
        <f t="shared" si="142"/>
        <v>-0.16999999999999998</v>
      </c>
      <c r="J306">
        <f t="shared" si="155"/>
        <v>0.66499999999999992</v>
      </c>
      <c r="K306" s="85">
        <f t="shared" si="136"/>
        <v>0.56499999999999995</v>
      </c>
      <c r="L306">
        <f t="shared" si="150"/>
        <v>0.1</v>
      </c>
      <c r="M306">
        <f t="shared" si="143"/>
        <v>0.5149999999999999</v>
      </c>
      <c r="N306">
        <f t="shared" si="147"/>
        <v>0.56499999999999995</v>
      </c>
      <c r="O306">
        <f t="shared" si="153"/>
        <v>-0.05</v>
      </c>
      <c r="P306">
        <f t="shared" si="144"/>
        <v>0.55000000000000004</v>
      </c>
      <c r="Q306">
        <f t="shared" si="159"/>
        <v>0.5</v>
      </c>
      <c r="R306" s="103">
        <f t="shared" si="159"/>
        <v>0.05</v>
      </c>
      <c r="S306" s="103"/>
      <c r="T306" s="103"/>
      <c r="U306" s="103"/>
      <c r="V306">
        <v>-0.05</v>
      </c>
      <c r="W306">
        <v>0</v>
      </c>
      <c r="Z306">
        <f t="shared" si="146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60">E307+F307</f>
        <v>0.31</v>
      </c>
      <c r="E307">
        <f t="shared" si="149"/>
        <v>0.31</v>
      </c>
      <c r="F307">
        <f t="shared" si="158"/>
        <v>0</v>
      </c>
      <c r="G307">
        <f t="shared" si="141"/>
        <v>0.26500000000000001</v>
      </c>
      <c r="H307">
        <f t="shared" si="156"/>
        <v>0.35</v>
      </c>
      <c r="I307">
        <f t="shared" si="142"/>
        <v>-8.4999999999999992E-2</v>
      </c>
      <c r="J307">
        <f t="shared" si="155"/>
        <v>0.37</v>
      </c>
      <c r="K307" s="85">
        <f t="shared" si="136"/>
        <v>0.35</v>
      </c>
      <c r="L307">
        <f t="shared" ref="L307:L338" si="161">L295</f>
        <v>0.02</v>
      </c>
      <c r="M307">
        <f t="shared" si="143"/>
        <v>0.30499999999999999</v>
      </c>
      <c r="N307">
        <f t="shared" si="147"/>
        <v>0.35</v>
      </c>
      <c r="O307">
        <f t="shared" si="153"/>
        <v>-4.4999999999999998E-2</v>
      </c>
      <c r="P307">
        <f t="shared" si="144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2">VLOOKUP(MONTH(A307),tblMthAdj,4,FALSE)</f>
        <v>-4.4999999999999998E-2</v>
      </c>
      <c r="W307">
        <v>0</v>
      </c>
      <c r="Z307">
        <f t="shared" si="146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60"/>
        <v>0.29000000000000004</v>
      </c>
      <c r="E308">
        <f t="shared" si="149"/>
        <v>0.29000000000000004</v>
      </c>
      <c r="F308">
        <f t="shared" si="158"/>
        <v>0</v>
      </c>
      <c r="G308">
        <f t="shared" si="141"/>
        <v>0.23499999999999999</v>
      </c>
      <c r="H308">
        <f t="shared" si="156"/>
        <v>0.3</v>
      </c>
      <c r="I308">
        <f t="shared" si="142"/>
        <v>-6.5000000000000002E-2</v>
      </c>
      <c r="J308">
        <f t="shared" si="155"/>
        <v>0.32</v>
      </c>
      <c r="K308" s="85">
        <f t="shared" si="136"/>
        <v>0.3</v>
      </c>
      <c r="L308">
        <f t="shared" si="161"/>
        <v>0.02</v>
      </c>
      <c r="M308">
        <f t="shared" si="143"/>
        <v>0.26500000000000001</v>
      </c>
      <c r="N308">
        <f t="shared" si="147"/>
        <v>0.3</v>
      </c>
      <c r="O308">
        <f t="shared" si="153"/>
        <v>-3.5000000000000003E-2</v>
      </c>
      <c r="P308">
        <f t="shared" si="144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2"/>
        <v>-3.5000000000000003E-2</v>
      </c>
      <c r="W308">
        <v>0</v>
      </c>
      <c r="Z308">
        <f t="shared" si="146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60"/>
        <v>0.29750000000000004</v>
      </c>
      <c r="E309">
        <f t="shared" si="149"/>
        <v>0.30000000000000004</v>
      </c>
      <c r="F309">
        <f t="shared" si="158"/>
        <v>-2.5000000000000001E-3</v>
      </c>
      <c r="G309">
        <f t="shared" si="141"/>
        <v>0.28500000000000003</v>
      </c>
      <c r="H309">
        <f t="shared" si="156"/>
        <v>0.34</v>
      </c>
      <c r="I309">
        <f t="shared" si="142"/>
        <v>-5.5000000000000007E-2</v>
      </c>
      <c r="J309">
        <f t="shared" si="155"/>
        <v>0.36000000000000004</v>
      </c>
      <c r="K309" s="85">
        <f t="shared" si="136"/>
        <v>0.34</v>
      </c>
      <c r="L309">
        <f t="shared" si="161"/>
        <v>0.02</v>
      </c>
      <c r="M309">
        <f t="shared" si="143"/>
        <v>0.30500000000000005</v>
      </c>
      <c r="N309">
        <f t="shared" si="147"/>
        <v>0.34</v>
      </c>
      <c r="O309">
        <f t="shared" si="153"/>
        <v>-3.5000000000000003E-2</v>
      </c>
      <c r="P309">
        <f t="shared" si="144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2"/>
        <v>-3.5000000000000003E-2</v>
      </c>
      <c r="W309">
        <v>0</v>
      </c>
      <c r="Z309">
        <f t="shared" si="146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60"/>
        <v>0.3125</v>
      </c>
      <c r="E310">
        <f t="shared" si="149"/>
        <v>0.315</v>
      </c>
      <c r="F310">
        <f t="shared" si="158"/>
        <v>-2.5000000000000001E-3</v>
      </c>
      <c r="G310">
        <f t="shared" si="141"/>
        <v>0.36</v>
      </c>
      <c r="H310">
        <f t="shared" si="156"/>
        <v>0.38</v>
      </c>
      <c r="I310">
        <f t="shared" si="142"/>
        <v>-0.02</v>
      </c>
      <c r="J310">
        <f t="shared" si="155"/>
        <v>0.4</v>
      </c>
      <c r="K310" s="85">
        <f t="shared" si="136"/>
        <v>0.38</v>
      </c>
      <c r="L310">
        <f t="shared" si="161"/>
        <v>0.02</v>
      </c>
      <c r="M310">
        <f t="shared" si="143"/>
        <v>0.36</v>
      </c>
      <c r="N310">
        <f t="shared" si="147"/>
        <v>0.38</v>
      </c>
      <c r="O310">
        <f t="shared" si="153"/>
        <v>-0.02</v>
      </c>
      <c r="P310">
        <f t="shared" si="144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2"/>
        <v>-0.02</v>
      </c>
      <c r="W310">
        <v>0</v>
      </c>
      <c r="Z310">
        <f t="shared" si="146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60"/>
        <v>0.31</v>
      </c>
      <c r="E311">
        <f t="shared" si="149"/>
        <v>0.315</v>
      </c>
      <c r="F311">
        <f t="shared" si="158"/>
        <v>-5.0000000000000001E-3</v>
      </c>
      <c r="G311">
        <f t="shared" si="141"/>
        <v>0.36</v>
      </c>
      <c r="H311">
        <f t="shared" si="156"/>
        <v>0.38</v>
      </c>
      <c r="I311">
        <f t="shared" si="142"/>
        <v>-0.02</v>
      </c>
      <c r="J311">
        <f t="shared" si="155"/>
        <v>0.39500000000000002</v>
      </c>
      <c r="K311" s="85">
        <f t="shared" ref="K311:K363" si="163">K299+Y311+AA311</f>
        <v>0.38</v>
      </c>
      <c r="L311">
        <f t="shared" si="161"/>
        <v>1.4999999999999999E-2</v>
      </c>
      <c r="M311">
        <f t="shared" si="143"/>
        <v>0.36</v>
      </c>
      <c r="N311">
        <f t="shared" si="147"/>
        <v>0.38</v>
      </c>
      <c r="O311">
        <f t="shared" si="153"/>
        <v>-0.02</v>
      </c>
      <c r="P311">
        <f t="shared" si="144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2"/>
        <v>-0.02</v>
      </c>
      <c r="W311">
        <v>0</v>
      </c>
      <c r="Z311">
        <f t="shared" si="146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60"/>
        <v>0.28500000000000003</v>
      </c>
      <c r="E312">
        <f t="shared" si="149"/>
        <v>0.29000000000000004</v>
      </c>
      <c r="F312">
        <f t="shared" si="158"/>
        <v>-5.0000000000000001E-3</v>
      </c>
      <c r="G312">
        <f t="shared" si="141"/>
        <v>0.29000000000000004</v>
      </c>
      <c r="H312">
        <f t="shared" si="156"/>
        <v>0.33</v>
      </c>
      <c r="I312">
        <f t="shared" si="142"/>
        <v>-0.04</v>
      </c>
      <c r="J312">
        <f t="shared" si="155"/>
        <v>0.34500000000000003</v>
      </c>
      <c r="K312" s="85">
        <f t="shared" si="163"/>
        <v>0.33</v>
      </c>
      <c r="L312">
        <f t="shared" si="161"/>
        <v>1.4999999999999999E-2</v>
      </c>
      <c r="M312">
        <f t="shared" si="143"/>
        <v>0.31</v>
      </c>
      <c r="N312">
        <f t="shared" si="147"/>
        <v>0.33</v>
      </c>
      <c r="O312">
        <f t="shared" si="153"/>
        <v>-0.02</v>
      </c>
      <c r="P312">
        <f t="shared" si="144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2"/>
        <v>-0.02</v>
      </c>
      <c r="W312">
        <v>0</v>
      </c>
      <c r="Z312">
        <f t="shared" si="146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60"/>
        <v>0.34500000000000003</v>
      </c>
      <c r="E313">
        <f t="shared" si="149"/>
        <v>0.35000000000000003</v>
      </c>
      <c r="F313">
        <f t="shared" si="158"/>
        <v>-5.0000000000000001E-3</v>
      </c>
      <c r="G313">
        <f t="shared" si="141"/>
        <v>0.28500000000000003</v>
      </c>
      <c r="H313">
        <f t="shared" si="156"/>
        <v>0.37</v>
      </c>
      <c r="I313">
        <f t="shared" si="142"/>
        <v>-8.4999999999999992E-2</v>
      </c>
      <c r="J313">
        <f t="shared" si="155"/>
        <v>0.38</v>
      </c>
      <c r="K313" s="85">
        <f t="shared" si="163"/>
        <v>0.37</v>
      </c>
      <c r="L313">
        <f t="shared" si="161"/>
        <v>0.01</v>
      </c>
      <c r="M313">
        <f t="shared" si="143"/>
        <v>0.315</v>
      </c>
      <c r="N313">
        <f t="shared" si="147"/>
        <v>0.37</v>
      </c>
      <c r="O313">
        <f t="shared" si="153"/>
        <v>-5.5E-2</v>
      </c>
      <c r="P313">
        <f t="shared" si="144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2"/>
        <v>-5.5E-2</v>
      </c>
      <c r="W313">
        <v>0</v>
      </c>
      <c r="Z313">
        <f t="shared" si="146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60"/>
        <v>0.45</v>
      </c>
      <c r="E314">
        <f t="shared" si="149"/>
        <v>0.4</v>
      </c>
      <c r="F314">
        <f t="shared" si="158"/>
        <v>0.05</v>
      </c>
      <c r="G314">
        <f t="shared" si="141"/>
        <v>0.32500000000000007</v>
      </c>
      <c r="H314">
        <f t="shared" si="156"/>
        <v>0.49500000000000005</v>
      </c>
      <c r="I314">
        <f t="shared" si="142"/>
        <v>-0.16999999999999998</v>
      </c>
      <c r="J314">
        <f t="shared" si="155"/>
        <v>0.55500000000000005</v>
      </c>
      <c r="K314" s="85">
        <f t="shared" si="163"/>
        <v>0.49500000000000005</v>
      </c>
      <c r="L314">
        <f t="shared" si="161"/>
        <v>0.06</v>
      </c>
      <c r="M314">
        <f t="shared" si="143"/>
        <v>0.44500000000000006</v>
      </c>
      <c r="N314">
        <f t="shared" si="147"/>
        <v>0.49500000000000005</v>
      </c>
      <c r="O314">
        <f t="shared" si="153"/>
        <v>-0.05</v>
      </c>
      <c r="P314">
        <f t="shared" si="144"/>
        <v>0.45</v>
      </c>
      <c r="Q314">
        <f t="shared" ref="Q314:R318" si="164">E314</f>
        <v>0.4</v>
      </c>
      <c r="R314" s="107">
        <f t="shared" si="164"/>
        <v>0.05</v>
      </c>
      <c r="S314" s="107"/>
      <c r="T314" s="107"/>
      <c r="U314" s="107"/>
      <c r="V314">
        <v>-0.05</v>
      </c>
      <c r="W314">
        <v>0</v>
      </c>
      <c r="Z314">
        <f t="shared" si="146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60"/>
        <v>0.78500000000000003</v>
      </c>
      <c r="E315">
        <f t="shared" si="149"/>
        <v>0.73499999999999999</v>
      </c>
      <c r="F315">
        <f t="shared" si="158"/>
        <v>0.05</v>
      </c>
      <c r="G315">
        <f t="shared" si="141"/>
        <v>0.85</v>
      </c>
      <c r="H315">
        <f t="shared" si="156"/>
        <v>0.98</v>
      </c>
      <c r="I315">
        <f t="shared" si="142"/>
        <v>-0.13</v>
      </c>
      <c r="J315">
        <f t="shared" si="155"/>
        <v>1.1399999999999999</v>
      </c>
      <c r="K315" s="85">
        <f t="shared" si="163"/>
        <v>0.98</v>
      </c>
      <c r="L315">
        <f t="shared" si="161"/>
        <v>0.16</v>
      </c>
      <c r="M315">
        <f t="shared" si="143"/>
        <v>0.92999999999999994</v>
      </c>
      <c r="N315">
        <f t="shared" si="147"/>
        <v>0.98</v>
      </c>
      <c r="O315">
        <f t="shared" si="153"/>
        <v>-0.05</v>
      </c>
      <c r="P315">
        <f t="shared" si="144"/>
        <v>0.78500000000000003</v>
      </c>
      <c r="Q315">
        <f t="shared" si="164"/>
        <v>0.73499999999999999</v>
      </c>
      <c r="R315" s="103">
        <f t="shared" si="164"/>
        <v>0.05</v>
      </c>
      <c r="S315" s="103"/>
      <c r="T315" s="103"/>
      <c r="U315" s="103"/>
      <c r="V315">
        <v>-0.05</v>
      </c>
      <c r="W315">
        <v>0</v>
      </c>
      <c r="Z315">
        <f t="shared" si="146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60"/>
        <v>1.075</v>
      </c>
      <c r="E316">
        <f t="shared" si="149"/>
        <v>1.0249999999999999</v>
      </c>
      <c r="F316">
        <f t="shared" si="158"/>
        <v>0.05</v>
      </c>
      <c r="G316">
        <f t="shared" si="141"/>
        <v>1.35</v>
      </c>
      <c r="H316">
        <f t="shared" si="156"/>
        <v>1.6</v>
      </c>
      <c r="I316">
        <f t="shared" si="142"/>
        <v>-0.25</v>
      </c>
      <c r="J316">
        <f t="shared" si="155"/>
        <v>1.9400000000000002</v>
      </c>
      <c r="K316" s="85">
        <f t="shared" si="163"/>
        <v>1.6</v>
      </c>
      <c r="L316">
        <f t="shared" si="161"/>
        <v>0.34</v>
      </c>
      <c r="M316">
        <f t="shared" si="143"/>
        <v>1.4000000000000001</v>
      </c>
      <c r="N316">
        <f t="shared" si="147"/>
        <v>1.6</v>
      </c>
      <c r="O316">
        <f t="shared" si="153"/>
        <v>-0.2</v>
      </c>
      <c r="P316">
        <f t="shared" si="144"/>
        <v>1.075</v>
      </c>
      <c r="Q316">
        <f t="shared" si="164"/>
        <v>1.0249999999999999</v>
      </c>
      <c r="R316" s="103">
        <f t="shared" si="164"/>
        <v>0.05</v>
      </c>
      <c r="S316" s="103"/>
      <c r="T316" s="103"/>
      <c r="U316" s="103"/>
      <c r="V316">
        <v>-0.2</v>
      </c>
      <c r="W316">
        <v>0</v>
      </c>
      <c r="Z316">
        <f t="shared" si="146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60"/>
        <v>1.0649999999999999</v>
      </c>
      <c r="E317">
        <f t="shared" si="149"/>
        <v>1.0149999999999999</v>
      </c>
      <c r="F317">
        <f t="shared" si="158"/>
        <v>0.05</v>
      </c>
      <c r="G317">
        <f t="shared" si="141"/>
        <v>1.32</v>
      </c>
      <c r="H317">
        <f t="shared" si="156"/>
        <v>1.6</v>
      </c>
      <c r="I317">
        <f t="shared" si="142"/>
        <v>-0.28000000000000003</v>
      </c>
      <c r="J317">
        <f t="shared" si="155"/>
        <v>1.9400000000000002</v>
      </c>
      <c r="K317" s="85">
        <f t="shared" si="163"/>
        <v>1.6</v>
      </c>
      <c r="L317">
        <f t="shared" si="161"/>
        <v>0.34</v>
      </c>
      <c r="M317">
        <f t="shared" si="143"/>
        <v>1.4000000000000001</v>
      </c>
      <c r="N317">
        <f t="shared" si="147"/>
        <v>1.6</v>
      </c>
      <c r="O317">
        <f t="shared" si="153"/>
        <v>-0.2</v>
      </c>
      <c r="P317">
        <f t="shared" si="144"/>
        <v>1.0649999999999999</v>
      </c>
      <c r="Q317">
        <f t="shared" si="164"/>
        <v>1.0149999999999999</v>
      </c>
      <c r="R317" s="103">
        <f t="shared" si="164"/>
        <v>0.05</v>
      </c>
      <c r="S317" s="103"/>
      <c r="T317" s="103"/>
      <c r="U317" s="103"/>
      <c r="V317">
        <v>-0.2</v>
      </c>
      <c r="W317">
        <v>0</v>
      </c>
      <c r="Z317">
        <f t="shared" si="146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60"/>
        <v>0.55000000000000004</v>
      </c>
      <c r="E318">
        <f t="shared" si="149"/>
        <v>0.5</v>
      </c>
      <c r="F318">
        <f t="shared" si="158"/>
        <v>0.05</v>
      </c>
      <c r="G318">
        <f t="shared" si="141"/>
        <v>0.39499999999999996</v>
      </c>
      <c r="H318">
        <f t="shared" si="156"/>
        <v>0.56499999999999995</v>
      </c>
      <c r="I318">
        <f t="shared" si="142"/>
        <v>-0.16999999999999998</v>
      </c>
      <c r="J318">
        <f t="shared" si="155"/>
        <v>0.66499999999999992</v>
      </c>
      <c r="K318" s="85">
        <f t="shared" si="163"/>
        <v>0.56499999999999995</v>
      </c>
      <c r="L318">
        <f t="shared" si="161"/>
        <v>0.1</v>
      </c>
      <c r="M318">
        <f t="shared" si="143"/>
        <v>0.5149999999999999</v>
      </c>
      <c r="N318">
        <f t="shared" si="147"/>
        <v>0.56499999999999995</v>
      </c>
      <c r="O318">
        <f t="shared" si="153"/>
        <v>-0.05</v>
      </c>
      <c r="P318">
        <f t="shared" si="144"/>
        <v>0.55000000000000004</v>
      </c>
      <c r="Q318">
        <f t="shared" si="164"/>
        <v>0.5</v>
      </c>
      <c r="R318" s="103">
        <f t="shared" si="164"/>
        <v>0.05</v>
      </c>
      <c r="S318" s="103"/>
      <c r="T318" s="103"/>
      <c r="U318" s="103"/>
      <c r="V318">
        <v>-0.05</v>
      </c>
      <c r="W318">
        <v>0</v>
      </c>
      <c r="Z318">
        <f t="shared" si="146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60"/>
        <v>0.31</v>
      </c>
      <c r="E319">
        <f t="shared" si="149"/>
        <v>0.31</v>
      </c>
      <c r="F319">
        <f t="shared" si="158"/>
        <v>0</v>
      </c>
      <c r="G319">
        <f t="shared" si="141"/>
        <v>0.26500000000000001</v>
      </c>
      <c r="H319">
        <f t="shared" si="156"/>
        <v>0.35</v>
      </c>
      <c r="I319">
        <f t="shared" si="142"/>
        <v>-8.4999999999999992E-2</v>
      </c>
      <c r="J319">
        <f t="shared" si="155"/>
        <v>0.37</v>
      </c>
      <c r="K319" s="85">
        <f t="shared" si="163"/>
        <v>0.35</v>
      </c>
      <c r="L319">
        <f t="shared" si="161"/>
        <v>0.02</v>
      </c>
      <c r="M319">
        <f t="shared" si="143"/>
        <v>0.30499999999999999</v>
      </c>
      <c r="N319">
        <f t="shared" si="147"/>
        <v>0.35</v>
      </c>
      <c r="O319">
        <f t="shared" si="153"/>
        <v>-4.4999999999999998E-2</v>
      </c>
      <c r="P319">
        <f t="shared" si="144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5">VLOOKUP(MONTH(A319),tblMthAdj,4,FALSE)</f>
        <v>-4.4999999999999998E-2</v>
      </c>
      <c r="W319">
        <v>0</v>
      </c>
      <c r="Z319">
        <f t="shared" si="146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60"/>
        <v>0.29000000000000004</v>
      </c>
      <c r="E320">
        <f t="shared" si="149"/>
        <v>0.29000000000000004</v>
      </c>
      <c r="F320">
        <f t="shared" si="158"/>
        <v>0</v>
      </c>
      <c r="G320">
        <f t="shared" si="141"/>
        <v>0.23499999999999999</v>
      </c>
      <c r="H320">
        <f t="shared" si="156"/>
        <v>0.3</v>
      </c>
      <c r="I320">
        <f t="shared" si="142"/>
        <v>-6.5000000000000002E-2</v>
      </c>
      <c r="J320">
        <f t="shared" si="155"/>
        <v>0.32</v>
      </c>
      <c r="K320" s="85">
        <f t="shared" si="163"/>
        <v>0.3</v>
      </c>
      <c r="L320">
        <f t="shared" si="161"/>
        <v>0.02</v>
      </c>
      <c r="M320">
        <f t="shared" si="143"/>
        <v>0.26500000000000001</v>
      </c>
      <c r="N320">
        <f t="shared" si="147"/>
        <v>0.3</v>
      </c>
      <c r="O320">
        <f t="shared" si="153"/>
        <v>-3.5000000000000003E-2</v>
      </c>
      <c r="P320">
        <f t="shared" si="144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5"/>
        <v>-3.5000000000000003E-2</v>
      </c>
      <c r="W320">
        <v>0</v>
      </c>
      <c r="Z320">
        <f t="shared" si="146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60"/>
        <v>0.29750000000000004</v>
      </c>
      <c r="E321">
        <f t="shared" si="149"/>
        <v>0.30000000000000004</v>
      </c>
      <c r="F321">
        <f t="shared" si="158"/>
        <v>-2.5000000000000001E-3</v>
      </c>
      <c r="G321">
        <f t="shared" si="141"/>
        <v>0.28500000000000003</v>
      </c>
      <c r="H321">
        <f t="shared" si="156"/>
        <v>0.34</v>
      </c>
      <c r="I321">
        <f t="shared" si="142"/>
        <v>-5.5000000000000007E-2</v>
      </c>
      <c r="J321">
        <f t="shared" si="155"/>
        <v>0.36000000000000004</v>
      </c>
      <c r="K321" s="85">
        <f t="shared" si="163"/>
        <v>0.34</v>
      </c>
      <c r="L321">
        <f t="shared" si="161"/>
        <v>0.02</v>
      </c>
      <c r="M321">
        <f t="shared" si="143"/>
        <v>0.30500000000000005</v>
      </c>
      <c r="N321">
        <f t="shared" si="147"/>
        <v>0.34</v>
      </c>
      <c r="O321">
        <f t="shared" si="153"/>
        <v>-3.5000000000000003E-2</v>
      </c>
      <c r="P321">
        <f t="shared" si="144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5"/>
        <v>-3.5000000000000003E-2</v>
      </c>
      <c r="W321">
        <v>0</v>
      </c>
      <c r="Z321">
        <f t="shared" si="146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60"/>
        <v>0.3125</v>
      </c>
      <c r="E322">
        <f t="shared" si="149"/>
        <v>0.315</v>
      </c>
      <c r="F322">
        <f t="shared" si="158"/>
        <v>-2.5000000000000001E-3</v>
      </c>
      <c r="G322">
        <f t="shared" si="141"/>
        <v>0.36</v>
      </c>
      <c r="H322">
        <f t="shared" si="156"/>
        <v>0.38</v>
      </c>
      <c r="I322">
        <f t="shared" si="142"/>
        <v>-0.02</v>
      </c>
      <c r="J322">
        <f t="shared" si="155"/>
        <v>0.4</v>
      </c>
      <c r="K322" s="85">
        <f t="shared" si="163"/>
        <v>0.38</v>
      </c>
      <c r="L322">
        <f t="shared" si="161"/>
        <v>0.02</v>
      </c>
      <c r="M322">
        <f t="shared" si="143"/>
        <v>0.36</v>
      </c>
      <c r="N322">
        <f t="shared" si="147"/>
        <v>0.38</v>
      </c>
      <c r="O322">
        <f t="shared" si="153"/>
        <v>-0.02</v>
      </c>
      <c r="P322">
        <f t="shared" si="144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5"/>
        <v>-0.02</v>
      </c>
      <c r="W322">
        <v>0</v>
      </c>
      <c r="Z322">
        <f t="shared" si="146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60"/>
        <v>0.31</v>
      </c>
      <c r="E323">
        <f t="shared" si="149"/>
        <v>0.315</v>
      </c>
      <c r="F323">
        <f t="shared" si="158"/>
        <v>-5.0000000000000001E-3</v>
      </c>
      <c r="G323">
        <f t="shared" si="141"/>
        <v>0.36</v>
      </c>
      <c r="H323">
        <f t="shared" si="156"/>
        <v>0.38</v>
      </c>
      <c r="I323">
        <f t="shared" si="142"/>
        <v>-0.02</v>
      </c>
      <c r="J323">
        <f t="shared" si="155"/>
        <v>0.39500000000000002</v>
      </c>
      <c r="K323" s="85">
        <f t="shared" si="163"/>
        <v>0.38</v>
      </c>
      <c r="L323">
        <f t="shared" si="161"/>
        <v>1.4999999999999999E-2</v>
      </c>
      <c r="M323">
        <f t="shared" si="143"/>
        <v>0.36</v>
      </c>
      <c r="N323">
        <f t="shared" si="147"/>
        <v>0.38</v>
      </c>
      <c r="O323">
        <f t="shared" si="153"/>
        <v>-0.02</v>
      </c>
      <c r="P323">
        <f t="shared" si="144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5"/>
        <v>-0.02</v>
      </c>
      <c r="W323">
        <v>0</v>
      </c>
      <c r="Z323">
        <f t="shared" si="146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60"/>
        <v>0.28500000000000003</v>
      </c>
      <c r="E324">
        <f t="shared" si="149"/>
        <v>0.29000000000000004</v>
      </c>
      <c r="F324">
        <f t="shared" si="158"/>
        <v>-5.0000000000000001E-3</v>
      </c>
      <c r="G324">
        <f t="shared" si="141"/>
        <v>0.29000000000000004</v>
      </c>
      <c r="H324">
        <f t="shared" si="156"/>
        <v>0.33</v>
      </c>
      <c r="I324">
        <f t="shared" si="142"/>
        <v>-0.04</v>
      </c>
      <c r="J324">
        <f t="shared" si="155"/>
        <v>0.34500000000000003</v>
      </c>
      <c r="K324" s="85">
        <f t="shared" si="163"/>
        <v>0.33</v>
      </c>
      <c r="L324">
        <f t="shared" si="161"/>
        <v>1.4999999999999999E-2</v>
      </c>
      <c r="M324">
        <f t="shared" si="143"/>
        <v>0.31</v>
      </c>
      <c r="N324">
        <f t="shared" si="147"/>
        <v>0.33</v>
      </c>
      <c r="O324">
        <f t="shared" si="153"/>
        <v>-0.02</v>
      </c>
      <c r="P324">
        <f t="shared" si="144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5"/>
        <v>-0.02</v>
      </c>
      <c r="W324">
        <v>0</v>
      </c>
      <c r="Z324">
        <f t="shared" si="146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60"/>
        <v>0.34500000000000003</v>
      </c>
      <c r="E325">
        <f t="shared" si="149"/>
        <v>0.35000000000000003</v>
      </c>
      <c r="F325">
        <f t="shared" si="158"/>
        <v>-5.0000000000000001E-3</v>
      </c>
      <c r="G325">
        <f t="shared" si="141"/>
        <v>0.28500000000000003</v>
      </c>
      <c r="H325">
        <f t="shared" si="156"/>
        <v>0.37</v>
      </c>
      <c r="I325">
        <f t="shared" si="142"/>
        <v>-8.4999999999999992E-2</v>
      </c>
      <c r="J325">
        <f t="shared" si="155"/>
        <v>0.38</v>
      </c>
      <c r="K325" s="85">
        <f t="shared" si="163"/>
        <v>0.37</v>
      </c>
      <c r="L325">
        <f t="shared" si="161"/>
        <v>0.01</v>
      </c>
      <c r="M325">
        <f t="shared" si="143"/>
        <v>0.315</v>
      </c>
      <c r="N325">
        <f t="shared" si="147"/>
        <v>0.37</v>
      </c>
      <c r="O325">
        <f t="shared" si="153"/>
        <v>-5.5E-2</v>
      </c>
      <c r="P325">
        <f t="shared" si="144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5"/>
        <v>-5.5E-2</v>
      </c>
      <c r="W325">
        <v>0</v>
      </c>
      <c r="Z325">
        <f t="shared" si="146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60"/>
        <v>0.45</v>
      </c>
      <c r="E326">
        <f t="shared" si="149"/>
        <v>0.4</v>
      </c>
      <c r="F326">
        <f t="shared" si="158"/>
        <v>0.05</v>
      </c>
      <c r="G326">
        <f t="shared" si="141"/>
        <v>0.32500000000000007</v>
      </c>
      <c r="H326">
        <f t="shared" si="156"/>
        <v>0.49500000000000005</v>
      </c>
      <c r="I326">
        <f t="shared" si="142"/>
        <v>-0.16999999999999998</v>
      </c>
      <c r="J326">
        <f t="shared" ref="J326:J357" si="166">K326+L326</f>
        <v>0.55500000000000005</v>
      </c>
      <c r="K326" s="85">
        <f t="shared" si="163"/>
        <v>0.49500000000000005</v>
      </c>
      <c r="L326">
        <f t="shared" si="161"/>
        <v>0.06</v>
      </c>
      <c r="M326">
        <f t="shared" si="143"/>
        <v>0.44500000000000006</v>
      </c>
      <c r="N326">
        <f t="shared" si="147"/>
        <v>0.49500000000000005</v>
      </c>
      <c r="O326">
        <f t="shared" si="153"/>
        <v>-0.05</v>
      </c>
      <c r="P326">
        <f t="shared" si="144"/>
        <v>0.45</v>
      </c>
      <c r="Q326">
        <f t="shared" ref="Q326:R330" si="167">E326</f>
        <v>0.4</v>
      </c>
      <c r="R326" s="107">
        <f t="shared" si="167"/>
        <v>0.05</v>
      </c>
      <c r="S326" s="107"/>
      <c r="T326" s="107"/>
      <c r="U326" s="107"/>
      <c r="V326">
        <v>-0.05</v>
      </c>
      <c r="W326">
        <v>0</v>
      </c>
      <c r="Z326">
        <f t="shared" si="146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60"/>
        <v>0.78500000000000003</v>
      </c>
      <c r="E327">
        <f t="shared" si="149"/>
        <v>0.73499999999999999</v>
      </c>
      <c r="F327">
        <f t="shared" si="158"/>
        <v>0.05</v>
      </c>
      <c r="G327">
        <f t="shared" si="141"/>
        <v>0.85</v>
      </c>
      <c r="H327">
        <f t="shared" si="156"/>
        <v>0.98</v>
      </c>
      <c r="I327">
        <f t="shared" si="142"/>
        <v>-0.13</v>
      </c>
      <c r="J327">
        <f t="shared" si="166"/>
        <v>1.1399999999999999</v>
      </c>
      <c r="K327" s="85">
        <f t="shared" si="163"/>
        <v>0.98</v>
      </c>
      <c r="L327">
        <f t="shared" si="161"/>
        <v>0.16</v>
      </c>
      <c r="M327">
        <f t="shared" si="143"/>
        <v>0.92999999999999994</v>
      </c>
      <c r="N327">
        <f t="shared" si="147"/>
        <v>0.98</v>
      </c>
      <c r="O327">
        <f t="shared" si="153"/>
        <v>-0.05</v>
      </c>
      <c r="P327">
        <f t="shared" si="144"/>
        <v>0.78500000000000003</v>
      </c>
      <c r="Q327">
        <f t="shared" si="167"/>
        <v>0.73499999999999999</v>
      </c>
      <c r="R327" s="103">
        <f t="shared" si="167"/>
        <v>0.05</v>
      </c>
      <c r="S327" s="103"/>
      <c r="T327" s="103"/>
      <c r="U327" s="103"/>
      <c r="V327">
        <v>-0.05</v>
      </c>
      <c r="W327">
        <v>0</v>
      </c>
      <c r="Z327">
        <f t="shared" si="146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60"/>
        <v>1.075</v>
      </c>
      <c r="E328">
        <f t="shared" si="149"/>
        <v>1.0249999999999999</v>
      </c>
      <c r="F328">
        <f t="shared" si="158"/>
        <v>0.05</v>
      </c>
      <c r="G328">
        <f t="shared" si="141"/>
        <v>1.35</v>
      </c>
      <c r="H328">
        <f t="shared" si="156"/>
        <v>1.6</v>
      </c>
      <c r="I328">
        <f t="shared" si="142"/>
        <v>-0.25</v>
      </c>
      <c r="J328">
        <f t="shared" si="166"/>
        <v>1.9400000000000002</v>
      </c>
      <c r="K328" s="85">
        <f t="shared" si="163"/>
        <v>1.6</v>
      </c>
      <c r="L328">
        <f t="shared" si="161"/>
        <v>0.34</v>
      </c>
      <c r="M328">
        <f t="shared" si="143"/>
        <v>1.4000000000000001</v>
      </c>
      <c r="N328">
        <f t="shared" si="147"/>
        <v>1.6</v>
      </c>
      <c r="O328">
        <f t="shared" si="153"/>
        <v>-0.2</v>
      </c>
      <c r="P328">
        <f t="shared" si="144"/>
        <v>1.075</v>
      </c>
      <c r="Q328">
        <f t="shared" si="167"/>
        <v>1.0249999999999999</v>
      </c>
      <c r="R328" s="103">
        <f t="shared" si="167"/>
        <v>0.05</v>
      </c>
      <c r="S328" s="103"/>
      <c r="T328" s="103"/>
      <c r="U328" s="103"/>
      <c r="V328">
        <v>-0.2</v>
      </c>
      <c r="W328">
        <v>0</v>
      </c>
      <c r="Z328">
        <f t="shared" si="146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60"/>
        <v>1.0649999999999999</v>
      </c>
      <c r="E329">
        <f t="shared" si="149"/>
        <v>1.0149999999999999</v>
      </c>
      <c r="F329">
        <f t="shared" si="158"/>
        <v>0.05</v>
      </c>
      <c r="G329">
        <f t="shared" si="141"/>
        <v>1.32</v>
      </c>
      <c r="H329">
        <f t="shared" si="156"/>
        <v>1.6</v>
      </c>
      <c r="I329">
        <f t="shared" si="142"/>
        <v>-0.28000000000000003</v>
      </c>
      <c r="J329">
        <f t="shared" si="166"/>
        <v>1.9400000000000002</v>
      </c>
      <c r="K329" s="85">
        <f t="shared" si="163"/>
        <v>1.6</v>
      </c>
      <c r="L329">
        <f t="shared" si="161"/>
        <v>0.34</v>
      </c>
      <c r="M329">
        <f t="shared" si="143"/>
        <v>1.4000000000000001</v>
      </c>
      <c r="N329">
        <f t="shared" si="147"/>
        <v>1.6</v>
      </c>
      <c r="O329">
        <f t="shared" si="153"/>
        <v>-0.2</v>
      </c>
      <c r="P329">
        <f t="shared" si="144"/>
        <v>1.0649999999999999</v>
      </c>
      <c r="Q329">
        <f t="shared" si="167"/>
        <v>1.0149999999999999</v>
      </c>
      <c r="R329" s="103">
        <f t="shared" si="167"/>
        <v>0.05</v>
      </c>
      <c r="S329" s="103"/>
      <c r="T329" s="103"/>
      <c r="U329" s="103"/>
      <c r="V329">
        <v>-0.2</v>
      </c>
      <c r="W329">
        <v>0</v>
      </c>
      <c r="Z329">
        <f t="shared" si="146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60"/>
        <v>0.55000000000000004</v>
      </c>
      <c r="E330">
        <f t="shared" si="149"/>
        <v>0.5</v>
      </c>
      <c r="F330">
        <f t="shared" si="158"/>
        <v>0.05</v>
      </c>
      <c r="G330">
        <f t="shared" ref="G330:G363" si="168">H330+I330</f>
        <v>0.39499999999999996</v>
      </c>
      <c r="H330">
        <f t="shared" si="156"/>
        <v>0.56499999999999995</v>
      </c>
      <c r="I330">
        <f t="shared" ref="I330:I363" si="169">O330+Z330</f>
        <v>-0.16999999999999998</v>
      </c>
      <c r="J330">
        <f t="shared" si="166"/>
        <v>0.66499999999999992</v>
      </c>
      <c r="K330" s="85">
        <f t="shared" si="163"/>
        <v>0.56499999999999995</v>
      </c>
      <c r="L330">
        <f t="shared" si="161"/>
        <v>0.1</v>
      </c>
      <c r="M330">
        <f t="shared" ref="M330:M363" si="170">N330+O330</f>
        <v>0.5149999999999999</v>
      </c>
      <c r="N330">
        <f t="shared" si="147"/>
        <v>0.56499999999999995</v>
      </c>
      <c r="O330">
        <f t="shared" si="153"/>
        <v>-0.05</v>
      </c>
      <c r="P330">
        <f t="shared" ref="P330:P363" si="171">Q330+R330</f>
        <v>0.55000000000000004</v>
      </c>
      <c r="Q330">
        <f t="shared" si="167"/>
        <v>0.5</v>
      </c>
      <c r="R330" s="103">
        <f t="shared" si="167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2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60"/>
        <v>0.31</v>
      </c>
      <c r="E331">
        <f t="shared" si="149"/>
        <v>0.31</v>
      </c>
      <c r="F331">
        <f t="shared" si="158"/>
        <v>0</v>
      </c>
      <c r="G331">
        <f t="shared" si="168"/>
        <v>0.26500000000000001</v>
      </c>
      <c r="H331">
        <f t="shared" si="156"/>
        <v>0.35</v>
      </c>
      <c r="I331">
        <f t="shared" si="169"/>
        <v>-8.4999999999999992E-2</v>
      </c>
      <c r="J331">
        <f t="shared" si="166"/>
        <v>0.37</v>
      </c>
      <c r="K331" s="85">
        <f t="shared" si="163"/>
        <v>0.35</v>
      </c>
      <c r="L331">
        <f t="shared" si="161"/>
        <v>0.02</v>
      </c>
      <c r="M331">
        <f t="shared" si="170"/>
        <v>0.30499999999999999</v>
      </c>
      <c r="N331">
        <f t="shared" si="147"/>
        <v>0.35</v>
      </c>
      <c r="O331">
        <f t="shared" si="153"/>
        <v>-4.4999999999999998E-2</v>
      </c>
      <c r="P331">
        <f t="shared" si="171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3">VLOOKUP(MONTH(A331),tblMthAdj,4,FALSE)</f>
        <v>-4.4999999999999998E-2</v>
      </c>
      <c r="W331">
        <v>0</v>
      </c>
      <c r="Z331">
        <f t="shared" si="172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60"/>
        <v>0.29000000000000004</v>
      </c>
      <c r="E332">
        <f t="shared" si="149"/>
        <v>0.29000000000000004</v>
      </c>
      <c r="F332">
        <f t="shared" si="158"/>
        <v>0</v>
      </c>
      <c r="G332">
        <f t="shared" si="168"/>
        <v>0.23499999999999999</v>
      </c>
      <c r="H332">
        <f t="shared" si="156"/>
        <v>0.3</v>
      </c>
      <c r="I332">
        <f t="shared" si="169"/>
        <v>-6.5000000000000002E-2</v>
      </c>
      <c r="J332">
        <f t="shared" si="166"/>
        <v>0.32</v>
      </c>
      <c r="K332" s="85">
        <f t="shared" si="163"/>
        <v>0.3</v>
      </c>
      <c r="L332">
        <f t="shared" si="161"/>
        <v>0.02</v>
      </c>
      <c r="M332">
        <f t="shared" si="170"/>
        <v>0.26500000000000001</v>
      </c>
      <c r="N332">
        <f t="shared" si="147"/>
        <v>0.3</v>
      </c>
      <c r="O332">
        <f t="shared" si="153"/>
        <v>-3.5000000000000003E-2</v>
      </c>
      <c r="P332">
        <f t="shared" si="171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3"/>
        <v>-3.5000000000000003E-2</v>
      </c>
      <c r="W332">
        <v>0</v>
      </c>
      <c r="Z332">
        <f t="shared" si="172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60"/>
        <v>0.29750000000000004</v>
      </c>
      <c r="E333">
        <f t="shared" si="149"/>
        <v>0.30000000000000004</v>
      </c>
      <c r="F333">
        <f t="shared" si="158"/>
        <v>-2.5000000000000001E-3</v>
      </c>
      <c r="G333">
        <f t="shared" si="168"/>
        <v>0.28500000000000003</v>
      </c>
      <c r="H333">
        <f t="shared" si="156"/>
        <v>0.34</v>
      </c>
      <c r="I333">
        <f t="shared" si="169"/>
        <v>-5.5000000000000007E-2</v>
      </c>
      <c r="J333">
        <f t="shared" si="166"/>
        <v>0.36000000000000004</v>
      </c>
      <c r="K333" s="85">
        <f t="shared" si="163"/>
        <v>0.34</v>
      </c>
      <c r="L333">
        <f t="shared" si="161"/>
        <v>0.02</v>
      </c>
      <c r="M333">
        <f t="shared" si="170"/>
        <v>0.30500000000000005</v>
      </c>
      <c r="N333">
        <f t="shared" si="147"/>
        <v>0.34</v>
      </c>
      <c r="O333">
        <f t="shared" si="153"/>
        <v>-3.5000000000000003E-2</v>
      </c>
      <c r="P333">
        <f t="shared" si="171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3"/>
        <v>-3.5000000000000003E-2</v>
      </c>
      <c r="W333">
        <v>0</v>
      </c>
      <c r="Z333">
        <f t="shared" si="172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60"/>
        <v>0.3125</v>
      </c>
      <c r="E334">
        <f t="shared" si="149"/>
        <v>0.315</v>
      </c>
      <c r="F334">
        <f t="shared" si="158"/>
        <v>-2.5000000000000001E-3</v>
      </c>
      <c r="G334">
        <f t="shared" si="168"/>
        <v>0.36</v>
      </c>
      <c r="H334">
        <f t="shared" si="156"/>
        <v>0.38</v>
      </c>
      <c r="I334">
        <f t="shared" si="169"/>
        <v>-0.02</v>
      </c>
      <c r="J334">
        <f t="shared" si="166"/>
        <v>0.4</v>
      </c>
      <c r="K334" s="85">
        <f t="shared" si="163"/>
        <v>0.38</v>
      </c>
      <c r="L334">
        <f t="shared" si="161"/>
        <v>0.02</v>
      </c>
      <c r="M334">
        <f t="shared" si="170"/>
        <v>0.36</v>
      </c>
      <c r="N334">
        <f t="shared" ref="N334:N363" si="174">K334</f>
        <v>0.38</v>
      </c>
      <c r="O334">
        <f t="shared" si="153"/>
        <v>-0.02</v>
      </c>
      <c r="P334">
        <f t="shared" si="171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3"/>
        <v>-0.02</v>
      </c>
      <c r="W334">
        <v>0</v>
      </c>
      <c r="Z334">
        <f t="shared" si="172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60"/>
        <v>0.31</v>
      </c>
      <c r="E335">
        <f t="shared" si="149"/>
        <v>0.315</v>
      </c>
      <c r="F335">
        <f t="shared" si="158"/>
        <v>-5.0000000000000001E-3</v>
      </c>
      <c r="G335">
        <f t="shared" si="168"/>
        <v>0.36</v>
      </c>
      <c r="H335">
        <f t="shared" si="156"/>
        <v>0.38</v>
      </c>
      <c r="I335">
        <f t="shared" si="169"/>
        <v>-0.02</v>
      </c>
      <c r="J335">
        <f t="shared" si="166"/>
        <v>0.39500000000000002</v>
      </c>
      <c r="K335" s="85">
        <f t="shared" si="163"/>
        <v>0.38</v>
      </c>
      <c r="L335">
        <f t="shared" si="161"/>
        <v>1.4999999999999999E-2</v>
      </c>
      <c r="M335">
        <f t="shared" si="170"/>
        <v>0.36</v>
      </c>
      <c r="N335">
        <f t="shared" si="174"/>
        <v>0.38</v>
      </c>
      <c r="O335">
        <f t="shared" si="153"/>
        <v>-0.02</v>
      </c>
      <c r="P335">
        <f t="shared" si="171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3"/>
        <v>-0.02</v>
      </c>
      <c r="W335">
        <v>0</v>
      </c>
      <c r="Z335">
        <f t="shared" si="172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60"/>
        <v>0.28500000000000003</v>
      </c>
      <c r="E336">
        <f t="shared" si="149"/>
        <v>0.29000000000000004</v>
      </c>
      <c r="F336">
        <f t="shared" si="158"/>
        <v>-5.0000000000000001E-3</v>
      </c>
      <c r="G336">
        <f t="shared" si="168"/>
        <v>0.29000000000000004</v>
      </c>
      <c r="H336">
        <f t="shared" si="156"/>
        <v>0.33</v>
      </c>
      <c r="I336">
        <f t="shared" si="169"/>
        <v>-0.04</v>
      </c>
      <c r="J336">
        <f t="shared" si="166"/>
        <v>0.34500000000000003</v>
      </c>
      <c r="K336" s="85">
        <f t="shared" si="163"/>
        <v>0.33</v>
      </c>
      <c r="L336">
        <f t="shared" si="161"/>
        <v>1.4999999999999999E-2</v>
      </c>
      <c r="M336">
        <f t="shared" si="170"/>
        <v>0.31</v>
      </c>
      <c r="N336">
        <f t="shared" si="174"/>
        <v>0.33</v>
      </c>
      <c r="O336">
        <f t="shared" si="153"/>
        <v>-0.02</v>
      </c>
      <c r="P336">
        <f t="shared" si="171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3"/>
        <v>-0.02</v>
      </c>
      <c r="W336">
        <v>0</v>
      </c>
      <c r="Z336">
        <f t="shared" si="172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60"/>
        <v>0.34500000000000003</v>
      </c>
      <c r="E337">
        <f t="shared" ref="E337:E363" si="175">E325+X337</f>
        <v>0.35000000000000003</v>
      </c>
      <c r="F337">
        <f t="shared" si="158"/>
        <v>-5.0000000000000001E-3</v>
      </c>
      <c r="G337">
        <f t="shared" si="168"/>
        <v>0.28500000000000003</v>
      </c>
      <c r="H337">
        <f t="shared" si="156"/>
        <v>0.37</v>
      </c>
      <c r="I337">
        <f t="shared" si="169"/>
        <v>-8.4999999999999992E-2</v>
      </c>
      <c r="J337">
        <f t="shared" si="166"/>
        <v>0.38</v>
      </c>
      <c r="K337" s="85">
        <f t="shared" si="163"/>
        <v>0.37</v>
      </c>
      <c r="L337">
        <f t="shared" si="161"/>
        <v>0.01</v>
      </c>
      <c r="M337">
        <f t="shared" si="170"/>
        <v>0.315</v>
      </c>
      <c r="N337">
        <f t="shared" si="174"/>
        <v>0.37</v>
      </c>
      <c r="O337">
        <f t="shared" si="153"/>
        <v>-5.5E-2</v>
      </c>
      <c r="P337">
        <f t="shared" si="171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3"/>
        <v>-5.5E-2</v>
      </c>
      <c r="W337">
        <v>0</v>
      </c>
      <c r="Z337">
        <f t="shared" si="172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60"/>
        <v>0.45</v>
      </c>
      <c r="E338">
        <f t="shared" si="175"/>
        <v>0.4</v>
      </c>
      <c r="F338">
        <f t="shared" si="158"/>
        <v>0.05</v>
      </c>
      <c r="G338">
        <f t="shared" si="168"/>
        <v>0.32500000000000007</v>
      </c>
      <c r="H338">
        <f t="shared" si="156"/>
        <v>0.49500000000000005</v>
      </c>
      <c r="I338">
        <f t="shared" si="169"/>
        <v>-0.16999999999999998</v>
      </c>
      <c r="J338">
        <f t="shared" si="166"/>
        <v>0.55500000000000005</v>
      </c>
      <c r="K338" s="85">
        <f t="shared" si="163"/>
        <v>0.49500000000000005</v>
      </c>
      <c r="L338">
        <f t="shared" si="161"/>
        <v>0.06</v>
      </c>
      <c r="M338">
        <f t="shared" si="170"/>
        <v>0.44500000000000006</v>
      </c>
      <c r="N338">
        <f t="shared" si="174"/>
        <v>0.49500000000000005</v>
      </c>
      <c r="O338">
        <f t="shared" si="153"/>
        <v>-0.05</v>
      </c>
      <c r="P338">
        <f t="shared" si="171"/>
        <v>0.45</v>
      </c>
      <c r="Q338">
        <f t="shared" ref="Q338:R342" si="176">E338</f>
        <v>0.4</v>
      </c>
      <c r="R338" s="107">
        <f t="shared" si="176"/>
        <v>0.05</v>
      </c>
      <c r="S338" s="107"/>
      <c r="T338" s="107"/>
      <c r="U338" s="107"/>
      <c r="V338">
        <v>-0.05</v>
      </c>
      <c r="W338">
        <v>0</v>
      </c>
      <c r="Z338">
        <f t="shared" si="172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60"/>
        <v>0.78500000000000003</v>
      </c>
      <c r="E339">
        <f t="shared" si="175"/>
        <v>0.73499999999999999</v>
      </c>
      <c r="F339">
        <f t="shared" si="158"/>
        <v>0.05</v>
      </c>
      <c r="G339">
        <f t="shared" si="168"/>
        <v>0.85</v>
      </c>
      <c r="H339">
        <f t="shared" si="156"/>
        <v>0.98</v>
      </c>
      <c r="I339">
        <f t="shared" si="169"/>
        <v>-0.13</v>
      </c>
      <c r="J339">
        <f t="shared" si="166"/>
        <v>1.1399999999999999</v>
      </c>
      <c r="K339" s="85">
        <f t="shared" si="163"/>
        <v>0.98</v>
      </c>
      <c r="L339">
        <f t="shared" ref="L339:L363" si="177">L327</f>
        <v>0.16</v>
      </c>
      <c r="M339">
        <f t="shared" si="170"/>
        <v>0.92999999999999994</v>
      </c>
      <c r="N339">
        <f t="shared" si="174"/>
        <v>0.98</v>
      </c>
      <c r="O339">
        <f t="shared" si="153"/>
        <v>-0.05</v>
      </c>
      <c r="P339">
        <f t="shared" si="171"/>
        <v>0.78500000000000003</v>
      </c>
      <c r="Q339">
        <f t="shared" si="176"/>
        <v>0.73499999999999999</v>
      </c>
      <c r="R339" s="103">
        <f t="shared" si="176"/>
        <v>0.05</v>
      </c>
      <c r="S339" s="103"/>
      <c r="T339" s="103"/>
      <c r="U339" s="103"/>
      <c r="V339">
        <v>-0.05</v>
      </c>
      <c r="W339">
        <v>0</v>
      </c>
      <c r="Z339">
        <f t="shared" si="172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60"/>
        <v>1.075</v>
      </c>
      <c r="E340">
        <f t="shared" si="175"/>
        <v>1.0249999999999999</v>
      </c>
      <c r="F340">
        <f t="shared" si="158"/>
        <v>0.05</v>
      </c>
      <c r="G340">
        <f t="shared" si="168"/>
        <v>1.35</v>
      </c>
      <c r="H340">
        <f t="shared" si="156"/>
        <v>1.6</v>
      </c>
      <c r="I340">
        <f t="shared" si="169"/>
        <v>-0.25</v>
      </c>
      <c r="J340">
        <f t="shared" si="166"/>
        <v>1.9400000000000002</v>
      </c>
      <c r="K340" s="85">
        <f t="shared" si="163"/>
        <v>1.6</v>
      </c>
      <c r="L340">
        <f t="shared" si="177"/>
        <v>0.34</v>
      </c>
      <c r="M340">
        <f t="shared" si="170"/>
        <v>1.4000000000000001</v>
      </c>
      <c r="N340">
        <f t="shared" si="174"/>
        <v>1.6</v>
      </c>
      <c r="O340">
        <f t="shared" si="153"/>
        <v>-0.2</v>
      </c>
      <c r="P340">
        <f t="shared" si="171"/>
        <v>1.075</v>
      </c>
      <c r="Q340">
        <f t="shared" si="176"/>
        <v>1.0249999999999999</v>
      </c>
      <c r="R340" s="103">
        <f t="shared" si="176"/>
        <v>0.05</v>
      </c>
      <c r="S340" s="103"/>
      <c r="T340" s="103"/>
      <c r="U340" s="103"/>
      <c r="V340">
        <v>-0.2</v>
      </c>
      <c r="W340">
        <v>0</v>
      </c>
      <c r="Z340">
        <f t="shared" si="172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60"/>
        <v>1.0649999999999999</v>
      </c>
      <c r="E341">
        <f t="shared" si="175"/>
        <v>1.0149999999999999</v>
      </c>
      <c r="F341">
        <f t="shared" si="158"/>
        <v>0.05</v>
      </c>
      <c r="G341">
        <f t="shared" si="168"/>
        <v>1.32</v>
      </c>
      <c r="H341">
        <f t="shared" si="156"/>
        <v>1.6</v>
      </c>
      <c r="I341">
        <f t="shared" si="169"/>
        <v>-0.28000000000000003</v>
      </c>
      <c r="J341">
        <f t="shared" si="166"/>
        <v>1.9400000000000002</v>
      </c>
      <c r="K341" s="85">
        <f t="shared" si="163"/>
        <v>1.6</v>
      </c>
      <c r="L341">
        <f t="shared" si="177"/>
        <v>0.34</v>
      </c>
      <c r="M341">
        <f t="shared" si="170"/>
        <v>1.4000000000000001</v>
      </c>
      <c r="N341">
        <f t="shared" si="174"/>
        <v>1.6</v>
      </c>
      <c r="O341">
        <f t="shared" si="153"/>
        <v>-0.2</v>
      </c>
      <c r="P341">
        <f t="shared" si="171"/>
        <v>1.0649999999999999</v>
      </c>
      <c r="Q341">
        <f t="shared" si="176"/>
        <v>1.0149999999999999</v>
      </c>
      <c r="R341" s="103">
        <f t="shared" si="176"/>
        <v>0.05</v>
      </c>
      <c r="S341" s="103"/>
      <c r="T341" s="103"/>
      <c r="U341" s="103"/>
      <c r="V341">
        <v>-0.2</v>
      </c>
      <c r="W341">
        <v>0</v>
      </c>
      <c r="Z341">
        <f t="shared" si="172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60"/>
        <v>0.55000000000000004</v>
      </c>
      <c r="E342">
        <f t="shared" si="175"/>
        <v>0.5</v>
      </c>
      <c r="F342">
        <f t="shared" si="158"/>
        <v>0.05</v>
      </c>
      <c r="G342">
        <f t="shared" si="168"/>
        <v>0.39499999999999996</v>
      </c>
      <c r="H342">
        <f t="shared" si="156"/>
        <v>0.56499999999999995</v>
      </c>
      <c r="I342">
        <f t="shared" si="169"/>
        <v>-0.16999999999999998</v>
      </c>
      <c r="J342">
        <f t="shared" si="166"/>
        <v>0.66499999999999992</v>
      </c>
      <c r="K342" s="85">
        <f t="shared" si="163"/>
        <v>0.56499999999999995</v>
      </c>
      <c r="L342">
        <f t="shared" si="177"/>
        <v>0.1</v>
      </c>
      <c r="M342">
        <f t="shared" si="170"/>
        <v>0.5149999999999999</v>
      </c>
      <c r="N342">
        <f t="shared" si="174"/>
        <v>0.56499999999999995</v>
      </c>
      <c r="O342">
        <f t="shared" si="153"/>
        <v>-0.05</v>
      </c>
      <c r="P342">
        <f t="shared" si="171"/>
        <v>0.55000000000000004</v>
      </c>
      <c r="Q342">
        <f t="shared" si="176"/>
        <v>0.5</v>
      </c>
      <c r="R342" s="103">
        <f t="shared" si="176"/>
        <v>0.05</v>
      </c>
      <c r="S342" s="103"/>
      <c r="T342" s="103"/>
      <c r="U342" s="103"/>
      <c r="V342">
        <v>-0.05</v>
      </c>
      <c r="W342">
        <v>0</v>
      </c>
      <c r="Z342">
        <f t="shared" si="172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60"/>
        <v>0.31</v>
      </c>
      <c r="E343">
        <f t="shared" si="175"/>
        <v>0.31</v>
      </c>
      <c r="F343">
        <f t="shared" si="158"/>
        <v>0</v>
      </c>
      <c r="G343">
        <f t="shared" si="168"/>
        <v>0.26500000000000001</v>
      </c>
      <c r="H343">
        <f t="shared" si="156"/>
        <v>0.35</v>
      </c>
      <c r="I343">
        <f t="shared" si="169"/>
        <v>-8.4999999999999992E-2</v>
      </c>
      <c r="J343">
        <f t="shared" si="166"/>
        <v>0.37</v>
      </c>
      <c r="K343" s="85">
        <f t="shared" si="163"/>
        <v>0.35</v>
      </c>
      <c r="L343">
        <f t="shared" si="177"/>
        <v>0.02</v>
      </c>
      <c r="M343">
        <f t="shared" si="170"/>
        <v>0.30499999999999999</v>
      </c>
      <c r="N343">
        <f t="shared" si="174"/>
        <v>0.35</v>
      </c>
      <c r="O343">
        <f t="shared" si="153"/>
        <v>-4.4999999999999998E-2</v>
      </c>
      <c r="P343">
        <f t="shared" si="171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8">VLOOKUP(MONTH(A343),tblMthAdj,4,FALSE)</f>
        <v>-4.4999999999999998E-2</v>
      </c>
      <c r="W343">
        <v>0</v>
      </c>
      <c r="Z343">
        <f t="shared" si="172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60"/>
        <v>0.29000000000000004</v>
      </c>
      <c r="E344">
        <f t="shared" si="175"/>
        <v>0.29000000000000004</v>
      </c>
      <c r="F344">
        <f t="shared" si="158"/>
        <v>0</v>
      </c>
      <c r="G344">
        <f t="shared" si="168"/>
        <v>0.23499999999999999</v>
      </c>
      <c r="H344">
        <f t="shared" si="156"/>
        <v>0.3</v>
      </c>
      <c r="I344">
        <f t="shared" si="169"/>
        <v>-6.5000000000000002E-2</v>
      </c>
      <c r="J344">
        <f t="shared" si="166"/>
        <v>0.32</v>
      </c>
      <c r="K344" s="85">
        <f t="shared" si="163"/>
        <v>0.3</v>
      </c>
      <c r="L344">
        <f t="shared" si="177"/>
        <v>0.02</v>
      </c>
      <c r="M344">
        <f t="shared" si="170"/>
        <v>0.26500000000000001</v>
      </c>
      <c r="N344">
        <f t="shared" si="174"/>
        <v>0.3</v>
      </c>
      <c r="O344">
        <f t="shared" si="153"/>
        <v>-3.5000000000000003E-2</v>
      </c>
      <c r="P344">
        <f t="shared" si="171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8"/>
        <v>-3.5000000000000003E-2</v>
      </c>
      <c r="W344">
        <v>0</v>
      </c>
      <c r="Z344">
        <f t="shared" si="172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60"/>
        <v>0.29750000000000004</v>
      </c>
      <c r="E345">
        <f t="shared" si="175"/>
        <v>0.30000000000000004</v>
      </c>
      <c r="F345">
        <f t="shared" si="158"/>
        <v>-2.5000000000000001E-3</v>
      </c>
      <c r="G345">
        <f t="shared" si="168"/>
        <v>0.28500000000000003</v>
      </c>
      <c r="H345">
        <f t="shared" si="156"/>
        <v>0.34</v>
      </c>
      <c r="I345">
        <f t="shared" si="169"/>
        <v>-5.5000000000000007E-2</v>
      </c>
      <c r="J345">
        <f t="shared" si="166"/>
        <v>0.36000000000000004</v>
      </c>
      <c r="K345" s="85">
        <f t="shared" si="163"/>
        <v>0.34</v>
      </c>
      <c r="L345">
        <f t="shared" si="177"/>
        <v>0.02</v>
      </c>
      <c r="M345">
        <f t="shared" si="170"/>
        <v>0.30500000000000005</v>
      </c>
      <c r="N345">
        <f t="shared" si="174"/>
        <v>0.34</v>
      </c>
      <c r="O345">
        <f t="shared" si="153"/>
        <v>-3.5000000000000003E-2</v>
      </c>
      <c r="P345">
        <f t="shared" si="171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8"/>
        <v>-3.5000000000000003E-2</v>
      </c>
      <c r="W345">
        <v>0</v>
      </c>
      <c r="Z345">
        <f t="shared" si="172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60"/>
        <v>0.3125</v>
      </c>
      <c r="E346">
        <f t="shared" si="175"/>
        <v>0.315</v>
      </c>
      <c r="F346">
        <f t="shared" si="158"/>
        <v>-2.5000000000000001E-3</v>
      </c>
      <c r="G346">
        <f t="shared" si="168"/>
        <v>0.36</v>
      </c>
      <c r="H346">
        <f t="shared" si="156"/>
        <v>0.38</v>
      </c>
      <c r="I346">
        <f t="shared" si="169"/>
        <v>-0.02</v>
      </c>
      <c r="J346">
        <f t="shared" si="166"/>
        <v>0.4</v>
      </c>
      <c r="K346" s="85">
        <f t="shared" si="163"/>
        <v>0.38</v>
      </c>
      <c r="L346">
        <f t="shared" si="177"/>
        <v>0.02</v>
      </c>
      <c r="M346">
        <f t="shared" si="170"/>
        <v>0.36</v>
      </c>
      <c r="N346">
        <f t="shared" si="174"/>
        <v>0.38</v>
      </c>
      <c r="O346">
        <f t="shared" si="153"/>
        <v>-0.02</v>
      </c>
      <c r="P346">
        <f t="shared" si="171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8"/>
        <v>-0.02</v>
      </c>
      <c r="W346">
        <v>0</v>
      </c>
      <c r="Z346">
        <f t="shared" si="172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60"/>
        <v>0.31</v>
      </c>
      <c r="E347">
        <f t="shared" si="175"/>
        <v>0.315</v>
      </c>
      <c r="F347">
        <f t="shared" si="158"/>
        <v>-5.0000000000000001E-3</v>
      </c>
      <c r="G347">
        <f t="shared" si="168"/>
        <v>0.36</v>
      </c>
      <c r="H347">
        <f t="shared" si="156"/>
        <v>0.38</v>
      </c>
      <c r="I347">
        <f t="shared" si="169"/>
        <v>-0.02</v>
      </c>
      <c r="J347">
        <f t="shared" si="166"/>
        <v>0.39500000000000002</v>
      </c>
      <c r="K347" s="85">
        <f t="shared" si="163"/>
        <v>0.38</v>
      </c>
      <c r="L347">
        <f t="shared" si="177"/>
        <v>1.4999999999999999E-2</v>
      </c>
      <c r="M347">
        <f t="shared" si="170"/>
        <v>0.36</v>
      </c>
      <c r="N347">
        <f t="shared" si="174"/>
        <v>0.38</v>
      </c>
      <c r="O347">
        <f t="shared" si="153"/>
        <v>-0.02</v>
      </c>
      <c r="P347">
        <f t="shared" si="171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8"/>
        <v>-0.02</v>
      </c>
      <c r="W347">
        <v>0</v>
      </c>
      <c r="Z347">
        <f t="shared" si="172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60"/>
        <v>0.28500000000000003</v>
      </c>
      <c r="E348">
        <f t="shared" si="175"/>
        <v>0.29000000000000004</v>
      </c>
      <c r="F348">
        <f t="shared" si="158"/>
        <v>-5.0000000000000001E-3</v>
      </c>
      <c r="G348">
        <f t="shared" si="168"/>
        <v>0.29000000000000004</v>
      </c>
      <c r="H348">
        <f t="shared" si="156"/>
        <v>0.33</v>
      </c>
      <c r="I348">
        <f t="shared" si="169"/>
        <v>-0.04</v>
      </c>
      <c r="J348">
        <f t="shared" si="166"/>
        <v>0.34500000000000003</v>
      </c>
      <c r="K348" s="85">
        <f t="shared" si="163"/>
        <v>0.33</v>
      </c>
      <c r="L348">
        <f t="shared" si="177"/>
        <v>1.4999999999999999E-2</v>
      </c>
      <c r="M348">
        <f t="shared" si="170"/>
        <v>0.31</v>
      </c>
      <c r="N348">
        <f t="shared" si="174"/>
        <v>0.33</v>
      </c>
      <c r="O348">
        <f t="shared" si="153"/>
        <v>-0.02</v>
      </c>
      <c r="P348">
        <f t="shared" si="171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8"/>
        <v>-0.02</v>
      </c>
      <c r="W348">
        <v>0</v>
      </c>
      <c r="Z348">
        <f t="shared" si="172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60"/>
        <v>0.34500000000000003</v>
      </c>
      <c r="E349">
        <f t="shared" si="175"/>
        <v>0.35000000000000003</v>
      </c>
      <c r="F349">
        <f t="shared" si="158"/>
        <v>-5.0000000000000001E-3</v>
      </c>
      <c r="G349">
        <f t="shared" si="168"/>
        <v>0.28500000000000003</v>
      </c>
      <c r="H349">
        <f t="shared" si="156"/>
        <v>0.37</v>
      </c>
      <c r="I349">
        <f t="shared" si="169"/>
        <v>-8.4999999999999992E-2</v>
      </c>
      <c r="J349">
        <f t="shared" si="166"/>
        <v>0.38</v>
      </c>
      <c r="K349" s="85">
        <f t="shared" si="163"/>
        <v>0.37</v>
      </c>
      <c r="L349">
        <f t="shared" si="177"/>
        <v>0.01</v>
      </c>
      <c r="M349">
        <f t="shared" si="170"/>
        <v>0.315</v>
      </c>
      <c r="N349">
        <f t="shared" si="174"/>
        <v>0.37</v>
      </c>
      <c r="O349">
        <f t="shared" si="153"/>
        <v>-5.5E-2</v>
      </c>
      <c r="P349">
        <f t="shared" si="171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8"/>
        <v>-5.5E-2</v>
      </c>
      <c r="W349">
        <v>0</v>
      </c>
      <c r="Z349">
        <f t="shared" si="172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60"/>
        <v>0.45</v>
      </c>
      <c r="E350">
        <f t="shared" si="175"/>
        <v>0.4</v>
      </c>
      <c r="F350">
        <f t="shared" si="158"/>
        <v>0.05</v>
      </c>
      <c r="G350">
        <f t="shared" si="168"/>
        <v>0.32500000000000007</v>
      </c>
      <c r="H350">
        <f t="shared" si="156"/>
        <v>0.49500000000000005</v>
      </c>
      <c r="I350">
        <f t="shared" si="169"/>
        <v>-0.16999999999999998</v>
      </c>
      <c r="J350">
        <f t="shared" si="166"/>
        <v>0.55500000000000005</v>
      </c>
      <c r="K350" s="85">
        <f t="shared" si="163"/>
        <v>0.49500000000000005</v>
      </c>
      <c r="L350">
        <f t="shared" si="177"/>
        <v>0.06</v>
      </c>
      <c r="M350">
        <f t="shared" si="170"/>
        <v>0.44500000000000006</v>
      </c>
      <c r="N350">
        <f t="shared" si="174"/>
        <v>0.49500000000000005</v>
      </c>
      <c r="O350">
        <f t="shared" si="153"/>
        <v>-0.05</v>
      </c>
      <c r="P350">
        <f t="shared" si="171"/>
        <v>0.45</v>
      </c>
      <c r="Q350">
        <f t="shared" ref="Q350:R354" si="179">E350</f>
        <v>0.4</v>
      </c>
      <c r="R350" s="107">
        <f t="shared" si="179"/>
        <v>0.05</v>
      </c>
      <c r="S350" s="107"/>
      <c r="T350" s="107"/>
      <c r="U350" s="107"/>
      <c r="V350">
        <v>-0.05</v>
      </c>
      <c r="W350">
        <v>0</v>
      </c>
      <c r="Z350">
        <f t="shared" si="172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60"/>
        <v>0.78500000000000003</v>
      </c>
      <c r="E351">
        <f t="shared" si="175"/>
        <v>0.73499999999999999</v>
      </c>
      <c r="F351">
        <f t="shared" si="158"/>
        <v>0.05</v>
      </c>
      <c r="G351">
        <f t="shared" si="168"/>
        <v>0.85</v>
      </c>
      <c r="H351">
        <f t="shared" si="156"/>
        <v>0.98</v>
      </c>
      <c r="I351">
        <f t="shared" si="169"/>
        <v>-0.13</v>
      </c>
      <c r="J351">
        <f t="shared" si="166"/>
        <v>1.1399999999999999</v>
      </c>
      <c r="K351" s="85">
        <f t="shared" si="163"/>
        <v>0.98</v>
      </c>
      <c r="L351">
        <f t="shared" si="177"/>
        <v>0.16</v>
      </c>
      <c r="M351">
        <f t="shared" si="170"/>
        <v>0.92999999999999994</v>
      </c>
      <c r="N351">
        <f t="shared" si="174"/>
        <v>0.98</v>
      </c>
      <c r="O351">
        <f t="shared" ref="O351:O363" si="180">V351</f>
        <v>-0.05</v>
      </c>
      <c r="P351">
        <f t="shared" si="171"/>
        <v>0.78500000000000003</v>
      </c>
      <c r="Q351">
        <f t="shared" si="179"/>
        <v>0.73499999999999999</v>
      </c>
      <c r="R351" s="103">
        <f t="shared" si="179"/>
        <v>0.05</v>
      </c>
      <c r="S351" s="103"/>
      <c r="T351" s="103"/>
      <c r="U351" s="103"/>
      <c r="V351">
        <v>-0.05</v>
      </c>
      <c r="W351">
        <v>0</v>
      </c>
      <c r="Z351">
        <f t="shared" si="172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60"/>
        <v>1.075</v>
      </c>
      <c r="E352">
        <f t="shared" si="175"/>
        <v>1.0249999999999999</v>
      </c>
      <c r="F352">
        <f t="shared" si="158"/>
        <v>0.05</v>
      </c>
      <c r="G352">
        <f t="shared" si="168"/>
        <v>1.35</v>
      </c>
      <c r="H352">
        <f t="shared" si="156"/>
        <v>1.6</v>
      </c>
      <c r="I352">
        <f t="shared" si="169"/>
        <v>-0.25</v>
      </c>
      <c r="J352">
        <f t="shared" si="166"/>
        <v>1.9400000000000002</v>
      </c>
      <c r="K352" s="85">
        <f t="shared" si="163"/>
        <v>1.6</v>
      </c>
      <c r="L352">
        <f t="shared" si="177"/>
        <v>0.34</v>
      </c>
      <c r="M352">
        <f t="shared" si="170"/>
        <v>1.4000000000000001</v>
      </c>
      <c r="N352">
        <f t="shared" si="174"/>
        <v>1.6</v>
      </c>
      <c r="O352">
        <f t="shared" si="180"/>
        <v>-0.2</v>
      </c>
      <c r="P352">
        <f t="shared" si="171"/>
        <v>1.075</v>
      </c>
      <c r="Q352">
        <f t="shared" si="179"/>
        <v>1.0249999999999999</v>
      </c>
      <c r="R352" s="103">
        <f t="shared" si="179"/>
        <v>0.05</v>
      </c>
      <c r="S352" s="103"/>
      <c r="T352" s="103"/>
      <c r="U352" s="103"/>
      <c r="V352">
        <v>-0.2</v>
      </c>
      <c r="W352">
        <v>0</v>
      </c>
      <c r="Z352">
        <f t="shared" si="172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60"/>
        <v>1.0649999999999999</v>
      </c>
      <c r="E353">
        <f t="shared" si="175"/>
        <v>1.0149999999999999</v>
      </c>
      <c r="F353">
        <f t="shared" si="158"/>
        <v>0.05</v>
      </c>
      <c r="G353">
        <f t="shared" si="168"/>
        <v>1.32</v>
      </c>
      <c r="H353">
        <f t="shared" si="156"/>
        <v>1.6</v>
      </c>
      <c r="I353">
        <f t="shared" si="169"/>
        <v>-0.28000000000000003</v>
      </c>
      <c r="J353">
        <f t="shared" si="166"/>
        <v>1.9400000000000002</v>
      </c>
      <c r="K353" s="85">
        <f t="shared" si="163"/>
        <v>1.6</v>
      </c>
      <c r="L353">
        <f t="shared" si="177"/>
        <v>0.34</v>
      </c>
      <c r="M353">
        <f t="shared" si="170"/>
        <v>1.4000000000000001</v>
      </c>
      <c r="N353">
        <f t="shared" si="174"/>
        <v>1.6</v>
      </c>
      <c r="O353">
        <f t="shared" si="180"/>
        <v>-0.2</v>
      </c>
      <c r="P353">
        <f t="shared" si="171"/>
        <v>1.0649999999999999</v>
      </c>
      <c r="Q353">
        <f t="shared" si="179"/>
        <v>1.0149999999999999</v>
      </c>
      <c r="R353" s="103">
        <f t="shared" si="179"/>
        <v>0.05</v>
      </c>
      <c r="S353" s="103"/>
      <c r="T353" s="103"/>
      <c r="U353" s="103"/>
      <c r="V353">
        <v>-0.2</v>
      </c>
      <c r="W353">
        <v>0</v>
      </c>
      <c r="Z353">
        <f t="shared" si="172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60"/>
        <v>0.55000000000000004</v>
      </c>
      <c r="E354">
        <f t="shared" si="175"/>
        <v>0.5</v>
      </c>
      <c r="F354">
        <f t="shared" si="158"/>
        <v>0.05</v>
      </c>
      <c r="G354">
        <f t="shared" si="168"/>
        <v>0.39499999999999996</v>
      </c>
      <c r="H354">
        <f t="shared" si="156"/>
        <v>0.56499999999999995</v>
      </c>
      <c r="I354">
        <f t="shared" si="169"/>
        <v>-0.16999999999999998</v>
      </c>
      <c r="J354">
        <f t="shared" si="166"/>
        <v>0.66499999999999992</v>
      </c>
      <c r="K354" s="85">
        <f t="shared" si="163"/>
        <v>0.56499999999999995</v>
      </c>
      <c r="L354">
        <f t="shared" si="177"/>
        <v>0.1</v>
      </c>
      <c r="M354">
        <f t="shared" si="170"/>
        <v>0.5149999999999999</v>
      </c>
      <c r="N354">
        <f t="shared" si="174"/>
        <v>0.56499999999999995</v>
      </c>
      <c r="O354">
        <f t="shared" si="180"/>
        <v>-0.05</v>
      </c>
      <c r="P354">
        <f t="shared" si="171"/>
        <v>0.55000000000000004</v>
      </c>
      <c r="Q354">
        <f t="shared" si="179"/>
        <v>0.5</v>
      </c>
      <c r="R354" s="103">
        <f t="shared" si="179"/>
        <v>0.05</v>
      </c>
      <c r="S354" s="103"/>
      <c r="T354" s="103"/>
      <c r="U354" s="103"/>
      <c r="V354">
        <v>-0.05</v>
      </c>
      <c r="W354">
        <v>0</v>
      </c>
      <c r="Z354">
        <f t="shared" si="172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60"/>
        <v>0.31</v>
      </c>
      <c r="E355">
        <f t="shared" si="175"/>
        <v>0.31</v>
      </c>
      <c r="F355">
        <f t="shared" si="158"/>
        <v>0</v>
      </c>
      <c r="G355">
        <f t="shared" si="168"/>
        <v>0.26500000000000001</v>
      </c>
      <c r="H355">
        <f t="shared" si="156"/>
        <v>0.35</v>
      </c>
      <c r="I355">
        <f t="shared" si="169"/>
        <v>-8.4999999999999992E-2</v>
      </c>
      <c r="J355">
        <f t="shared" si="166"/>
        <v>0.37</v>
      </c>
      <c r="K355" s="85">
        <f t="shared" si="163"/>
        <v>0.35</v>
      </c>
      <c r="L355">
        <f t="shared" si="177"/>
        <v>0.02</v>
      </c>
      <c r="M355">
        <f t="shared" si="170"/>
        <v>0.30499999999999999</v>
      </c>
      <c r="N355">
        <f t="shared" si="174"/>
        <v>0.35</v>
      </c>
      <c r="O355">
        <f t="shared" si="180"/>
        <v>-4.4999999999999998E-2</v>
      </c>
      <c r="P355">
        <f t="shared" si="171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1">VLOOKUP(MONTH(A355),tblMthAdj,4,FALSE)</f>
        <v>-4.4999999999999998E-2</v>
      </c>
      <c r="W355">
        <v>0</v>
      </c>
      <c r="Z355">
        <f t="shared" si="172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60"/>
        <v>0.29000000000000004</v>
      </c>
      <c r="E356">
        <f t="shared" si="175"/>
        <v>0.29000000000000004</v>
      </c>
      <c r="F356">
        <f t="shared" si="158"/>
        <v>0</v>
      </c>
      <c r="G356">
        <f t="shared" si="168"/>
        <v>0.23499999999999999</v>
      </c>
      <c r="H356">
        <f t="shared" si="156"/>
        <v>0.3</v>
      </c>
      <c r="I356">
        <f t="shared" si="169"/>
        <v>-6.5000000000000002E-2</v>
      </c>
      <c r="J356">
        <f t="shared" si="166"/>
        <v>0.32</v>
      </c>
      <c r="K356" s="85">
        <f t="shared" si="163"/>
        <v>0.3</v>
      </c>
      <c r="L356">
        <f t="shared" si="177"/>
        <v>0.02</v>
      </c>
      <c r="M356">
        <f t="shared" si="170"/>
        <v>0.26500000000000001</v>
      </c>
      <c r="N356">
        <f t="shared" si="174"/>
        <v>0.3</v>
      </c>
      <c r="O356">
        <f t="shared" si="180"/>
        <v>-3.5000000000000003E-2</v>
      </c>
      <c r="P356">
        <f t="shared" si="171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1"/>
        <v>-3.5000000000000003E-2</v>
      </c>
      <c r="W356">
        <v>0</v>
      </c>
      <c r="Z356">
        <f t="shared" si="172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60"/>
        <v>0.29750000000000004</v>
      </c>
      <c r="E357">
        <f t="shared" si="175"/>
        <v>0.30000000000000004</v>
      </c>
      <c r="F357">
        <f t="shared" si="158"/>
        <v>-2.5000000000000001E-3</v>
      </c>
      <c r="G357">
        <f t="shared" si="168"/>
        <v>0.28500000000000003</v>
      </c>
      <c r="H357">
        <f t="shared" si="156"/>
        <v>0.34</v>
      </c>
      <c r="I357">
        <f t="shared" si="169"/>
        <v>-5.5000000000000007E-2</v>
      </c>
      <c r="J357">
        <f t="shared" si="166"/>
        <v>0.36000000000000004</v>
      </c>
      <c r="K357" s="85">
        <f t="shared" si="163"/>
        <v>0.34</v>
      </c>
      <c r="L357">
        <f t="shared" si="177"/>
        <v>0.02</v>
      </c>
      <c r="M357">
        <f t="shared" si="170"/>
        <v>0.30500000000000005</v>
      </c>
      <c r="N357">
        <f t="shared" si="174"/>
        <v>0.34</v>
      </c>
      <c r="O357">
        <f t="shared" si="180"/>
        <v>-3.5000000000000003E-2</v>
      </c>
      <c r="P357">
        <f t="shared" si="171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1"/>
        <v>-3.5000000000000003E-2</v>
      </c>
      <c r="W357">
        <v>0</v>
      </c>
      <c r="Z357">
        <f t="shared" si="172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60"/>
        <v>0.3125</v>
      </c>
      <c r="E358">
        <f t="shared" si="175"/>
        <v>0.315</v>
      </c>
      <c r="F358">
        <f t="shared" si="158"/>
        <v>-2.5000000000000001E-3</v>
      </c>
      <c r="G358">
        <f t="shared" si="168"/>
        <v>0.36</v>
      </c>
      <c r="H358">
        <f t="shared" si="156"/>
        <v>0.38</v>
      </c>
      <c r="I358">
        <f t="shared" si="169"/>
        <v>-0.02</v>
      </c>
      <c r="J358">
        <f t="shared" ref="J358:J363" si="182">K358+L358</f>
        <v>0.4</v>
      </c>
      <c r="K358" s="85">
        <f t="shared" si="163"/>
        <v>0.38</v>
      </c>
      <c r="L358">
        <f t="shared" si="177"/>
        <v>0.02</v>
      </c>
      <c r="M358">
        <f t="shared" si="170"/>
        <v>0.36</v>
      </c>
      <c r="N358">
        <f t="shared" si="174"/>
        <v>0.38</v>
      </c>
      <c r="O358">
        <f t="shared" si="180"/>
        <v>-0.02</v>
      </c>
      <c r="P358">
        <f t="shared" si="171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1"/>
        <v>-0.02</v>
      </c>
      <c r="W358">
        <v>0</v>
      </c>
      <c r="Z358">
        <f t="shared" si="172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60"/>
        <v>0.31</v>
      </c>
      <c r="E359">
        <f t="shared" si="175"/>
        <v>0.315</v>
      </c>
      <c r="F359">
        <f t="shared" si="158"/>
        <v>-5.0000000000000001E-3</v>
      </c>
      <c r="G359">
        <f t="shared" si="168"/>
        <v>0.36</v>
      </c>
      <c r="H359">
        <f t="shared" si="156"/>
        <v>0.38</v>
      </c>
      <c r="I359">
        <f t="shared" si="169"/>
        <v>-0.02</v>
      </c>
      <c r="J359">
        <f t="shared" si="182"/>
        <v>0.39500000000000002</v>
      </c>
      <c r="K359" s="85">
        <f t="shared" si="163"/>
        <v>0.38</v>
      </c>
      <c r="L359">
        <f t="shared" si="177"/>
        <v>1.4999999999999999E-2</v>
      </c>
      <c r="M359">
        <f t="shared" si="170"/>
        <v>0.36</v>
      </c>
      <c r="N359">
        <f t="shared" si="174"/>
        <v>0.38</v>
      </c>
      <c r="O359">
        <f t="shared" si="180"/>
        <v>-0.02</v>
      </c>
      <c r="P359">
        <f t="shared" si="171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1"/>
        <v>-0.02</v>
      </c>
      <c r="W359">
        <v>0</v>
      </c>
      <c r="Z359">
        <f t="shared" si="172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60"/>
        <v>0.28500000000000003</v>
      </c>
      <c r="E360">
        <f t="shared" si="175"/>
        <v>0.29000000000000004</v>
      </c>
      <c r="F360">
        <f t="shared" si="158"/>
        <v>-5.0000000000000001E-3</v>
      </c>
      <c r="G360">
        <f t="shared" si="168"/>
        <v>0.29000000000000004</v>
      </c>
      <c r="H360">
        <f t="shared" si="156"/>
        <v>0.33</v>
      </c>
      <c r="I360">
        <f t="shared" si="169"/>
        <v>-0.04</v>
      </c>
      <c r="J360">
        <f t="shared" si="182"/>
        <v>0.34500000000000003</v>
      </c>
      <c r="K360" s="85">
        <f t="shared" si="163"/>
        <v>0.33</v>
      </c>
      <c r="L360">
        <f t="shared" si="177"/>
        <v>1.4999999999999999E-2</v>
      </c>
      <c r="M360">
        <f t="shared" si="170"/>
        <v>0.31</v>
      </c>
      <c r="N360">
        <f t="shared" si="174"/>
        <v>0.33</v>
      </c>
      <c r="O360">
        <f t="shared" si="180"/>
        <v>-0.02</v>
      </c>
      <c r="P360">
        <f t="shared" si="171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1"/>
        <v>-0.02</v>
      </c>
      <c r="W360">
        <v>0</v>
      </c>
      <c r="Z360">
        <f t="shared" si="172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60"/>
        <v>0.34500000000000003</v>
      </c>
      <c r="E361">
        <f t="shared" si="175"/>
        <v>0.35000000000000003</v>
      </c>
      <c r="F361">
        <f t="shared" si="158"/>
        <v>-5.0000000000000001E-3</v>
      </c>
      <c r="G361">
        <f t="shared" si="168"/>
        <v>0.28500000000000003</v>
      </c>
      <c r="H361">
        <f t="shared" si="156"/>
        <v>0.37</v>
      </c>
      <c r="I361">
        <f t="shared" si="169"/>
        <v>-8.4999999999999992E-2</v>
      </c>
      <c r="J361">
        <f t="shared" si="182"/>
        <v>0.38</v>
      </c>
      <c r="K361" s="85">
        <f t="shared" si="163"/>
        <v>0.37</v>
      </c>
      <c r="L361">
        <f t="shared" si="177"/>
        <v>0.01</v>
      </c>
      <c r="M361">
        <f t="shared" si="170"/>
        <v>0.315</v>
      </c>
      <c r="N361">
        <f t="shared" si="174"/>
        <v>0.37</v>
      </c>
      <c r="O361">
        <f t="shared" si="180"/>
        <v>-5.5E-2</v>
      </c>
      <c r="P361">
        <f t="shared" si="171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1"/>
        <v>-5.5E-2</v>
      </c>
      <c r="W361">
        <v>0</v>
      </c>
      <c r="Z361">
        <f t="shared" si="172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60"/>
        <v>0.45</v>
      </c>
      <c r="E362">
        <f t="shared" si="175"/>
        <v>0.4</v>
      </c>
      <c r="F362">
        <f t="shared" si="158"/>
        <v>0.05</v>
      </c>
      <c r="G362">
        <f t="shared" si="168"/>
        <v>-0.12499999999999994</v>
      </c>
      <c r="H362">
        <f t="shared" si="156"/>
        <v>0.49500000000000005</v>
      </c>
      <c r="I362">
        <f t="shared" si="169"/>
        <v>-0.62</v>
      </c>
      <c r="J362">
        <f t="shared" si="182"/>
        <v>0.55500000000000005</v>
      </c>
      <c r="K362" s="85">
        <f t="shared" si="163"/>
        <v>0.49500000000000005</v>
      </c>
      <c r="L362">
        <f t="shared" si="177"/>
        <v>0.06</v>
      </c>
      <c r="M362">
        <f t="shared" si="170"/>
        <v>-4.9999999999999489E-3</v>
      </c>
      <c r="N362">
        <f t="shared" si="174"/>
        <v>0.49500000000000005</v>
      </c>
      <c r="O362">
        <f t="shared" si="180"/>
        <v>-0.5</v>
      </c>
      <c r="P362">
        <f t="shared" si="171"/>
        <v>0.45</v>
      </c>
      <c r="Q362">
        <f>E362</f>
        <v>0.4</v>
      </c>
      <c r="R362" s="107">
        <f>F362</f>
        <v>0.05</v>
      </c>
      <c r="S362" s="107"/>
      <c r="T362" s="107"/>
      <c r="U362" s="107"/>
      <c r="V362">
        <f t="shared" si="181"/>
        <v>-0.5</v>
      </c>
      <c r="W362">
        <v>0</v>
      </c>
      <c r="Z362">
        <f t="shared" si="172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60"/>
        <v>0.78500000000000003</v>
      </c>
      <c r="E363">
        <f t="shared" si="175"/>
        <v>0.73499999999999999</v>
      </c>
      <c r="F363">
        <f>F351</f>
        <v>0.05</v>
      </c>
      <c r="G363">
        <f t="shared" si="168"/>
        <v>0.20000000000000007</v>
      </c>
      <c r="H363">
        <f t="shared" si="156"/>
        <v>0.98</v>
      </c>
      <c r="I363">
        <f t="shared" si="169"/>
        <v>-0.77999999999999992</v>
      </c>
      <c r="J363">
        <f t="shared" si="182"/>
        <v>1.1399999999999999</v>
      </c>
      <c r="K363" s="85">
        <f t="shared" si="163"/>
        <v>0.98</v>
      </c>
      <c r="L363">
        <f t="shared" si="177"/>
        <v>0.16</v>
      </c>
      <c r="M363">
        <f t="shared" si="170"/>
        <v>0.28000000000000003</v>
      </c>
      <c r="N363">
        <f t="shared" si="174"/>
        <v>0.98</v>
      </c>
      <c r="O363">
        <f t="shared" si="180"/>
        <v>-0.7</v>
      </c>
      <c r="P363">
        <f t="shared" si="171"/>
        <v>0.78500000000000003</v>
      </c>
      <c r="Q363">
        <f>E363</f>
        <v>0.73499999999999999</v>
      </c>
      <c r="R363" s="103">
        <f>F363</f>
        <v>0.05</v>
      </c>
      <c r="S363" s="103"/>
      <c r="T363" s="103"/>
      <c r="U363" s="103"/>
      <c r="V363">
        <f t="shared" si="181"/>
        <v>-0.7</v>
      </c>
      <c r="W363">
        <v>0</v>
      </c>
      <c r="Z363">
        <f t="shared" si="172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1.160.081.160.351.480.081.160.350.670.041.175-0.3551.1750.271.175-0.2751.0860.008001.080.081.070.10.040.27-0.2750.27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0.67</v>
      </c>
      <c r="M16" s="91">
        <f>TETCO_TRANSCO!F29</f>
        <v>0.04</v>
      </c>
      <c r="N16" s="91">
        <f>TETCO_TRANSCO!H29</f>
        <v>1.175</v>
      </c>
      <c r="O16" s="91">
        <f>TETCO_TRANSCO!I29</f>
        <v>-0.35500000000000004</v>
      </c>
      <c r="P16" s="91">
        <f>TETCO_TRANSCO!K29</f>
        <v>1.175</v>
      </c>
      <c r="Q16" s="91">
        <f>TETCO_TRANSCO!L29</f>
        <v>0.27</v>
      </c>
      <c r="R16" s="91">
        <f>TETCO_TRANSCO!N29</f>
        <v>1.175</v>
      </c>
      <c r="S16" s="91">
        <f>TETCO_TRANSCO!O29</f>
        <v>-0.27500000000000002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0.04</v>
      </c>
      <c r="AC16" s="154">
        <f t="shared" si="2"/>
        <v>0.27</v>
      </c>
      <c r="AD16" s="153">
        <f t="shared" si="3"/>
        <v>-0.27500000000000002</v>
      </c>
      <c r="AE16" s="153">
        <f t="shared" si="4"/>
        <v>0.27</v>
      </c>
    </row>
    <row r="17" spans="1:31" x14ac:dyDescent="0.25">
      <c r="A17">
        <v>0.8819886824922798</v>
      </c>
      <c r="B17" t="str">
        <f t="shared" si="0"/>
        <v>0.530.080.530.180.850.080.530.180.3650.010.49-0.150.490.030.49-0.031.0860.008000.480.080.470.10.010.03-0.030.03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0.36499999999999999</v>
      </c>
      <c r="M17" s="91">
        <f>TETCO_TRANSCO!F30</f>
        <v>0.01</v>
      </c>
      <c r="N17" s="91">
        <f>TETCO_TRANSCO!H30</f>
        <v>0.49</v>
      </c>
      <c r="O17" s="91">
        <f>TETCO_TRANSCO!I30</f>
        <v>-0.15</v>
      </c>
      <c r="P17" s="91">
        <f>TETCO_TRANSCO!K30</f>
        <v>0.49</v>
      </c>
      <c r="Q17" s="91">
        <f>TETCO_TRANSCO!L30</f>
        <v>0.03</v>
      </c>
      <c r="R17" s="91">
        <f>TETCO_TRANSCO!N30</f>
        <v>0.49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0.01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0.390.020.390.050.710.020.390.050.2900.41-0.10.360.010.36-0.060.2880.0080.28800.390.020.380.0400.01-0.060.01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0.28999999999999998</v>
      </c>
      <c r="M18" s="91">
        <f>TETCO_TRANSCO!F31</f>
        <v>0</v>
      </c>
      <c r="N18" s="91">
        <f>TETCO_TRANSCO!H31</f>
        <v>0.41</v>
      </c>
      <c r="O18" s="91">
        <f>TETCO_TRANSCO!I31</f>
        <v>-0.1</v>
      </c>
      <c r="P18" s="91">
        <f>TETCO_TRANSCO!K31</f>
        <v>0.36</v>
      </c>
      <c r="Q18" s="91">
        <f>TETCO_TRANSCO!L31</f>
        <v>0.01</v>
      </c>
      <c r="R18" s="91">
        <f>TETCO_TRANSCO!N31</f>
        <v>0.36</v>
      </c>
      <c r="S18" s="91">
        <f>TETCO_TRANSCO!O31</f>
        <v>-0.06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-0.06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0.340.020.340.050.660.020.340.050.2700.38-0.0850.3350.010.335-0.0550.2880.0080.28800.340.020.330.0400.01-0.0550.01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0.27</v>
      </c>
      <c r="M19" s="91">
        <f>TETCO_TRANSCO!F32</f>
        <v>0</v>
      </c>
      <c r="N19" s="91">
        <f>TETCO_TRANSCO!H32</f>
        <v>0.38</v>
      </c>
      <c r="O19" s="91">
        <f>TETCO_TRANSCO!I32</f>
        <v>-8.4999999999999992E-2</v>
      </c>
      <c r="P19" s="91">
        <f>TETCO_TRANSCO!K32</f>
        <v>0.33500000000000002</v>
      </c>
      <c r="Q19" s="91">
        <f>TETCO_TRANSCO!L32</f>
        <v>0.01</v>
      </c>
      <c r="R19" s="91">
        <f>TETCO_TRANSCO!N32</f>
        <v>0.33500000000000002</v>
      </c>
      <c r="S19" s="91">
        <f>TETCO_TRANSCO!O32</f>
        <v>-5.5E-2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-5.5E-2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0.3650.020.3650.060.6850.020.3650.060.28-0.00250.365-0.0650.320.010.32-0.0450.2880.0080.28800.3650.020.3550.04-0.00250.01-0.0450.01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0.28000000000000003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-6.5000000000000002E-2</v>
      </c>
      <c r="P20" s="91">
        <f>TETCO_TRANSCO!K33</f>
        <v>0.32</v>
      </c>
      <c r="Q20" s="91">
        <f>TETCO_TRANSCO!L33</f>
        <v>0.01</v>
      </c>
      <c r="R20" s="91">
        <f>TETCO_TRANSCO!N33</f>
        <v>0.32</v>
      </c>
      <c r="S20" s="91">
        <f>TETCO_TRANSCO!O33</f>
        <v>-4.4999999999999998E-2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-4.4999999999999998E-2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0.360.020.360.070.680.020.360.070.295-0.00250.4375-0.0350.390.010.39-0.0350.2880.0080.28800.360.020.350.04-0.00250.01-0.0350.01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0.29499999999999998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-3.5000000000000003E-2</v>
      </c>
      <c r="P21" s="91">
        <f>TETCO_TRANSCO!K34</f>
        <v>0.39</v>
      </c>
      <c r="Q21" s="91">
        <f>TETCO_TRANSCO!L34</f>
        <v>0.01</v>
      </c>
      <c r="R21" s="91">
        <f>TETCO_TRANSCO!N34</f>
        <v>0.39</v>
      </c>
      <c r="S21" s="91">
        <f>TETCO_TRANSCO!O34</f>
        <v>-3.5000000000000003E-2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-3.5000000000000003E-2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0.360.020.360.070.680.020.360.070.295-0.0050.39-0.0350.390.0050.39-0.0350.2880.0080.28800.360.020.350.04-0.0050.005-0.0350.005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0.29499999999999998</v>
      </c>
      <c r="M22" s="91">
        <f>TETCO_TRANSCO!F35</f>
        <v>-5.0000000000000001E-3</v>
      </c>
      <c r="N22" s="91">
        <f>TETCO_TRANSCO!H35</f>
        <v>0.39</v>
      </c>
      <c r="O22" s="91">
        <f>TETCO_TRANSCO!I35</f>
        <v>-3.5000000000000003E-2</v>
      </c>
      <c r="P22" s="91">
        <f>TETCO_TRANSCO!K35</f>
        <v>0.39</v>
      </c>
      <c r="Q22" s="91">
        <f>TETCO_TRANSCO!L35</f>
        <v>5.0000000000000001E-3</v>
      </c>
      <c r="R22" s="91">
        <f>TETCO_TRANSCO!N35</f>
        <v>0.39</v>
      </c>
      <c r="S22" s="91">
        <f>TETCO_TRANSCO!O35</f>
        <v>-3.5000000000000003E-2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5.0000000000000001E-3</v>
      </c>
      <c r="AD22" s="153">
        <f t="shared" si="3"/>
        <v>-3.5000000000000003E-2</v>
      </c>
      <c r="AE22" s="153">
        <f t="shared" si="4"/>
        <v>5.0000000000000001E-3</v>
      </c>
    </row>
    <row r="23" spans="1:31" x14ac:dyDescent="0.25">
      <c r="A23">
        <v>0.85027128209689751</v>
      </c>
      <c r="B23" t="str">
        <f t="shared" si="0"/>
        <v>0.350.020.350.050.670.020.350.050.27-0.0050.3-0.0750.30.0050.3-0.0550.2880.0080.28800.350.020.340.04-0.0050.005-0.0550.005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0.27</v>
      </c>
      <c r="M23" s="91">
        <f>TETCO_TRANSCO!F36</f>
        <v>-5.0000000000000001E-3</v>
      </c>
      <c r="N23" s="91">
        <f>TETCO_TRANSCO!H36</f>
        <v>0.3</v>
      </c>
      <c r="O23" s="91">
        <f>TETCO_TRANSCO!I36</f>
        <v>-7.4999999999999997E-2</v>
      </c>
      <c r="P23" s="91">
        <f>TETCO_TRANSCO!K36</f>
        <v>0.3</v>
      </c>
      <c r="Q23" s="91">
        <f>TETCO_TRANSCO!L36</f>
        <v>5.0000000000000001E-3</v>
      </c>
      <c r="R23" s="91">
        <f>TETCO_TRANSCO!N36</f>
        <v>0.3</v>
      </c>
      <c r="S23" s="91">
        <f>TETCO_TRANSCO!O36</f>
        <v>-5.5E-2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5.0000000000000001E-3</v>
      </c>
      <c r="AD23" s="153">
        <f t="shared" si="3"/>
        <v>-5.5E-2</v>
      </c>
      <c r="AE23" s="153">
        <f t="shared" si="4"/>
        <v>5.0000000000000001E-3</v>
      </c>
    </row>
    <row r="24" spans="1:31" x14ac:dyDescent="0.25">
      <c r="A24">
        <v>0.84522379123460789</v>
      </c>
      <c r="B24" t="str">
        <f t="shared" si="0"/>
        <v>0.380.020.380.050.70.020.380.050.33-0.0050.32-0.0950.3200.32-0.0650.2880.0080.28800.380.020.370.04-0.0050-0.0650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0.33</v>
      </c>
      <c r="M24" s="91">
        <f>TETCO_TRANSCO!F37</f>
        <v>-5.0000000000000001E-3</v>
      </c>
      <c r="N24" s="91">
        <f>TETCO_TRANSCO!H37</f>
        <v>0.32</v>
      </c>
      <c r="O24" s="91">
        <f>TETCO_TRANSCO!I37</f>
        <v>-9.5000000000000001E-2</v>
      </c>
      <c r="P24" s="91">
        <f>TETCO_TRANSCO!K37</f>
        <v>0.32</v>
      </c>
      <c r="Q24" s="91">
        <f>TETCO_TRANSCO!L37</f>
        <v>0</v>
      </c>
      <c r="R24" s="91">
        <f>TETCO_TRANSCO!N37</f>
        <v>0.32</v>
      </c>
      <c r="S24" s="91">
        <f>TETCO_TRANSCO!O37</f>
        <v>-6.5000000000000002E-2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0</v>
      </c>
      <c r="AD24" s="153">
        <f t="shared" si="3"/>
        <v>-6.5000000000000002E-2</v>
      </c>
      <c r="AE24" s="153">
        <f t="shared" si="4"/>
        <v>0</v>
      </c>
    </row>
    <row r="25" spans="1:31" x14ac:dyDescent="0.25">
      <c r="A25">
        <v>0.84004916770182447</v>
      </c>
      <c r="B25" t="str">
        <f t="shared" si="0"/>
        <v>0.380.050.380.140.70.050.380.140.3950.050.32-0.170.530.060.53-0.051.0880.008000.330.050.320.070.050.06-0.050.06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0.39500000000000002</v>
      </c>
      <c r="M25" s="91">
        <f>TETCO_TRANSCO!F38</f>
        <v>0.05</v>
      </c>
      <c r="N25" s="91">
        <f>TETCO_TRANSCO!H38</f>
        <v>0.32</v>
      </c>
      <c r="O25" s="91">
        <f>TETCO_TRANSCO!I38</f>
        <v>-0.16999999999999998</v>
      </c>
      <c r="P25" s="91">
        <f>TETCO_TRANSCO!K38</f>
        <v>0.53</v>
      </c>
      <c r="Q25" s="91">
        <f>TETCO_TRANSCO!L38</f>
        <v>0.06</v>
      </c>
      <c r="R25" s="91">
        <f>TETCO_TRANSCO!N38</f>
        <v>0.53</v>
      </c>
      <c r="S25" s="91">
        <f>TETCO_TRANSCO!O38</f>
        <v>-0.05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-0.05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0.90.050.90.291.220.050.90.290.730.050.805-0.160.8050.160.805-0.081.0880.01000.830.050.820.070.050.16-0.080.16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0.73</v>
      </c>
      <c r="M26" s="91">
        <f>TETCO_TRANSCO!F39</f>
        <v>0.05</v>
      </c>
      <c r="N26" s="91">
        <f>TETCO_TRANSCO!H39</f>
        <v>0.80500000000000005</v>
      </c>
      <c r="O26" s="91">
        <f>TETCO_TRANSCO!I39</f>
        <v>-0.16</v>
      </c>
      <c r="P26" s="91">
        <f>TETCO_TRANSCO!K39</f>
        <v>0.80500000000000005</v>
      </c>
      <c r="Q26" s="91">
        <f>TETCO_TRANSCO!L39</f>
        <v>0.16</v>
      </c>
      <c r="R26" s="91">
        <f>TETCO_TRANSCO!N39</f>
        <v>0.80500000000000005</v>
      </c>
      <c r="S26" s="91">
        <f>TETCO_TRANSCO!O39</f>
        <v>-0.08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-0.08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1.150.051.150.321.470.051.150.321.020.051.72-0.311.720.341.72-0.261.0880.01001.070.051.060.070.050.34-0.260.34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1.02</v>
      </c>
      <c r="M27" s="91">
        <f>TETCO_TRANSCO!F40</f>
        <v>0.05</v>
      </c>
      <c r="N27" s="91">
        <f>TETCO_TRANSCO!H40</f>
        <v>1.72</v>
      </c>
      <c r="O27" s="91">
        <f>TETCO_TRANSCO!I40</f>
        <v>-0.31</v>
      </c>
      <c r="P27" s="91">
        <f>TETCO_TRANSCO!K40</f>
        <v>1.72</v>
      </c>
      <c r="Q27" s="91">
        <f>TETCO_TRANSCO!L40</f>
        <v>0.34</v>
      </c>
      <c r="R27" s="91">
        <f>TETCO_TRANSCO!N40</f>
        <v>1.72</v>
      </c>
      <c r="S27" s="91">
        <f>TETCO_TRANSCO!O40</f>
        <v>-0.26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-0.26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1.150.051.150.321.470.051.150.321.010.051.72-0.341.720.341.72-0.261.0880.01001.070.051.060.070.050.34-0.260.34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1.01</v>
      </c>
      <c r="M28" s="91">
        <f>TETCO_TRANSCO!F41</f>
        <v>0.05</v>
      </c>
      <c r="N28" s="91">
        <f>TETCO_TRANSCO!H41</f>
        <v>1.72</v>
      </c>
      <c r="O28" s="91">
        <f>TETCO_TRANSCO!I41</f>
        <v>-0.34</v>
      </c>
      <c r="P28" s="91">
        <f>TETCO_TRANSCO!K41</f>
        <v>1.72</v>
      </c>
      <c r="Q28" s="91">
        <f>TETCO_TRANSCO!L41</f>
        <v>0.34</v>
      </c>
      <c r="R28" s="91">
        <f>TETCO_TRANSCO!N41</f>
        <v>1.72</v>
      </c>
      <c r="S28" s="91">
        <f>TETCO_TRANSCO!O41</f>
        <v>-0.26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-0.26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0.650.050.650.150.970.050.650.150.4950.050.6-0.220.60.10.6-0.11.0880.01000.60.050.590.070.050.1-0.10.1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0.495</v>
      </c>
      <c r="M29" s="91">
        <f>TETCO_TRANSCO!F42</f>
        <v>0.05</v>
      </c>
      <c r="N29" s="91">
        <f>TETCO_TRANSCO!H42</f>
        <v>0.6</v>
      </c>
      <c r="O29" s="91">
        <f>TETCO_TRANSCO!I42</f>
        <v>-0.22</v>
      </c>
      <c r="P29" s="91">
        <f>TETCO_TRANSCO!K42</f>
        <v>0.6</v>
      </c>
      <c r="Q29" s="91">
        <f>TETCO_TRANSCO!L42</f>
        <v>0.1</v>
      </c>
      <c r="R29" s="91">
        <f>TETCO_TRANSCO!N42</f>
        <v>0.6</v>
      </c>
      <c r="S29" s="91">
        <f>TETCO_TRANSCO!O42</f>
        <v>-0.1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-0.1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0.4350.020.4350.050.7550.020.4350.050.2900.35-0.10.350.020.35-0.060.290.01000.4350.020.4250.0400.02-0.060.02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0.28999999999999998</v>
      </c>
      <c r="M30" s="91">
        <f>TETCO_TRANSCO!F43</f>
        <v>0</v>
      </c>
      <c r="N30" s="91">
        <f>TETCO_TRANSCO!H43</f>
        <v>0.35</v>
      </c>
      <c r="O30" s="91">
        <f>TETCO_TRANSCO!I43</f>
        <v>-0.1</v>
      </c>
      <c r="P30" s="91">
        <f>TETCO_TRANSCO!K43</f>
        <v>0.35</v>
      </c>
      <c r="Q30" s="91">
        <f>TETCO_TRANSCO!L43</f>
        <v>0.02</v>
      </c>
      <c r="R30" s="91">
        <f>TETCO_TRANSCO!N43</f>
        <v>0.35</v>
      </c>
      <c r="S30" s="91">
        <f>TETCO_TRANSCO!O43</f>
        <v>-0.06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0.02</v>
      </c>
      <c r="AD30" s="153">
        <f t="shared" si="3"/>
        <v>-0.06</v>
      </c>
      <c r="AE30" s="153">
        <f t="shared" si="4"/>
        <v>0.02</v>
      </c>
    </row>
    <row r="31" spans="1:31" x14ac:dyDescent="0.25">
      <c r="A31">
        <v>0.8104470013797469</v>
      </c>
      <c r="B31" t="str">
        <f t="shared" si="0"/>
        <v>0.3850.020.3850.050.7050.020.3850.050.2700.3-0.0850.30.020.3-0.0550.290.01000.3850.020.3750.0400.02-0.0550.02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0.3</v>
      </c>
      <c r="O31" s="91">
        <f>TETCO_TRANSCO!I44</f>
        <v>-8.4999999999999992E-2</v>
      </c>
      <c r="P31" s="91">
        <f>TETCO_TRANSCO!K44</f>
        <v>0.3</v>
      </c>
      <c r="Q31" s="91">
        <f>TETCO_TRANSCO!L44</f>
        <v>0.02</v>
      </c>
      <c r="R31" s="91">
        <f>TETCO_TRANSCO!N44</f>
        <v>0.3</v>
      </c>
      <c r="S31" s="91">
        <f>TETCO_TRANSCO!O44</f>
        <v>-5.5E-2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0.02</v>
      </c>
      <c r="AD31" s="153">
        <f t="shared" si="3"/>
        <v>-5.5E-2</v>
      </c>
      <c r="AE31" s="153">
        <f t="shared" si="4"/>
        <v>0.02</v>
      </c>
    </row>
    <row r="32" spans="1:31" x14ac:dyDescent="0.25">
      <c r="A32">
        <v>0.80551360329393817</v>
      </c>
      <c r="B32" t="str">
        <f t="shared" si="0"/>
        <v>0.3850.020.3850.060.7050.020.3850.060.28-0.00250.34-0.0650.340.020.34-0.0450.290.01000.3850.020.3750.04-0.00250.02-0.0450.02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0.34</v>
      </c>
      <c r="O32" s="91">
        <f>TETCO_TRANSCO!I45</f>
        <v>-6.5000000000000002E-2</v>
      </c>
      <c r="P32" s="91">
        <f>TETCO_TRANSCO!K45</f>
        <v>0.34</v>
      </c>
      <c r="Q32" s="91">
        <f>TETCO_TRANSCO!L45</f>
        <v>0.02</v>
      </c>
      <c r="R32" s="91">
        <f>TETCO_TRANSCO!N45</f>
        <v>0.34</v>
      </c>
      <c r="S32" s="91">
        <f>TETCO_TRANSCO!O45</f>
        <v>-4.4999999999999998E-2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0.02</v>
      </c>
      <c r="AD32" s="153">
        <f t="shared" si="3"/>
        <v>-4.4999999999999998E-2</v>
      </c>
      <c r="AE32" s="153">
        <f t="shared" si="4"/>
        <v>0.02</v>
      </c>
    </row>
    <row r="33" spans="1:31" x14ac:dyDescent="0.25">
      <c r="A33">
        <v>0.80076595522473693</v>
      </c>
      <c r="B33" t="str">
        <f t="shared" si="0"/>
        <v>0.39750.020.39750.070.71750.020.39750.070.295-0.00250.38-0.0350.380.020.38-0.0350.290.01000.39750.020.38750.04-0.00250.02-0.0350.02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0.29499999999999998</v>
      </c>
      <c r="M33" s="91">
        <f>TETCO_TRANSCO!F46</f>
        <v>-2.5000000000000001E-3</v>
      </c>
      <c r="N33" s="91">
        <f>TETCO_TRANSCO!H46</f>
        <v>0.38</v>
      </c>
      <c r="O33" s="91">
        <f>TETCO_TRANSCO!I46</f>
        <v>-3.5000000000000003E-2</v>
      </c>
      <c r="P33" s="91">
        <f>TETCO_TRANSCO!K46</f>
        <v>0.38</v>
      </c>
      <c r="Q33" s="91">
        <f>TETCO_TRANSCO!L46</f>
        <v>0.02</v>
      </c>
      <c r="R33" s="91">
        <f>TETCO_TRANSCO!N46</f>
        <v>0.38</v>
      </c>
      <c r="S33" s="91">
        <f>TETCO_TRANSCO!O46</f>
        <v>-3.5000000000000003E-2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0.02</v>
      </c>
      <c r="AD33" s="153">
        <f t="shared" si="3"/>
        <v>-3.5000000000000003E-2</v>
      </c>
      <c r="AE33" s="153">
        <f t="shared" si="4"/>
        <v>0.02</v>
      </c>
    </row>
    <row r="34" spans="1:31" x14ac:dyDescent="0.25">
      <c r="A34">
        <v>0.79588591693033928</v>
      </c>
      <c r="B34" t="str">
        <f t="shared" si="0"/>
        <v>0.40.020.40.070.720.020.40.070.295-0.0050.38-0.0350.380.0150.38-0.0350.290.01000.40.020.390.04-0.0050.015-0.0350.015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0.29499999999999998</v>
      </c>
      <c r="M34" s="91">
        <f>TETCO_TRANSCO!F47</f>
        <v>-5.0000000000000001E-3</v>
      </c>
      <c r="N34" s="91">
        <f>TETCO_TRANSCO!H47</f>
        <v>0.38</v>
      </c>
      <c r="O34" s="91">
        <f>TETCO_TRANSCO!I47</f>
        <v>-3.5000000000000003E-2</v>
      </c>
      <c r="P34" s="91">
        <f>TETCO_TRANSCO!K47</f>
        <v>0.38</v>
      </c>
      <c r="Q34" s="91">
        <f>TETCO_TRANSCO!L47</f>
        <v>1.4999999999999999E-2</v>
      </c>
      <c r="R34" s="91">
        <f>TETCO_TRANSCO!N47</f>
        <v>0.38</v>
      </c>
      <c r="S34" s="91">
        <f>TETCO_TRANSCO!O47</f>
        <v>-3.5000000000000003E-2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-3.5000000000000003E-2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0.39750.020.39750.050.71750.020.39750.050.27-0.0050.33-0.0750.330.0150.33-0.0550.290.01000.39750.020.38750.04-0.0050.015-0.0550.015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0.33</v>
      </c>
      <c r="O35" s="91">
        <f>TETCO_TRANSCO!I48</f>
        <v>-7.4999999999999997E-2</v>
      </c>
      <c r="P35" s="91">
        <f>TETCO_TRANSCO!K48</f>
        <v>0.33</v>
      </c>
      <c r="Q35" s="91">
        <f>TETCO_TRANSCO!L48</f>
        <v>1.4999999999999999E-2</v>
      </c>
      <c r="R35" s="91">
        <f>TETCO_TRANSCO!N48</f>
        <v>0.33</v>
      </c>
      <c r="S35" s="91">
        <f>TETCO_TRANSCO!O48</f>
        <v>-5.5E-2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-5.5E-2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0.40.020.40.050.720.020.40.050.33-0.0050.37-0.0950.370.010.37-0.0650.290.01000.40.020.390.04-0.0050.01-0.0650.01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0.33</v>
      </c>
      <c r="M36" s="91">
        <f>TETCO_TRANSCO!F49</f>
        <v>-5.0000000000000001E-3</v>
      </c>
      <c r="N36" s="91">
        <f>TETCO_TRANSCO!H49</f>
        <v>0.37</v>
      </c>
      <c r="O36" s="91">
        <f>TETCO_TRANSCO!I49</f>
        <v>-9.5000000000000001E-2</v>
      </c>
      <c r="P36" s="91">
        <f>TETCO_TRANSCO!K49</f>
        <v>0.37</v>
      </c>
      <c r="Q36" s="91">
        <f>TETCO_TRANSCO!L49</f>
        <v>0.01</v>
      </c>
      <c r="R36" s="91">
        <f>TETCO_TRANSCO!N49</f>
        <v>0.37</v>
      </c>
      <c r="S36" s="91">
        <f>TETCO_TRANSCO!O49</f>
        <v>-6.5000000000000002E-2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-6.5000000000000002E-2</v>
      </c>
      <c r="AE36" s="153">
        <f t="shared" si="4"/>
        <v>0.01</v>
      </c>
    </row>
    <row r="37" spans="1:31" x14ac:dyDescent="0.25">
      <c r="A37">
        <v>0.78158000430485663</v>
      </c>
      <c r="B37" t="str">
        <f t="shared" si="0"/>
        <v>0.550.050.550.140.870.050.550.140.3950.050.485-0.170.4850.060.485-0.051.090.01000.50.050.490.070.050.06-0.050.06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0.39500000000000002</v>
      </c>
      <c r="M37" s="91">
        <f>TETCO_TRANSCO!F50</f>
        <v>0.05</v>
      </c>
      <c r="N37" s="91">
        <f>TETCO_TRANSCO!H50</f>
        <v>0.48500000000000004</v>
      </c>
      <c r="O37" s="91">
        <f>TETCO_TRANSCO!I50</f>
        <v>-0.16999999999999998</v>
      </c>
      <c r="P37" s="91">
        <f>TETCO_TRANSCO!K50</f>
        <v>0.48500000000000004</v>
      </c>
      <c r="Q37" s="91">
        <f>TETCO_TRANSCO!L50</f>
        <v>0.06</v>
      </c>
      <c r="R37" s="91">
        <f>TETCO_TRANSCO!N50</f>
        <v>0.48500000000000004</v>
      </c>
      <c r="S37" s="91">
        <f>TETCO_TRANSCO!O50</f>
        <v>-0.05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-0.05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0.90.050.90.291.220.050.90.290.730.050.76-0.130.760.160.76-0.051.090.012000.830.050.820.070.050.16-0.050.16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0.73</v>
      </c>
      <c r="M38" s="91">
        <f>TETCO_TRANSCO!F51</f>
        <v>0.05</v>
      </c>
      <c r="N38" s="91">
        <f>TETCO_TRANSCO!H51</f>
        <v>0.76</v>
      </c>
      <c r="O38" s="91">
        <f>TETCO_TRANSCO!I51</f>
        <v>-0.13</v>
      </c>
      <c r="P38" s="91">
        <f>TETCO_TRANSCO!K51</f>
        <v>0.76</v>
      </c>
      <c r="Q38" s="91">
        <f>TETCO_TRANSCO!L51</f>
        <v>0.16</v>
      </c>
      <c r="R38" s="91">
        <f>TETCO_TRANSCO!N51</f>
        <v>0.76</v>
      </c>
      <c r="S38" s="91">
        <f>TETCO_TRANSCO!O51</f>
        <v>-0.05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-0.05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1.20.051.20.321.520.051.20.321.020.051.675-0.221.6750.341.675-0.171.090.012001.120.051.110.070.050.34-0.170.34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1.02</v>
      </c>
      <c r="M39" s="91">
        <f>TETCO_TRANSCO!F52</f>
        <v>0.05</v>
      </c>
      <c r="N39" s="91">
        <f>TETCO_TRANSCO!H52</f>
        <v>1.675</v>
      </c>
      <c r="O39" s="91">
        <f>TETCO_TRANSCO!I52</f>
        <v>-0.22000000000000003</v>
      </c>
      <c r="P39" s="91">
        <f>TETCO_TRANSCO!K52</f>
        <v>1.675</v>
      </c>
      <c r="Q39" s="91">
        <f>TETCO_TRANSCO!L52</f>
        <v>0.34</v>
      </c>
      <c r="R39" s="91">
        <f>TETCO_TRANSCO!N52</f>
        <v>1.675</v>
      </c>
      <c r="S39" s="91">
        <f>TETCO_TRANSCO!O52</f>
        <v>-0.17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-0.17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1.20.051.20.321.520.051.20.321.010.051.675-0.251.6750.341.675-0.171.080.012001.120.051.110.070.050.34-0.170.34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1.01</v>
      </c>
      <c r="M40" s="91">
        <f>TETCO_TRANSCO!F53</f>
        <v>0.05</v>
      </c>
      <c r="N40" s="91">
        <f>TETCO_TRANSCO!H53</f>
        <v>1.675</v>
      </c>
      <c r="O40" s="91">
        <f>TETCO_TRANSCO!I53</f>
        <v>-0.25</v>
      </c>
      <c r="P40" s="91">
        <f>TETCO_TRANSCO!K53</f>
        <v>1.675</v>
      </c>
      <c r="Q40" s="91">
        <f>TETCO_TRANSCO!L53</f>
        <v>0.34</v>
      </c>
      <c r="R40" s="91">
        <f>TETCO_TRANSCO!N53</f>
        <v>1.675</v>
      </c>
      <c r="S40" s="91">
        <f>TETCO_TRANSCO!O53</f>
        <v>-0.17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-0.17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0.650.050.650.150.970.050.650.150.4950.050.555-0.170.5550.10.555-0.051.080.012000.60.050.590.070.050.1-0.050.1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0.495</v>
      </c>
      <c r="M41" s="91">
        <f>TETCO_TRANSCO!F54</f>
        <v>0.05</v>
      </c>
      <c r="N41" s="91">
        <f>TETCO_TRANSCO!H54</f>
        <v>0.55499999999999994</v>
      </c>
      <c r="O41" s="91">
        <f>TETCO_TRANSCO!I54</f>
        <v>-0.16999999999999998</v>
      </c>
      <c r="P41" s="91">
        <f>TETCO_TRANSCO!K54</f>
        <v>0.55499999999999994</v>
      </c>
      <c r="Q41" s="91">
        <f>TETCO_TRANSCO!L54</f>
        <v>0.1</v>
      </c>
      <c r="R41" s="91">
        <f>TETCO_TRANSCO!N54</f>
        <v>0.55499999999999994</v>
      </c>
      <c r="S41" s="91">
        <f>TETCO_TRANSCO!O54</f>
        <v>-0.05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-0.05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0.4350.020.4350.050.7550.020.4350.050.3100.35-0.0850.350.020.35-0.0450.2920.012000.4350.020.4250.0400.02-0.0450.02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</v>
      </c>
      <c r="M42" s="91">
        <f>TETCO_TRANSCO!F55</f>
        <v>0</v>
      </c>
      <c r="N42" s="91">
        <f>TETCO_TRANSCO!H55</f>
        <v>0.35</v>
      </c>
      <c r="O42" s="91">
        <f>TETCO_TRANSCO!I55</f>
        <v>-8.4999999999999992E-2</v>
      </c>
      <c r="P42" s="91">
        <f>TETCO_TRANSCO!K55</f>
        <v>0.35</v>
      </c>
      <c r="Q42" s="91">
        <f>TETCO_TRANSCO!L55</f>
        <v>0.02</v>
      </c>
      <c r="R42" s="91">
        <f>TETCO_TRANSCO!N55</f>
        <v>0.35</v>
      </c>
      <c r="S42" s="91">
        <f>TETCO_TRANSCO!O55</f>
        <v>-4.4999999999999998E-2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0.02</v>
      </c>
      <c r="AD42" s="153">
        <f t="shared" si="3"/>
        <v>-4.4999999999999998E-2</v>
      </c>
      <c r="AE42" s="153">
        <f t="shared" si="4"/>
        <v>0.02</v>
      </c>
    </row>
    <row r="43" spans="1:31" x14ac:dyDescent="0.25">
      <c r="A43">
        <v>0.75385980106473049</v>
      </c>
      <c r="B43" t="str">
        <f t="shared" si="0"/>
        <v>0.3850.020.3850.050.7050.020.3850.050.2900.3-0.0650.30.020.3-0.0350.2920.012000.3850.020.3750.0400.02-0.0350.02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</v>
      </c>
      <c r="O43" s="91">
        <f>TETCO_TRANSCO!I56</f>
        <v>-6.5000000000000002E-2</v>
      </c>
      <c r="P43" s="91">
        <f>TETCO_TRANSCO!K56</f>
        <v>0.3</v>
      </c>
      <c r="Q43" s="91">
        <f>TETCO_TRANSCO!L56</f>
        <v>0.02</v>
      </c>
      <c r="R43" s="91">
        <f>TETCO_TRANSCO!N56</f>
        <v>0.3</v>
      </c>
      <c r="S43" s="91">
        <f>TETCO_TRANSCO!O56</f>
        <v>-3.5000000000000003E-2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0.02</v>
      </c>
      <c r="AD43" s="153">
        <f t="shared" si="3"/>
        <v>-3.5000000000000003E-2</v>
      </c>
      <c r="AE43" s="153">
        <f t="shared" si="4"/>
        <v>0.02</v>
      </c>
    </row>
    <row r="44" spans="1:31" x14ac:dyDescent="0.25">
      <c r="A44">
        <v>0.74920431854985081</v>
      </c>
      <c r="B44" t="str">
        <f t="shared" si="0"/>
        <v>0.3850.020.3850.060.7050.020.3850.060.3-0.00250.34-0.0550.340.020.34-0.0350.2920.012000.3850.020.3750.04-0.00250.02-0.0350.02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0.34</v>
      </c>
      <c r="O44" s="91">
        <f>TETCO_TRANSCO!I57</f>
        <v>-5.5000000000000007E-2</v>
      </c>
      <c r="P44" s="91">
        <f>TETCO_TRANSCO!K57</f>
        <v>0.34</v>
      </c>
      <c r="Q44" s="91">
        <f>TETCO_TRANSCO!L57</f>
        <v>0.02</v>
      </c>
      <c r="R44" s="91">
        <f>TETCO_TRANSCO!N57</f>
        <v>0.34</v>
      </c>
      <c r="S44" s="91">
        <f>TETCO_TRANSCO!O57</f>
        <v>-3.5000000000000003E-2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0.02</v>
      </c>
      <c r="AD44" s="153">
        <f t="shared" si="3"/>
        <v>-3.5000000000000003E-2</v>
      </c>
      <c r="AE44" s="153">
        <f t="shared" si="4"/>
        <v>0.02</v>
      </c>
    </row>
    <row r="45" spans="1:31" x14ac:dyDescent="0.25">
      <c r="A45">
        <v>0.74472442559056418</v>
      </c>
      <c r="B45" t="str">
        <f t="shared" si="0"/>
        <v>0.39750.020.39750.070.71750.020.39750.070.315-0.00250.38-0.020.380.020.38-0.020.2920.012000.39750.020.38750.04-0.00250.02-0.020.02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</v>
      </c>
      <c r="M45" s="91">
        <f>TETCO_TRANSCO!F58</f>
        <v>-2.5000000000000001E-3</v>
      </c>
      <c r="N45" s="91">
        <f>TETCO_TRANSCO!H58</f>
        <v>0.38</v>
      </c>
      <c r="O45" s="91">
        <f>TETCO_TRANSCO!I58</f>
        <v>-0.02</v>
      </c>
      <c r="P45" s="91">
        <f>TETCO_TRANSCO!K58</f>
        <v>0.38</v>
      </c>
      <c r="Q45" s="91">
        <f>TETCO_TRANSCO!L58</f>
        <v>0.02</v>
      </c>
      <c r="R45" s="91">
        <f>TETCO_TRANSCO!N58</f>
        <v>0.38</v>
      </c>
      <c r="S45" s="91">
        <f>TETCO_TRANSCO!O58</f>
        <v>-0.02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0.02</v>
      </c>
      <c r="AD45" s="153">
        <f t="shared" si="3"/>
        <v>-0.02</v>
      </c>
      <c r="AE45" s="153">
        <f t="shared" si="4"/>
        <v>0.02</v>
      </c>
    </row>
    <row r="46" spans="1:31" x14ac:dyDescent="0.25">
      <c r="A46">
        <v>0.7401213270508824</v>
      </c>
      <c r="B46" t="str">
        <f t="shared" si="0"/>
        <v>0.40.020.40.070.720.020.40.070.315-0.0050.38-0.020.380.0150.38-0.020.2920.012000.40.020.390.04-0.0050.015-0.020.015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</v>
      </c>
      <c r="M46" s="91">
        <f>TETCO_TRANSCO!F59</f>
        <v>-5.0000000000000001E-3</v>
      </c>
      <c r="N46" s="91">
        <f>TETCO_TRANSCO!H59</f>
        <v>0.38</v>
      </c>
      <c r="O46" s="91">
        <f>TETCO_TRANSCO!I59</f>
        <v>-0.02</v>
      </c>
      <c r="P46" s="91">
        <f>TETCO_TRANSCO!K59</f>
        <v>0.38</v>
      </c>
      <c r="Q46" s="91">
        <f>TETCO_TRANSCO!L59</f>
        <v>1.4999999999999999E-2</v>
      </c>
      <c r="R46" s="91">
        <f>TETCO_TRANSCO!N59</f>
        <v>0.38</v>
      </c>
      <c r="S46" s="91">
        <f>TETCO_TRANSCO!O59</f>
        <v>-0.02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-0.02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0.39750.020.39750.050.71750.020.39750.050.29-0.0050.33-0.040.330.0150.33-0.020.2920.012000.39750.020.38750.04-0.0050.015-0.020.015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0.33</v>
      </c>
      <c r="O47" s="91">
        <f>TETCO_TRANSCO!I60</f>
        <v>-0.04</v>
      </c>
      <c r="P47" s="91">
        <f>TETCO_TRANSCO!K60</f>
        <v>0.33</v>
      </c>
      <c r="Q47" s="91">
        <f>TETCO_TRANSCO!L60</f>
        <v>1.4999999999999999E-2</v>
      </c>
      <c r="R47" s="91">
        <f>TETCO_TRANSCO!N60</f>
        <v>0.33</v>
      </c>
      <c r="S47" s="91">
        <f>TETCO_TRANSCO!O60</f>
        <v>-0.02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-0.02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0.40.020.40.050.720.020.40.050.35-0.0050.37-0.0850.370.010.37-0.0550.2920.012000.40.020.390.04-0.0050.01-0.0550.01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0.35000000000000003</v>
      </c>
      <c r="M48" s="91">
        <f>TETCO_TRANSCO!F61</f>
        <v>-5.0000000000000001E-3</v>
      </c>
      <c r="N48" s="91">
        <f>TETCO_TRANSCO!H61</f>
        <v>0.37</v>
      </c>
      <c r="O48" s="91">
        <f>TETCO_TRANSCO!I61</f>
        <v>-8.4999999999999992E-2</v>
      </c>
      <c r="P48" s="91">
        <f>TETCO_TRANSCO!K61</f>
        <v>0.37</v>
      </c>
      <c r="Q48" s="91">
        <f>TETCO_TRANSCO!L61</f>
        <v>0.01</v>
      </c>
      <c r="R48" s="91">
        <f>TETCO_TRANSCO!N61</f>
        <v>0.37</v>
      </c>
      <c r="S48" s="91">
        <f>TETCO_TRANSCO!O61</f>
        <v>-5.5E-2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-5.5E-2</v>
      </c>
      <c r="AE48" s="153">
        <f t="shared" si="4"/>
        <v>0.01</v>
      </c>
    </row>
    <row r="49" spans="1:31" x14ac:dyDescent="0.25">
      <c r="A49">
        <v>0.72661550880748205</v>
      </c>
      <c r="B49" t="str">
        <f t="shared" si="0"/>
        <v>0.550.050.550.140.870.050.550.140.40.050.49-0.170.490.060.49-0.051.0920.012000.50.050.490.070.050.06-0.050.06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</v>
      </c>
      <c r="M49" s="91">
        <f>TETCO_TRANSCO!F62</f>
        <v>0.05</v>
      </c>
      <c r="N49" s="91">
        <f>TETCO_TRANSCO!H62</f>
        <v>0.49000000000000005</v>
      </c>
      <c r="O49" s="91">
        <f>TETCO_TRANSCO!I62</f>
        <v>-0.16999999999999998</v>
      </c>
      <c r="P49" s="91">
        <f>TETCO_TRANSCO!K62</f>
        <v>0.49000000000000005</v>
      </c>
      <c r="Q49" s="91">
        <f>TETCO_TRANSCO!L62</f>
        <v>0.06</v>
      </c>
      <c r="R49" s="91">
        <f>TETCO_TRANSCO!N62</f>
        <v>0.49000000000000005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0.90.050.90.291.220.050.90.290.7350.050.77-0.130.770.160.77-0.051.0920.014000.830.050.820.070.050.16-0.050.16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0.73499999999999999</v>
      </c>
      <c r="M50" s="91">
        <f>TETCO_TRANSCO!F63</f>
        <v>0.05</v>
      </c>
      <c r="N50" s="91">
        <f>TETCO_TRANSCO!H63</f>
        <v>0.77</v>
      </c>
      <c r="O50" s="91">
        <f>TETCO_TRANSCO!I63</f>
        <v>-0.13</v>
      </c>
      <c r="P50" s="91">
        <f>TETCO_TRANSCO!K63</f>
        <v>0.77</v>
      </c>
      <c r="Q50" s="91">
        <f>TETCO_TRANSCO!L63</f>
        <v>0.16</v>
      </c>
      <c r="R50" s="91">
        <f>TETCO_TRANSCO!N63</f>
        <v>0.77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1.20.051.20.321.520.051.20.321.0250.051.69-0.251.690.341.69-0.21.0920.014001.120.051.110.070.050.34-0.20.34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1.0249999999999999</v>
      </c>
      <c r="M51" s="91">
        <f>TETCO_TRANSCO!F64</f>
        <v>0.05</v>
      </c>
      <c r="N51" s="91">
        <f>TETCO_TRANSCO!H64</f>
        <v>1.69</v>
      </c>
      <c r="O51" s="91">
        <f>TETCO_TRANSCO!I64</f>
        <v>-0.25</v>
      </c>
      <c r="P51" s="91">
        <f>TETCO_TRANSCO!K64</f>
        <v>1.69</v>
      </c>
      <c r="Q51" s="91">
        <f>TETCO_TRANSCO!L64</f>
        <v>0.34</v>
      </c>
      <c r="R51" s="91">
        <f>TETCO_TRANSCO!N64</f>
        <v>1.69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1.20.051.20.321.520.051.20.321.0150.051.69-0.281.690.341.69-0.21.0820.014001.120.051.110.070.050.34-0.20.34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1.0149999999999999</v>
      </c>
      <c r="M52" s="91">
        <f>TETCO_TRANSCO!F65</f>
        <v>0.05</v>
      </c>
      <c r="N52" s="91">
        <f>TETCO_TRANSCO!H65</f>
        <v>1.69</v>
      </c>
      <c r="O52" s="91">
        <f>TETCO_TRANSCO!I65</f>
        <v>-0.28000000000000003</v>
      </c>
      <c r="P52" s="91">
        <f>TETCO_TRANSCO!K65</f>
        <v>1.69</v>
      </c>
      <c r="Q52" s="91">
        <f>TETCO_TRANSCO!L65</f>
        <v>0.34</v>
      </c>
      <c r="R52" s="91">
        <f>TETCO_TRANSCO!N65</f>
        <v>1.69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0.650.050.650.150.970.050.650.150.50.050.56-0.170.560.10.56-0.051.0820.014000.60.050.590.070.050.1-0.050.1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</v>
      </c>
      <c r="M53" s="91">
        <f>TETCO_TRANSCO!F66</f>
        <v>0.05</v>
      </c>
      <c r="N53" s="91">
        <f>TETCO_TRANSCO!H66</f>
        <v>0.55999999999999994</v>
      </c>
      <c r="O53" s="91">
        <f>TETCO_TRANSCO!I66</f>
        <v>-0.16999999999999998</v>
      </c>
      <c r="P53" s="91">
        <f>TETCO_TRANSCO!K66</f>
        <v>0.55999999999999994</v>
      </c>
      <c r="Q53" s="91">
        <f>TETCO_TRANSCO!L66</f>
        <v>0.1</v>
      </c>
      <c r="R53" s="91">
        <f>TETCO_TRANSCO!N66</f>
        <v>0.55999999999999994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0.4350.020.4350.050.7550.020.4350.050.3100.35-0.0850.350.020.35-0.0450.2940.014000.4350.020.4250.0400.02-0.0450.02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</v>
      </c>
      <c r="M54" s="91">
        <f>TETCO_TRANSCO!F67</f>
        <v>0</v>
      </c>
      <c r="N54" s="91">
        <f>TETCO_TRANSCO!H67</f>
        <v>0.35</v>
      </c>
      <c r="O54" s="91">
        <f>TETCO_TRANSCO!I67</f>
        <v>-8.4999999999999992E-2</v>
      </c>
      <c r="P54" s="91">
        <f>TETCO_TRANSCO!K67</f>
        <v>0.35</v>
      </c>
      <c r="Q54" s="91">
        <f>TETCO_TRANSCO!L67</f>
        <v>0.02</v>
      </c>
      <c r="R54" s="91">
        <f>TETCO_TRANSCO!N67</f>
        <v>0.35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0.02</v>
      </c>
      <c r="AD54" s="153">
        <f t="shared" si="3"/>
        <v>-4.4999999999999998E-2</v>
      </c>
      <c r="AE54" s="153">
        <f t="shared" si="4"/>
        <v>0.02</v>
      </c>
    </row>
    <row r="55" spans="1:31" x14ac:dyDescent="0.25">
      <c r="A55">
        <v>0.70070958229093516</v>
      </c>
      <c r="B55" t="str">
        <f t="shared" si="0"/>
        <v>0.3850.020.3850.050.7050.020.3850.050.2900.3-0.0650.30.020.3-0.0350.2940.014000.3850.020.3750.0400.02-0.0350.02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</v>
      </c>
      <c r="O55" s="91">
        <f>TETCO_TRANSCO!I68</f>
        <v>-6.5000000000000002E-2</v>
      </c>
      <c r="P55" s="91">
        <f>TETCO_TRANSCO!K68</f>
        <v>0.3</v>
      </c>
      <c r="Q55" s="91">
        <f>TETCO_TRANSCO!L68</f>
        <v>0.02</v>
      </c>
      <c r="R55" s="91">
        <f>TETCO_TRANSCO!N68</f>
        <v>0.3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0.02</v>
      </c>
      <c r="AD55" s="153">
        <f t="shared" si="3"/>
        <v>-3.5000000000000003E-2</v>
      </c>
      <c r="AE55" s="153">
        <f t="shared" si="4"/>
        <v>0.02</v>
      </c>
    </row>
    <row r="56" spans="1:31" x14ac:dyDescent="0.25">
      <c r="A56">
        <v>0.69635963327324557</v>
      </c>
      <c r="B56" t="str">
        <f t="shared" si="0"/>
        <v>0.3850.020.3850.060.7050.020.3850.060.3-0.00250.34-0.0550.340.020.34-0.0350.2940.014000.3850.020.3750.04-0.00250.02-0.0350.02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0.34</v>
      </c>
      <c r="O56" s="91">
        <f>TETCO_TRANSCO!I69</f>
        <v>-5.5000000000000007E-2</v>
      </c>
      <c r="P56" s="91">
        <f>TETCO_TRANSCO!K69</f>
        <v>0.34</v>
      </c>
      <c r="Q56" s="91">
        <f>TETCO_TRANSCO!L69</f>
        <v>0.02</v>
      </c>
      <c r="R56" s="91">
        <f>TETCO_TRANSCO!N69</f>
        <v>0.34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0.02</v>
      </c>
      <c r="AD56" s="153">
        <f t="shared" si="3"/>
        <v>-3.5000000000000003E-2</v>
      </c>
      <c r="AE56" s="153">
        <f t="shared" si="4"/>
        <v>0.02</v>
      </c>
    </row>
    <row r="57" spans="1:31" x14ac:dyDescent="0.25">
      <c r="A57">
        <v>0.69215022526748027</v>
      </c>
      <c r="B57" t="str">
        <f t="shared" si="0"/>
        <v>0.39750.020.39750.070.71750.020.39750.070.315-0.00250.38-0.020.380.020.38-0.020.2940.014000.39750.020.38750.04-0.00250.02-0.020.02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</v>
      </c>
      <c r="M57" s="91">
        <f>TETCO_TRANSCO!F70</f>
        <v>-2.5000000000000001E-3</v>
      </c>
      <c r="N57" s="91">
        <f>TETCO_TRANSCO!H70</f>
        <v>0.38</v>
      </c>
      <c r="O57" s="91">
        <f>TETCO_TRANSCO!I70</f>
        <v>-0.02</v>
      </c>
      <c r="P57" s="91">
        <f>TETCO_TRANSCO!K70</f>
        <v>0.38</v>
      </c>
      <c r="Q57" s="91">
        <f>TETCO_TRANSCO!L70</f>
        <v>0.02</v>
      </c>
      <c r="R57" s="91">
        <f>TETCO_TRANSCO!N70</f>
        <v>0.38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0.02</v>
      </c>
      <c r="AD57" s="153">
        <f t="shared" si="3"/>
        <v>-0.02</v>
      </c>
      <c r="AE57" s="153">
        <f t="shared" si="4"/>
        <v>0.02</v>
      </c>
    </row>
    <row r="58" spans="1:31" x14ac:dyDescent="0.25">
      <c r="A58">
        <v>0.68781961961269045</v>
      </c>
      <c r="B58" t="str">
        <f t="shared" si="0"/>
        <v>0.40.020.40.070.720.020.40.070.315-0.0050.38-0.020.380.0150.38-0.020.2940.014000.40.020.390.04-0.0050.015-0.020.015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</v>
      </c>
      <c r="M58" s="91">
        <f>TETCO_TRANSCO!F71</f>
        <v>-5.0000000000000001E-3</v>
      </c>
      <c r="N58" s="91">
        <f>TETCO_TRANSCO!H71</f>
        <v>0.38</v>
      </c>
      <c r="O58" s="91">
        <f>TETCO_TRANSCO!I71</f>
        <v>-0.02</v>
      </c>
      <c r="P58" s="91">
        <f>TETCO_TRANSCO!K71</f>
        <v>0.38</v>
      </c>
      <c r="Q58" s="91">
        <f>TETCO_TRANSCO!L71</f>
        <v>1.4999999999999999E-2</v>
      </c>
      <c r="R58" s="91">
        <f>TETCO_TRANSCO!N71</f>
        <v>0.38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0.39750.020.39750.050.71750.020.39750.050.29-0.0050.33-0.040.330.0150.33-0.020.2940.014000.39750.020.38750.04-0.0050.015-0.020.015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0.33</v>
      </c>
      <c r="O59" s="91">
        <f>TETCO_TRANSCO!I72</f>
        <v>-0.04</v>
      </c>
      <c r="P59" s="91">
        <f>TETCO_TRANSCO!K72</f>
        <v>0.33</v>
      </c>
      <c r="Q59" s="91">
        <f>TETCO_TRANSCO!L72</f>
        <v>1.4999999999999999E-2</v>
      </c>
      <c r="R59" s="91">
        <f>TETCO_TRANSCO!N72</f>
        <v>0.33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0.40.020.40.050.720.020.40.050.35-0.0050.37-0.0850.370.010.37-0.0550.2940.014000.40.020.390.04-0.0050.01-0.0550.01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0.35000000000000003</v>
      </c>
      <c r="M60" s="91">
        <f>TETCO_TRANSCO!F73</f>
        <v>-5.0000000000000001E-3</v>
      </c>
      <c r="N60" s="91">
        <f>TETCO_TRANSCO!H73</f>
        <v>0.37</v>
      </c>
      <c r="O60" s="91">
        <f>TETCO_TRANSCO!I73</f>
        <v>-8.4999999999999992E-2</v>
      </c>
      <c r="P60" s="91">
        <f>TETCO_TRANSCO!K73</f>
        <v>0.37</v>
      </c>
      <c r="Q60" s="91">
        <f>TETCO_TRANSCO!L73</f>
        <v>0.01</v>
      </c>
      <c r="R60" s="91">
        <f>TETCO_TRANSCO!N73</f>
        <v>0.37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5">
      <c r="A61">
        <v>0.67510974227049325</v>
      </c>
      <c r="B61" t="str">
        <f t="shared" si="0"/>
        <v>0.5550.050.5550.140.8750.050.5550.140.40.050.495-0.170.4950.060.495-0.051.0940.014000.5050.050.4950.070.050.06-0.050.06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</v>
      </c>
      <c r="M61" s="91">
        <f>TETCO_TRANSCO!F74</f>
        <v>0.05</v>
      </c>
      <c r="N61" s="91">
        <f>TETCO_TRANSCO!H74</f>
        <v>0.49500000000000005</v>
      </c>
      <c r="O61" s="91">
        <f>TETCO_TRANSCO!I74</f>
        <v>-0.16999999999999998</v>
      </c>
      <c r="P61" s="91">
        <f>TETCO_TRANSCO!K74</f>
        <v>0.49500000000000005</v>
      </c>
      <c r="Q61" s="91">
        <f>TETCO_TRANSCO!L74</f>
        <v>0.06</v>
      </c>
      <c r="R61" s="91">
        <f>TETCO_TRANSCO!N74</f>
        <v>0.49500000000000005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0.910.050.910.291.230.050.910.290.7350.050.98-0.130.980.160.98-0.051.0940.016000.840.050.830.070.050.16-0.050.16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0.73499999999999999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1.2150.051.2150.321.5350.051.2150.321.0250.051.6-0.251.60.341.6-0.21.0940.016001.1350.051.1250.070.050.34-0.20.34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1.0249999999999999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1.2150.051.2150.321.5350.051.2150.321.0150.051.6-0.281.60.341.6-0.21.0840.016001.1350.051.1250.070.050.34-0.20.34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1.0149999999999999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0.6550.050.6550.150.9750.050.6550.150.50.050.565-0.170.5650.10.565-0.051.0840.016000.6050.050.5950.070.050.1-0.050.1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</v>
      </c>
      <c r="M65" s="91">
        <f>TETCO_TRANSCO!F78</f>
        <v>0.05</v>
      </c>
      <c r="N65" s="91">
        <f>TETCO_TRANSCO!H78</f>
        <v>0.56499999999999995</v>
      </c>
      <c r="O65" s="91">
        <f>TETCO_TRANSCO!I78</f>
        <v>-0.16999999999999998</v>
      </c>
      <c r="P65" s="91">
        <f>TETCO_TRANSCO!K78</f>
        <v>0.56499999999999995</v>
      </c>
      <c r="Q65" s="91">
        <f>TETCO_TRANSCO!L78</f>
        <v>0.1</v>
      </c>
      <c r="R65" s="91">
        <f>TETCO_TRANSCO!N78</f>
        <v>0.56499999999999995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0.4350.020.4350.050.7550.020.4350.050.3100.35-0.0850.350.020.35-0.0450.2960.016000.4350.020.4250.0400.02-0.0450.02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</v>
      </c>
      <c r="M66" s="91">
        <f>TETCO_TRANSCO!F79</f>
        <v>0</v>
      </c>
      <c r="N66" s="91">
        <f>TETCO_TRANSCO!H79</f>
        <v>0.35</v>
      </c>
      <c r="O66" s="91">
        <f>TETCO_TRANSCO!I79</f>
        <v>-8.4999999999999992E-2</v>
      </c>
      <c r="P66" s="91">
        <f>TETCO_TRANSCO!K79</f>
        <v>0.35</v>
      </c>
      <c r="Q66" s="91">
        <f>TETCO_TRANSCO!L79</f>
        <v>0.02</v>
      </c>
      <c r="R66" s="91">
        <f>TETCO_TRANSCO!N79</f>
        <v>0.35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0.02</v>
      </c>
      <c r="AD66" s="153">
        <f t="shared" si="3"/>
        <v>-4.4999999999999998E-2</v>
      </c>
      <c r="AE66" s="153">
        <f t="shared" si="4"/>
        <v>0.02</v>
      </c>
    </row>
    <row r="67" spans="1:31" x14ac:dyDescent="0.25">
      <c r="A67">
        <v>0.65071591338606694</v>
      </c>
      <c r="B67" t="str">
        <f t="shared" si="0"/>
        <v>0.3850.020.3850.050.7050.020.3850.050.2900.3-0.0650.30.020.3-0.0350.2960.016000.3850.020.3750.0400.02-0.0350.02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</v>
      </c>
      <c r="O67" s="91">
        <f>TETCO_TRANSCO!I80</f>
        <v>-6.5000000000000002E-2</v>
      </c>
      <c r="P67" s="91">
        <f>TETCO_TRANSCO!K80</f>
        <v>0.3</v>
      </c>
      <c r="Q67" s="91">
        <f>TETCO_TRANSCO!L80</f>
        <v>0.02</v>
      </c>
      <c r="R67" s="91">
        <f>TETCO_TRANSCO!N80</f>
        <v>0.3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0.02</v>
      </c>
      <c r="AD67" s="153">
        <f t="shared" si="3"/>
        <v>-3.5000000000000003E-2</v>
      </c>
      <c r="AE67" s="153">
        <f t="shared" si="4"/>
        <v>0.02</v>
      </c>
    </row>
    <row r="68" spans="1:31" x14ac:dyDescent="0.25">
      <c r="A68">
        <v>0.6466180207660549</v>
      </c>
      <c r="B68" t="str">
        <f t="shared" si="0"/>
        <v>0.3850.020.3850.060.7050.020.3850.060.3-0.00250.34-0.0550.340.020.34-0.0350.2960.016000.3850.020.3750.04-0.00250.02-0.0350.02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0.34</v>
      </c>
      <c r="O68" s="91">
        <f>TETCO_TRANSCO!I81</f>
        <v>-5.5000000000000007E-2</v>
      </c>
      <c r="P68" s="91">
        <f>TETCO_TRANSCO!K81</f>
        <v>0.34</v>
      </c>
      <c r="Q68" s="91">
        <f>TETCO_TRANSCO!L81</f>
        <v>0.02</v>
      </c>
      <c r="R68" s="91">
        <f>TETCO_TRANSCO!N81</f>
        <v>0.34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0.02</v>
      </c>
      <c r="AD68" s="153">
        <f t="shared" si="3"/>
        <v>-3.5000000000000003E-2</v>
      </c>
      <c r="AE68" s="153">
        <f t="shared" si="4"/>
        <v>0.02</v>
      </c>
    </row>
    <row r="69" spans="1:31" x14ac:dyDescent="0.25">
      <c r="A69">
        <v>0.64267433122950712</v>
      </c>
      <c r="B69" t="str">
        <f t="shared" si="0"/>
        <v>0.39750.020.39750.070.71750.020.39750.070.315-0.00250.38-0.020.380.020.38-0.020.2960.016000.39750.020.38750.04-0.00250.02-0.020.02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</v>
      </c>
      <c r="M69" s="91">
        <f>TETCO_TRANSCO!F82</f>
        <v>-2.5000000000000001E-3</v>
      </c>
      <c r="N69" s="91">
        <f>TETCO_TRANSCO!H82</f>
        <v>0.38</v>
      </c>
      <c r="O69" s="91">
        <f>TETCO_TRANSCO!I82</f>
        <v>-0.02</v>
      </c>
      <c r="P69" s="91">
        <f>TETCO_TRANSCO!K82</f>
        <v>0.38</v>
      </c>
      <c r="Q69" s="91">
        <f>TETCO_TRANSCO!L82</f>
        <v>0.02</v>
      </c>
      <c r="R69" s="91">
        <f>TETCO_TRANSCO!N82</f>
        <v>0.38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0.02</v>
      </c>
      <c r="AD69" s="153">
        <f t="shared" si="3"/>
        <v>-0.02</v>
      </c>
      <c r="AE69" s="153">
        <f t="shared" si="4"/>
        <v>0.02</v>
      </c>
    </row>
    <row r="70" spans="1:31" x14ac:dyDescent="0.25">
      <c r="A70">
        <v>0.63862182346651841</v>
      </c>
      <c r="B70" t="str">
        <f t="shared" si="0"/>
        <v>0.40.020.40.070.720.020.40.070.315-0.0050.38-0.020.380.0150.38-0.020.2960.016000.40.020.390.04-0.0050.015-0.020.015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</v>
      </c>
      <c r="M70" s="91">
        <f>TETCO_TRANSCO!F83</f>
        <v>-5.0000000000000001E-3</v>
      </c>
      <c r="N70" s="91">
        <f>TETCO_TRANSCO!H83</f>
        <v>0.38</v>
      </c>
      <c r="O70" s="91">
        <f>TETCO_TRANSCO!I83</f>
        <v>-0.02</v>
      </c>
      <c r="P70" s="91">
        <f>TETCO_TRANSCO!K83</f>
        <v>0.38</v>
      </c>
      <c r="Q70" s="91">
        <f>TETCO_TRANSCO!L83</f>
        <v>1.4999999999999999E-2</v>
      </c>
      <c r="R70" s="91">
        <f>TETCO_TRANSCO!N83</f>
        <v>0.38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0.39750.020.39750.050.71750.020.39750.050.29-0.0050.33-0.040.330.0150.33-0.020.2960.016000.39750.020.38750.04-0.0050.015-0.020.015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0.33</v>
      </c>
      <c r="O71" s="91">
        <f>TETCO_TRANSCO!I84</f>
        <v>-0.04</v>
      </c>
      <c r="P71" s="91">
        <f>TETCO_TRANSCO!K84</f>
        <v>0.33</v>
      </c>
      <c r="Q71" s="91">
        <f>TETCO_TRANSCO!L84</f>
        <v>1.4999999999999999E-2</v>
      </c>
      <c r="R71" s="91">
        <f>TETCO_TRANSCO!N84</f>
        <v>0.33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0.40.020.40.050.720.020.40.050.35-0.0050.37-0.0850.370.010.37-0.0550.2960.016000.40.020.390.04-0.0050.01-0.0550.01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0.35000000000000003</v>
      </c>
      <c r="M72" s="91">
        <f>TETCO_TRANSCO!F85</f>
        <v>-5.0000000000000001E-3</v>
      </c>
      <c r="N72" s="91">
        <f>TETCO_TRANSCO!H85</f>
        <v>0.37</v>
      </c>
      <c r="O72" s="91">
        <f>TETCO_TRANSCO!I85</f>
        <v>-8.4999999999999992E-2</v>
      </c>
      <c r="P72" s="91">
        <f>TETCO_TRANSCO!K85</f>
        <v>0.37</v>
      </c>
      <c r="Q72" s="91">
        <f>TETCO_TRANSCO!L85</f>
        <v>0.01</v>
      </c>
      <c r="R72" s="91">
        <f>TETCO_TRANSCO!N85</f>
        <v>0.37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0.5550.050.5550.140.8750.050.5550.140.40.050.495-0.170.4950.060.495-0.051.0960.016000.5050.050.4950.070.050.06-0.050.06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</v>
      </c>
      <c r="M73" s="91">
        <f>TETCO_TRANSCO!F86</f>
        <v>0.05</v>
      </c>
      <c r="N73" s="91">
        <f>TETCO_TRANSCO!H86</f>
        <v>0.49500000000000005</v>
      </c>
      <c r="O73" s="91">
        <f>TETCO_TRANSCO!I86</f>
        <v>-0.16999999999999998</v>
      </c>
      <c r="P73" s="91">
        <f>TETCO_TRANSCO!K86</f>
        <v>0.49500000000000005</v>
      </c>
      <c r="Q73" s="91">
        <f>TETCO_TRANSCO!L86</f>
        <v>0.06</v>
      </c>
      <c r="R73" s="91">
        <f>TETCO_TRANSCO!N86</f>
        <v>0.49500000000000005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0.910.050.910.291.230.050.910.290.7350.050.98-0.130.980.160.98-0.051.0960.018000.840.050.830.070.050.16-0.050.16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0.73499999999999999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1.2150.051.2150.321.5350.051.2150.321.0250.051.6-0.251.60.341.6-0.21.0960.018001.1350.051.1250.070.050.34-0.20.34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1.0249999999999999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1.2150.051.2150.321.5350.051.2150.321.0150.051.6-0.281.60.341.6-0.21.0860.018001.1350.051.1250.070.050.34-0.20.34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1.0149999999999999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0.6550.050.6550.150.9750.050.6550.150.50.050.565-0.170.5650.10.565-0.051.0860.018000.6050.050.5950.070.050.1-0.050.1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</v>
      </c>
      <c r="M77" s="91">
        <f>TETCO_TRANSCO!F90</f>
        <v>0.05</v>
      </c>
      <c r="N77" s="91">
        <f>TETCO_TRANSCO!H90</f>
        <v>0.56499999999999995</v>
      </c>
      <c r="O77" s="91">
        <f>TETCO_TRANSCO!I90</f>
        <v>-0.16999999999999998</v>
      </c>
      <c r="P77" s="91">
        <f>TETCO_TRANSCO!K90</f>
        <v>0.56499999999999995</v>
      </c>
      <c r="Q77" s="91">
        <f>TETCO_TRANSCO!L90</f>
        <v>0.1</v>
      </c>
      <c r="R77" s="91">
        <f>TETCO_TRANSCO!N90</f>
        <v>0.56499999999999995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0.4350.020.4350.050.4350.020.4350.050.3100.35-0.0850.350.020.35-0.0450.2980.018000.4350.020.4250.0400.02-0.0450.02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</v>
      </c>
      <c r="M78" s="91">
        <f>TETCO_TRANSCO!F91</f>
        <v>0</v>
      </c>
      <c r="N78" s="91">
        <f>TETCO_TRANSCO!H91</f>
        <v>0.35</v>
      </c>
      <c r="O78" s="91">
        <f>TETCO_TRANSCO!I91</f>
        <v>-8.4999999999999992E-2</v>
      </c>
      <c r="P78" s="91">
        <f>TETCO_TRANSCO!K91</f>
        <v>0.35</v>
      </c>
      <c r="Q78" s="91">
        <f>TETCO_TRANSCO!L91</f>
        <v>0.02</v>
      </c>
      <c r="R78" s="91">
        <f>TETCO_TRANSCO!N91</f>
        <v>0.35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0.02</v>
      </c>
      <c r="AD78" s="153">
        <f t="shared" si="8"/>
        <v>-4.4999999999999998E-2</v>
      </c>
      <c r="AE78" s="153">
        <f t="shared" si="9"/>
        <v>0.02</v>
      </c>
    </row>
    <row r="79" spans="1:31" x14ac:dyDescent="0.25">
      <c r="A79">
        <v>0.60391002165207541</v>
      </c>
      <c r="B79" t="str">
        <f t="shared" si="5"/>
        <v>0.3850.020.3850.050.3850.020.3850.050.2900.3-0.0650.30.020.3-0.0350.2980.018000.3850.020.3750.0400.02-0.0350.02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</v>
      </c>
      <c r="O79" s="91">
        <f>TETCO_TRANSCO!I92</f>
        <v>-6.5000000000000002E-2</v>
      </c>
      <c r="P79" s="91">
        <f>TETCO_TRANSCO!K92</f>
        <v>0.3</v>
      </c>
      <c r="Q79" s="91">
        <f>TETCO_TRANSCO!L92</f>
        <v>0.02</v>
      </c>
      <c r="R79" s="91">
        <f>TETCO_TRANSCO!N92</f>
        <v>0.3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0.02</v>
      </c>
      <c r="AD79" s="153">
        <f t="shared" si="8"/>
        <v>-3.5000000000000003E-2</v>
      </c>
      <c r="AE79" s="153">
        <f t="shared" si="9"/>
        <v>0.02</v>
      </c>
    </row>
    <row r="80" spans="1:31" x14ac:dyDescent="0.25">
      <c r="A80">
        <v>0.60007733391129559</v>
      </c>
      <c r="B80" t="str">
        <f t="shared" si="5"/>
        <v>0.3850.020.3850.060.3850.020.3850.060.3-0.00250.34-0.0550.340.020.34-0.0350.2980.018000.3850.020.3750.04-0.00250.02-0.0350.02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0.34</v>
      </c>
      <c r="O80" s="91">
        <f>TETCO_TRANSCO!I93</f>
        <v>-5.5000000000000007E-2</v>
      </c>
      <c r="P80" s="91">
        <f>TETCO_TRANSCO!K93</f>
        <v>0.34</v>
      </c>
      <c r="Q80" s="91">
        <f>TETCO_TRANSCO!L93</f>
        <v>0.02</v>
      </c>
      <c r="R80" s="91">
        <f>TETCO_TRANSCO!N93</f>
        <v>0.34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0.02</v>
      </c>
      <c r="AD80" s="153">
        <f t="shared" si="8"/>
        <v>-3.5000000000000003E-2</v>
      </c>
      <c r="AE80" s="153">
        <f t="shared" si="9"/>
        <v>0.02</v>
      </c>
    </row>
    <row r="81" spans="1:31" x14ac:dyDescent="0.25">
      <c r="A81">
        <v>0.59652381655978148</v>
      </c>
      <c r="B81" t="str">
        <f t="shared" si="5"/>
        <v>0.39750.020.39750.070.39750.020.39750.070.315-0.00250.38-0.020.380.020.38-0.020.2980.018000.39750.020.38750.04-0.00250.02-0.020.02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</v>
      </c>
      <c r="M81" s="91">
        <f>TETCO_TRANSCO!F94</f>
        <v>-2.5000000000000001E-3</v>
      </c>
      <c r="N81" s="91">
        <f>TETCO_TRANSCO!H94</f>
        <v>0.38</v>
      </c>
      <c r="O81" s="91">
        <f>TETCO_TRANSCO!I94</f>
        <v>-0.02</v>
      </c>
      <c r="P81" s="91">
        <f>TETCO_TRANSCO!K94</f>
        <v>0.38</v>
      </c>
      <c r="Q81" s="91">
        <f>TETCO_TRANSCO!L94</f>
        <v>0.02</v>
      </c>
      <c r="R81" s="91">
        <f>TETCO_TRANSCO!N94</f>
        <v>0.38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0.02</v>
      </c>
      <c r="AD81" s="153">
        <f t="shared" si="8"/>
        <v>-0.02</v>
      </c>
      <c r="AE81" s="153">
        <f t="shared" si="9"/>
        <v>0.02</v>
      </c>
    </row>
    <row r="82" spans="1:31" x14ac:dyDescent="0.25">
      <c r="A82">
        <v>0.59290279324220263</v>
      </c>
      <c r="B82" t="str">
        <f t="shared" si="5"/>
        <v>0.40.020.40.070.40.020.40.070.315-0.0050.38-0.020.380.0150.38-0.020.2980.018000.40.020.390.04-0.0050.015-0.020.015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</v>
      </c>
      <c r="M82" s="91">
        <f>TETCO_TRANSCO!F95</f>
        <v>-5.0000000000000001E-3</v>
      </c>
      <c r="N82" s="91">
        <f>TETCO_TRANSCO!H95</f>
        <v>0.38</v>
      </c>
      <c r="O82" s="91">
        <f>TETCO_TRANSCO!I95</f>
        <v>-0.02</v>
      </c>
      <c r="P82" s="91">
        <f>TETCO_TRANSCO!K95</f>
        <v>0.38</v>
      </c>
      <c r="Q82" s="91">
        <f>TETCO_TRANSCO!L95</f>
        <v>1.4999999999999999E-2</v>
      </c>
      <c r="R82" s="91">
        <f>TETCO_TRANSCO!N95</f>
        <v>0.38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0.39750.020.39750.050.39750.020.39750.050.29-0.0050.33-0.040.330.0150.33-0.020.2980.018000.39750.020.38750.04-0.0050.015-0.020.015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0.33</v>
      </c>
      <c r="O83" s="91">
        <f>TETCO_TRANSCO!I96</f>
        <v>-0.04</v>
      </c>
      <c r="P83" s="91">
        <f>TETCO_TRANSCO!K96</f>
        <v>0.33</v>
      </c>
      <c r="Q83" s="91">
        <f>TETCO_TRANSCO!L96</f>
        <v>1.4999999999999999E-2</v>
      </c>
      <c r="R83" s="91">
        <f>TETCO_TRANSCO!N96</f>
        <v>0.33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0.40.020.40.050.40.020.40.050.35-0.0050.37-0.0850.370.010.37-0.0550.2980.018000.40.020.390.04-0.0050.01-0.0550.01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0.35000000000000003</v>
      </c>
      <c r="M84" s="91">
        <f>TETCO_TRANSCO!F97</f>
        <v>-5.0000000000000001E-3</v>
      </c>
      <c r="N84" s="91">
        <f>TETCO_TRANSCO!H97</f>
        <v>0.37</v>
      </c>
      <c r="O84" s="91">
        <f>TETCO_TRANSCO!I97</f>
        <v>-8.4999999999999992E-2</v>
      </c>
      <c r="P84" s="91">
        <f>TETCO_TRANSCO!K97</f>
        <v>0.37</v>
      </c>
      <c r="Q84" s="91">
        <f>TETCO_TRANSCO!L97</f>
        <v>0.01</v>
      </c>
      <c r="R84" s="91">
        <f>TETCO_TRANSCO!N97</f>
        <v>0.37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5">
      <c r="A85">
        <v>0.58229411903709982</v>
      </c>
      <c r="B85" t="str">
        <f t="shared" si="5"/>
        <v>0.5550.050.5550.140.5550.050.5550.140.40.050.495-0.170.4950.060.495-0.051.0980.018000.5050.050.4950.070.050.06-0.050.06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</v>
      </c>
      <c r="M85" s="91">
        <f>TETCO_TRANSCO!F98</f>
        <v>0.05</v>
      </c>
      <c r="N85" s="91">
        <f>TETCO_TRANSCO!H98</f>
        <v>0.49500000000000005</v>
      </c>
      <c r="O85" s="91">
        <f>TETCO_TRANSCO!I98</f>
        <v>-0.16999999999999998</v>
      </c>
      <c r="P85" s="91">
        <f>TETCO_TRANSCO!K98</f>
        <v>0.49500000000000005</v>
      </c>
      <c r="Q85" s="91">
        <f>TETCO_TRANSCO!L98</f>
        <v>0.06</v>
      </c>
      <c r="R85" s="91">
        <f>TETCO_TRANSCO!N98</f>
        <v>0.49500000000000005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0.910.050.910.290.910.050.910.290.7350.050.98-0.130.980.160.98-0.051.0980.02000.840.050.830.070.050.16-0.050.16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0.73499999999999999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1.2150.051.2150.321.2150.051.2150.321.0250.051.6-0.251.60.341.6-0.21.0980.02001.1350.051.1250.070.050.34-0.20.34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1.0249999999999999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1.2150.051.2150.321.2150.051.2150.321.0150.051.6-0.281.60.341.6-0.21.0880.02001.1350.051.1250.070.050.34-0.20.34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1.0149999999999999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0.6550.050.6550.150.6550.050.6550.150.50.050.565-0.170.5650.10.565-0.051.0880.02000.6050.050.5950.070.050.1-0.050.1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</v>
      </c>
      <c r="M89" s="91">
        <f>TETCO_TRANSCO!F102</f>
        <v>0.05</v>
      </c>
      <c r="N89" s="91">
        <f>TETCO_TRANSCO!H102</f>
        <v>0.56499999999999995</v>
      </c>
      <c r="O89" s="91">
        <f>TETCO_TRANSCO!I102</f>
        <v>-0.16999999999999998</v>
      </c>
      <c r="P89" s="91">
        <f>TETCO_TRANSCO!K102</f>
        <v>0.56499999999999995</v>
      </c>
      <c r="Q89" s="91">
        <f>TETCO_TRANSCO!L102</f>
        <v>0.1</v>
      </c>
      <c r="R89" s="91">
        <f>TETCO_TRANSCO!N102</f>
        <v>0.56499999999999995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0.4350.020.4350.050.4350.020.4350.050.3100.35-0.0850.350.020.35-0.0450.30.02000.4350.020.4250.0400.02-0.0450.02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</v>
      </c>
      <c r="M90" s="91">
        <f>TETCO_TRANSCO!F103</f>
        <v>0</v>
      </c>
      <c r="N90" s="91">
        <f>TETCO_TRANSCO!H103</f>
        <v>0.35</v>
      </c>
      <c r="O90" s="91">
        <f>TETCO_TRANSCO!I103</f>
        <v>-8.4999999999999992E-2</v>
      </c>
      <c r="P90" s="91">
        <f>TETCO_TRANSCO!K103</f>
        <v>0.35</v>
      </c>
      <c r="Q90" s="91">
        <f>TETCO_TRANSCO!L103</f>
        <v>0.02</v>
      </c>
      <c r="R90" s="91">
        <f>TETCO_TRANSCO!N103</f>
        <v>0.35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0.02</v>
      </c>
      <c r="AD90" s="153">
        <f t="shared" si="8"/>
        <v>-4.4999999999999998E-2</v>
      </c>
      <c r="AE90" s="153">
        <f t="shared" si="9"/>
        <v>0.02</v>
      </c>
    </row>
    <row r="91" spans="1:31" x14ac:dyDescent="0.25">
      <c r="A91">
        <v>0.56190027481253624</v>
      </c>
      <c r="B91" t="str">
        <f t="shared" si="5"/>
        <v>0.3850.020.3850.050.3850.020.3850.050.2900.3-0.0650.30.020.3-0.0350.30.02000.3850.020.3750.0400.02-0.0350.02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</v>
      </c>
      <c r="O91" s="91">
        <f>TETCO_TRANSCO!I104</f>
        <v>-6.5000000000000002E-2</v>
      </c>
      <c r="P91" s="91">
        <f>TETCO_TRANSCO!K104</f>
        <v>0.3</v>
      </c>
      <c r="Q91" s="91">
        <f>TETCO_TRANSCO!L104</f>
        <v>0.02</v>
      </c>
      <c r="R91" s="91">
        <f>TETCO_TRANSCO!N104</f>
        <v>0.3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0.02</v>
      </c>
      <c r="AD91" s="153">
        <f t="shared" si="8"/>
        <v>-3.5000000000000003E-2</v>
      </c>
      <c r="AE91" s="153">
        <f t="shared" si="9"/>
        <v>0.02</v>
      </c>
    </row>
    <row r="92" spans="1:31" x14ac:dyDescent="0.25">
      <c r="A92">
        <v>0.5585033542511062</v>
      </c>
      <c r="B92" t="str">
        <f t="shared" si="5"/>
        <v>0.3850.020.3850.060.3850.020.3850.060.3-0.00250.34-0.0550.340.020.34-0.0350.30.02000.3850.020.3750.04-0.00250.02-0.0350.02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0.34</v>
      </c>
      <c r="O92" s="91">
        <f>TETCO_TRANSCO!I105</f>
        <v>-5.5000000000000007E-2</v>
      </c>
      <c r="P92" s="91">
        <f>TETCO_TRANSCO!K105</f>
        <v>0.34</v>
      </c>
      <c r="Q92" s="91">
        <f>TETCO_TRANSCO!L105</f>
        <v>0.02</v>
      </c>
      <c r="R92" s="91">
        <f>TETCO_TRANSCO!N105</f>
        <v>0.34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0.02</v>
      </c>
      <c r="AD92" s="153">
        <f t="shared" si="8"/>
        <v>-3.5000000000000003E-2</v>
      </c>
      <c r="AE92" s="153">
        <f t="shared" si="9"/>
        <v>0.02</v>
      </c>
    </row>
    <row r="93" spans="1:31" x14ac:dyDescent="0.25">
      <c r="A93">
        <v>0.55523690619958654</v>
      </c>
      <c r="B93" t="str">
        <f t="shared" si="5"/>
        <v>0.39750.020.39750.070.39750.020.39750.070.315-0.00250.38-0.020.380.020.38-0.020.30.02000.39750.020.38750.04-0.00250.02-0.020.02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</v>
      </c>
      <c r="M93" s="91">
        <f>TETCO_TRANSCO!F106</f>
        <v>-2.5000000000000001E-3</v>
      </c>
      <c r="N93" s="91">
        <f>TETCO_TRANSCO!H106</f>
        <v>0.38</v>
      </c>
      <c r="O93" s="91">
        <f>TETCO_TRANSCO!I106</f>
        <v>-0.02</v>
      </c>
      <c r="P93" s="91">
        <f>TETCO_TRANSCO!K106</f>
        <v>0.38</v>
      </c>
      <c r="Q93" s="91">
        <f>TETCO_TRANSCO!L106</f>
        <v>0.02</v>
      </c>
      <c r="R93" s="91">
        <f>TETCO_TRANSCO!N106</f>
        <v>0.38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0.02</v>
      </c>
      <c r="AD93" s="153">
        <f t="shared" si="8"/>
        <v>-0.02</v>
      </c>
      <c r="AE93" s="153">
        <f t="shared" si="9"/>
        <v>0.02</v>
      </c>
    </row>
    <row r="94" spans="1:31" x14ac:dyDescent="0.25">
      <c r="A94">
        <v>0.55188302178756898</v>
      </c>
      <c r="B94" t="str">
        <f t="shared" si="5"/>
        <v>0.40.020.40.070.40.020.40.070.315-0.0050.38-0.020.380.0150.38-0.020.30.02000.40.020.390.04-0.0050.015-0.020.015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</v>
      </c>
      <c r="M94" s="91">
        <f>TETCO_TRANSCO!F107</f>
        <v>-5.0000000000000001E-3</v>
      </c>
      <c r="N94" s="91">
        <f>TETCO_TRANSCO!H107</f>
        <v>0.38</v>
      </c>
      <c r="O94" s="91">
        <f>TETCO_TRANSCO!I107</f>
        <v>-0.02</v>
      </c>
      <c r="P94" s="91">
        <f>TETCO_TRANSCO!K107</f>
        <v>0.38</v>
      </c>
      <c r="Q94" s="91">
        <f>TETCO_TRANSCO!L107</f>
        <v>1.4999999999999999E-2</v>
      </c>
      <c r="R94" s="91">
        <f>TETCO_TRANSCO!N107</f>
        <v>0.38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0.39750.020.39750.050.39750.020.39750.050.29-0.0050.33-0.040.330.0150.33-0.020.30.02000.39750.020.38750.04-0.0050.015-0.020.015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0.33</v>
      </c>
      <c r="O95" s="91">
        <f>TETCO_TRANSCO!I108</f>
        <v>-0.04</v>
      </c>
      <c r="P95" s="91">
        <f>TETCO_TRANSCO!K108</f>
        <v>0.33</v>
      </c>
      <c r="Q95" s="91">
        <f>TETCO_TRANSCO!L108</f>
        <v>1.4999999999999999E-2</v>
      </c>
      <c r="R95" s="91">
        <f>TETCO_TRANSCO!N108</f>
        <v>0.33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0.40.020.40.050.40.020.40.050.35-0.0050.37-0.0850.370.010.37-0.0550.30.02000.40.020.390.04-0.0050.01-0.0550.01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0.35000000000000003</v>
      </c>
      <c r="M96" s="91">
        <f>TETCO_TRANSCO!F109</f>
        <v>-5.0000000000000001E-3</v>
      </c>
      <c r="N96" s="91">
        <f>TETCO_TRANSCO!H109</f>
        <v>0.37</v>
      </c>
      <c r="O96" s="91">
        <f>TETCO_TRANSCO!I109</f>
        <v>-8.4999999999999992E-2</v>
      </c>
      <c r="P96" s="91">
        <f>TETCO_TRANSCO!K109</f>
        <v>0.37</v>
      </c>
      <c r="Q96" s="91">
        <f>TETCO_TRANSCO!L109</f>
        <v>0.01</v>
      </c>
      <c r="R96" s="91">
        <f>TETCO_TRANSCO!N109</f>
        <v>0.37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5">
      <c r="A97">
        <v>0.54205645526123303</v>
      </c>
      <c r="B97" t="str">
        <f t="shared" si="5"/>
        <v>0.5550.050.5550.140.5550.050.5550.140.40.050.495-0.170.4950.060.495-0.051.10.02000.5050.10.4850.120.050.06-0.050.06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</v>
      </c>
      <c r="M97" s="91">
        <f>TETCO_TRANSCO!F110</f>
        <v>0.05</v>
      </c>
      <c r="N97" s="91">
        <f>TETCO_TRANSCO!H110</f>
        <v>0.49500000000000005</v>
      </c>
      <c r="O97" s="91">
        <f>TETCO_TRANSCO!I110</f>
        <v>-0.16999999999999998</v>
      </c>
      <c r="P97" s="91">
        <f>TETCO_TRANSCO!K110</f>
        <v>0.49500000000000005</v>
      </c>
      <c r="Q97" s="91">
        <f>TETCO_TRANSCO!L110</f>
        <v>0.06</v>
      </c>
      <c r="R97" s="91">
        <f>TETCO_TRANSCO!N110</f>
        <v>0.49500000000000005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0.910.050.910.290.910.050.910.290.7350.050.98-0.130.980.160.98-0.051.10.022000.840.30.840.320.050.16-0.050.16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0.73499999999999999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1.2150.051.2150.321.2150.051.2150.321.0250.051.6-0.251.60.341.6-0.21.10.022001.1350.051.1350.070.050.34-0.20.34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1.0249999999999999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1.2150.051.2150.321.2150.051.2150.321.0150.051.6-0.281.60.341.6-0.200001.1350.051.1350.070.050.34-0.20.34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1.0149999999999999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0.6550.050.6550.150.6550.050.6550.150.50.050.565-0.170.5650.10.565-0.0500000.6050.050.5850.070.050.1-0.050.1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</v>
      </c>
      <c r="M101" s="91">
        <f>TETCO_TRANSCO!F114</f>
        <v>0.05</v>
      </c>
      <c r="N101" s="91">
        <f>TETCO_TRANSCO!H114</f>
        <v>0.56499999999999995</v>
      </c>
      <c r="O101" s="91">
        <f>TETCO_TRANSCO!I114</f>
        <v>-0.16999999999999998</v>
      </c>
      <c r="P101" s="91">
        <f>TETCO_TRANSCO!K114</f>
        <v>0.56499999999999995</v>
      </c>
      <c r="Q101" s="91">
        <f>TETCO_TRANSCO!L114</f>
        <v>0.1</v>
      </c>
      <c r="R101" s="91">
        <f>TETCO_TRANSCO!N114</f>
        <v>0.56499999999999995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0.4350.020.4350.050.4350.020.4350.050.3100.35-0.0850.350.020.35-0.04500000.4350.020.4350.0400.02-0.0450.02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</v>
      </c>
      <c r="M102" s="91">
        <f>TETCO_TRANSCO!F115</f>
        <v>0</v>
      </c>
      <c r="N102" s="91">
        <f>TETCO_TRANSCO!H115</f>
        <v>0.35</v>
      </c>
      <c r="O102" s="91">
        <f>TETCO_TRANSCO!I115</f>
        <v>-8.4999999999999992E-2</v>
      </c>
      <c r="P102" s="91">
        <f>TETCO_TRANSCO!K115</f>
        <v>0.35</v>
      </c>
      <c r="Q102" s="91">
        <f>TETCO_TRANSCO!L115</f>
        <v>0.02</v>
      </c>
      <c r="R102" s="91">
        <f>TETCO_TRANSCO!N115</f>
        <v>0.35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0.02</v>
      </c>
      <c r="AD102" s="153">
        <f t="shared" si="8"/>
        <v>-4.4999999999999998E-2</v>
      </c>
      <c r="AE102" s="153">
        <f t="shared" si="9"/>
        <v>0.02</v>
      </c>
    </row>
    <row r="103" spans="1:31" x14ac:dyDescent="0.25">
      <c r="A103">
        <v>0.523265660419863</v>
      </c>
      <c r="B103" t="str">
        <f t="shared" si="5"/>
        <v>0.3850.020.3850.050.3850.020.3850.050.2900.3-0.0650.30.020.3-0.03500000.3850.020.3850.0400.02-0.0350.02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</v>
      </c>
      <c r="O103" s="91">
        <f>TETCO_TRANSCO!I116</f>
        <v>-6.5000000000000002E-2</v>
      </c>
      <c r="P103" s="91">
        <f>TETCO_TRANSCO!K116</f>
        <v>0.3</v>
      </c>
      <c r="Q103" s="91">
        <f>TETCO_TRANSCO!L116</f>
        <v>0.02</v>
      </c>
      <c r="R103" s="91">
        <f>TETCO_TRANSCO!N116</f>
        <v>0.3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0.02</v>
      </c>
      <c r="AD103" s="153">
        <f t="shared" si="8"/>
        <v>-3.5000000000000003E-2</v>
      </c>
      <c r="AE103" s="153">
        <f t="shared" si="9"/>
        <v>0.02</v>
      </c>
    </row>
    <row r="104" spans="1:31" x14ac:dyDescent="0.25">
      <c r="A104">
        <v>0.52011782933075656</v>
      </c>
      <c r="B104" t="str">
        <f t="shared" si="5"/>
        <v>0.3850.020.3850.060.3850.020.3850.060.3-0.00250.34-0.0550.340.020.34-0.03500000.3850.020.3850.04-0.00250.02-0.0350.02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0.34</v>
      </c>
      <c r="O104" s="91">
        <f>TETCO_TRANSCO!I117</f>
        <v>-5.5000000000000007E-2</v>
      </c>
      <c r="P104" s="91">
        <f>TETCO_TRANSCO!K117</f>
        <v>0.34</v>
      </c>
      <c r="Q104" s="91">
        <f>TETCO_TRANSCO!L117</f>
        <v>0.02</v>
      </c>
      <c r="R104" s="91">
        <f>TETCO_TRANSCO!N117</f>
        <v>0.34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0.02</v>
      </c>
      <c r="AD104" s="153">
        <f t="shared" si="8"/>
        <v>-3.5000000000000003E-2</v>
      </c>
      <c r="AE104" s="153">
        <f t="shared" si="9"/>
        <v>0.02</v>
      </c>
    </row>
    <row r="105" spans="1:31" x14ac:dyDescent="0.25">
      <c r="A105">
        <v>0.51709082087675595</v>
      </c>
      <c r="B105" t="str">
        <f t="shared" si="5"/>
        <v>0.39750.020.39750.070.39750.020.39750.070.315-0.00250.38-0.020.380.020.38-0.0200000.39750.020.39750.04-0.00250.02-0.020.02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</v>
      </c>
      <c r="M105" s="91">
        <f>TETCO_TRANSCO!F118</f>
        <v>-2.5000000000000001E-3</v>
      </c>
      <c r="N105" s="91">
        <f>TETCO_TRANSCO!H118</f>
        <v>0.38</v>
      </c>
      <c r="O105" s="91">
        <f>TETCO_TRANSCO!I118</f>
        <v>-0.02</v>
      </c>
      <c r="P105" s="91">
        <f>TETCO_TRANSCO!K118</f>
        <v>0.38</v>
      </c>
      <c r="Q105" s="91">
        <f>TETCO_TRANSCO!L118</f>
        <v>0.02</v>
      </c>
      <c r="R105" s="91">
        <f>TETCO_TRANSCO!N118</f>
        <v>0.38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0.02</v>
      </c>
      <c r="AD105" s="153">
        <f t="shared" si="8"/>
        <v>-0.02</v>
      </c>
      <c r="AE105" s="153">
        <f t="shared" si="9"/>
        <v>0.02</v>
      </c>
    </row>
    <row r="106" spans="1:31" x14ac:dyDescent="0.25">
      <c r="A106">
        <v>0.51398270060116202</v>
      </c>
      <c r="B106" t="str">
        <f t="shared" si="5"/>
        <v>0.40.020.40.070.40.020.40.070.315-0.0050.38-0.020.380.0150.38-0.0200000.40.020.40.04-0.0050.015-0.020.015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</v>
      </c>
      <c r="M106" s="91">
        <f>TETCO_TRANSCO!F119</f>
        <v>-5.0000000000000001E-3</v>
      </c>
      <c r="N106" s="91">
        <f>TETCO_TRANSCO!H119</f>
        <v>0.38</v>
      </c>
      <c r="O106" s="91">
        <f>TETCO_TRANSCO!I119</f>
        <v>-0.02</v>
      </c>
      <c r="P106" s="91">
        <f>TETCO_TRANSCO!K119</f>
        <v>0.38</v>
      </c>
      <c r="Q106" s="91">
        <f>TETCO_TRANSCO!L119</f>
        <v>1.4999999999999999E-2</v>
      </c>
      <c r="R106" s="91">
        <f>TETCO_TRANSCO!N119</f>
        <v>0.38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0.39750.020.39750.050.39750.020.39750.050.29-0.0050.33-0.040.330.0150.33-0.0200000.39750.020.39750.04-0.0050.015-0.020.015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0.33</v>
      </c>
      <c r="O107" s="91">
        <f>TETCO_TRANSCO!I120</f>
        <v>-0.04</v>
      </c>
      <c r="P107" s="91">
        <f>TETCO_TRANSCO!K120</f>
        <v>0.33</v>
      </c>
      <c r="Q107" s="91">
        <f>TETCO_TRANSCO!L120</f>
        <v>1.4999999999999999E-2</v>
      </c>
      <c r="R107" s="91">
        <f>TETCO_TRANSCO!N120</f>
        <v>0.33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0.40.020.40.050.40.020.40.050.35-0.0050.37-0.0850.370.010.37-0.05500000.40.020.40.04-0.0050.01-0.0550.01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0.35000000000000003</v>
      </c>
      <c r="M108" s="91">
        <f>TETCO_TRANSCO!F121</f>
        <v>-5.0000000000000001E-3</v>
      </c>
      <c r="N108" s="91">
        <f>TETCO_TRANSCO!H121</f>
        <v>0.37</v>
      </c>
      <c r="O108" s="91">
        <f>TETCO_TRANSCO!I121</f>
        <v>-8.4999999999999992E-2</v>
      </c>
      <c r="P108" s="91">
        <f>TETCO_TRANSCO!K121</f>
        <v>0.37</v>
      </c>
      <c r="Q108" s="91">
        <f>TETCO_TRANSCO!L121</f>
        <v>0.01</v>
      </c>
      <c r="R108" s="91">
        <f>TETCO_TRANSCO!N121</f>
        <v>0.37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5">
      <c r="A109">
        <v>0.50487570009097438</v>
      </c>
      <c r="B109" t="str">
        <f t="shared" si="5"/>
        <v>0.5550.050.5550.140.5550.050.5550.140.40.050.495-0.170.4950.060.495-0.0500000.5050.10.5050.120.050.06-0.050.06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</v>
      </c>
      <c r="M109" s="91">
        <f>TETCO_TRANSCO!F122</f>
        <v>0.05</v>
      </c>
      <c r="N109" s="91">
        <f>TETCO_TRANSCO!H122</f>
        <v>0.49500000000000005</v>
      </c>
      <c r="O109" s="91">
        <f>TETCO_TRANSCO!I122</f>
        <v>-0.16999999999999998</v>
      </c>
      <c r="P109" s="91">
        <f>TETCO_TRANSCO!K122</f>
        <v>0.49500000000000005</v>
      </c>
      <c r="Q109" s="91">
        <f>TETCO_TRANSCO!L122</f>
        <v>0.06</v>
      </c>
      <c r="R109" s="91">
        <f>TETCO_TRANSCO!N122</f>
        <v>0.49500000000000005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0.910.050.910.290.910.050.910.290.7350.050.98-0.130.980.160.98-0.0500000.840.30.840.320.050.16-0.050.16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0.73499999999999999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1.2150.051.2150.321.2150.051.2150.321.0250.051.6-0.251.60.341.6-0.200001.1350.051.1350.070.050.34-0.20.34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1.0249999999999999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1.2150.051.2150.321.2150.051.2150.321.0150.051.6-0.281.60.341.6-0.200001.1350.051.1350.070.050.34-0.20.34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1.0149999999999999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0.6550.050.6550.150.6550.050.6550.150.50.050.565-0.170.5650.10.565-0.0500000.6050.050.6050.070.050.1-0.050.1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</v>
      </c>
      <c r="M113" s="91">
        <f>TETCO_TRANSCO!F126</f>
        <v>0.05</v>
      </c>
      <c r="N113" s="91">
        <f>TETCO_TRANSCO!H126</f>
        <v>0.56499999999999995</v>
      </c>
      <c r="O113" s="91">
        <f>TETCO_TRANSCO!I126</f>
        <v>-0.16999999999999998</v>
      </c>
      <c r="P113" s="91">
        <f>TETCO_TRANSCO!K126</f>
        <v>0.56499999999999995</v>
      </c>
      <c r="Q113" s="91">
        <f>TETCO_TRANSCO!L126</f>
        <v>0.1</v>
      </c>
      <c r="R113" s="91">
        <f>TETCO_TRANSCO!N126</f>
        <v>0.56499999999999995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0.4350.020.4350.050.4350.020.4350.050.3100.35-0.0850.350.020.35-0.04500000.4350.020.4350.0400.02-0.0450.02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</v>
      </c>
      <c r="M114" s="91">
        <f>TETCO_TRANSCO!F127</f>
        <v>0</v>
      </c>
      <c r="N114" s="91">
        <f>TETCO_TRANSCO!H127</f>
        <v>0.35</v>
      </c>
      <c r="O114" s="91">
        <f>TETCO_TRANSCO!I127</f>
        <v>-8.4999999999999992E-2</v>
      </c>
      <c r="P114" s="91">
        <f>TETCO_TRANSCO!K127</f>
        <v>0.35</v>
      </c>
      <c r="Q114" s="91">
        <f>TETCO_TRANSCO!L127</f>
        <v>0.02</v>
      </c>
      <c r="R114" s="91">
        <f>TETCO_TRANSCO!N127</f>
        <v>0.35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0.02</v>
      </c>
      <c r="AD114" s="153">
        <f t="shared" si="8"/>
        <v>-4.4999999999999998E-2</v>
      </c>
      <c r="AE114" s="153">
        <f t="shared" si="9"/>
        <v>0.02</v>
      </c>
    </row>
    <row r="115" spans="1:31" x14ac:dyDescent="0.25">
      <c r="A115">
        <v>0.48745877199802518</v>
      </c>
      <c r="B115" t="str">
        <f t="shared" si="5"/>
        <v>0.3850.020.3850.050.3850.020.3850.050.2900.3-0.0650.30.020.3-0.03500000.3850.020.3850.0400.02-0.0350.02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</v>
      </c>
      <c r="O115" s="91">
        <f>TETCO_TRANSCO!I128</f>
        <v>-6.5000000000000002E-2</v>
      </c>
      <c r="P115" s="91">
        <f>TETCO_TRANSCO!K128</f>
        <v>0.3</v>
      </c>
      <c r="Q115" s="91">
        <f>TETCO_TRANSCO!L128</f>
        <v>0.02</v>
      </c>
      <c r="R115" s="91">
        <f>TETCO_TRANSCO!N128</f>
        <v>0.3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0.02</v>
      </c>
      <c r="AD115" s="153">
        <f t="shared" si="8"/>
        <v>-3.5000000000000003E-2</v>
      </c>
      <c r="AE115" s="153">
        <f t="shared" si="9"/>
        <v>0.02</v>
      </c>
    </row>
    <row r="116" spans="1:31" x14ac:dyDescent="0.25">
      <c r="A116">
        <v>0.48454081290229367</v>
      </c>
      <c r="B116" t="str">
        <f t="shared" si="5"/>
        <v>0.3850.020.3850.060.3850.020.3850.060.3-0.00250.34-0.0550.340.020.34-0.03500000.3850.020.3850.04-0.00250.02-0.0350.02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0.34</v>
      </c>
      <c r="O116" s="91">
        <f>TETCO_TRANSCO!I129</f>
        <v>-5.5000000000000007E-2</v>
      </c>
      <c r="P116" s="91">
        <f>TETCO_TRANSCO!K129</f>
        <v>0.34</v>
      </c>
      <c r="Q116" s="91">
        <f>TETCO_TRANSCO!L129</f>
        <v>0.02</v>
      </c>
      <c r="R116" s="91">
        <f>TETCO_TRANSCO!N129</f>
        <v>0.34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0.02</v>
      </c>
      <c r="AD116" s="153">
        <f t="shared" si="8"/>
        <v>-3.5000000000000003E-2</v>
      </c>
      <c r="AE116" s="153">
        <f t="shared" si="9"/>
        <v>0.02</v>
      </c>
    </row>
    <row r="117" spans="1:31" x14ac:dyDescent="0.25">
      <c r="A117">
        <v>0.48166598518981579</v>
      </c>
      <c r="B117" t="str">
        <f t="shared" si="5"/>
        <v>0.39750.020.39750.070.39750.020.39750.070.315-0.00250.38-0.020.380.020.38-0.0200000.39750.020.39750.04-0.00250.02-0.020.02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</v>
      </c>
      <c r="M117" s="91">
        <f>TETCO_TRANSCO!F130</f>
        <v>-2.5000000000000001E-3</v>
      </c>
      <c r="N117" s="91">
        <f>TETCO_TRANSCO!H130</f>
        <v>0.38</v>
      </c>
      <c r="O117" s="91">
        <f>TETCO_TRANSCO!I130</f>
        <v>-0.02</v>
      </c>
      <c r="P117" s="91">
        <f>TETCO_TRANSCO!K130</f>
        <v>0.38</v>
      </c>
      <c r="Q117" s="91">
        <f>TETCO_TRANSCO!L130</f>
        <v>0.02</v>
      </c>
      <c r="R117" s="91">
        <f>TETCO_TRANSCO!N130</f>
        <v>0.38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0.02</v>
      </c>
      <c r="AD117" s="153">
        <f t="shared" si="8"/>
        <v>-0.02</v>
      </c>
      <c r="AE117" s="153">
        <f t="shared" si="9"/>
        <v>0.02</v>
      </c>
    </row>
    <row r="118" spans="1:31" x14ac:dyDescent="0.25">
      <c r="A118">
        <v>0.47869546160343551</v>
      </c>
      <c r="B118" t="str">
        <f t="shared" si="5"/>
        <v>0.40.020.40.070.40.020.40.070.315-0.0050.38-0.020.380.0150.38-0.0200000.40.020.40.04-0.0050.015-0.020.015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</v>
      </c>
      <c r="M118" s="91">
        <f>TETCO_TRANSCO!F131</f>
        <v>-5.0000000000000001E-3</v>
      </c>
      <c r="N118" s="91">
        <f>TETCO_TRANSCO!H131</f>
        <v>0.38</v>
      </c>
      <c r="O118" s="91">
        <f>TETCO_TRANSCO!I131</f>
        <v>-0.02</v>
      </c>
      <c r="P118" s="91">
        <f>TETCO_TRANSCO!K131</f>
        <v>0.38</v>
      </c>
      <c r="Q118" s="91">
        <f>TETCO_TRANSCO!L131</f>
        <v>1.4999999999999999E-2</v>
      </c>
      <c r="R118" s="91">
        <f>TETCO_TRANSCO!N131</f>
        <v>0.38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0.39750.020.39750.050.39750.020.39750.050.29-0.0050.33-0.040.330.0150.33-0.0200000.39750.020.39750.04-0.0050.015-0.020.015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0.33</v>
      </c>
      <c r="O119" s="91">
        <f>TETCO_TRANSCO!I132</f>
        <v>-0.04</v>
      </c>
      <c r="P119" s="91">
        <f>TETCO_TRANSCO!K132</f>
        <v>0.33</v>
      </c>
      <c r="Q119" s="91">
        <f>TETCO_TRANSCO!L132</f>
        <v>1.4999999999999999E-2</v>
      </c>
      <c r="R119" s="91">
        <f>TETCO_TRANSCO!N132</f>
        <v>0.33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0.40.020.40.050.40.020.40.050.35-0.0050.37-0.0850.370.010.37-0.05500000.40.020.40.04-0.0050.01-0.0550.01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0.35000000000000003</v>
      </c>
      <c r="M120" s="91">
        <f>TETCO_TRANSCO!F133</f>
        <v>-5.0000000000000001E-3</v>
      </c>
      <c r="N120" s="91">
        <f>TETCO_TRANSCO!H133</f>
        <v>0.37</v>
      </c>
      <c r="O120" s="91">
        <f>TETCO_TRANSCO!I133</f>
        <v>-8.4999999999999992E-2</v>
      </c>
      <c r="P120" s="91">
        <f>TETCO_TRANSCO!K133</f>
        <v>0.37</v>
      </c>
      <c r="Q120" s="91">
        <f>TETCO_TRANSCO!L133</f>
        <v>0.01</v>
      </c>
      <c r="R120" s="91">
        <f>TETCO_TRANSCO!N133</f>
        <v>0.37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5">
      <c r="A121">
        <v>0.46998555563476219</v>
      </c>
      <c r="B121" t="str">
        <f t="shared" si="5"/>
        <v>0.5550.050.5550.140.5550.050.5550.140.40.050.495-0.170.4950.060.495-0.0500000.5050.10.50500.050.06-0.050.06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</v>
      </c>
      <c r="M121" s="91">
        <f>TETCO_TRANSCO!F134</f>
        <v>0.05</v>
      </c>
      <c r="N121" s="91">
        <f>TETCO_TRANSCO!H134</f>
        <v>0.49500000000000005</v>
      </c>
      <c r="O121" s="91">
        <f>TETCO_TRANSCO!I134</f>
        <v>-0.16999999999999998</v>
      </c>
      <c r="P121" s="91">
        <f>TETCO_TRANSCO!K134</f>
        <v>0.49500000000000005</v>
      </c>
      <c r="Q121" s="91">
        <f>TETCO_TRANSCO!L134</f>
        <v>0.06</v>
      </c>
      <c r="R121" s="91">
        <f>TETCO_TRANSCO!N134</f>
        <v>0.49500000000000005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0.910.050.910.290.910.050.910.290.7350.050.98-0.130.980.160.98-0.0500000.840.30.8400.050.16-0.050.16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0.73499999999999999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1.2150.051.2150.321.2150.051.2150.321.0250.051.6-0.251.60.341.6-0.200001.1350.051.13500.050.34-0.20.34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1.0249999999999999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1.2150.051.2150.321.2150.051.2150.321.0150.051.6-0.281.60.341.6-0.200001.1350.051.13500.050.34-0.20.34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1.0149999999999999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0.6550.050.6550.150.6550.050.6550.150.50.050.565-0.170.5650.10.565-0.0500000.6050.050.60500.050.1-0.050.1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</v>
      </c>
      <c r="M125" s="91">
        <f>TETCO_TRANSCO!F138</f>
        <v>0.05</v>
      </c>
      <c r="N125" s="91">
        <f>TETCO_TRANSCO!H138</f>
        <v>0.56499999999999995</v>
      </c>
      <c r="O125" s="91">
        <f>TETCO_TRANSCO!I138</f>
        <v>-0.16999999999999998</v>
      </c>
      <c r="P125" s="91">
        <f>TETCO_TRANSCO!K138</f>
        <v>0.56499999999999995</v>
      </c>
      <c r="Q125" s="91">
        <f>TETCO_TRANSCO!L138</f>
        <v>0.1</v>
      </c>
      <c r="R125" s="91">
        <f>TETCO_TRANSCO!N138</f>
        <v>0.56499999999999995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0.4350.020.4350.050.4350.020.4350.050.3100.35-0.0850.350.020.35-0.04500000.4350.020.435000.02-0.0450.02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</v>
      </c>
      <c r="M126" s="91">
        <f>TETCO_TRANSCO!F139</f>
        <v>0</v>
      </c>
      <c r="N126" s="91">
        <f>TETCO_TRANSCO!H139</f>
        <v>0.35</v>
      </c>
      <c r="O126" s="91">
        <f>TETCO_TRANSCO!I139</f>
        <v>-8.4999999999999992E-2</v>
      </c>
      <c r="P126" s="91">
        <f>TETCO_TRANSCO!K139</f>
        <v>0.35</v>
      </c>
      <c r="Q126" s="91">
        <f>TETCO_TRANSCO!L139</f>
        <v>0.02</v>
      </c>
      <c r="R126" s="91">
        <f>TETCO_TRANSCO!N139</f>
        <v>0.35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0.02</v>
      </c>
      <c r="AD126" s="153">
        <f t="shared" si="8"/>
        <v>-4.4999999999999998E-2</v>
      </c>
      <c r="AE126" s="153">
        <f t="shared" si="9"/>
        <v>0.02</v>
      </c>
    </row>
    <row r="127" spans="1:31" x14ac:dyDescent="0.25">
      <c r="A127">
        <v>0.4533029794839874</v>
      </c>
      <c r="B127" t="str">
        <f t="shared" si="5"/>
        <v>0.3850.020.3850.050.3850.020.3850.050.2900.3-0.0650.30.020.3-0.03500000.3850.020.385000.02-0.0350.02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</v>
      </c>
      <c r="O127" s="91">
        <f>TETCO_TRANSCO!I140</f>
        <v>-6.5000000000000002E-2</v>
      </c>
      <c r="P127" s="91">
        <f>TETCO_TRANSCO!K140</f>
        <v>0.3</v>
      </c>
      <c r="Q127" s="91">
        <f>TETCO_TRANSCO!L140</f>
        <v>0.02</v>
      </c>
      <c r="R127" s="91">
        <f>TETCO_TRANSCO!N140</f>
        <v>0.3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0.02</v>
      </c>
      <c r="AD127" s="153">
        <f t="shared" si="8"/>
        <v>-3.5000000000000003E-2</v>
      </c>
      <c r="AE127" s="153">
        <f t="shared" si="9"/>
        <v>0.02</v>
      </c>
    </row>
    <row r="128" spans="1:31" x14ac:dyDescent="0.25">
      <c r="A128">
        <v>0.45050484897420406</v>
      </c>
      <c r="B128" t="str">
        <f t="shared" si="5"/>
        <v>0.3850.020.3850.060.3850.020.3850.060.3-0.00250.34-0.0550.340.020.34-0.03500000.3850.020.3850-0.00250.02-0.0350.02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0.34</v>
      </c>
      <c r="O128" s="91">
        <f>TETCO_TRANSCO!I141</f>
        <v>-5.5000000000000007E-2</v>
      </c>
      <c r="P128" s="91">
        <f>TETCO_TRANSCO!K141</f>
        <v>0.34</v>
      </c>
      <c r="Q128" s="91">
        <f>TETCO_TRANSCO!L141</f>
        <v>0.02</v>
      </c>
      <c r="R128" s="91">
        <f>TETCO_TRANSCO!N141</f>
        <v>0.34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0.02</v>
      </c>
      <c r="AD128" s="153">
        <f t="shared" si="8"/>
        <v>-3.5000000000000003E-2</v>
      </c>
      <c r="AE128" s="153">
        <f t="shared" si="9"/>
        <v>0.02</v>
      </c>
    </row>
    <row r="129" spans="1:31" x14ac:dyDescent="0.25">
      <c r="A129">
        <v>0.44781318338769199</v>
      </c>
      <c r="B129" t="str">
        <f t="shared" si="5"/>
        <v>0.39750.020.39750.070.39750.020.39750.070.315-0.00250.38-0.020.380.020.38-0.0200000.39750.0200-0.00250.02-0.020.02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</v>
      </c>
      <c r="M129" s="91">
        <f>TETCO_TRANSCO!F142</f>
        <v>-2.5000000000000001E-3</v>
      </c>
      <c r="N129" s="91">
        <f>TETCO_TRANSCO!H142</f>
        <v>0.38</v>
      </c>
      <c r="O129" s="91">
        <f>TETCO_TRANSCO!I142</f>
        <v>-0.02</v>
      </c>
      <c r="P129" s="91">
        <f>TETCO_TRANSCO!K142</f>
        <v>0.38</v>
      </c>
      <c r="Q129" s="91">
        <f>TETCO_TRANSCO!L142</f>
        <v>0.02</v>
      </c>
      <c r="R129" s="91">
        <f>TETCO_TRANSCO!N142</f>
        <v>0.38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0.02</v>
      </c>
      <c r="AD129" s="153">
        <f t="shared" si="8"/>
        <v>-0.02</v>
      </c>
      <c r="AE129" s="153">
        <f t="shared" si="9"/>
        <v>0.02</v>
      </c>
    </row>
    <row r="130" spans="1:31" x14ac:dyDescent="0.25">
      <c r="A130">
        <v>0.44504843918956177</v>
      </c>
      <c r="B130" t="str">
        <f t="shared" si="5"/>
        <v>0.40.020.40.070.40.020.40.070.315-0.0050.38-0.020.380.0150.38-0.0200000.40.0200-0.0050.015-0.020.015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</v>
      </c>
      <c r="M130" s="91">
        <f>TETCO_TRANSCO!F143</f>
        <v>-5.0000000000000001E-3</v>
      </c>
      <c r="N130" s="91">
        <f>TETCO_TRANSCO!H143</f>
        <v>0.38</v>
      </c>
      <c r="O130" s="91">
        <f>TETCO_TRANSCO!I143</f>
        <v>-0.02</v>
      </c>
      <c r="P130" s="91">
        <f>TETCO_TRANSCO!K143</f>
        <v>0.38</v>
      </c>
      <c r="Q130" s="91">
        <f>TETCO_TRANSCO!L143</f>
        <v>1.4999999999999999E-2</v>
      </c>
      <c r="R130" s="91">
        <f>TETCO_TRANSCO!N143</f>
        <v>0.38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0.39750.020.39750.050.39750.020.39750.050.29-0.0050.33-0.040.330.0150.33-0.0200000.39750.0200-0.0050.015-0.020.015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0.33</v>
      </c>
      <c r="O131" s="91">
        <f>TETCO_TRANSCO!I144</f>
        <v>-0.04</v>
      </c>
      <c r="P131" s="91">
        <f>TETCO_TRANSCO!K144</f>
        <v>0.33</v>
      </c>
      <c r="Q131" s="91">
        <f>TETCO_TRANSCO!L144</f>
        <v>1.4999999999999999E-2</v>
      </c>
      <c r="R131" s="91">
        <f>TETCO_TRANSCO!N144</f>
        <v>0.33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0.40.020.40.050.40.020.40.050.35-0.0050.37-0.0850.370.010.37-0.05500000.40.0200-0.0050.01-0.0550.01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0.35000000000000003</v>
      </c>
      <c r="M132" s="91">
        <f>TETCO_TRANSCO!F145</f>
        <v>-5.0000000000000001E-3</v>
      </c>
      <c r="N132" s="91">
        <f>TETCO_TRANSCO!H145</f>
        <v>0.37</v>
      </c>
      <c r="O132" s="91">
        <f>TETCO_TRANSCO!I145</f>
        <v>-8.4999999999999992E-2</v>
      </c>
      <c r="P132" s="91">
        <f>TETCO_TRANSCO!K145</f>
        <v>0.37</v>
      </c>
      <c r="Q132" s="91">
        <f>TETCO_TRANSCO!L145</f>
        <v>0.01</v>
      </c>
      <c r="R132" s="91">
        <f>TETCO_TRANSCO!N145</f>
        <v>0.37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5">
      <c r="A133">
        <v>0.43694201104789293</v>
      </c>
      <c r="B133" t="str">
        <f t="shared" si="5"/>
        <v>0.5550.050.5550.140.5550.050.5550.140.40.050.495-0.170.4950.060.495-0.0500000.5050.1000.050.06-0.050.06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</v>
      </c>
      <c r="M133" s="91">
        <f>TETCO_TRANSCO!F146</f>
        <v>0.05</v>
      </c>
      <c r="N133" s="91">
        <f>TETCO_TRANSCO!H146</f>
        <v>0.49500000000000005</v>
      </c>
      <c r="O133" s="91">
        <f>TETCO_TRANSCO!I146</f>
        <v>-0.16999999999999998</v>
      </c>
      <c r="P133" s="91">
        <f>TETCO_TRANSCO!K146</f>
        <v>0.49500000000000005</v>
      </c>
      <c r="Q133" s="91">
        <f>TETCO_TRANSCO!L146</f>
        <v>0.06</v>
      </c>
      <c r="R133" s="91">
        <f>TETCO_TRANSCO!N146</f>
        <v>0.49500000000000005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0.910.050.910.290.910.050.910.290.7350.050.98-0.130.980.160.98-0.0500000.840.3000.050.16-0.050.16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0.73499999999999999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1.2150.051.2150.321.2150.051.2150.321.0250.051.6-0.251.60.341.6-0.200001.1350.05000.050.34-0.20.34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1.0249999999999999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1.2150.051.2150.321.2150.051.2150.321.0150.051.6-0.281.60.341.6-0.200001.1350.05000.050.34-0.20.34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1.0149999999999999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0.6550.050.6550.150.6550.050.6550.150.50.050.565-0.170.5650.10.565-0.0500000.6050.05000.050.1-0.050.1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</v>
      </c>
      <c r="M137" s="91">
        <f>TETCO_TRANSCO!F150</f>
        <v>0.05</v>
      </c>
      <c r="N137" s="91">
        <f>TETCO_TRANSCO!H150</f>
        <v>0.56499999999999995</v>
      </c>
      <c r="O137" s="91">
        <f>TETCO_TRANSCO!I150</f>
        <v>-0.16999999999999998</v>
      </c>
      <c r="P137" s="91">
        <f>TETCO_TRANSCO!K150</f>
        <v>0.56499999999999995</v>
      </c>
      <c r="Q137" s="91">
        <f>TETCO_TRANSCO!L150</f>
        <v>0.1</v>
      </c>
      <c r="R137" s="91">
        <f>TETCO_TRANSCO!N150</f>
        <v>0.56499999999999995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0.4350.020.4350.050.4350.020.4350.050.3100.35-0.0850.350.020.35-0.04500000.4350.020000.02-0.0450.02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</v>
      </c>
      <c r="M138" s="91">
        <f>TETCO_TRANSCO!F151</f>
        <v>0</v>
      </c>
      <c r="N138" s="91">
        <f>TETCO_TRANSCO!H151</f>
        <v>0.35</v>
      </c>
      <c r="O138" s="91">
        <f>TETCO_TRANSCO!I151</f>
        <v>-8.4999999999999992E-2</v>
      </c>
      <c r="P138" s="91">
        <f>TETCO_TRANSCO!K151</f>
        <v>0.35</v>
      </c>
      <c r="Q138" s="91">
        <f>TETCO_TRANSCO!L151</f>
        <v>0.02</v>
      </c>
      <c r="R138" s="91">
        <f>TETCO_TRANSCO!N151</f>
        <v>0.35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0.02</v>
      </c>
      <c r="AD138" s="153">
        <f t="shared" si="8"/>
        <v>-4.4999999999999998E-2</v>
      </c>
      <c r="AE138" s="153">
        <f t="shared" si="9"/>
        <v>0.02</v>
      </c>
    </row>
    <row r="139" spans="1:31" x14ac:dyDescent="0.25">
      <c r="A139">
        <v>0.42133152397439516</v>
      </c>
      <c r="B139" t="str">
        <f t="shared" si="10"/>
        <v>0.3850.020.3850.050.3850.020.3850.050.2900.3-0.0650.30.020.3-0.03500000.3850.020000.02-0.0350.02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</v>
      </c>
      <c r="O139" s="91">
        <f>TETCO_TRANSCO!I152</f>
        <v>-6.5000000000000002E-2</v>
      </c>
      <c r="P139" s="91">
        <f>TETCO_TRANSCO!K152</f>
        <v>0.3</v>
      </c>
      <c r="Q139" s="91">
        <f>TETCO_TRANSCO!L152</f>
        <v>0.02</v>
      </c>
      <c r="R139" s="91">
        <f>TETCO_TRANSCO!N152</f>
        <v>0.3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0.02</v>
      </c>
      <c r="AD139" s="153">
        <f t="shared" ref="AD139:AD202" si="13">S139</f>
        <v>-3.5000000000000003E-2</v>
      </c>
      <c r="AE139" s="153">
        <f t="shared" ref="AE139:AE202" si="14">Q139</f>
        <v>0.02</v>
      </c>
    </row>
    <row r="140" spans="1:31" x14ac:dyDescent="0.25">
      <c r="A140">
        <v>0.4187279180563564</v>
      </c>
      <c r="B140" t="str">
        <f t="shared" si="10"/>
        <v>0.3850.020.3850.060.3850.020.3850.060.3-0.00250.34-0.0550.340.020.34-0.03500000.3850.0200-0.00250.02-0.0350.02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0.34</v>
      </c>
      <c r="O140" s="91">
        <f>TETCO_TRANSCO!I153</f>
        <v>-5.5000000000000007E-2</v>
      </c>
      <c r="P140" s="91">
        <f>TETCO_TRANSCO!K153</f>
        <v>0.34</v>
      </c>
      <c r="Q140" s="91">
        <f>TETCO_TRANSCO!L153</f>
        <v>0.02</v>
      </c>
      <c r="R140" s="91">
        <f>TETCO_TRANSCO!N153</f>
        <v>0.34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0.02</v>
      </c>
      <c r="AD140" s="153">
        <f t="shared" si="13"/>
        <v>-3.5000000000000003E-2</v>
      </c>
      <c r="AE140" s="153">
        <f t="shared" si="14"/>
        <v>0.02</v>
      </c>
    </row>
    <row r="141" spans="1:31" x14ac:dyDescent="0.25">
      <c r="A141">
        <v>0.41622339256965507</v>
      </c>
      <c r="B141" t="str">
        <f t="shared" si="10"/>
        <v>0.39750.020.39750.070.39750.020.39750.070.315-0.00250.38-0.020.380.020.38-0.0200000.39750.0200-0.00250.02-0.020.02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</v>
      </c>
      <c r="M141" s="91">
        <f>TETCO_TRANSCO!F154</f>
        <v>-2.5000000000000001E-3</v>
      </c>
      <c r="N141" s="91">
        <f>TETCO_TRANSCO!H154</f>
        <v>0.38</v>
      </c>
      <c r="O141" s="91">
        <f>TETCO_TRANSCO!I154</f>
        <v>-0.02</v>
      </c>
      <c r="P141" s="91">
        <f>TETCO_TRANSCO!K154</f>
        <v>0.38</v>
      </c>
      <c r="Q141" s="91">
        <f>TETCO_TRANSCO!L154</f>
        <v>0.02</v>
      </c>
      <c r="R141" s="91">
        <f>TETCO_TRANSCO!N154</f>
        <v>0.38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0.02</v>
      </c>
      <c r="AD141" s="153">
        <f t="shared" si="13"/>
        <v>-0.02</v>
      </c>
      <c r="AE141" s="153">
        <f t="shared" si="14"/>
        <v>0.02</v>
      </c>
    </row>
    <row r="142" spans="1:31" x14ac:dyDescent="0.25">
      <c r="A142">
        <v>0.41365088666952021</v>
      </c>
      <c r="B142" t="str">
        <f t="shared" si="10"/>
        <v>0.40.020.40.070.40.020.40.070.315-0.0050.38-0.020.380.0150.38-0.0200000.40.0200-0.0050.015-0.020.015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</v>
      </c>
      <c r="M142" s="91">
        <f>TETCO_TRANSCO!F155</f>
        <v>-5.0000000000000001E-3</v>
      </c>
      <c r="N142" s="91">
        <f>TETCO_TRANSCO!H155</f>
        <v>0.38</v>
      </c>
      <c r="O142" s="91">
        <f>TETCO_TRANSCO!I155</f>
        <v>-0.02</v>
      </c>
      <c r="P142" s="91">
        <f>TETCO_TRANSCO!K155</f>
        <v>0.38</v>
      </c>
      <c r="Q142" s="91">
        <f>TETCO_TRANSCO!L155</f>
        <v>1.4999999999999999E-2</v>
      </c>
      <c r="R142" s="91">
        <f>TETCO_TRANSCO!N155</f>
        <v>0.38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0.39750.020.39750.050.39750.020.39750.050.29-0.0050.33-0.040.330.0150.33-0.0200000.39750.0200-0.0050.015-0.020.015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0.33</v>
      </c>
      <c r="O143" s="91">
        <f>TETCO_TRANSCO!I156</f>
        <v>-0.04</v>
      </c>
      <c r="P143" s="91">
        <f>TETCO_TRANSCO!K156</f>
        <v>0.33</v>
      </c>
      <c r="Q143" s="91">
        <f>TETCO_TRANSCO!L156</f>
        <v>1.4999999999999999E-2</v>
      </c>
      <c r="R143" s="91">
        <f>TETCO_TRANSCO!N156</f>
        <v>0.33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0.40.020.40.050.40.020.40.050.35-0.0050.37-0.0850.370.010.37-0.05500000.40.0200-0.0050.01-0.0550.01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0.35000000000000003</v>
      </c>
      <c r="M144" s="91">
        <f>TETCO_TRANSCO!F157</f>
        <v>-5.0000000000000001E-3</v>
      </c>
      <c r="N144" s="91">
        <f>TETCO_TRANSCO!H157</f>
        <v>0.37</v>
      </c>
      <c r="O144" s="91">
        <f>TETCO_TRANSCO!I157</f>
        <v>-8.4999999999999992E-2</v>
      </c>
      <c r="P144" s="91">
        <f>TETCO_TRANSCO!K157</f>
        <v>0.37</v>
      </c>
      <c r="Q144" s="91">
        <f>TETCO_TRANSCO!L157</f>
        <v>0.01</v>
      </c>
      <c r="R144" s="91">
        <f>TETCO_TRANSCO!N157</f>
        <v>0.37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5">
      <c r="A145">
        <v>0.40610821738045205</v>
      </c>
      <c r="B145" t="str">
        <f t="shared" si="10"/>
        <v>0.5550.050.5550.140.5550.050.5550.140.40.050.495-0.170.4950.060.495-0.0500000.5050.1000.050.06-0.050.06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</v>
      </c>
      <c r="M145" s="91">
        <f>TETCO_TRANSCO!F158</f>
        <v>0.05</v>
      </c>
      <c r="N145" s="91">
        <f>TETCO_TRANSCO!H158</f>
        <v>0.49500000000000005</v>
      </c>
      <c r="O145" s="91">
        <f>TETCO_TRANSCO!I158</f>
        <v>-0.16999999999999998</v>
      </c>
      <c r="P145" s="91">
        <f>TETCO_TRANSCO!K158</f>
        <v>0.49500000000000005</v>
      </c>
      <c r="Q145" s="91">
        <f>TETCO_TRANSCO!L158</f>
        <v>0.06</v>
      </c>
      <c r="R145" s="91">
        <f>TETCO_TRANSCO!N158</f>
        <v>0.49500000000000005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0.6050.050.6050.290.6050.050.6050.290.7350.050.98-0.130.980.160.98-0.0500000.5350.3000.050.16-0.050.16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0.73499999999999999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0.6050.050.6050.320.6050.050.6050.321.0250.051.6-0.251.60.341.6-0.200000.5250.05000.050.34-0.20.34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1.0249999999999999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1.2150.051.2150.321.2150.051.2150.321.0150.051.6-0.281.60.341.6-0.200001.1350.05000.050.34-0.20.34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1.0149999999999999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0.6550.050.6550.150.6550.050.6550.150.50.050.565-0.170.5650.10.565-0.0500000.6050.05000.050.1-0.050.1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</v>
      </c>
      <c r="M149" s="91">
        <f>TETCO_TRANSCO!F162</f>
        <v>0.05</v>
      </c>
      <c r="N149" s="91">
        <f>TETCO_TRANSCO!H162</f>
        <v>0.56499999999999995</v>
      </c>
      <c r="O149" s="91">
        <f>TETCO_TRANSCO!I162</f>
        <v>-0.16999999999999998</v>
      </c>
      <c r="P149" s="91">
        <f>TETCO_TRANSCO!K162</f>
        <v>0.56499999999999995</v>
      </c>
      <c r="Q149" s="91">
        <f>TETCO_TRANSCO!L162</f>
        <v>0.1</v>
      </c>
      <c r="R149" s="91">
        <f>TETCO_TRANSCO!N162</f>
        <v>0.56499999999999995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0.4350.020.4350.050.4350.020.4350.050.3100.35-0.0850.350.020.35-0.04500000.4350.020000.02-0.0450.02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</v>
      </c>
      <c r="M150" s="91">
        <f>TETCO_TRANSCO!F163</f>
        <v>0</v>
      </c>
      <c r="N150" s="91">
        <f>TETCO_TRANSCO!H163</f>
        <v>0.35</v>
      </c>
      <c r="O150" s="91">
        <f>TETCO_TRANSCO!I163</f>
        <v>-8.4999999999999992E-2</v>
      </c>
      <c r="P150" s="91">
        <f>TETCO_TRANSCO!K163</f>
        <v>0.35</v>
      </c>
      <c r="Q150" s="91">
        <f>TETCO_TRANSCO!L163</f>
        <v>0.02</v>
      </c>
      <c r="R150" s="91">
        <f>TETCO_TRANSCO!N163</f>
        <v>0.35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0.02</v>
      </c>
      <c r="AD150" s="153">
        <f t="shared" si="13"/>
        <v>-4.4999999999999998E-2</v>
      </c>
      <c r="AE150" s="153">
        <f t="shared" si="14"/>
        <v>0.02</v>
      </c>
    </row>
    <row r="151" spans="1:31" x14ac:dyDescent="0.25">
      <c r="A151">
        <v>0.39166218424312266</v>
      </c>
      <c r="B151" t="str">
        <f t="shared" si="10"/>
        <v>0.3850.020.3850.050.3850.020.3850.050.2900.3-0.0650.30.020.3-0.03500000.3850.020000.02-0.0350.02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</v>
      </c>
      <c r="O151" s="91">
        <f>TETCO_TRANSCO!I164</f>
        <v>-6.5000000000000002E-2</v>
      </c>
      <c r="P151" s="91">
        <f>TETCO_TRANSCO!K164</f>
        <v>0.3</v>
      </c>
      <c r="Q151" s="91">
        <f>TETCO_TRANSCO!L164</f>
        <v>0.02</v>
      </c>
      <c r="R151" s="91">
        <f>TETCO_TRANSCO!N164</f>
        <v>0.3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0.02</v>
      </c>
      <c r="AD151" s="153">
        <f t="shared" si="13"/>
        <v>-3.5000000000000003E-2</v>
      </c>
      <c r="AE151" s="153">
        <f t="shared" si="14"/>
        <v>0.02</v>
      </c>
    </row>
    <row r="152" spans="1:31" x14ac:dyDescent="0.25">
      <c r="A152">
        <v>0.38923929800411522</v>
      </c>
      <c r="B152" t="str">
        <f t="shared" si="10"/>
        <v>0.3850.020.3850.060.3850.020.3850.060.3-0.00250.34-0.0550.340.020.34-0.03500000.3850.0200-0.00250.02-0.0350.02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0.34</v>
      </c>
      <c r="O152" s="91">
        <f>TETCO_TRANSCO!I165</f>
        <v>-5.5000000000000007E-2</v>
      </c>
      <c r="P152" s="91">
        <f>TETCO_TRANSCO!K165</f>
        <v>0.34</v>
      </c>
      <c r="Q152" s="91">
        <f>TETCO_TRANSCO!L165</f>
        <v>0.02</v>
      </c>
      <c r="R152" s="91">
        <f>TETCO_TRANSCO!N165</f>
        <v>0.34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0.02</v>
      </c>
      <c r="AD152" s="153">
        <f t="shared" si="13"/>
        <v>-3.5000000000000003E-2</v>
      </c>
      <c r="AE152" s="153">
        <f t="shared" si="14"/>
        <v>0.02</v>
      </c>
    </row>
    <row r="153" spans="1:31" x14ac:dyDescent="0.25">
      <c r="A153">
        <v>0.38690863057259756</v>
      </c>
      <c r="B153" t="str">
        <f t="shared" si="10"/>
        <v>0.39750.020.39750.070.39750.020.39750.070.315-0.00250.38-0.020.380.020.38-0.0200000.39750.0200-0.00250.02-0.020.02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</v>
      </c>
      <c r="M153" s="91">
        <f>TETCO_TRANSCO!F166</f>
        <v>-2.5000000000000001E-3</v>
      </c>
      <c r="N153" s="91">
        <f>TETCO_TRANSCO!H166</f>
        <v>0.38</v>
      </c>
      <c r="O153" s="91">
        <f>TETCO_TRANSCO!I166</f>
        <v>-0.02</v>
      </c>
      <c r="P153" s="91">
        <f>TETCO_TRANSCO!K166</f>
        <v>0.38</v>
      </c>
      <c r="Q153" s="91">
        <f>TETCO_TRANSCO!L166</f>
        <v>0.02</v>
      </c>
      <c r="R153" s="91">
        <f>TETCO_TRANSCO!N166</f>
        <v>0.38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0.02</v>
      </c>
      <c r="AD153" s="153">
        <f t="shared" si="13"/>
        <v>-0.02</v>
      </c>
      <c r="AE153" s="153">
        <f t="shared" si="14"/>
        <v>0.02</v>
      </c>
    </row>
    <row r="154" spans="1:31" x14ac:dyDescent="0.25">
      <c r="A154">
        <v>0.38451471786452296</v>
      </c>
      <c r="B154" t="str">
        <f t="shared" si="10"/>
        <v>0.40.020.40.070.40.020.40.070.315-0.0050.38-0.020.380.0150.38-0.0200000.40.0200-0.0050.015-0.020.015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</v>
      </c>
      <c r="M154" s="91">
        <f>TETCO_TRANSCO!F167</f>
        <v>-5.0000000000000001E-3</v>
      </c>
      <c r="N154" s="91">
        <f>TETCO_TRANSCO!H167</f>
        <v>0.38</v>
      </c>
      <c r="O154" s="91">
        <f>TETCO_TRANSCO!I167</f>
        <v>-0.02</v>
      </c>
      <c r="P154" s="91">
        <f>TETCO_TRANSCO!K167</f>
        <v>0.38</v>
      </c>
      <c r="Q154" s="91">
        <f>TETCO_TRANSCO!L167</f>
        <v>1.4999999999999999E-2</v>
      </c>
      <c r="R154" s="91">
        <f>TETCO_TRANSCO!N167</f>
        <v>0.38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0.39750.020.39750.050.39750.020.39750.050.29-0.0050.33-0.040.330.0150.33-0.0200000.39750.0200-0.0050.015-0.020.015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0.33</v>
      </c>
      <c r="O155" s="91">
        <f>TETCO_TRANSCO!I168</f>
        <v>-0.04</v>
      </c>
      <c r="P155" s="91">
        <f>TETCO_TRANSCO!K168</f>
        <v>0.33</v>
      </c>
      <c r="Q155" s="91">
        <f>TETCO_TRANSCO!L168</f>
        <v>1.4999999999999999E-2</v>
      </c>
      <c r="R155" s="91">
        <f>TETCO_TRANSCO!N168</f>
        <v>0.33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0.40.020.40.050.40.020.40.050.35-0.0050.37-0.0850.370.010.37-0.05500000.40.0200-0.0050.01-0.0550.01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0.35000000000000003</v>
      </c>
      <c r="M156" s="91">
        <f>TETCO_TRANSCO!F169</f>
        <v>-5.0000000000000001E-3</v>
      </c>
      <c r="N156" s="91">
        <f>TETCO_TRANSCO!H169</f>
        <v>0.37</v>
      </c>
      <c r="O156" s="91">
        <f>TETCO_TRANSCO!I169</f>
        <v>-8.4999999999999992E-2</v>
      </c>
      <c r="P156" s="91">
        <f>TETCO_TRANSCO!K169</f>
        <v>0.37</v>
      </c>
      <c r="Q156" s="91">
        <f>TETCO_TRANSCO!L169</f>
        <v>0.01</v>
      </c>
      <c r="R156" s="91">
        <f>TETCO_TRANSCO!N169</f>
        <v>0.37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5">
      <c r="A157">
        <v>0.37749578451588017</v>
      </c>
      <c r="B157" t="str">
        <f t="shared" si="10"/>
        <v>0.5550.050.5550.140.5550.050.5550.140.40.050.495-0.170.4950.060.495-0.0500000.5050.1000.050.06-0.050.06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</v>
      </c>
      <c r="M157" s="91">
        <f>TETCO_TRANSCO!F170</f>
        <v>0.05</v>
      </c>
      <c r="N157" s="91">
        <f>TETCO_TRANSCO!H170</f>
        <v>0.49500000000000005</v>
      </c>
      <c r="O157" s="91">
        <f>TETCO_TRANSCO!I170</f>
        <v>-0.16999999999999998</v>
      </c>
      <c r="P157" s="91">
        <f>TETCO_TRANSCO!K170</f>
        <v>0.49500000000000005</v>
      </c>
      <c r="Q157" s="91">
        <f>TETCO_TRANSCO!L170</f>
        <v>0.06</v>
      </c>
      <c r="R157" s="91">
        <f>TETCO_TRANSCO!N170</f>
        <v>0.49500000000000005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0.910.050.910.290.910.050.910.290.7350.050.98-0.130.980.160.98-0.0500000.840.3000.050.16-0.050.16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0.73499999999999999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1.2150.051.2150.321.2150.051.2150.321.0250.051.6-0.251.60.341.6-0.200001.1350.05000.050.34-0.20.34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1.0249999999999999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1.2150.051.2150.321.2150.051.2150.321.0150.051.6-0.281.60.341.6-0.200001.1350.05000.050.34-0.20.34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1.0149999999999999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0.6550.050.6550.150.6550.050.6550.150.50.050.565-0.170.5650.10.565-0.0500000.6050.05000.050.1-0.050.1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</v>
      </c>
      <c r="M161" s="91">
        <f>TETCO_TRANSCO!F174</f>
        <v>0.05</v>
      </c>
      <c r="N161" s="91">
        <f>TETCO_TRANSCO!H174</f>
        <v>0.56499999999999995</v>
      </c>
      <c r="O161" s="91">
        <f>TETCO_TRANSCO!I174</f>
        <v>-0.16999999999999998</v>
      </c>
      <c r="P161" s="91">
        <f>TETCO_TRANSCO!K174</f>
        <v>0.56499999999999995</v>
      </c>
      <c r="Q161" s="91">
        <f>TETCO_TRANSCO!L174</f>
        <v>0.1</v>
      </c>
      <c r="R161" s="91">
        <f>TETCO_TRANSCO!N174</f>
        <v>0.56499999999999995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0.4350.020.4350.050.4350.020.4350.050.3100.35-0.0850.350.020.35-0.04500000.4350.020000.02-0.0450.02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</v>
      </c>
      <c r="M162" s="91">
        <f>TETCO_TRANSCO!F175</f>
        <v>0</v>
      </c>
      <c r="N162" s="91">
        <f>TETCO_TRANSCO!H175</f>
        <v>0.35</v>
      </c>
      <c r="O162" s="91">
        <f>TETCO_TRANSCO!I175</f>
        <v>-8.4999999999999992E-2</v>
      </c>
      <c r="P162" s="91">
        <f>TETCO_TRANSCO!K175</f>
        <v>0.35</v>
      </c>
      <c r="Q162" s="91">
        <f>TETCO_TRANSCO!L175</f>
        <v>0.02</v>
      </c>
      <c r="R162" s="91">
        <f>TETCO_TRANSCO!N175</f>
        <v>0.35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0.02</v>
      </c>
      <c r="AD162" s="153">
        <f t="shared" si="13"/>
        <v>-4.4999999999999998E-2</v>
      </c>
      <c r="AE162" s="153">
        <f t="shared" si="14"/>
        <v>0.02</v>
      </c>
    </row>
    <row r="163" spans="1:31" x14ac:dyDescent="0.25">
      <c r="A163">
        <v>0.36405323566549092</v>
      </c>
      <c r="B163" t="str">
        <f t="shared" si="10"/>
        <v>0.3850.020.3850.050.3850.020.3850.050.2900.3-0.0650.30.020.3-0.03500000.3850.020000.02-0.0350.02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</v>
      </c>
      <c r="O163" s="91">
        <f>TETCO_TRANSCO!I176</f>
        <v>-6.5000000000000002E-2</v>
      </c>
      <c r="P163" s="91">
        <f>TETCO_TRANSCO!K176</f>
        <v>0.3</v>
      </c>
      <c r="Q163" s="91">
        <f>TETCO_TRANSCO!L176</f>
        <v>0.02</v>
      </c>
      <c r="R163" s="91">
        <f>TETCO_TRANSCO!N176</f>
        <v>0.3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0.02</v>
      </c>
      <c r="AD163" s="153">
        <f t="shared" si="13"/>
        <v>-3.5000000000000003E-2</v>
      </c>
      <c r="AE163" s="153">
        <f t="shared" si="14"/>
        <v>0.02</v>
      </c>
    </row>
    <row r="164" spans="1:31" x14ac:dyDescent="0.25">
      <c r="A164">
        <v>0.36179870660511088</v>
      </c>
      <c r="B164" t="str">
        <f t="shared" si="10"/>
        <v>0.3850.020.3850.060.3850.020.3850.060.3-0.00250.34-0.0550.340.020.34-0.03500000.3850.0200-0.00250.02-0.0350.02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0.34</v>
      </c>
      <c r="O164" s="91">
        <f>TETCO_TRANSCO!I177</f>
        <v>-5.5000000000000007E-2</v>
      </c>
      <c r="P164" s="91">
        <f>TETCO_TRANSCO!K177</f>
        <v>0.34</v>
      </c>
      <c r="Q164" s="91">
        <f>TETCO_TRANSCO!L177</f>
        <v>0.02</v>
      </c>
      <c r="R164" s="91">
        <f>TETCO_TRANSCO!N177</f>
        <v>0.34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0.02</v>
      </c>
      <c r="AD164" s="153">
        <f t="shared" si="13"/>
        <v>-3.5000000000000003E-2</v>
      </c>
      <c r="AE164" s="153">
        <f t="shared" si="14"/>
        <v>0.02</v>
      </c>
    </row>
    <row r="165" spans="1:31" x14ac:dyDescent="0.25">
      <c r="A165">
        <v>0.35963000300448156</v>
      </c>
      <c r="B165" t="str">
        <f t="shared" si="10"/>
        <v>0.39750.020.39750.070.39750.020.39750.070.315-0.00250.38-0.020.380.020.38-0.0200000.39750.0200-0.00250.02-0.020.02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</v>
      </c>
      <c r="M165" s="91">
        <f>TETCO_TRANSCO!F178</f>
        <v>-2.5000000000000001E-3</v>
      </c>
      <c r="N165" s="91">
        <f>TETCO_TRANSCO!H178</f>
        <v>0.38</v>
      </c>
      <c r="O165" s="91">
        <f>TETCO_TRANSCO!I178</f>
        <v>-0.02</v>
      </c>
      <c r="P165" s="91">
        <f>TETCO_TRANSCO!K178</f>
        <v>0.38</v>
      </c>
      <c r="Q165" s="91">
        <f>TETCO_TRANSCO!L178</f>
        <v>0.02</v>
      </c>
      <c r="R165" s="91">
        <f>TETCO_TRANSCO!N178</f>
        <v>0.38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0.02</v>
      </c>
      <c r="AD165" s="153">
        <f t="shared" si="13"/>
        <v>-0.02</v>
      </c>
      <c r="AE165" s="153">
        <f t="shared" si="14"/>
        <v>0.02</v>
      </c>
    </row>
    <row r="166" spans="1:31" x14ac:dyDescent="0.25">
      <c r="A166">
        <v>0.3574024641798797</v>
      </c>
      <c r="B166" t="str">
        <f t="shared" si="10"/>
        <v>0.40.020.40.070.40.020.40.070.315-0.0050.38-0.020.380.0150.38-0.0200000.40.0200-0.0050.015-0.020.015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</v>
      </c>
      <c r="M166" s="91">
        <f>TETCO_TRANSCO!F179</f>
        <v>-5.0000000000000001E-3</v>
      </c>
      <c r="N166" s="91">
        <f>TETCO_TRANSCO!H179</f>
        <v>0.38</v>
      </c>
      <c r="O166" s="91">
        <f>TETCO_TRANSCO!I179</f>
        <v>-0.02</v>
      </c>
      <c r="P166" s="91">
        <f>TETCO_TRANSCO!K179</f>
        <v>0.38</v>
      </c>
      <c r="Q166" s="91">
        <f>TETCO_TRANSCO!L179</f>
        <v>1.4999999999999999E-2</v>
      </c>
      <c r="R166" s="91">
        <f>TETCO_TRANSCO!N179</f>
        <v>0.38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0.39750.020.39750.050.39750.020.39750.050.29-0.0050.33-0.040.330.0150.33-0.0200000.39750.0200-0.0050.015-0.020.015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0.33</v>
      </c>
      <c r="O167" s="91">
        <f>TETCO_TRANSCO!I180</f>
        <v>-0.04</v>
      </c>
      <c r="P167" s="91">
        <f>TETCO_TRANSCO!K180</f>
        <v>0.33</v>
      </c>
      <c r="Q167" s="91">
        <f>TETCO_TRANSCO!L180</f>
        <v>1.4999999999999999E-2</v>
      </c>
      <c r="R167" s="91">
        <f>TETCO_TRANSCO!N180</f>
        <v>0.33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0.40.020.40.050.40.020.40.050.35-0.0050.37-0.0850.370.010.37-0.05500000.40.0200-0.0050.01-0.0550.01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0.35000000000000003</v>
      </c>
      <c r="M168" s="91">
        <f>TETCO_TRANSCO!F181</f>
        <v>-5.0000000000000001E-3</v>
      </c>
      <c r="N168" s="91">
        <f>TETCO_TRANSCO!H181</f>
        <v>0.37</v>
      </c>
      <c r="O168" s="91">
        <f>TETCO_TRANSCO!I181</f>
        <v>-8.4999999999999992E-2</v>
      </c>
      <c r="P168" s="91">
        <f>TETCO_TRANSCO!K181</f>
        <v>0.37</v>
      </c>
      <c r="Q168" s="91">
        <f>TETCO_TRANSCO!L181</f>
        <v>0.01</v>
      </c>
      <c r="R168" s="91">
        <f>TETCO_TRANSCO!N181</f>
        <v>0.37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5">
      <c r="A169">
        <v>0.350871426156461</v>
      </c>
      <c r="B169" t="str">
        <f t="shared" si="10"/>
        <v>0.5550.050.5550.140.5550.050.5550.140.40.050.495-0.170.4950.060.495-0.0500000.5050.1000.050.06-0.050.06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</v>
      </c>
      <c r="M169" s="91">
        <f>TETCO_TRANSCO!F182</f>
        <v>0.05</v>
      </c>
      <c r="N169" s="91">
        <f>TETCO_TRANSCO!H182</f>
        <v>0.49500000000000005</v>
      </c>
      <c r="O169" s="91">
        <f>TETCO_TRANSCO!I182</f>
        <v>-0.16999999999999998</v>
      </c>
      <c r="P169" s="91">
        <f>TETCO_TRANSCO!K182</f>
        <v>0.49500000000000005</v>
      </c>
      <c r="Q169" s="91">
        <f>TETCO_TRANSCO!L182</f>
        <v>0.06</v>
      </c>
      <c r="R169" s="91">
        <f>TETCO_TRANSCO!N182</f>
        <v>0.49500000000000005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0.910.050.910.290.910.050.910.290.7350.050.98-0.130.980.160.98-0.0500000.840.3000.050.16-0.050.16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0.73499999999999999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1.2150.051.2150.321.2150.051.2150.321.0250.051.6-0.251.60.341.6-0.200001.1350.05000.050.34-0.20.34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1.0249999999999999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1.2150.051.2150.321.2150.051.2150.321.0150.051.6-0.281.60.341.6-0.200001.1350.05000.050.34-0.20.34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1.0149999999999999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0.6550.050.6550.150.6550.050.6550.150.50.050.565-0.170.5650.10.565-0.0500000.6050.05000.050.1-0.050.1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</v>
      </c>
      <c r="M173" s="91">
        <f>TETCO_TRANSCO!F186</f>
        <v>0.05</v>
      </c>
      <c r="N173" s="91">
        <f>TETCO_TRANSCO!H186</f>
        <v>0.56499999999999995</v>
      </c>
      <c r="O173" s="91">
        <f>TETCO_TRANSCO!I186</f>
        <v>-0.16999999999999998</v>
      </c>
      <c r="P173" s="91">
        <f>TETCO_TRANSCO!K186</f>
        <v>0.56499999999999995</v>
      </c>
      <c r="Q173" s="91">
        <f>TETCO_TRANSCO!L186</f>
        <v>0.1</v>
      </c>
      <c r="R173" s="91">
        <f>TETCO_TRANSCO!N186</f>
        <v>0.56499999999999995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0.4350.020.4350.050.4350.020.4350.050.3100.35-0.0850.350.020.35-0.04500000.4350.020000.02-0.0450.02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</v>
      </c>
      <c r="M174" s="91">
        <f>TETCO_TRANSCO!F187</f>
        <v>0</v>
      </c>
      <c r="N174" s="91">
        <f>TETCO_TRANSCO!H187</f>
        <v>0.35</v>
      </c>
      <c r="O174" s="91">
        <f>TETCO_TRANSCO!I187</f>
        <v>-8.4999999999999992E-2</v>
      </c>
      <c r="P174" s="91">
        <f>TETCO_TRANSCO!K187</f>
        <v>0.35</v>
      </c>
      <c r="Q174" s="91">
        <f>TETCO_TRANSCO!L187</f>
        <v>0.02</v>
      </c>
      <c r="R174" s="91">
        <f>TETCO_TRANSCO!N187</f>
        <v>0.35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0.02</v>
      </c>
      <c r="AD174" s="153">
        <f t="shared" si="13"/>
        <v>-4.4999999999999998E-2</v>
      </c>
      <c r="AE174" s="153">
        <f t="shared" si="14"/>
        <v>0.02</v>
      </c>
    </row>
    <row r="175" spans="1:31" x14ac:dyDescent="0.25">
      <c r="A175">
        <v>0.33836366203031709</v>
      </c>
      <c r="B175" t="str">
        <f t="shared" si="10"/>
        <v>0.3850.020.3850.050.3850.020.3850.050.2900.3-0.0650.30.020.3-0.03500000.3850.020000.02-0.0350.02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</v>
      </c>
      <c r="O175" s="91">
        <f>TETCO_TRANSCO!I188</f>
        <v>-6.5000000000000002E-2</v>
      </c>
      <c r="P175" s="91">
        <f>TETCO_TRANSCO!K188</f>
        <v>0.3</v>
      </c>
      <c r="Q175" s="91">
        <f>TETCO_TRANSCO!L188</f>
        <v>0.02</v>
      </c>
      <c r="R175" s="91">
        <f>TETCO_TRANSCO!N188</f>
        <v>0.3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0.02</v>
      </c>
      <c r="AD175" s="153">
        <f t="shared" si="13"/>
        <v>-3.5000000000000003E-2</v>
      </c>
      <c r="AE175" s="153">
        <f t="shared" si="14"/>
        <v>0.02</v>
      </c>
    </row>
    <row r="176" spans="1:31" x14ac:dyDescent="0.25">
      <c r="A176">
        <v>0.33626596049946761</v>
      </c>
      <c r="B176" t="str">
        <f t="shared" si="10"/>
        <v>0.3850.020.3850.060.3850.020.3850.060.3-0.00250.34-0.0550.340.020.34-0.03500000.3850.0200-0.00250.02-0.0350.02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0.34</v>
      </c>
      <c r="O176" s="91">
        <f>TETCO_TRANSCO!I189</f>
        <v>-5.5000000000000007E-2</v>
      </c>
      <c r="P176" s="91">
        <f>TETCO_TRANSCO!K189</f>
        <v>0.34</v>
      </c>
      <c r="Q176" s="91">
        <f>TETCO_TRANSCO!L189</f>
        <v>0.02</v>
      </c>
      <c r="R176" s="91">
        <f>TETCO_TRANSCO!N189</f>
        <v>0.34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0.02</v>
      </c>
      <c r="AD176" s="153">
        <f t="shared" si="13"/>
        <v>-3.5000000000000003E-2</v>
      </c>
      <c r="AE176" s="153">
        <f t="shared" si="14"/>
        <v>0.02</v>
      </c>
    </row>
    <row r="177" spans="1:31" x14ac:dyDescent="0.25">
      <c r="A177">
        <v>0.33424812788658292</v>
      </c>
      <c r="B177" t="str">
        <f t="shared" si="10"/>
        <v>0.39750.020.39750.070.39750.020.39750.070.315-0.00250.38-0.020.380.020.38-0.0200000.39750.0200-0.00250.02-0.020.02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</v>
      </c>
      <c r="M177" s="91">
        <f>TETCO_TRANSCO!F190</f>
        <v>-2.5000000000000001E-3</v>
      </c>
      <c r="N177" s="91">
        <f>TETCO_TRANSCO!H190</f>
        <v>0.38</v>
      </c>
      <c r="O177" s="91">
        <f>TETCO_TRANSCO!I190</f>
        <v>-0.02</v>
      </c>
      <c r="P177" s="91">
        <f>TETCO_TRANSCO!K190</f>
        <v>0.38</v>
      </c>
      <c r="Q177" s="91">
        <f>TETCO_TRANSCO!L190</f>
        <v>0.02</v>
      </c>
      <c r="R177" s="91">
        <f>TETCO_TRANSCO!N190</f>
        <v>0.38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0.02</v>
      </c>
      <c r="AD177" s="153">
        <f t="shared" si="13"/>
        <v>-0.02</v>
      </c>
      <c r="AE177" s="153">
        <f t="shared" si="14"/>
        <v>0.02</v>
      </c>
    </row>
    <row r="178" spans="1:31" x14ac:dyDescent="0.25">
      <c r="A178">
        <v>0.33217556700004147</v>
      </c>
      <c r="B178" t="str">
        <f t="shared" si="10"/>
        <v>0.40.020.40.070.40.020.40.070.315-0.0050.38-0.020.380.0150.38-0.0200000.40.0200-0.0050.015-0.020.015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</v>
      </c>
      <c r="M178" s="91">
        <f>TETCO_TRANSCO!F191</f>
        <v>-5.0000000000000001E-3</v>
      </c>
      <c r="N178" s="91">
        <f>TETCO_TRANSCO!H191</f>
        <v>0.38</v>
      </c>
      <c r="O178" s="91">
        <f>TETCO_TRANSCO!I191</f>
        <v>-0.02</v>
      </c>
      <c r="P178" s="91">
        <f>TETCO_TRANSCO!K191</f>
        <v>0.38</v>
      </c>
      <c r="Q178" s="91">
        <f>TETCO_TRANSCO!L191</f>
        <v>1.4999999999999999E-2</v>
      </c>
      <c r="R178" s="91">
        <f>TETCO_TRANSCO!N191</f>
        <v>0.38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0.39750.020.39750.050.39750.020.39750.050.29-0.0050.33-0.040.330.0150.33-0.0200000.39750.0200-0.0050.015-0.020.015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0.33</v>
      </c>
      <c r="O179" s="91">
        <f>TETCO_TRANSCO!I192</f>
        <v>-0.04</v>
      </c>
      <c r="P179" s="91">
        <f>TETCO_TRANSCO!K192</f>
        <v>0.33</v>
      </c>
      <c r="Q179" s="91">
        <f>TETCO_TRANSCO!L192</f>
        <v>1.4999999999999999E-2</v>
      </c>
      <c r="R179" s="91">
        <f>TETCO_TRANSCO!N192</f>
        <v>0.33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0.40.020.40.050.40.020.40.050.35-0.0050.37-0.0850.370.010.37-0.05500000.40.0200-0.0050.01-0.0550.01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0.35000000000000003</v>
      </c>
      <c r="M180" s="91">
        <f>TETCO_TRANSCO!F193</f>
        <v>-5.0000000000000001E-3</v>
      </c>
      <c r="N180" s="91">
        <f>TETCO_TRANSCO!H193</f>
        <v>0.37</v>
      </c>
      <c r="O180" s="91">
        <f>TETCO_TRANSCO!I193</f>
        <v>-8.4999999999999992E-2</v>
      </c>
      <c r="P180" s="91">
        <f>TETCO_TRANSCO!K193</f>
        <v>0.37</v>
      </c>
      <c r="Q180" s="91">
        <f>TETCO_TRANSCO!L193</f>
        <v>0.01</v>
      </c>
      <c r="R180" s="91">
        <f>TETCO_TRANSCO!N193</f>
        <v>0.37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5">
      <c r="A181">
        <v>0.32609899917201762</v>
      </c>
      <c r="B181" t="str">
        <f t="shared" si="10"/>
        <v>0.5550.050.5550.140.5550.050.5550.140.40.050.495-0.170.4950.060.495-0.0500000.5050.1000.050.06-0.050.06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</v>
      </c>
      <c r="M181" s="91">
        <f>TETCO_TRANSCO!F194</f>
        <v>0.05</v>
      </c>
      <c r="N181" s="91">
        <f>TETCO_TRANSCO!H194</f>
        <v>0.49500000000000005</v>
      </c>
      <c r="O181" s="91">
        <f>TETCO_TRANSCO!I194</f>
        <v>-0.16999999999999998</v>
      </c>
      <c r="P181" s="91">
        <f>TETCO_TRANSCO!K194</f>
        <v>0.49500000000000005</v>
      </c>
      <c r="Q181" s="91">
        <f>TETCO_TRANSCO!L194</f>
        <v>0.06</v>
      </c>
      <c r="R181" s="91">
        <f>TETCO_TRANSCO!N194</f>
        <v>0.49500000000000005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0.910.050.910.290.910.050.910.290.7350.050.98-0.130.980.160.98-0.0500000.840.3000.050.16-0.050.16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0.73499999999999999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1.2150.051.2150.321.2150.051.2150.321.0250.051.6-0.251.60.341.6-0.200001.1350.05000.050.34-0.20.34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1.0249999999999999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1.2150.051.2150.321.2150.051.2150.321.0150.051.6-0.281.60.341.6-0.200001.1350.05000.050.34-0.20.34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1.0149999999999999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0.6550.050.6550.150.6550.050.6550.150.50.050.565-0.170.5650.10.565-0.0500000.6050.05000.050.1-0.050.1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</v>
      </c>
      <c r="M185" s="91">
        <f>TETCO_TRANSCO!F198</f>
        <v>0.05</v>
      </c>
      <c r="N185" s="91">
        <f>TETCO_TRANSCO!H198</f>
        <v>0.56499999999999995</v>
      </c>
      <c r="O185" s="91">
        <f>TETCO_TRANSCO!I198</f>
        <v>-0.16999999999999998</v>
      </c>
      <c r="P185" s="91">
        <f>TETCO_TRANSCO!K198</f>
        <v>0.56499999999999995</v>
      </c>
      <c r="Q185" s="91">
        <f>TETCO_TRANSCO!L198</f>
        <v>0.1</v>
      </c>
      <c r="R185" s="91">
        <f>TETCO_TRANSCO!N198</f>
        <v>0.56499999999999995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0.4350.020.4350.050.4350.020.4350.050.3100.35-0.0850.350.020.35-0.04500000.4350.020000.02-0.0450.02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</v>
      </c>
      <c r="M186" s="91">
        <f>TETCO_TRANSCO!F199</f>
        <v>0</v>
      </c>
      <c r="N186" s="91">
        <f>TETCO_TRANSCO!H199</f>
        <v>0.35</v>
      </c>
      <c r="O186" s="91">
        <f>TETCO_TRANSCO!I199</f>
        <v>-8.4999999999999992E-2</v>
      </c>
      <c r="P186" s="91">
        <f>TETCO_TRANSCO!K199</f>
        <v>0.35</v>
      </c>
      <c r="Q186" s="91">
        <f>TETCO_TRANSCO!L199</f>
        <v>0.02</v>
      </c>
      <c r="R186" s="91">
        <f>TETCO_TRANSCO!N199</f>
        <v>0.35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0.02</v>
      </c>
      <c r="AD186" s="153">
        <f t="shared" si="13"/>
        <v>-4.4999999999999998E-2</v>
      </c>
      <c r="AE186" s="153">
        <f t="shared" si="14"/>
        <v>0.02</v>
      </c>
    </row>
    <row r="187" spans="1:31" x14ac:dyDescent="0.25">
      <c r="A187">
        <v>0.31439880951540627</v>
      </c>
      <c r="B187" t="str">
        <f t="shared" si="10"/>
        <v>0.3850.020.3850.050.3850.020.3850.050.2900.3-0.0650.30.020.3-0.03500000.3850.020000.02-0.0350.02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</v>
      </c>
      <c r="O187" s="91">
        <f>TETCO_TRANSCO!I200</f>
        <v>-6.5000000000000002E-2</v>
      </c>
      <c r="P187" s="91">
        <f>TETCO_TRANSCO!K200</f>
        <v>0.3</v>
      </c>
      <c r="Q187" s="91">
        <f>TETCO_TRANSCO!L200</f>
        <v>0.02</v>
      </c>
      <c r="R187" s="91">
        <f>TETCO_TRANSCO!N200</f>
        <v>0.3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0.02</v>
      </c>
      <c r="AD187" s="153">
        <f t="shared" si="13"/>
        <v>-3.5000000000000003E-2</v>
      </c>
      <c r="AE187" s="153">
        <f t="shared" si="14"/>
        <v>0.02</v>
      </c>
    </row>
    <row r="188" spans="1:31" x14ac:dyDescent="0.25">
      <c r="A188">
        <v>0.31244756961785347</v>
      </c>
      <c r="B188" t="str">
        <f t="shared" si="10"/>
        <v>0.3850.020.3850.060.3850.020.3850.060.3-0.00250.34-0.0550.340.020.34-0.03500000.3850.0200-0.00250.02-0.0350.02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0.34</v>
      </c>
      <c r="O188" s="91">
        <f>TETCO_TRANSCO!I201</f>
        <v>-5.5000000000000007E-2</v>
      </c>
      <c r="P188" s="91">
        <f>TETCO_TRANSCO!K201</f>
        <v>0.34</v>
      </c>
      <c r="Q188" s="91">
        <f>TETCO_TRANSCO!L201</f>
        <v>0.02</v>
      </c>
      <c r="R188" s="91">
        <f>TETCO_TRANSCO!N201</f>
        <v>0.34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0.02</v>
      </c>
      <c r="AD188" s="153">
        <f t="shared" si="13"/>
        <v>-3.5000000000000003E-2</v>
      </c>
      <c r="AE188" s="153">
        <f t="shared" si="14"/>
        <v>0.02</v>
      </c>
    </row>
    <row r="189" spans="1:31" x14ac:dyDescent="0.25">
      <c r="A189">
        <v>0.31057063484415343</v>
      </c>
      <c r="B189" t="str">
        <f t="shared" si="10"/>
        <v>0.39750.020.39750.070.39750.020.39750.070.315-0.00250.38-0.020.380.020.38-0.0200000.39750.0200-0.00250.02-0.020.02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</v>
      </c>
      <c r="M189" s="91">
        <f>TETCO_TRANSCO!F202</f>
        <v>-2.5000000000000001E-3</v>
      </c>
      <c r="N189" s="91">
        <f>TETCO_TRANSCO!H202</f>
        <v>0.38</v>
      </c>
      <c r="O189" s="91">
        <f>TETCO_TRANSCO!I202</f>
        <v>-0.02</v>
      </c>
      <c r="P189" s="91">
        <f>TETCO_TRANSCO!K202</f>
        <v>0.38</v>
      </c>
      <c r="Q189" s="91">
        <f>TETCO_TRANSCO!L202</f>
        <v>0.02</v>
      </c>
      <c r="R189" s="91">
        <f>TETCO_TRANSCO!N202</f>
        <v>0.38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0.02</v>
      </c>
      <c r="AD189" s="153">
        <f t="shared" si="13"/>
        <v>-0.02</v>
      </c>
      <c r="AE189" s="153">
        <f t="shared" si="14"/>
        <v>0.02</v>
      </c>
    </row>
    <row r="190" spans="1:31" x14ac:dyDescent="0.25">
      <c r="A190">
        <v>0.30864280627143736</v>
      </c>
      <c r="B190" t="str">
        <f t="shared" si="10"/>
        <v>0.40.020.40.070.40.020.40.070.315-0.0050.38-0.020.380.0150.38-0.0200000.40.0200-0.0050.015-0.020.015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</v>
      </c>
      <c r="M190" s="91">
        <f>TETCO_TRANSCO!F203</f>
        <v>-5.0000000000000001E-3</v>
      </c>
      <c r="N190" s="91">
        <f>TETCO_TRANSCO!H203</f>
        <v>0.38</v>
      </c>
      <c r="O190" s="91">
        <f>TETCO_TRANSCO!I203</f>
        <v>-0.02</v>
      </c>
      <c r="P190" s="91">
        <f>TETCO_TRANSCO!K203</f>
        <v>0.38</v>
      </c>
      <c r="Q190" s="91">
        <f>TETCO_TRANSCO!L203</f>
        <v>1.4999999999999999E-2</v>
      </c>
      <c r="R190" s="91">
        <f>TETCO_TRANSCO!N203</f>
        <v>0.38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0.39750.020.39750.050.39750.020.39750.050.29-0.0050.33-0.040.330.0150.33-0.0200000.39750.0200-0.0050.015-0.020.015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0.33</v>
      </c>
      <c r="O191" s="91">
        <f>TETCO_TRANSCO!I204</f>
        <v>-0.04</v>
      </c>
      <c r="P191" s="91">
        <f>TETCO_TRANSCO!K204</f>
        <v>0.33</v>
      </c>
      <c r="Q191" s="91">
        <f>TETCO_TRANSCO!L204</f>
        <v>1.4999999999999999E-2</v>
      </c>
      <c r="R191" s="91">
        <f>TETCO_TRANSCO!N204</f>
        <v>0.33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0.40.020.40.050.40.020.40.050.35-0.0050.37-0.0850.370.010.37-0.05500000.40.0200-0.0050.01-0.0550.01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0.35000000000000003</v>
      </c>
      <c r="M192" s="91">
        <f>TETCO_TRANSCO!F205</f>
        <v>-5.0000000000000001E-3</v>
      </c>
      <c r="N192" s="91">
        <f>TETCO_TRANSCO!H205</f>
        <v>0.37</v>
      </c>
      <c r="O192" s="91">
        <f>TETCO_TRANSCO!I205</f>
        <v>-8.4999999999999992E-2</v>
      </c>
      <c r="P192" s="91">
        <f>TETCO_TRANSCO!K205</f>
        <v>0.37</v>
      </c>
      <c r="Q192" s="91">
        <f>TETCO_TRANSCO!L205</f>
        <v>0.01</v>
      </c>
      <c r="R192" s="91">
        <f>TETCO_TRANSCO!N205</f>
        <v>0.37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5">
      <c r="A193">
        <v>0.30299065767242517</v>
      </c>
      <c r="B193" t="str">
        <f t="shared" si="10"/>
        <v>0.5550.050.5550.140.5550.050.5550.140.40.050.495-0.170.4950.060.495-0.0500000.5050.1000.050.06-0.050.06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</v>
      </c>
      <c r="M193" s="91">
        <f>TETCO_TRANSCO!F206</f>
        <v>0.05</v>
      </c>
      <c r="N193" s="91">
        <f>TETCO_TRANSCO!H206</f>
        <v>0.49500000000000005</v>
      </c>
      <c r="O193" s="91">
        <f>TETCO_TRANSCO!I206</f>
        <v>-0.16999999999999998</v>
      </c>
      <c r="P193" s="91">
        <f>TETCO_TRANSCO!K206</f>
        <v>0.49500000000000005</v>
      </c>
      <c r="Q193" s="91">
        <f>TETCO_TRANSCO!L206</f>
        <v>0.06</v>
      </c>
      <c r="R193" s="91">
        <f>TETCO_TRANSCO!N206</f>
        <v>0.49500000000000005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0.910.050.910.290.910.050.910.290.7350.050.98-0.130.980.160.98-0.0500000.840.3000.050.16-0.050.16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0.73499999999999999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1.2150.051.2150.321.2150.051.2150.321.0250.051.6-0.251.60.341.6-0.2000000000.050.34-0.20.34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1.0249999999999999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1.2150.051.2150.321.2150.051.2150.321.0150.051.6-0.281.60.341.6-0.2000000000.050.34-0.20.34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1.0149999999999999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0.6550.050.6550.150.6550.050.6550.150.50.050.565-0.170.5650.10.565-0.05000000000.050.1-0.050.1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</v>
      </c>
      <c r="M197" s="91">
        <f>TETCO_TRANSCO!F210</f>
        <v>0.05</v>
      </c>
      <c r="N197" s="91">
        <f>TETCO_TRANSCO!H210</f>
        <v>0.56499999999999995</v>
      </c>
      <c r="O197" s="91">
        <f>TETCO_TRANSCO!I210</f>
        <v>-0.16999999999999998</v>
      </c>
      <c r="P197" s="91">
        <f>TETCO_TRANSCO!K210</f>
        <v>0.56499999999999995</v>
      </c>
      <c r="Q197" s="91">
        <f>TETCO_TRANSCO!L210</f>
        <v>0.1</v>
      </c>
      <c r="R197" s="91">
        <f>TETCO_TRANSCO!N210</f>
        <v>0.56499999999999995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0.4350.020.4350.050.4350.020.4350.050.3100.35-0.0850.350.020.35-0.0450000000000.02-0.0450.02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</v>
      </c>
      <c r="M198" s="91">
        <f>TETCO_TRANSCO!F211</f>
        <v>0</v>
      </c>
      <c r="N198" s="91">
        <f>TETCO_TRANSCO!H211</f>
        <v>0.35</v>
      </c>
      <c r="O198" s="91">
        <f>TETCO_TRANSCO!I211</f>
        <v>-8.4999999999999992E-2</v>
      </c>
      <c r="P198" s="91">
        <f>TETCO_TRANSCO!K211</f>
        <v>0.35</v>
      </c>
      <c r="Q198" s="91">
        <f>TETCO_TRANSCO!L211</f>
        <v>0.02</v>
      </c>
      <c r="R198" s="91">
        <f>TETCO_TRANSCO!N211</f>
        <v>0.35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0.02</v>
      </c>
      <c r="AD198" s="153">
        <f t="shared" si="13"/>
        <v>-4.4999999999999998E-2</v>
      </c>
      <c r="AE198" s="153">
        <f t="shared" si="14"/>
        <v>0.02</v>
      </c>
    </row>
    <row r="199" spans="1:31" x14ac:dyDescent="0.25">
      <c r="A199">
        <v>0.29216672855845022</v>
      </c>
      <c r="B199" t="str">
        <f t="shared" si="10"/>
        <v>0.3850.020.3850.050.3850.020.3850.050.2900.3-0.0650.30.020.3-0.0350000000000.02-0.0350.02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</v>
      </c>
      <c r="O199" s="91">
        <f>TETCO_TRANSCO!I212</f>
        <v>-6.5000000000000002E-2</v>
      </c>
      <c r="P199" s="91">
        <f>TETCO_TRANSCO!K212</f>
        <v>0.3</v>
      </c>
      <c r="Q199" s="91">
        <f>TETCO_TRANSCO!L212</f>
        <v>0.02</v>
      </c>
      <c r="R199" s="91">
        <f>TETCO_TRANSCO!N212</f>
        <v>0.3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0.02</v>
      </c>
      <c r="AD199" s="153">
        <f t="shared" si="13"/>
        <v>-3.5000000000000003E-2</v>
      </c>
      <c r="AE199" s="153">
        <f t="shared" si="14"/>
        <v>0.02</v>
      </c>
    </row>
    <row r="200" spans="1:31" x14ac:dyDescent="0.25">
      <c r="A200">
        <v>0.29035151167546164</v>
      </c>
      <c r="B200" t="str">
        <f t="shared" si="10"/>
        <v>0.3850.020.3850.060.3850.020.3850.060.3-0.00250.34-0.0550.340.020.34-0.03500000000-0.00250.02-0.0350.02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0.34</v>
      </c>
      <c r="O200" s="91">
        <f>TETCO_TRANSCO!I213</f>
        <v>-5.5000000000000007E-2</v>
      </c>
      <c r="P200" s="91">
        <f>TETCO_TRANSCO!K213</f>
        <v>0.34</v>
      </c>
      <c r="Q200" s="91">
        <f>TETCO_TRANSCO!L213</f>
        <v>0.02</v>
      </c>
      <c r="R200" s="91">
        <f>TETCO_TRANSCO!N213</f>
        <v>0.34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0.02</v>
      </c>
      <c r="AD200" s="153">
        <f t="shared" si="13"/>
        <v>-3.5000000000000003E-2</v>
      </c>
      <c r="AE200" s="153">
        <f t="shared" si="14"/>
        <v>0.02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0.39750.020.39750.070.39750.020.39750.070.315-0.00250.38-0.020.380.020.38-0.0200000000-0.00250.02-0.020.02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</v>
      </c>
      <c r="M201" s="91">
        <f>TETCO_TRANSCO!F214</f>
        <v>-2.5000000000000001E-3</v>
      </c>
      <c r="N201" s="91">
        <f>TETCO_TRANSCO!H214</f>
        <v>0.38</v>
      </c>
      <c r="O201" s="91">
        <f>TETCO_TRANSCO!I214</f>
        <v>-0.02</v>
      </c>
      <c r="P201" s="91">
        <f>TETCO_TRANSCO!K214</f>
        <v>0.38</v>
      </c>
      <c r="Q201" s="91">
        <f>TETCO_TRANSCO!L214</f>
        <v>0.02</v>
      </c>
      <c r="R201" s="91">
        <f>TETCO_TRANSCO!N214</f>
        <v>0.38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0.02</v>
      </c>
      <c r="AD201" s="153">
        <f t="shared" si="13"/>
        <v>-0.02</v>
      </c>
      <c r="AE201" s="153">
        <f t="shared" si="14"/>
        <v>0.02</v>
      </c>
    </row>
    <row r="202" spans="1:31" x14ac:dyDescent="0.25">
      <c r="A202">
        <v>0.28681201830410602</v>
      </c>
      <c r="B202" t="str">
        <f t="shared" si="15"/>
        <v>0.40.020.40.070.40.020.40.070.315-0.0050.38-0.020.380.0150.38-0.0200000000-0.0050.015-0.020.015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</v>
      </c>
      <c r="M202" s="91">
        <f>TETCO_TRANSCO!F215</f>
        <v>-5.0000000000000001E-3</v>
      </c>
      <c r="N202" s="91">
        <f>TETCO_TRANSCO!H215</f>
        <v>0.38</v>
      </c>
      <c r="O202" s="91">
        <f>TETCO_TRANSCO!I215</f>
        <v>-0.02</v>
      </c>
      <c r="P202" s="91">
        <f>TETCO_TRANSCO!K215</f>
        <v>0.38</v>
      </c>
      <c r="Q202" s="91">
        <f>TETCO_TRANSCO!L215</f>
        <v>1.4999999999999999E-2</v>
      </c>
      <c r="R202" s="91">
        <f>TETCO_TRANSCO!N215</f>
        <v>0.38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0.39750.020.39750.050.39750.020.39750.050.29-0.0050.33-0.040.330.0150.33-0.0200000000-0.0050.015-0.020.015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0.33</v>
      </c>
      <c r="O203" s="91">
        <f>TETCO_TRANSCO!I216</f>
        <v>-0.04</v>
      </c>
      <c r="P203" s="91">
        <f>TETCO_TRANSCO!K216</f>
        <v>0.33</v>
      </c>
      <c r="Q203" s="91">
        <f>TETCO_TRANSCO!L216</f>
        <v>1.4999999999999999E-2</v>
      </c>
      <c r="R203" s="91">
        <f>TETCO_TRANSCO!N216</f>
        <v>0.33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0.40.020.40.050.40.020.40.050.35-0.0050.37-0.0850.370.010.37-0.05500000000-0.0050.01-0.0550.01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0.35000000000000003</v>
      </c>
      <c r="M204" s="91">
        <f>TETCO_TRANSCO!F217</f>
        <v>-5.0000000000000001E-3</v>
      </c>
      <c r="N204" s="91">
        <f>TETCO_TRANSCO!H217</f>
        <v>0.37</v>
      </c>
      <c r="O204" s="91">
        <f>TETCO_TRANSCO!I217</f>
        <v>-8.4999999999999992E-2</v>
      </c>
      <c r="P204" s="91">
        <f>TETCO_TRANSCO!K217</f>
        <v>0.37</v>
      </c>
      <c r="Q204" s="91">
        <f>TETCO_TRANSCO!L217</f>
        <v>0.01</v>
      </c>
      <c r="R204" s="91">
        <f>TETCO_TRANSCO!N217</f>
        <v>0.37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5">
      <c r="A205">
        <v>0.28155402888750264</v>
      </c>
      <c r="B205" t="str">
        <f t="shared" si="15"/>
        <v>0.5550.050.5550.140.5550.050.5550.140.40.050.495-0.170.4950.060.495-0.05000000000.050.06-0.050.06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</v>
      </c>
      <c r="M205" s="91">
        <f>TETCO_TRANSCO!F218</f>
        <v>0.05</v>
      </c>
      <c r="N205" s="91">
        <f>TETCO_TRANSCO!H218</f>
        <v>0.49500000000000005</v>
      </c>
      <c r="O205" s="91">
        <f>TETCO_TRANSCO!I218</f>
        <v>-0.16999999999999998</v>
      </c>
      <c r="P205" s="91">
        <f>TETCO_TRANSCO!K218</f>
        <v>0.49500000000000005</v>
      </c>
      <c r="Q205" s="91">
        <f>TETCO_TRANSCO!L218</f>
        <v>0.06</v>
      </c>
      <c r="R205" s="91">
        <f>TETCO_TRANSCO!N218</f>
        <v>0.49500000000000005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0.910.050.910.290.910.050.910.290.7350.050.98-0.130.980.160.98-0.05000000000.050.16-0.050.16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0.73499999999999999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1.2150.051.2150.321.2150.051.2150.321.0250.051.6-0.251.60.341.6-0.2000000000.050.34-0.20.34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1.0249999999999999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1.2150.051.2150.321.2150.051.2150.321.0150.051.6-0.281.60.341.6-0.2000000000.050.34-0.20.34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1.0149999999999999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0.6550.050.6550.150.6550.050.6550.150.50.050.565-0.170.5650.10.565-0.05000000000.050.1-0.050.1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</v>
      </c>
      <c r="M209" s="91">
        <f>TETCO_TRANSCO!F222</f>
        <v>0.05</v>
      </c>
      <c r="N209" s="91">
        <f>TETCO_TRANSCO!H222</f>
        <v>0.56499999999999995</v>
      </c>
      <c r="O209" s="91">
        <f>TETCO_TRANSCO!I222</f>
        <v>-0.16999999999999998</v>
      </c>
      <c r="P209" s="91">
        <f>TETCO_TRANSCO!K222</f>
        <v>0.56499999999999995</v>
      </c>
      <c r="Q209" s="91">
        <f>TETCO_TRANSCO!L222</f>
        <v>0.1</v>
      </c>
      <c r="R209" s="91">
        <f>TETCO_TRANSCO!N222</f>
        <v>0.56499999999999995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0.4350.020.4350.050.4350.020.4350.050.3100.35-0.0850.350.020.35-0.0450000000000.02-0.0450.02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</v>
      </c>
      <c r="M210" s="91">
        <f>TETCO_TRANSCO!F223</f>
        <v>0</v>
      </c>
      <c r="N210" s="91">
        <f>TETCO_TRANSCO!H223</f>
        <v>0.35</v>
      </c>
      <c r="O210" s="91">
        <f>TETCO_TRANSCO!I223</f>
        <v>-8.4999999999999992E-2</v>
      </c>
      <c r="P210" s="91">
        <f>TETCO_TRANSCO!K223</f>
        <v>0.35</v>
      </c>
      <c r="Q210" s="91">
        <f>TETCO_TRANSCO!L223</f>
        <v>0.02</v>
      </c>
      <c r="R210" s="91">
        <f>TETCO_TRANSCO!N223</f>
        <v>0.35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0.02</v>
      </c>
      <c r="AD210" s="153">
        <f t="shared" si="18"/>
        <v>-4.4999999999999998E-2</v>
      </c>
      <c r="AE210" s="153">
        <f t="shared" si="19"/>
        <v>0.02</v>
      </c>
    </row>
    <row r="211" spans="1:31" x14ac:dyDescent="0.25">
      <c r="A211">
        <v>0.27148522125125835</v>
      </c>
      <c r="B211" t="str">
        <f t="shared" si="15"/>
        <v>0.3850.020.3850.050.3850.020.3850.050.2900.3-0.0650.30.020.3-0.0350000000000.02-0.0350.02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</v>
      </c>
      <c r="O211" s="91">
        <f>TETCO_TRANSCO!I224</f>
        <v>-6.5000000000000002E-2</v>
      </c>
      <c r="P211" s="91">
        <f>TETCO_TRANSCO!K224</f>
        <v>0.3</v>
      </c>
      <c r="Q211" s="91">
        <f>TETCO_TRANSCO!L224</f>
        <v>0.02</v>
      </c>
      <c r="R211" s="91">
        <f>TETCO_TRANSCO!N224</f>
        <v>0.3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0.02</v>
      </c>
      <c r="AD211" s="153">
        <f t="shared" si="18"/>
        <v>-3.5000000000000003E-2</v>
      </c>
      <c r="AE211" s="153">
        <f t="shared" si="19"/>
        <v>0.02</v>
      </c>
    </row>
    <row r="212" spans="1:31" x14ac:dyDescent="0.25">
      <c r="A212">
        <v>0.26979668096587467</v>
      </c>
      <c r="B212" t="str">
        <f t="shared" si="15"/>
        <v>0.3850.020.3850.060.3850.020.3850.060.3-0.00250.34-0.0550.340.020.34-0.03500000000-0.00250.02-0.0350.02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0.34</v>
      </c>
      <c r="O212" s="91">
        <f>TETCO_TRANSCO!I225</f>
        <v>-5.5000000000000007E-2</v>
      </c>
      <c r="P212" s="91">
        <f>TETCO_TRANSCO!K225</f>
        <v>0.34</v>
      </c>
      <c r="Q212" s="91">
        <f>TETCO_TRANSCO!L225</f>
        <v>0.02</v>
      </c>
      <c r="R212" s="91">
        <f>TETCO_TRANSCO!N225</f>
        <v>0.34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0.02</v>
      </c>
      <c r="AD212" s="153">
        <f t="shared" si="18"/>
        <v>-3.5000000000000003E-2</v>
      </c>
      <c r="AE212" s="153">
        <f t="shared" si="19"/>
        <v>0.02</v>
      </c>
    </row>
    <row r="213" spans="1:31" x14ac:dyDescent="0.25">
      <c r="A213">
        <v>0.26817246379174603</v>
      </c>
      <c r="B213" t="str">
        <f t="shared" si="15"/>
        <v>0.39750.020.39750.070.39750.020.39750.070.315-0.00250.38-0.020.380.020.38-0.0200000000-0.00250.02-0.020.02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</v>
      </c>
      <c r="M213" s="91">
        <f>TETCO_TRANSCO!F226</f>
        <v>-2.5000000000000001E-3</v>
      </c>
      <c r="N213" s="91">
        <f>TETCO_TRANSCO!H226</f>
        <v>0.38</v>
      </c>
      <c r="O213" s="91">
        <f>TETCO_TRANSCO!I226</f>
        <v>-0.02</v>
      </c>
      <c r="P213" s="91">
        <f>TETCO_TRANSCO!K226</f>
        <v>0.38</v>
      </c>
      <c r="Q213" s="91">
        <f>TETCO_TRANSCO!L226</f>
        <v>0.02</v>
      </c>
      <c r="R213" s="91">
        <f>TETCO_TRANSCO!N226</f>
        <v>0.38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0.02</v>
      </c>
      <c r="AD213" s="153">
        <f t="shared" si="18"/>
        <v>-0.02</v>
      </c>
      <c r="AE213" s="153">
        <f t="shared" si="19"/>
        <v>0.02</v>
      </c>
    </row>
    <row r="214" spans="1:31" x14ac:dyDescent="0.25">
      <c r="A214">
        <v>0.26650422778830141</v>
      </c>
      <c r="B214" t="str">
        <f t="shared" si="15"/>
        <v>0.40.020.40.070.40.020.40.070.315-0.0050.38-0.020.380.0150.38-0.0200000000-0.0050.015-0.020.015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</v>
      </c>
      <c r="M214" s="91">
        <f>TETCO_TRANSCO!F227</f>
        <v>-5.0000000000000001E-3</v>
      </c>
      <c r="N214" s="91">
        <f>TETCO_TRANSCO!H227</f>
        <v>0.38</v>
      </c>
      <c r="O214" s="91">
        <f>TETCO_TRANSCO!I227</f>
        <v>-0.02</v>
      </c>
      <c r="P214" s="91">
        <f>TETCO_TRANSCO!K227</f>
        <v>0.38</v>
      </c>
      <c r="Q214" s="91">
        <f>TETCO_TRANSCO!L227</f>
        <v>1.4999999999999999E-2</v>
      </c>
      <c r="R214" s="91">
        <f>TETCO_TRANSCO!N227</f>
        <v>0.38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0.39750.020.39750.050.39750.020.39750.050.29-0.0050.33-0.040.330.0150.33-0.0200000000-0.0050.015-0.020.015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0.33</v>
      </c>
      <c r="O215" s="91">
        <f>TETCO_TRANSCO!I228</f>
        <v>-0.04</v>
      </c>
      <c r="P215" s="91">
        <f>TETCO_TRANSCO!K228</f>
        <v>0.33</v>
      </c>
      <c r="Q215" s="91">
        <f>TETCO_TRANSCO!L228</f>
        <v>1.4999999999999999E-2</v>
      </c>
      <c r="R215" s="91">
        <f>TETCO_TRANSCO!N228</f>
        <v>0.33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0.40.020.40.050.40.020.40.050.35-0.0050.37-0.0850.370.010.37-0.05500000000-0.0050.01-0.0550.01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0.35000000000000003</v>
      </c>
      <c r="M216" s="91">
        <f>TETCO_TRANSCO!F229</f>
        <v>-5.0000000000000001E-3</v>
      </c>
      <c r="N216" s="91">
        <f>TETCO_TRANSCO!H229</f>
        <v>0.37</v>
      </c>
      <c r="O216" s="91">
        <f>TETCO_TRANSCO!I229</f>
        <v>-8.4999999999999992E-2</v>
      </c>
      <c r="P216" s="91">
        <f>TETCO_TRANSCO!K229</f>
        <v>0.37</v>
      </c>
      <c r="Q216" s="91">
        <f>TETCO_TRANSCO!L229</f>
        <v>0.01</v>
      </c>
      <c r="R216" s="91">
        <f>TETCO_TRANSCO!N229</f>
        <v>0.37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5">
      <c r="A217">
        <v>0.26161330401287097</v>
      </c>
      <c r="B217" t="str">
        <f t="shared" si="15"/>
        <v>0.5550.050.5550.140.5550.050.5550.140.40.050.495-0.170.4950.060.495-0.05000000000.050.06-0.050.06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</v>
      </c>
      <c r="M217" s="91">
        <f>TETCO_TRANSCO!F230</f>
        <v>0.05</v>
      </c>
      <c r="N217" s="91">
        <f>TETCO_TRANSCO!H230</f>
        <v>0.49500000000000005</v>
      </c>
      <c r="O217" s="91">
        <f>TETCO_TRANSCO!I230</f>
        <v>-0.16999999999999998</v>
      </c>
      <c r="P217" s="91">
        <f>TETCO_TRANSCO!K230</f>
        <v>0.49500000000000005</v>
      </c>
      <c r="Q217" s="91">
        <f>TETCO_TRANSCO!L230</f>
        <v>0.06</v>
      </c>
      <c r="R217" s="91">
        <f>TETCO_TRANSCO!N230</f>
        <v>0.49500000000000005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0.910.050.910.290.910.050.910.290.7350.050.98-0.130.980.160.98-0.05000000000.050.16-0.050.16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0.73499999999999999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1.2150.051.2150.321.2150.051.2150.321.0250.051.6-0.251.60.341.6-0.2000000000.050.34-0.20.34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1.0249999999999999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1.2150.051.2150.321.2150.051.2150.321.0150.051.6-0.281.60.341.6-0.2000000000.050.34-0.20.34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1.0149999999999999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0.6550.050.6550.150.6550.050.6550.150.50.050.565-0.170.5650.10.565-0.05000000000.050.1-0.050.1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</v>
      </c>
      <c r="M221" s="91">
        <f>TETCO_TRANSCO!F234</f>
        <v>0.05</v>
      </c>
      <c r="N221" s="91">
        <f>TETCO_TRANSCO!H234</f>
        <v>0.56499999999999995</v>
      </c>
      <c r="O221" s="91">
        <f>TETCO_TRANSCO!I234</f>
        <v>-0.16999999999999998</v>
      </c>
      <c r="P221" s="91">
        <f>TETCO_TRANSCO!K234</f>
        <v>0.56499999999999995</v>
      </c>
      <c r="Q221" s="91">
        <f>TETCO_TRANSCO!L234</f>
        <v>0.1</v>
      </c>
      <c r="R221" s="91">
        <f>TETCO_TRANSCO!N234</f>
        <v>0.56499999999999995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0.4350.020.4350.050.4350.020.4350.050.3100.35-0.0850.350.020.35-0.0450000000000.02-0.0450.02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</v>
      </c>
      <c r="M222" s="91">
        <f>TETCO_TRANSCO!F235</f>
        <v>0</v>
      </c>
      <c r="N222" s="91">
        <f>TETCO_TRANSCO!H235</f>
        <v>0.35</v>
      </c>
      <c r="O222" s="91">
        <f>TETCO_TRANSCO!I235</f>
        <v>-8.4999999999999992E-2</v>
      </c>
      <c r="P222" s="91">
        <f>TETCO_TRANSCO!K235</f>
        <v>0.35</v>
      </c>
      <c r="Q222" s="91">
        <f>TETCO_TRANSCO!L235</f>
        <v>0.02</v>
      </c>
      <c r="R222" s="91">
        <f>TETCO_TRANSCO!N235</f>
        <v>0.35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0.02</v>
      </c>
      <c r="AD222" s="153">
        <f t="shared" si="18"/>
        <v>-4.4999999999999998E-2</v>
      </c>
      <c r="AE222" s="153">
        <f t="shared" si="19"/>
        <v>0.02</v>
      </c>
    </row>
    <row r="223" spans="1:31" x14ac:dyDescent="0.25">
      <c r="A223">
        <v>0.2522476912010142</v>
      </c>
      <c r="B223" t="str">
        <f t="shared" si="15"/>
        <v>0.3850.020.3850.050.3850.020.3850.050.2900.3-0.0650.30.020.3-0.0350000000000.02-0.0350.02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</v>
      </c>
      <c r="O223" s="91">
        <f>TETCO_TRANSCO!I236</f>
        <v>-6.5000000000000002E-2</v>
      </c>
      <c r="P223" s="91">
        <f>TETCO_TRANSCO!K236</f>
        <v>0.3</v>
      </c>
      <c r="Q223" s="91">
        <f>TETCO_TRANSCO!L236</f>
        <v>0.02</v>
      </c>
      <c r="R223" s="91">
        <f>TETCO_TRANSCO!N236</f>
        <v>0.3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0.02</v>
      </c>
      <c r="AD223" s="153">
        <f t="shared" si="18"/>
        <v>-3.5000000000000003E-2</v>
      </c>
      <c r="AE223" s="153">
        <f t="shared" si="19"/>
        <v>0.02</v>
      </c>
    </row>
    <row r="224" spans="1:31" x14ac:dyDescent="0.25">
      <c r="A224">
        <v>0.25067711366020273</v>
      </c>
      <c r="B224" t="str">
        <f t="shared" si="15"/>
        <v>0.3850.020.3850.060.3850.020.3850.060.3-0.00250.34-0.0550.340.020.34-0.03500000000-0.00250.02-0.0350.02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0.34</v>
      </c>
      <c r="O224" s="91">
        <f>TETCO_TRANSCO!I237</f>
        <v>-5.5000000000000007E-2</v>
      </c>
      <c r="P224" s="91">
        <f>TETCO_TRANSCO!K237</f>
        <v>0.34</v>
      </c>
      <c r="Q224" s="91">
        <f>TETCO_TRANSCO!L237</f>
        <v>0.02</v>
      </c>
      <c r="R224" s="91">
        <f>TETCO_TRANSCO!N237</f>
        <v>0.34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0.02</v>
      </c>
      <c r="AD224" s="153">
        <f t="shared" si="18"/>
        <v>-3.5000000000000003E-2</v>
      </c>
      <c r="AE224" s="153">
        <f t="shared" si="19"/>
        <v>0.02</v>
      </c>
    </row>
    <row r="225" spans="1:31" x14ac:dyDescent="0.25">
      <c r="A225">
        <v>0.24916637572647174</v>
      </c>
      <c r="B225" t="str">
        <f t="shared" si="15"/>
        <v>0.39750.020.39750.070.39750.020.39750.070.315-0.00250.38-0.020.380.020.38-0.0200000000-0.00250.02-0.020.02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</v>
      </c>
      <c r="M225" s="91">
        <f>TETCO_TRANSCO!F238</f>
        <v>-2.5000000000000001E-3</v>
      </c>
      <c r="N225" s="91">
        <f>TETCO_TRANSCO!H238</f>
        <v>0.38</v>
      </c>
      <c r="O225" s="91">
        <f>TETCO_TRANSCO!I238</f>
        <v>-0.02</v>
      </c>
      <c r="P225" s="91">
        <f>TETCO_TRANSCO!K238</f>
        <v>0.38</v>
      </c>
      <c r="Q225" s="91">
        <f>TETCO_TRANSCO!L238</f>
        <v>0.02</v>
      </c>
      <c r="R225" s="91">
        <f>TETCO_TRANSCO!N238</f>
        <v>0.38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0.02</v>
      </c>
      <c r="AD225" s="153">
        <f t="shared" si="18"/>
        <v>-0.02</v>
      </c>
      <c r="AE225" s="153">
        <f t="shared" si="19"/>
        <v>0.02</v>
      </c>
    </row>
    <row r="226" spans="1:31" x14ac:dyDescent="0.25">
      <c r="A226">
        <v>0.24761470486175186</v>
      </c>
      <c r="B226" t="str">
        <f t="shared" si="15"/>
        <v>0.40.020.40.070.40.020.40.070.315-0.0050.38-0.020.380.0150.38-0.0200000000-0.0050.015-0.020.015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</v>
      </c>
      <c r="M226" s="91">
        <f>TETCO_TRANSCO!F239</f>
        <v>-5.0000000000000001E-3</v>
      </c>
      <c r="N226" s="91">
        <f>TETCO_TRANSCO!H239</f>
        <v>0.38</v>
      </c>
      <c r="O226" s="91">
        <f>TETCO_TRANSCO!I239</f>
        <v>-0.02</v>
      </c>
      <c r="P226" s="91">
        <f>TETCO_TRANSCO!K239</f>
        <v>0.38</v>
      </c>
      <c r="Q226" s="91">
        <f>TETCO_TRANSCO!L239</f>
        <v>1.4999999999999999E-2</v>
      </c>
      <c r="R226" s="91">
        <f>TETCO_TRANSCO!N239</f>
        <v>0.38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0.39750.020.39750.050.39750.020.39750.050.29-0.0050.33-0.040.330.0150.33-0.0200000000-0.0050.015-0.020.015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0.33</v>
      </c>
      <c r="O227" s="91">
        <f>TETCO_TRANSCO!I240</f>
        <v>-0.04</v>
      </c>
      <c r="P227" s="91">
        <f>TETCO_TRANSCO!K240</f>
        <v>0.33</v>
      </c>
      <c r="Q227" s="91">
        <f>TETCO_TRANSCO!L240</f>
        <v>1.4999999999999999E-2</v>
      </c>
      <c r="R227" s="91">
        <f>TETCO_TRANSCO!N240</f>
        <v>0.33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0.40.020.40.050.40.020.40.050.35-0.0050.37-0.0850.370.010.37-0.05500000000-0.0050.01-0.0550.01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0.35000000000000003</v>
      </c>
      <c r="M228" s="91">
        <f>TETCO_TRANSCO!F241</f>
        <v>-5.0000000000000001E-3</v>
      </c>
      <c r="N228" s="91">
        <f>TETCO_TRANSCO!H241</f>
        <v>0.37</v>
      </c>
      <c r="O228" s="91">
        <f>TETCO_TRANSCO!I241</f>
        <v>-8.4999999999999992E-2</v>
      </c>
      <c r="P228" s="91">
        <f>TETCO_TRANSCO!K241</f>
        <v>0.37</v>
      </c>
      <c r="Q228" s="91">
        <f>TETCO_TRANSCO!L241</f>
        <v>0.01</v>
      </c>
      <c r="R228" s="91">
        <f>TETCO_TRANSCO!N241</f>
        <v>0.37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5">
      <c r="A229">
        <v>0.24306558757729155</v>
      </c>
      <c r="B229" t="str">
        <f t="shared" si="15"/>
        <v>0.5550.050.5550.140.5550.050.5550.140.40.050.495-0.170.4950.060.495-0.05000000000.050.06-0.050.06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</v>
      </c>
      <c r="M229" s="91">
        <f>TETCO_TRANSCO!F242</f>
        <v>0.05</v>
      </c>
      <c r="N229" s="91">
        <f>TETCO_TRANSCO!H242</f>
        <v>0.49500000000000005</v>
      </c>
      <c r="O229" s="91">
        <f>TETCO_TRANSCO!I242</f>
        <v>-0.16999999999999998</v>
      </c>
      <c r="P229" s="91">
        <f>TETCO_TRANSCO!K242</f>
        <v>0.49500000000000005</v>
      </c>
      <c r="Q229" s="91">
        <f>TETCO_TRANSCO!L242</f>
        <v>0.06</v>
      </c>
      <c r="R229" s="91">
        <f>TETCO_TRANSCO!N242</f>
        <v>0.49500000000000005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0.910.050.910.290.910.050.910.290.7350.050.98-0.130.980.160.98-0.05000000000.050.16-0.050.16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0.73499999999999999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1.2150.051.2150.321.2150.051.2150.321.0250.051.6-0.251.60.341.6-0.2000000000.050.34-0.20.34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1.0249999999999999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1.2150.051.2150.321.2150.051.2150.321.0150.051.6-0.281.60.341.6-0.2000000000.050.34-0.20.34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1.0149999999999999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0.6550.050.6550.150.6550.050.6550.150.50.050.565-0.170.5650.10.565-0.05000000000.050.1-0.050.1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</v>
      </c>
      <c r="M233" s="91">
        <f>TETCO_TRANSCO!F246</f>
        <v>0.05</v>
      </c>
      <c r="N233" s="91">
        <f>TETCO_TRANSCO!H246</f>
        <v>0.56499999999999995</v>
      </c>
      <c r="O233" s="91">
        <f>TETCO_TRANSCO!I246</f>
        <v>-0.16999999999999998</v>
      </c>
      <c r="P233" s="91">
        <f>TETCO_TRANSCO!K246</f>
        <v>0.56499999999999995</v>
      </c>
      <c r="Q233" s="91">
        <f>TETCO_TRANSCO!L246</f>
        <v>0.1</v>
      </c>
      <c r="R233" s="91">
        <f>TETCO_TRANSCO!N246</f>
        <v>0.56499999999999995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0.4350.020.4350.050.4350.020.4350.050.3100.35-0.0850.350.020.35-0.0450000000000.02-0.0450.02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</v>
      </c>
      <c r="M234" s="91">
        <f>TETCO_TRANSCO!F247</f>
        <v>0</v>
      </c>
      <c r="N234" s="91">
        <f>TETCO_TRANSCO!H247</f>
        <v>0.35</v>
      </c>
      <c r="O234" s="91">
        <f>TETCO_TRANSCO!I247</f>
        <v>-8.4999999999999992E-2</v>
      </c>
      <c r="P234" s="91">
        <f>TETCO_TRANSCO!K247</f>
        <v>0.35</v>
      </c>
      <c r="Q234" s="91">
        <f>TETCO_TRANSCO!L247</f>
        <v>0.02</v>
      </c>
      <c r="R234" s="91">
        <f>TETCO_TRANSCO!N247</f>
        <v>0.35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0.02</v>
      </c>
      <c r="AD234" s="153">
        <f t="shared" si="18"/>
        <v>-4.4999999999999998E-2</v>
      </c>
      <c r="AE234" s="153">
        <f t="shared" si="19"/>
        <v>0.02</v>
      </c>
    </row>
    <row r="235" spans="1:31" x14ac:dyDescent="0.25">
      <c r="A235">
        <v>0.23430749898143377</v>
      </c>
      <c r="B235" t="str">
        <f t="shared" si="15"/>
        <v>0.3850.020.3850.050.3850.020.3850.050.2900.3-0.0650.30.020.3-0.0350000000000.02-0.0350.02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</v>
      </c>
      <c r="O235" s="91">
        <f>TETCO_TRANSCO!I248</f>
        <v>-6.5000000000000002E-2</v>
      </c>
      <c r="P235" s="91">
        <f>TETCO_TRANSCO!K248</f>
        <v>0.3</v>
      </c>
      <c r="Q235" s="91">
        <f>TETCO_TRANSCO!L248</f>
        <v>0.02</v>
      </c>
      <c r="R235" s="91">
        <f>TETCO_TRANSCO!N248</f>
        <v>0.3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0.02</v>
      </c>
      <c r="AD235" s="153">
        <f t="shared" si="18"/>
        <v>-3.5000000000000003E-2</v>
      </c>
      <c r="AE235" s="153">
        <f t="shared" si="19"/>
        <v>0.02</v>
      </c>
    </row>
    <row r="236" spans="1:31" x14ac:dyDescent="0.25">
      <c r="A236">
        <v>0.23284705104534492</v>
      </c>
      <c r="B236" t="str">
        <f t="shared" si="15"/>
        <v>0.3850.020.3850.060.3850.020.3850.060.3-0.00250.34-0.0550.340.020.34-0.03500000000-0.00250.02-0.0350.02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0.34</v>
      </c>
      <c r="O236" s="91">
        <f>TETCO_TRANSCO!I249</f>
        <v>-5.5000000000000007E-2</v>
      </c>
      <c r="P236" s="91">
        <f>TETCO_TRANSCO!K249</f>
        <v>0.34</v>
      </c>
      <c r="Q236" s="91">
        <f>TETCO_TRANSCO!L249</f>
        <v>0.02</v>
      </c>
      <c r="R236" s="91">
        <f>TETCO_TRANSCO!N249</f>
        <v>0.34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0.02</v>
      </c>
      <c r="AD236" s="153">
        <f t="shared" si="18"/>
        <v>-3.5000000000000003E-2</v>
      </c>
      <c r="AE236" s="153">
        <f t="shared" si="19"/>
        <v>0.02</v>
      </c>
    </row>
    <row r="237" spans="1:31" x14ac:dyDescent="0.25">
      <c r="A237">
        <v>0.23144792645179244</v>
      </c>
      <c r="B237" t="str">
        <f t="shared" si="15"/>
        <v>0.39750.020.39750.070.39750.020.39750.070.315-0.00250.38-0.020.380.020.38-0.0200000000-0.00250.02-0.020.02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</v>
      </c>
      <c r="M237" s="91">
        <f>TETCO_TRANSCO!F250</f>
        <v>-2.5000000000000001E-3</v>
      </c>
      <c r="N237" s="91">
        <f>TETCO_TRANSCO!H250</f>
        <v>0.38</v>
      </c>
      <c r="O237" s="91">
        <f>TETCO_TRANSCO!I250</f>
        <v>-0.02</v>
      </c>
      <c r="P237" s="91">
        <f>TETCO_TRANSCO!K250</f>
        <v>0.38</v>
      </c>
      <c r="Q237" s="91">
        <f>TETCO_TRANSCO!L250</f>
        <v>0.02</v>
      </c>
      <c r="R237" s="91">
        <f>TETCO_TRANSCO!N250</f>
        <v>0.38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0.02</v>
      </c>
      <c r="AD237" s="153">
        <f t="shared" si="18"/>
        <v>-0.02</v>
      </c>
      <c r="AE237" s="153">
        <f t="shared" si="19"/>
        <v>0.02</v>
      </c>
    </row>
    <row r="238" spans="1:31" x14ac:dyDescent="0.25">
      <c r="A238">
        <v>0.23001269453668113</v>
      </c>
      <c r="B238" t="str">
        <f t="shared" si="15"/>
        <v>0.40.020.40.070.40.020.40.070.315-0.0050.38-0.020.380.0150.38-0.0200000000-0.0050.015-0.020.015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</v>
      </c>
      <c r="M238" s="91">
        <f>TETCO_TRANSCO!F251</f>
        <v>-5.0000000000000001E-3</v>
      </c>
      <c r="N238" s="91">
        <f>TETCO_TRANSCO!H251</f>
        <v>0.38</v>
      </c>
      <c r="O238" s="91">
        <f>TETCO_TRANSCO!I251</f>
        <v>-0.02</v>
      </c>
      <c r="P238" s="91">
        <f>TETCO_TRANSCO!K251</f>
        <v>0.38</v>
      </c>
      <c r="Q238" s="91">
        <f>TETCO_TRANSCO!L251</f>
        <v>1.4999999999999999E-2</v>
      </c>
      <c r="R238" s="91">
        <f>TETCO_TRANSCO!N251</f>
        <v>0.38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0.39750.020.39750.050.39750.020.39750.050.29-0.0050.33-0.040.330.0150.33-0.0200000000-0.0050.015-0.020.015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0.33</v>
      </c>
      <c r="O239" s="91">
        <f>TETCO_TRANSCO!I252</f>
        <v>-0.04</v>
      </c>
      <c r="P239" s="91">
        <f>TETCO_TRANSCO!K252</f>
        <v>0.33</v>
      </c>
      <c r="Q239" s="91">
        <f>TETCO_TRANSCO!L252</f>
        <v>1.4999999999999999E-2</v>
      </c>
      <c r="R239" s="91">
        <f>TETCO_TRANSCO!N252</f>
        <v>0.33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0.40.020.40.050.40.020.40.050.35-0.0050.37-0.0850.370.010.37-0.05500000000-0.0050.01-0.0550.01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0.35000000000000003</v>
      </c>
      <c r="M240" s="91">
        <f>TETCO_TRANSCO!F253</f>
        <v>-5.0000000000000001E-3</v>
      </c>
      <c r="N240" s="91">
        <f>TETCO_TRANSCO!H253</f>
        <v>0.37</v>
      </c>
      <c r="O240" s="91">
        <f>TETCO_TRANSCO!I253</f>
        <v>-8.4999999999999992E-2</v>
      </c>
      <c r="P240" s="91">
        <f>TETCO_TRANSCO!K253</f>
        <v>0.37</v>
      </c>
      <c r="Q240" s="91">
        <f>TETCO_TRANSCO!L253</f>
        <v>0.01</v>
      </c>
      <c r="R240" s="91">
        <f>TETCO_TRANSCO!N253</f>
        <v>0.37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5">
      <c r="A241">
        <v>0.22580509450663611</v>
      </c>
      <c r="B241" t="str">
        <f t="shared" si="15"/>
        <v>0.5550.050.5550.140.5550.050.5550.140.40.050.495-0.170.4950.060.495-0.05000000000.050.06-0.050.06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</v>
      </c>
      <c r="M241" s="91">
        <f>TETCO_TRANSCO!F254</f>
        <v>0.05</v>
      </c>
      <c r="N241" s="91">
        <f>TETCO_TRANSCO!H254</f>
        <v>0.49500000000000005</v>
      </c>
      <c r="O241" s="91">
        <f>TETCO_TRANSCO!I254</f>
        <v>-0.16999999999999998</v>
      </c>
      <c r="P241" s="91">
        <f>TETCO_TRANSCO!K254</f>
        <v>0.49500000000000005</v>
      </c>
      <c r="Q241" s="91">
        <f>TETCO_TRANSCO!L254</f>
        <v>0.06</v>
      </c>
      <c r="R241" s="91">
        <f>TETCO_TRANSCO!N254</f>
        <v>0.49500000000000005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0.910.050.910.290.910.050.910.290.7350.050.98-0.130.980.160.98-0.05000000000.050.16-0.050.16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0.73499999999999999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1.2150.051.2150.321.2150.051.2150.321.0250.051.6-0.251.60.341.6-0.2000000000.050.34-0.20.34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1.0249999999999999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1.2150.051.2150.321.2150.051.2150.321.0150.051.6-0.281.60.341.6-0.2000000000.050.34-0.20.34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1.0149999999999999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0.6550.050.6550.150.6550.050.6550.150.50.050.565-0.170.5650.10.565-0.05000000000.050.1-0.050.1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</v>
      </c>
      <c r="M245" s="91">
        <f>TETCO_TRANSCO!F258</f>
        <v>0.05</v>
      </c>
      <c r="N245" s="91">
        <f>TETCO_TRANSCO!H258</f>
        <v>0.56499999999999995</v>
      </c>
      <c r="O245" s="91">
        <f>TETCO_TRANSCO!I258</f>
        <v>-0.16999999999999998</v>
      </c>
      <c r="P245" s="91">
        <f>TETCO_TRANSCO!K258</f>
        <v>0.56499999999999995</v>
      </c>
      <c r="Q245" s="91">
        <f>TETCO_TRANSCO!L258</f>
        <v>0.1</v>
      </c>
      <c r="R245" s="91">
        <f>TETCO_TRANSCO!N258</f>
        <v>0.56499999999999995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0.4350.020.4350.050.4350.020.4350.050.3100.35-0.0850.350.020.35-0.0450000000000.02-0.0450.02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</v>
      </c>
      <c r="M246" s="91">
        <f>TETCO_TRANSCO!F259</f>
        <v>0</v>
      </c>
      <c r="N246" s="91">
        <f>TETCO_TRANSCO!H259</f>
        <v>0.35</v>
      </c>
      <c r="O246" s="91">
        <f>TETCO_TRANSCO!I259</f>
        <v>-8.4999999999999992E-2</v>
      </c>
      <c r="P246" s="91">
        <f>TETCO_TRANSCO!K259</f>
        <v>0.35</v>
      </c>
      <c r="Q246" s="91">
        <f>TETCO_TRANSCO!L259</f>
        <v>0.02</v>
      </c>
      <c r="R246" s="91">
        <f>TETCO_TRANSCO!N259</f>
        <v>0.35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0.02</v>
      </c>
      <c r="AD246" s="153">
        <f t="shared" si="18"/>
        <v>-4.4999999999999998E-2</v>
      </c>
      <c r="AE246" s="153">
        <f t="shared" si="19"/>
        <v>0.02</v>
      </c>
    </row>
    <row r="247" spans="1:31" x14ac:dyDescent="0.25">
      <c r="A247">
        <v>0.21774880845966682</v>
      </c>
      <c r="B247" t="str">
        <f t="shared" si="15"/>
        <v>0.3850.020.3850.050.3850.020.3850.050.2900.3-0.0650.30.020.3-0.0350000000000.02-0.0350.02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</v>
      </c>
      <c r="O247" s="91">
        <f>TETCO_TRANSCO!I260</f>
        <v>-6.5000000000000002E-2</v>
      </c>
      <c r="P247" s="91">
        <f>TETCO_TRANSCO!K260</f>
        <v>0.3</v>
      </c>
      <c r="Q247" s="91">
        <f>TETCO_TRANSCO!L260</f>
        <v>0.02</v>
      </c>
      <c r="R247" s="91">
        <f>TETCO_TRANSCO!N260</f>
        <v>0.3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0.02</v>
      </c>
      <c r="AD247" s="153">
        <f t="shared" si="18"/>
        <v>-3.5000000000000003E-2</v>
      </c>
      <c r="AE247" s="153">
        <f t="shared" si="19"/>
        <v>0.02</v>
      </c>
    </row>
    <row r="248" spans="1:31" x14ac:dyDescent="0.25">
      <c r="A248">
        <v>0.21639790495299302</v>
      </c>
      <c r="B248" t="str">
        <f t="shared" si="15"/>
        <v>0.3850.020.3850.060.3850.020.3850.060.3-0.00250.34-0.0550.340.020.34-0.03500000000-0.00250.02-0.0350.02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0.34</v>
      </c>
      <c r="O248" s="91">
        <f>TETCO_TRANSCO!I261</f>
        <v>-5.5000000000000007E-2</v>
      </c>
      <c r="P248" s="91">
        <f>TETCO_TRANSCO!K261</f>
        <v>0.34</v>
      </c>
      <c r="Q248" s="91">
        <f>TETCO_TRANSCO!L261</f>
        <v>0.02</v>
      </c>
      <c r="R248" s="91">
        <f>TETCO_TRANSCO!N261</f>
        <v>0.34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0.02</v>
      </c>
      <c r="AD248" s="153">
        <f t="shared" si="18"/>
        <v>-3.5000000000000003E-2</v>
      </c>
      <c r="AE248" s="153">
        <f t="shared" si="19"/>
        <v>0.02</v>
      </c>
    </row>
    <row r="249" spans="1:31" x14ac:dyDescent="0.25">
      <c r="A249">
        <v>0.21509849933423203</v>
      </c>
      <c r="B249" t="str">
        <f t="shared" si="15"/>
        <v>0.39750.020.39750.070.39750.020.39750.070.315-0.00250.38-0.020.380.020.38-0.0200000000-0.00250.02-0.020.02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</v>
      </c>
      <c r="M249" s="91">
        <f>TETCO_TRANSCO!F262</f>
        <v>-2.5000000000000001E-3</v>
      </c>
      <c r="N249" s="91">
        <f>TETCO_TRANSCO!H262</f>
        <v>0.38</v>
      </c>
      <c r="O249" s="91">
        <f>TETCO_TRANSCO!I262</f>
        <v>-0.02</v>
      </c>
      <c r="P249" s="91">
        <f>TETCO_TRANSCO!K262</f>
        <v>0.38</v>
      </c>
      <c r="Q249" s="91">
        <f>TETCO_TRANSCO!L262</f>
        <v>0.02</v>
      </c>
      <c r="R249" s="91">
        <f>TETCO_TRANSCO!N262</f>
        <v>0.38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0.02</v>
      </c>
      <c r="AD249" s="153">
        <f t="shared" si="18"/>
        <v>-0.02</v>
      </c>
      <c r="AE249" s="153">
        <f t="shared" si="19"/>
        <v>0.02</v>
      </c>
    </row>
    <row r="250" spans="1:31" x14ac:dyDescent="0.25">
      <c r="A250">
        <v>0.21376391509150688</v>
      </c>
      <c r="B250" t="str">
        <f t="shared" si="15"/>
        <v>0.40.020.40.070.40.020.40.070.315-0.0050.38-0.020.380.0150.38-0.0200000000-0.0050.015-0.020.015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</v>
      </c>
      <c r="M250" s="91">
        <f>TETCO_TRANSCO!F263</f>
        <v>-5.0000000000000001E-3</v>
      </c>
      <c r="N250" s="91">
        <f>TETCO_TRANSCO!H263</f>
        <v>0.38</v>
      </c>
      <c r="O250" s="91">
        <f>TETCO_TRANSCO!I263</f>
        <v>-0.02</v>
      </c>
      <c r="P250" s="91">
        <f>TETCO_TRANSCO!K263</f>
        <v>0.38</v>
      </c>
      <c r="Q250" s="91">
        <f>TETCO_TRANSCO!L263</f>
        <v>1.4999999999999999E-2</v>
      </c>
      <c r="R250" s="91">
        <f>TETCO_TRANSCO!N263</f>
        <v>0.38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0.39750.020.39750.050.39750.020.39750.050.29-0.0050.33-0.040.330.0150.33-0.0200000000-0.0050.015-0.020.015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0.33</v>
      </c>
      <c r="O251" s="91">
        <f>TETCO_TRANSCO!I264</f>
        <v>-0.04</v>
      </c>
      <c r="P251" s="91">
        <f>TETCO_TRANSCO!K264</f>
        <v>0.33</v>
      </c>
      <c r="Q251" s="91">
        <f>TETCO_TRANSCO!L264</f>
        <v>1.4999999999999999E-2</v>
      </c>
      <c r="R251" s="91">
        <f>TETCO_TRANSCO!N264</f>
        <v>0.33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0.40.020.40.050.40.020.40.050.35-0.0050.37-0.0850.370.010.37-0.05500000000-0.0050.01-0.0550.01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0.35000000000000003</v>
      </c>
      <c r="M252" s="91">
        <f>TETCO_TRANSCO!F265</f>
        <v>-5.0000000000000001E-3</v>
      </c>
      <c r="N252" s="91">
        <f>TETCO_TRANSCO!H265</f>
        <v>0.37</v>
      </c>
      <c r="O252" s="91">
        <f>TETCO_TRANSCO!I265</f>
        <v>-8.4999999999999992E-2</v>
      </c>
      <c r="P252" s="91">
        <f>TETCO_TRANSCO!K265</f>
        <v>0.37</v>
      </c>
      <c r="Q252" s="91">
        <f>TETCO_TRANSCO!L265</f>
        <v>0.01</v>
      </c>
      <c r="R252" s="91">
        <f>TETCO_TRANSCO!N265</f>
        <v>0.37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5">
      <c r="A253">
        <v>0.2098514058834742</v>
      </c>
      <c r="B253" t="str">
        <f t="shared" si="15"/>
        <v>0.5550.050.5550.140.5550.050.5550.140.40.050.495-0.170.4950.060.495-0.05000000000.050.06-0.050.06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</v>
      </c>
      <c r="M253" s="91">
        <f>TETCO_TRANSCO!F266</f>
        <v>0.05</v>
      </c>
      <c r="N253" s="91">
        <f>TETCO_TRANSCO!H266</f>
        <v>0.49500000000000005</v>
      </c>
      <c r="O253" s="91">
        <f>TETCO_TRANSCO!I266</f>
        <v>-0.16999999999999998</v>
      </c>
      <c r="P253" s="91">
        <f>TETCO_TRANSCO!K266</f>
        <v>0.49500000000000005</v>
      </c>
      <c r="Q253" s="91">
        <f>TETCO_TRANSCO!L266</f>
        <v>0.06</v>
      </c>
      <c r="R253" s="91">
        <f>TETCO_TRANSCO!N266</f>
        <v>0.49500000000000005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0.910.050.910.290.910.050.910.290.7350.050.98-0.130.980.160.98-0.05000000000.050.16-0.050.16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0.73499999999999999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1.2150.051.2150.321.2150.051.2150.321.0250.051.6-0.251.60.341.6-0.2000000000.050.34-0.20.34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1.0249999999999999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1.2150.051.2150.321.2150.051.2150.321.0150.051.6-0.281.60.341.6-0.2000000000.050.34-0.20.34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1.0149999999999999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0.6550.050.6550.150.6550.050.6550.150.50.050.565-0.170.5650.10.565-0.05000000000.050.1-0.050.1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</v>
      </c>
      <c r="M257" s="91">
        <f>TETCO_TRANSCO!F270</f>
        <v>0.05</v>
      </c>
      <c r="N257" s="91">
        <f>TETCO_TRANSCO!H270</f>
        <v>0.56499999999999995</v>
      </c>
      <c r="O257" s="91">
        <f>TETCO_TRANSCO!I270</f>
        <v>-0.16999999999999998</v>
      </c>
      <c r="P257" s="91">
        <f>TETCO_TRANSCO!K270</f>
        <v>0.56499999999999995</v>
      </c>
      <c r="Q257" s="91">
        <f>TETCO_TRANSCO!L270</f>
        <v>0.1</v>
      </c>
      <c r="R257" s="91">
        <f>TETCO_TRANSCO!N270</f>
        <v>0.56499999999999995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0.4350.020.4350.050.4350.020.4350.050.3100.35-0.0850.350.020.35-0.0450000000000.02-0.0450.02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</v>
      </c>
      <c r="M258" s="91">
        <f>TETCO_TRANSCO!F271</f>
        <v>0</v>
      </c>
      <c r="N258" s="91">
        <f>TETCO_TRANSCO!H271</f>
        <v>0.35</v>
      </c>
      <c r="O258" s="91">
        <f>TETCO_TRANSCO!I271</f>
        <v>-8.4999999999999992E-2</v>
      </c>
      <c r="P258" s="91">
        <f>TETCO_TRANSCO!K271</f>
        <v>0.35</v>
      </c>
      <c r="Q258" s="91">
        <f>TETCO_TRANSCO!L271</f>
        <v>0.02</v>
      </c>
      <c r="R258" s="91">
        <f>TETCO_TRANSCO!N271</f>
        <v>0.35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0.02</v>
      </c>
      <c r="AD258" s="153">
        <f t="shared" si="18"/>
        <v>-4.4999999999999998E-2</v>
      </c>
      <c r="AE258" s="153">
        <f t="shared" si="19"/>
        <v>0.02</v>
      </c>
    </row>
    <row r="259" spans="1:31" x14ac:dyDescent="0.25">
      <c r="A259">
        <v>0.20236024406497458</v>
      </c>
      <c r="B259" t="str">
        <f t="shared" si="15"/>
        <v>0.3850.020.3850.050.3850.020.3850.050.2900.3-0.0650.30.020.3-0.0350000000000.02-0.0350.02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</v>
      </c>
      <c r="O259" s="91">
        <f>TETCO_TRANSCO!I272</f>
        <v>-6.5000000000000002E-2</v>
      </c>
      <c r="P259" s="91">
        <f>TETCO_TRANSCO!K272</f>
        <v>0.3</v>
      </c>
      <c r="Q259" s="91">
        <f>TETCO_TRANSCO!L272</f>
        <v>0.02</v>
      </c>
      <c r="R259" s="91">
        <f>TETCO_TRANSCO!N272</f>
        <v>0.3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0.02</v>
      </c>
      <c r="AD259" s="153">
        <f t="shared" si="18"/>
        <v>-3.5000000000000003E-2</v>
      </c>
      <c r="AE259" s="153">
        <f t="shared" si="19"/>
        <v>0.02</v>
      </c>
    </row>
    <row r="260" spans="1:31" x14ac:dyDescent="0.25">
      <c r="A260">
        <v>0.20110411736811548</v>
      </c>
      <c r="B260" t="str">
        <f t="shared" si="15"/>
        <v>0.3850.020.3850.060.3850.020.3850.060.3-0.00250.34-0.0550.340.020.34-0.03500000000-0.00250.02-0.0350.02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0.34</v>
      </c>
      <c r="O260" s="91">
        <f>TETCO_TRANSCO!I273</f>
        <v>-5.5000000000000007E-2</v>
      </c>
      <c r="P260" s="91">
        <f>TETCO_TRANSCO!K273</f>
        <v>0.34</v>
      </c>
      <c r="Q260" s="91">
        <f>TETCO_TRANSCO!L273</f>
        <v>0.02</v>
      </c>
      <c r="R260" s="91">
        <f>TETCO_TRANSCO!N273</f>
        <v>0.34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0.02</v>
      </c>
      <c r="AD260" s="153">
        <f t="shared" si="18"/>
        <v>-3.5000000000000003E-2</v>
      </c>
      <c r="AE260" s="153">
        <f t="shared" si="19"/>
        <v>0.02</v>
      </c>
    </row>
    <row r="261" spans="1:31" x14ac:dyDescent="0.25">
      <c r="A261">
        <v>0.19989587969481423</v>
      </c>
      <c r="B261" t="str">
        <f t="shared" si="15"/>
        <v>0.39750.020.39750.070.39750.020.39750.070.315-0.00250.38-0.020.380.020.38-0.0200000000-0.00250.02-0.020.02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</v>
      </c>
      <c r="M261" s="91">
        <f>TETCO_TRANSCO!F274</f>
        <v>-2.5000000000000001E-3</v>
      </c>
      <c r="N261" s="91">
        <f>TETCO_TRANSCO!H274</f>
        <v>0.38</v>
      </c>
      <c r="O261" s="91">
        <f>TETCO_TRANSCO!I274</f>
        <v>-0.02</v>
      </c>
      <c r="P261" s="91">
        <f>TETCO_TRANSCO!K274</f>
        <v>0.38</v>
      </c>
      <c r="Q261" s="91">
        <f>TETCO_TRANSCO!L274</f>
        <v>0.02</v>
      </c>
      <c r="R261" s="91">
        <f>TETCO_TRANSCO!N274</f>
        <v>0.38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0.02</v>
      </c>
      <c r="AD261" s="153">
        <f t="shared" si="18"/>
        <v>-0.02</v>
      </c>
      <c r="AE261" s="153">
        <f t="shared" si="19"/>
        <v>0.02</v>
      </c>
    </row>
    <row r="262" spans="1:31" x14ac:dyDescent="0.25">
      <c r="A262">
        <v>0.19865493581499485</v>
      </c>
      <c r="B262" t="str">
        <f t="shared" si="15"/>
        <v>0.40.020.40.070.40.020.40.070.315-0.0050.38-0.020.380.0150.38-0.0200000000-0.0050.015-0.020.015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</v>
      </c>
      <c r="M262" s="91">
        <f>TETCO_TRANSCO!F275</f>
        <v>-5.0000000000000001E-3</v>
      </c>
      <c r="N262" s="91">
        <f>TETCO_TRANSCO!H275</f>
        <v>0.38</v>
      </c>
      <c r="O262" s="91">
        <f>TETCO_TRANSCO!I275</f>
        <v>-0.02</v>
      </c>
      <c r="P262" s="91">
        <f>TETCO_TRANSCO!K275</f>
        <v>0.38</v>
      </c>
      <c r="Q262" s="91">
        <f>TETCO_TRANSCO!L275</f>
        <v>1.4999999999999999E-2</v>
      </c>
      <c r="R262" s="91">
        <f>TETCO_TRANSCO!N275</f>
        <v>0.38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0.39750.020.39750.050.39750.020.39750.050.29-0.0050.33-0.040.330.0150.33-0.0200000000-0.0050.015-0.020.015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0.33</v>
      </c>
      <c r="O263" s="91">
        <f>TETCO_TRANSCO!I276</f>
        <v>-0.04</v>
      </c>
      <c r="P263" s="91">
        <f>TETCO_TRANSCO!K276</f>
        <v>0.33</v>
      </c>
      <c r="Q263" s="91">
        <f>TETCO_TRANSCO!L276</f>
        <v>1.4999999999999999E-2</v>
      </c>
      <c r="R263" s="91">
        <f>TETCO_TRANSCO!N276</f>
        <v>0.33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0.40.020.40.050.40.020.40.050.35-0.0050.37-0.0850.370.010.37-0.05500000000-0.0050.01-0.0550.01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0.35000000000000003</v>
      </c>
      <c r="M264" s="91">
        <f>TETCO_TRANSCO!F277</f>
        <v>-5.0000000000000001E-3</v>
      </c>
      <c r="N264" s="91">
        <f>TETCO_TRANSCO!H277</f>
        <v>0.37</v>
      </c>
      <c r="O264" s="91">
        <f>TETCO_TRANSCO!I277</f>
        <v>-8.4999999999999992E-2</v>
      </c>
      <c r="P264" s="91">
        <f>TETCO_TRANSCO!K277</f>
        <v>0.37</v>
      </c>
      <c r="Q264" s="91">
        <f>TETCO_TRANSCO!L277</f>
        <v>0.01</v>
      </c>
      <c r="R264" s="91">
        <f>TETCO_TRANSCO!N277</f>
        <v>0.37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0.5550.050.5550.140.5550.050.5550.140.40.050.495-0.170.4950.060.495-0.05000000000.050.06-0.050.06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</v>
      </c>
      <c r="M265" s="91">
        <f>TETCO_TRANSCO!F278</f>
        <v>0.05</v>
      </c>
      <c r="N265" s="91">
        <f>TETCO_TRANSCO!H278</f>
        <v>0.49500000000000005</v>
      </c>
      <c r="O265" s="91">
        <f>TETCO_TRANSCO!I278</f>
        <v>-0.16999999999999998</v>
      </c>
      <c r="P265" s="91">
        <f>TETCO_TRANSCO!K278</f>
        <v>0.49500000000000005</v>
      </c>
      <c r="Q265" s="91">
        <f>TETCO_TRANSCO!L278</f>
        <v>0.06</v>
      </c>
      <c r="R265" s="91">
        <f>TETCO_TRANSCO!N278</f>
        <v>0.49500000000000005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0.910.050.910.290.910.050.910.290.7350.050.98-0.130.980.160.98-0.05000000000.050.16-0.050.16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0.73499999999999999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1.2150.051.2150.321.2150.051.2150.321.0250.051.6-0.251.60.341.6-0.2000000000.050.34-0.20.34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1.0249999999999999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1.2150.051.2150.321.2150.051.2150.321.0150.051.6-0.281.60.341.6-0.2000000000.050.34-0.20.34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1.0149999999999999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0.6550.050.6550.150.6550.050.6550.150.50.050.565-0.170.5650.10.565-0.05000000000.050.1-0.050.1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</v>
      </c>
      <c r="M269" s="91">
        <f>TETCO_TRANSCO!F282</f>
        <v>0.05</v>
      </c>
      <c r="N269" s="91">
        <f>TETCO_TRANSCO!H282</f>
        <v>0.56499999999999995</v>
      </c>
      <c r="O269" s="91">
        <f>TETCO_TRANSCO!I282</f>
        <v>-0.16999999999999998</v>
      </c>
      <c r="P269" s="91">
        <f>TETCO_TRANSCO!K282</f>
        <v>0.56499999999999995</v>
      </c>
      <c r="Q269" s="91">
        <f>TETCO_TRANSCO!L282</f>
        <v>0.1</v>
      </c>
      <c r="R269" s="91">
        <f>TETCO_TRANSCO!N282</f>
        <v>0.56499999999999995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0.4350.020.4350.050.4350.020.4350.050.3100.35-0.0850.350.020.35-0.0450000000000.02-0.0450.02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</v>
      </c>
      <c r="M270" s="91">
        <f>TETCO_TRANSCO!F283</f>
        <v>0</v>
      </c>
      <c r="N270" s="91">
        <f>TETCO_TRANSCO!H283</f>
        <v>0.35</v>
      </c>
      <c r="O270" s="91">
        <f>TETCO_TRANSCO!I283</f>
        <v>-8.4999999999999992E-2</v>
      </c>
      <c r="P270" s="91">
        <f>TETCO_TRANSCO!K283</f>
        <v>0.35</v>
      </c>
      <c r="Q270" s="91">
        <f>TETCO_TRANSCO!L283</f>
        <v>0.02</v>
      </c>
      <c r="R270" s="91">
        <f>TETCO_TRANSCO!N283</f>
        <v>0.35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0.02</v>
      </c>
      <c r="AD270" s="153">
        <f t="shared" si="23"/>
        <v>-4.4999999999999998E-2</v>
      </c>
      <c r="AE270" s="153">
        <f t="shared" si="24"/>
        <v>0.02</v>
      </c>
    </row>
    <row r="271" spans="1:31" x14ac:dyDescent="0.25">
      <c r="A271">
        <v>0.18805157616922843</v>
      </c>
      <c r="B271" t="str">
        <f t="shared" si="20"/>
        <v>0.3850.020.3850.050.3850.020.3850.050.2900.3-0.0650.30.020.3-0.0350000000000.02-0.0350.02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</v>
      </c>
      <c r="O271" s="91">
        <f>TETCO_TRANSCO!I284</f>
        <v>-6.5000000000000002E-2</v>
      </c>
      <c r="P271" s="91">
        <f>TETCO_TRANSCO!K284</f>
        <v>0.3</v>
      </c>
      <c r="Q271" s="91">
        <f>TETCO_TRANSCO!L284</f>
        <v>0.02</v>
      </c>
      <c r="R271" s="91">
        <f>TETCO_TRANSCO!N284</f>
        <v>0.3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0.02</v>
      </c>
      <c r="AD271" s="153">
        <f t="shared" si="23"/>
        <v>-3.5000000000000003E-2</v>
      </c>
      <c r="AE271" s="153">
        <f t="shared" si="24"/>
        <v>0.02</v>
      </c>
    </row>
    <row r="272" spans="1:31" x14ac:dyDescent="0.25">
      <c r="A272">
        <v>0.18688362468729744</v>
      </c>
      <c r="B272" t="str">
        <f t="shared" si="20"/>
        <v>0.3850.020.3850.060.3850.020.3850.060.3-0.00250.34-0.0550.340.020.34-0.03500000000-0.00250.02-0.0350.02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0.34</v>
      </c>
      <c r="O272" s="91">
        <f>TETCO_TRANSCO!I285</f>
        <v>-5.5000000000000007E-2</v>
      </c>
      <c r="P272" s="91">
        <f>TETCO_TRANSCO!K285</f>
        <v>0.34</v>
      </c>
      <c r="Q272" s="91">
        <f>TETCO_TRANSCO!L285</f>
        <v>0.02</v>
      </c>
      <c r="R272" s="91">
        <f>TETCO_TRANSCO!N285</f>
        <v>0.34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0.02</v>
      </c>
      <c r="AD272" s="153">
        <f t="shared" si="23"/>
        <v>-3.5000000000000003E-2</v>
      </c>
      <c r="AE272" s="153">
        <f t="shared" si="24"/>
        <v>0.02</v>
      </c>
    </row>
    <row r="273" spans="1:31" x14ac:dyDescent="0.25">
      <c r="A273">
        <v>0.18576020444464447</v>
      </c>
      <c r="B273" t="str">
        <f t="shared" si="20"/>
        <v>0.39750.020.39750.070.39750.020.39750.070.315-0.00250.38-0.020.380.020.38-0.0200000000-0.00250.02-0.020.02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</v>
      </c>
      <c r="M273" s="91">
        <f>TETCO_TRANSCO!F286</f>
        <v>-2.5000000000000001E-3</v>
      </c>
      <c r="N273" s="91">
        <f>TETCO_TRANSCO!H286</f>
        <v>0.38</v>
      </c>
      <c r="O273" s="91">
        <f>TETCO_TRANSCO!I286</f>
        <v>-0.02</v>
      </c>
      <c r="P273" s="91">
        <f>TETCO_TRANSCO!K286</f>
        <v>0.38</v>
      </c>
      <c r="Q273" s="91">
        <f>TETCO_TRANSCO!L286</f>
        <v>0.02</v>
      </c>
      <c r="R273" s="91">
        <f>TETCO_TRANSCO!N286</f>
        <v>0.38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0.02</v>
      </c>
      <c r="AD273" s="153">
        <f t="shared" si="23"/>
        <v>-0.02</v>
      </c>
      <c r="AE273" s="153">
        <f t="shared" si="24"/>
        <v>0.02</v>
      </c>
    </row>
    <row r="274" spans="1:31" x14ac:dyDescent="0.25">
      <c r="A274">
        <v>0.18460637789085119</v>
      </c>
      <c r="B274" t="str">
        <f t="shared" si="20"/>
        <v>0.40.020.40.070.40.020.40.070.315-0.0050.38-0.020.380.0150.38-0.0200000000-0.0050.015-0.020.015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</v>
      </c>
      <c r="M274" s="91">
        <f>TETCO_TRANSCO!F287</f>
        <v>-5.0000000000000001E-3</v>
      </c>
      <c r="N274" s="91">
        <f>TETCO_TRANSCO!H287</f>
        <v>0.38</v>
      </c>
      <c r="O274" s="91">
        <f>TETCO_TRANSCO!I287</f>
        <v>-0.02</v>
      </c>
      <c r="P274" s="91">
        <f>TETCO_TRANSCO!K287</f>
        <v>0.38</v>
      </c>
      <c r="Q274" s="91">
        <f>TETCO_TRANSCO!L287</f>
        <v>1.4999999999999999E-2</v>
      </c>
      <c r="R274" s="91">
        <f>TETCO_TRANSCO!N287</f>
        <v>0.38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0.39750.020.39750.050.39750.020.39750.050.29-0.0050.33-0.040.330.0150.33-0.0200000000-0.0050.015-0.020.015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0.33</v>
      </c>
      <c r="O275" s="91">
        <f>TETCO_TRANSCO!I288</f>
        <v>-0.04</v>
      </c>
      <c r="P275" s="91">
        <f>TETCO_TRANSCO!K288</f>
        <v>0.33</v>
      </c>
      <c r="Q275" s="91">
        <f>TETCO_TRANSCO!L288</f>
        <v>1.4999999999999999E-2</v>
      </c>
      <c r="R275" s="91">
        <f>TETCO_TRANSCO!N288</f>
        <v>0.33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0.40.020.40.050.40.020.40.050.35-0.0050.37-0.0850.370.010.37-0.05500000000-0.0050.01-0.0550.01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0.35000000000000003</v>
      </c>
      <c r="M276" s="91">
        <f>TETCO_TRANSCO!F289</f>
        <v>-5.0000000000000001E-3</v>
      </c>
      <c r="N276" s="91">
        <f>TETCO_TRANSCO!H289</f>
        <v>0.37</v>
      </c>
      <c r="O276" s="91">
        <f>TETCO_TRANSCO!I289</f>
        <v>-8.4999999999999992E-2</v>
      </c>
      <c r="P276" s="91">
        <f>TETCO_TRANSCO!K289</f>
        <v>0.37</v>
      </c>
      <c r="Q276" s="91">
        <f>TETCO_TRANSCO!L289</f>
        <v>0.01</v>
      </c>
      <c r="R276" s="91">
        <f>TETCO_TRANSCO!N289</f>
        <v>0.37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5">
      <c r="A277">
        <v>0.18122383013921387</v>
      </c>
      <c r="B277" t="str">
        <f t="shared" si="20"/>
        <v>0.5550.050.5550.140.5550.050.5550.140.40.050.495-0.170.4950.060.495-0.05000000000.050.06-0.050.06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</v>
      </c>
      <c r="M277" s="91">
        <f>TETCO_TRANSCO!F290</f>
        <v>0.05</v>
      </c>
      <c r="N277" s="91">
        <f>TETCO_TRANSCO!H290</f>
        <v>0.49500000000000005</v>
      </c>
      <c r="O277" s="91">
        <f>TETCO_TRANSCO!I290</f>
        <v>-0.16999999999999998</v>
      </c>
      <c r="P277" s="91">
        <f>TETCO_TRANSCO!K290</f>
        <v>0.49500000000000005</v>
      </c>
      <c r="Q277" s="91">
        <f>TETCO_TRANSCO!L290</f>
        <v>0.06</v>
      </c>
      <c r="R277" s="91">
        <f>TETCO_TRANSCO!N290</f>
        <v>0.49500000000000005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0.910.050.910.290.910.050.910.290.7350.050.98-0.130.980.160.98-0.05000000000.050.16-0.050.16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0.73499999999999999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1.2150.051.2150.321.2150.051.2150.321.0250.051.6-0.251.60.341.6-0.2000000000.050.34-0.20.34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1.0249999999999999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1.2150.051.2150.321.2150.051.2150.321.0150.051.6-0.281.60.341.6-0.2000000000.050.34-0.20.34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1.0149999999999999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0.6550.050.6550.150.6550.050.6550.150.50.050.565-0.170.5650.10.565-0.05000000000.050.1-0.050.1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</v>
      </c>
      <c r="M281" s="91">
        <f>TETCO_TRANSCO!F294</f>
        <v>0.05</v>
      </c>
      <c r="N281" s="91">
        <f>TETCO_TRANSCO!H294</f>
        <v>0.56499999999999995</v>
      </c>
      <c r="O281" s="91">
        <f>TETCO_TRANSCO!I294</f>
        <v>-0.16999999999999998</v>
      </c>
      <c r="P281" s="91">
        <f>TETCO_TRANSCO!K294</f>
        <v>0.56499999999999995</v>
      </c>
      <c r="Q281" s="91">
        <f>TETCO_TRANSCO!L294</f>
        <v>0.1</v>
      </c>
      <c r="R281" s="91">
        <f>TETCO_TRANSCO!N294</f>
        <v>0.56499999999999995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0.4350.020.4350.050.4350.020.4350.050.3100.35-0.0850.350.020.35-0.0450000000000.02-0.0450.02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</v>
      </c>
      <c r="M282" s="91">
        <f>TETCO_TRANSCO!F295</f>
        <v>0</v>
      </c>
      <c r="N282" s="91">
        <f>TETCO_TRANSCO!H295</f>
        <v>0.35</v>
      </c>
      <c r="O282" s="91">
        <f>TETCO_TRANSCO!I295</f>
        <v>-8.4999999999999992E-2</v>
      </c>
      <c r="P282" s="91">
        <f>TETCO_TRANSCO!K295</f>
        <v>0.35</v>
      </c>
      <c r="Q282" s="91">
        <f>TETCO_TRANSCO!L295</f>
        <v>0.02</v>
      </c>
      <c r="R282" s="91">
        <f>TETCO_TRANSCO!N295</f>
        <v>0.35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0.02</v>
      </c>
      <c r="AD282" s="153">
        <f t="shared" si="23"/>
        <v>-4.4999999999999998E-2</v>
      </c>
      <c r="AE282" s="153">
        <f t="shared" si="24"/>
        <v>0.02</v>
      </c>
    </row>
    <row r="283" spans="1:31" x14ac:dyDescent="0.25">
      <c r="A283">
        <v>0.17471243214805585</v>
      </c>
      <c r="B283" t="str">
        <f t="shared" si="20"/>
        <v>0.3850.020.3850.050.3850.020.3850.050.2900.3-0.0650.30.020.3-0.0350000000000.02-0.0350.02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</v>
      </c>
      <c r="O283" s="91">
        <f>TETCO_TRANSCO!I296</f>
        <v>-6.5000000000000002E-2</v>
      </c>
      <c r="P283" s="91">
        <f>TETCO_TRANSCO!K296</f>
        <v>0.3</v>
      </c>
      <c r="Q283" s="91">
        <f>TETCO_TRANSCO!L296</f>
        <v>0.02</v>
      </c>
      <c r="R283" s="91">
        <f>TETCO_TRANSCO!N296</f>
        <v>0.3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0.02</v>
      </c>
      <c r="AD283" s="153">
        <f t="shared" si="23"/>
        <v>-3.5000000000000003E-2</v>
      </c>
      <c r="AE283" s="153">
        <f t="shared" si="24"/>
        <v>0.02</v>
      </c>
    </row>
    <row r="284" spans="1:31" x14ac:dyDescent="0.25">
      <c r="B284" t="str">
        <f t="shared" si="20"/>
        <v>0.3850.020.3850.060.3850.020.3850.060.3-0.00250.34-0.0550.340.020.34-0.03500000000-0.00250.02-0.0350.02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0.34</v>
      </c>
      <c r="O284" s="91">
        <f>TETCO_TRANSCO!I297</f>
        <v>-5.5000000000000007E-2</v>
      </c>
      <c r="P284" s="91">
        <f>TETCO_TRANSCO!K297</f>
        <v>0.34</v>
      </c>
      <c r="Q284" s="91">
        <f>TETCO_TRANSCO!L297</f>
        <v>0.02</v>
      </c>
      <c r="R284" s="91">
        <f>TETCO_TRANSCO!N297</f>
        <v>0.34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0.02</v>
      </c>
      <c r="AD284" s="153">
        <f t="shared" si="23"/>
        <v>-3.5000000000000003E-2</v>
      </c>
      <c r="AE284" s="153">
        <f t="shared" si="24"/>
        <v>0.02</v>
      </c>
    </row>
    <row r="285" spans="1:31" x14ac:dyDescent="0.25">
      <c r="B285" t="str">
        <f t="shared" si="20"/>
        <v>0.39750.020.39750.070.39750.020.39750.070.315-0.00250.38-0.020.380.020.38-0.0200000000-0.00250.02-0.020.02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</v>
      </c>
      <c r="M285" s="91">
        <f>TETCO_TRANSCO!F298</f>
        <v>-2.5000000000000001E-3</v>
      </c>
      <c r="N285" s="91">
        <f>TETCO_TRANSCO!H298</f>
        <v>0.38</v>
      </c>
      <c r="O285" s="91">
        <f>TETCO_TRANSCO!I298</f>
        <v>-0.02</v>
      </c>
      <c r="P285" s="91">
        <f>TETCO_TRANSCO!K298</f>
        <v>0.38</v>
      </c>
      <c r="Q285" s="91">
        <f>TETCO_TRANSCO!L298</f>
        <v>0.02</v>
      </c>
      <c r="R285" s="91">
        <f>TETCO_TRANSCO!N298</f>
        <v>0.38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0.02</v>
      </c>
      <c r="AD285" s="153">
        <f t="shared" si="23"/>
        <v>-0.02</v>
      </c>
      <c r="AE285" s="153">
        <f t="shared" si="24"/>
        <v>0.02</v>
      </c>
    </row>
    <row r="286" spans="1:31" x14ac:dyDescent="0.25">
      <c r="B286" t="str">
        <f t="shared" si="20"/>
        <v>0.40.020.40.070.40.020.40.070.315-0.0050.38-0.020.380.0150.38-0.0200000000-0.0050.015-0.020.015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</v>
      </c>
      <c r="M286" s="91">
        <f>TETCO_TRANSCO!F299</f>
        <v>-5.0000000000000001E-3</v>
      </c>
      <c r="N286" s="91">
        <f>TETCO_TRANSCO!H299</f>
        <v>0.38</v>
      </c>
      <c r="O286" s="91">
        <f>TETCO_TRANSCO!I299</f>
        <v>-0.02</v>
      </c>
      <c r="P286" s="91">
        <f>TETCO_TRANSCO!K299</f>
        <v>0.38</v>
      </c>
      <c r="Q286" s="91">
        <f>TETCO_TRANSCO!L299</f>
        <v>1.4999999999999999E-2</v>
      </c>
      <c r="R286" s="91">
        <f>TETCO_TRANSCO!N299</f>
        <v>0.38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0.39750.020.39750.050.39750.020.39750.050.29-0.0050.33-0.040.330.0150.33-0.0200000000-0.0050.015-0.020.015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0.33</v>
      </c>
      <c r="O287" s="91">
        <f>TETCO_TRANSCO!I300</f>
        <v>-0.04</v>
      </c>
      <c r="P287" s="91">
        <f>TETCO_TRANSCO!K300</f>
        <v>0.33</v>
      </c>
      <c r="Q287" s="91">
        <f>TETCO_TRANSCO!L300</f>
        <v>1.4999999999999999E-2</v>
      </c>
      <c r="R287" s="91">
        <f>TETCO_TRANSCO!N300</f>
        <v>0.33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0.40.020.40.050.40.020.40.050.35-0.0050.37-0.0850.370.010.37-0.05500000000-0.0050.01-0.0550.01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0.35000000000000003</v>
      </c>
      <c r="M288" s="91">
        <f>TETCO_TRANSCO!F301</f>
        <v>-5.0000000000000001E-3</v>
      </c>
      <c r="N288" s="91">
        <f>TETCO_TRANSCO!H301</f>
        <v>0.37</v>
      </c>
      <c r="O288" s="91">
        <f>TETCO_TRANSCO!I301</f>
        <v>-8.4999999999999992E-2</v>
      </c>
      <c r="P288" s="91">
        <f>TETCO_TRANSCO!K301</f>
        <v>0.37</v>
      </c>
      <c r="Q288" s="91">
        <f>TETCO_TRANSCO!L301</f>
        <v>0.01</v>
      </c>
      <c r="R288" s="91">
        <f>TETCO_TRANSCO!N301</f>
        <v>0.37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5">
      <c r="B289" t="str">
        <f t="shared" si="20"/>
        <v>0.5550.050.5550.140.5550.050.5550.140.40.050.495-0.170.4950.060.495-0.05000000000.050.06-0.050.06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</v>
      </c>
      <c r="M289" s="91">
        <f>TETCO_TRANSCO!F302</f>
        <v>0.05</v>
      </c>
      <c r="N289" s="91">
        <f>TETCO_TRANSCO!H302</f>
        <v>0.49500000000000005</v>
      </c>
      <c r="O289" s="91">
        <f>TETCO_TRANSCO!I302</f>
        <v>-0.16999999999999998</v>
      </c>
      <c r="P289" s="91">
        <f>TETCO_TRANSCO!K302</f>
        <v>0.49500000000000005</v>
      </c>
      <c r="Q289" s="91">
        <f>TETCO_TRANSCO!L302</f>
        <v>0.06</v>
      </c>
      <c r="R289" s="91">
        <f>TETCO_TRANSCO!N302</f>
        <v>0.49500000000000005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0.910.050.910.290.910.050.910.290.7350.050.98-0.130.980.160.98-0.05000000000.050.16-0.050.16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0.73499999999999999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1.2150.051.2150.321.2150.051.2150.321.0250.051.6-0.251.60.341.6-0.2000000000.050.34-0.20.34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1.0249999999999999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1.2150.051.2150.321.2150.051.2150.321.0150.051.6-0.281.60.341.6-0.2000000000.050.34-0.20.34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1.0149999999999999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0.6550.050.6550.150.6550.050.6550.150.50.050.565-0.170.5650.10.565-0.05000000000.050.1-0.050.1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</v>
      </c>
      <c r="M293" s="91">
        <f>TETCO_TRANSCO!F306</f>
        <v>0.05</v>
      </c>
      <c r="N293" s="91">
        <f>TETCO_TRANSCO!H306</f>
        <v>0.56499999999999995</v>
      </c>
      <c r="O293" s="91">
        <f>TETCO_TRANSCO!I306</f>
        <v>-0.16999999999999998</v>
      </c>
      <c r="P293" s="91">
        <f>TETCO_TRANSCO!K306</f>
        <v>0.56499999999999995</v>
      </c>
      <c r="Q293" s="91">
        <f>TETCO_TRANSCO!L306</f>
        <v>0.1</v>
      </c>
      <c r="R293" s="91">
        <f>TETCO_TRANSCO!N306</f>
        <v>0.56499999999999995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0.4350.020.4350.050.4350.020.4350.050.3100.35-0.0850.350.020.35-0.0450000000000.02-0.0450.02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</v>
      </c>
      <c r="M294" s="91">
        <f>TETCO_TRANSCO!F307</f>
        <v>0</v>
      </c>
      <c r="N294" s="91">
        <f>TETCO_TRANSCO!H307</f>
        <v>0.35</v>
      </c>
      <c r="O294" s="91">
        <f>TETCO_TRANSCO!I307</f>
        <v>-8.4999999999999992E-2</v>
      </c>
      <c r="P294" s="91">
        <f>TETCO_TRANSCO!K307</f>
        <v>0.35</v>
      </c>
      <c r="Q294" s="91">
        <f>TETCO_TRANSCO!L307</f>
        <v>0.02</v>
      </c>
      <c r="R294" s="91">
        <f>TETCO_TRANSCO!N307</f>
        <v>0.35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0.02</v>
      </c>
      <c r="AD294" s="153">
        <f t="shared" si="23"/>
        <v>-4.4999999999999998E-2</v>
      </c>
      <c r="AE294" s="153">
        <f t="shared" si="24"/>
        <v>0.02</v>
      </c>
    </row>
    <row r="295" spans="2:31" x14ac:dyDescent="0.25">
      <c r="B295" t="str">
        <f t="shared" si="20"/>
        <v>0.3850.020.3850.050.3850.020.3850.050.2900.3-0.0650.30.020.3-0.0350000000000.02-0.0350.02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</v>
      </c>
      <c r="O295" s="91">
        <f>TETCO_TRANSCO!I308</f>
        <v>-6.5000000000000002E-2</v>
      </c>
      <c r="P295" s="91">
        <f>TETCO_TRANSCO!K308</f>
        <v>0.3</v>
      </c>
      <c r="Q295" s="91">
        <f>TETCO_TRANSCO!L308</f>
        <v>0.02</v>
      </c>
      <c r="R295" s="91">
        <f>TETCO_TRANSCO!N308</f>
        <v>0.3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0.02</v>
      </c>
      <c r="AD295" s="153">
        <f t="shared" si="23"/>
        <v>-3.5000000000000003E-2</v>
      </c>
      <c r="AE295" s="153">
        <f t="shared" si="24"/>
        <v>0.02</v>
      </c>
    </row>
    <row r="296" spans="2:31" x14ac:dyDescent="0.25">
      <c r="B296" t="str">
        <f t="shared" si="20"/>
        <v>0.3850.020.3850.060.3850.020.3850.060.3-0.00250.34-0.0550.340.020.34-0.03500000000-0.00250.02-0.0350.02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0.34</v>
      </c>
      <c r="O296" s="91">
        <f>TETCO_TRANSCO!I309</f>
        <v>-5.5000000000000007E-2</v>
      </c>
      <c r="P296" s="91">
        <f>TETCO_TRANSCO!K309</f>
        <v>0.34</v>
      </c>
      <c r="Q296" s="91">
        <f>TETCO_TRANSCO!L309</f>
        <v>0.02</v>
      </c>
      <c r="R296" s="91">
        <f>TETCO_TRANSCO!N309</f>
        <v>0.34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0.02</v>
      </c>
      <c r="AD296" s="153">
        <f t="shared" si="23"/>
        <v>-3.5000000000000003E-2</v>
      </c>
      <c r="AE296" s="153">
        <f t="shared" si="24"/>
        <v>0.02</v>
      </c>
    </row>
    <row r="297" spans="2:31" x14ac:dyDescent="0.25">
      <c r="B297" t="str">
        <f t="shared" si="20"/>
        <v>0.39750.020.39750.070.39750.020.39750.070.315-0.00250.38-0.020.380.020.38-0.0200000000-0.00250.02-0.020.02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</v>
      </c>
      <c r="M297" s="91">
        <f>TETCO_TRANSCO!F310</f>
        <v>-2.5000000000000001E-3</v>
      </c>
      <c r="N297" s="91">
        <f>TETCO_TRANSCO!H310</f>
        <v>0.38</v>
      </c>
      <c r="O297" s="91">
        <f>TETCO_TRANSCO!I310</f>
        <v>-0.02</v>
      </c>
      <c r="P297" s="91">
        <f>TETCO_TRANSCO!K310</f>
        <v>0.38</v>
      </c>
      <c r="Q297" s="91">
        <f>TETCO_TRANSCO!L310</f>
        <v>0.02</v>
      </c>
      <c r="R297" s="91">
        <f>TETCO_TRANSCO!N310</f>
        <v>0.38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0.02</v>
      </c>
      <c r="AD297" s="153">
        <f t="shared" si="23"/>
        <v>-0.02</v>
      </c>
      <c r="AE297" s="153">
        <f t="shared" si="24"/>
        <v>0.02</v>
      </c>
    </row>
    <row r="298" spans="2:31" x14ac:dyDescent="0.25">
      <c r="B298" t="str">
        <f t="shared" si="20"/>
        <v>0.40.020.40.070.40.020.40.070.315-0.0050.38-0.020.380.0150.38-0.0200000000-0.0050.015-0.020.015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</v>
      </c>
      <c r="M298" s="91">
        <f>TETCO_TRANSCO!F311</f>
        <v>-5.0000000000000001E-3</v>
      </c>
      <c r="N298" s="91">
        <f>TETCO_TRANSCO!H311</f>
        <v>0.38</v>
      </c>
      <c r="O298" s="91">
        <f>TETCO_TRANSCO!I311</f>
        <v>-0.02</v>
      </c>
      <c r="P298" s="91">
        <f>TETCO_TRANSCO!K311</f>
        <v>0.38</v>
      </c>
      <c r="Q298" s="91">
        <f>TETCO_TRANSCO!L311</f>
        <v>1.4999999999999999E-2</v>
      </c>
      <c r="R298" s="91">
        <f>TETCO_TRANSCO!N311</f>
        <v>0.38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0.39750.020.39750.050.39750.020.39750.050.29-0.0050.33-0.040.330.0150.33-0.0200000000-0.0050.015-0.020.015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0.33</v>
      </c>
      <c r="O299" s="91">
        <f>TETCO_TRANSCO!I312</f>
        <v>-0.04</v>
      </c>
      <c r="P299" s="91">
        <f>TETCO_TRANSCO!K312</f>
        <v>0.33</v>
      </c>
      <c r="Q299" s="91">
        <f>TETCO_TRANSCO!L312</f>
        <v>1.4999999999999999E-2</v>
      </c>
      <c r="R299" s="91">
        <f>TETCO_TRANSCO!N312</f>
        <v>0.33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0.40.020.40.050.40.020.40.050.35-0.0050.37-0.0850.370.010.37-0.05500000000-0.0050.01-0.0550.01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0.35000000000000003</v>
      </c>
      <c r="M300" s="91">
        <f>TETCO_TRANSCO!F313</f>
        <v>-5.0000000000000001E-3</v>
      </c>
      <c r="N300" s="91">
        <f>TETCO_TRANSCO!H313</f>
        <v>0.37</v>
      </c>
      <c r="O300" s="91">
        <f>TETCO_TRANSCO!I313</f>
        <v>-8.4999999999999992E-2</v>
      </c>
      <c r="P300" s="91">
        <f>TETCO_TRANSCO!K313</f>
        <v>0.37</v>
      </c>
      <c r="Q300" s="91">
        <f>TETCO_TRANSCO!L313</f>
        <v>0.01</v>
      </c>
      <c r="R300" s="91">
        <f>TETCO_TRANSCO!N313</f>
        <v>0.37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5">
      <c r="B301" t="str">
        <f t="shared" si="20"/>
        <v>0.5550.050.5550.140.5550.050.5550.140.40.050.495-0.170.4950.060.495-0.05000000000.050.06-0.050.06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</v>
      </c>
      <c r="M301" s="91">
        <f>TETCO_TRANSCO!F314</f>
        <v>0.05</v>
      </c>
      <c r="N301" s="91">
        <f>TETCO_TRANSCO!H314</f>
        <v>0.49500000000000005</v>
      </c>
      <c r="O301" s="91">
        <f>TETCO_TRANSCO!I314</f>
        <v>-0.16999999999999998</v>
      </c>
      <c r="P301" s="91">
        <f>TETCO_TRANSCO!K314</f>
        <v>0.49500000000000005</v>
      </c>
      <c r="Q301" s="91">
        <f>TETCO_TRANSCO!L314</f>
        <v>0.06</v>
      </c>
      <c r="R301" s="91">
        <f>TETCO_TRANSCO!N314</f>
        <v>0.49500000000000005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0.910.050.910.290.910.050.910.290.7350.050.98-0.130.980.160.98-0.05000000000.050.16-0.050.16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0.73499999999999999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1.2150.051.2150.321.2150.051.2150.321.0250.051.6-0.251.60.341.6-0.2000000000.050.34-0.20.34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1.0249999999999999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1.2150.051.2150.321.2150.051.2150.321.0150.051.6-0.281.60.341.6-0.2000000000.050.34-0.20.34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1.0149999999999999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0.6550.050.6550.150.6550.050.6550.150.50.050.565-0.170.5650.10.565-0.05000000000.050.1-0.050.1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</v>
      </c>
      <c r="M305" s="91">
        <f>TETCO_TRANSCO!F318</f>
        <v>0.05</v>
      </c>
      <c r="N305" s="91">
        <f>TETCO_TRANSCO!H318</f>
        <v>0.56499999999999995</v>
      </c>
      <c r="O305" s="91">
        <f>TETCO_TRANSCO!I318</f>
        <v>-0.16999999999999998</v>
      </c>
      <c r="P305" s="91">
        <f>TETCO_TRANSCO!K318</f>
        <v>0.56499999999999995</v>
      </c>
      <c r="Q305" s="91">
        <f>TETCO_TRANSCO!L318</f>
        <v>0.1</v>
      </c>
      <c r="R305" s="91">
        <f>TETCO_TRANSCO!N318</f>
        <v>0.56499999999999995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0.4350.020.4350.050.4350.020.4350.050.3100.35-0.0850.350.020.35-0.0450000000000.02-0.0450.02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</v>
      </c>
      <c r="M306" s="91">
        <f>TETCO_TRANSCO!F319</f>
        <v>0</v>
      </c>
      <c r="N306" s="91">
        <f>TETCO_TRANSCO!H319</f>
        <v>0.35</v>
      </c>
      <c r="O306" s="91">
        <f>TETCO_TRANSCO!I319</f>
        <v>-8.4999999999999992E-2</v>
      </c>
      <c r="P306" s="91">
        <f>TETCO_TRANSCO!K319</f>
        <v>0.35</v>
      </c>
      <c r="Q306" s="91">
        <f>TETCO_TRANSCO!L319</f>
        <v>0.02</v>
      </c>
      <c r="R306" s="91">
        <f>TETCO_TRANSCO!N319</f>
        <v>0.35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0.02</v>
      </c>
      <c r="AD306" s="153">
        <f t="shared" si="23"/>
        <v>-4.4999999999999998E-2</v>
      </c>
      <c r="AE306" s="153">
        <f t="shared" si="24"/>
        <v>0.02</v>
      </c>
    </row>
    <row r="307" spans="2:31" x14ac:dyDescent="0.25">
      <c r="B307" t="str">
        <f t="shared" si="20"/>
        <v>0.3850.020.3850.050.3850.020.3850.050.2900.3-0.0650.30.020.3-0.0350000000000.02-0.0350.02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</v>
      </c>
      <c r="O307" s="91">
        <f>TETCO_TRANSCO!I320</f>
        <v>-6.5000000000000002E-2</v>
      </c>
      <c r="P307" s="91">
        <f>TETCO_TRANSCO!K320</f>
        <v>0.3</v>
      </c>
      <c r="Q307" s="91">
        <f>TETCO_TRANSCO!L320</f>
        <v>0.02</v>
      </c>
      <c r="R307" s="91">
        <f>TETCO_TRANSCO!N320</f>
        <v>0.3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0.02</v>
      </c>
      <c r="AD307" s="153">
        <f t="shared" si="23"/>
        <v>-3.5000000000000003E-2</v>
      </c>
      <c r="AE307" s="153">
        <f t="shared" si="24"/>
        <v>0.02</v>
      </c>
    </row>
    <row r="308" spans="2:31" x14ac:dyDescent="0.25">
      <c r="B308" t="str">
        <f t="shared" si="20"/>
        <v>0.3850.020.3850.060.3850.020.3850.060.3-0.00250.34-0.0550.340.020.34-0.03500000000-0.00250.02-0.0350.02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0.34</v>
      </c>
      <c r="O308" s="91">
        <f>TETCO_TRANSCO!I321</f>
        <v>-5.5000000000000007E-2</v>
      </c>
      <c r="P308" s="91">
        <f>TETCO_TRANSCO!K321</f>
        <v>0.34</v>
      </c>
      <c r="Q308" s="91">
        <f>TETCO_TRANSCO!L321</f>
        <v>0.02</v>
      </c>
      <c r="R308" s="91">
        <f>TETCO_TRANSCO!N321</f>
        <v>0.34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0.02</v>
      </c>
      <c r="AD308" s="153">
        <f t="shared" si="23"/>
        <v>-3.5000000000000003E-2</v>
      </c>
      <c r="AE308" s="153">
        <f t="shared" si="24"/>
        <v>0.02</v>
      </c>
    </row>
    <row r="309" spans="2:31" x14ac:dyDescent="0.25">
      <c r="B309" t="str">
        <f t="shared" si="20"/>
        <v>0.39750.020.39750.070.39750.020.39750.070.315-0.00250.38-0.020.380.020.38-0.0200000000-0.00250.02-0.020.02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</v>
      </c>
      <c r="M309" s="91">
        <f>TETCO_TRANSCO!F322</f>
        <v>-2.5000000000000001E-3</v>
      </c>
      <c r="N309" s="91">
        <f>TETCO_TRANSCO!H322</f>
        <v>0.38</v>
      </c>
      <c r="O309" s="91">
        <f>TETCO_TRANSCO!I322</f>
        <v>-0.02</v>
      </c>
      <c r="P309" s="91">
        <f>TETCO_TRANSCO!K322</f>
        <v>0.38</v>
      </c>
      <c r="Q309" s="91">
        <f>TETCO_TRANSCO!L322</f>
        <v>0.02</v>
      </c>
      <c r="R309" s="91">
        <f>TETCO_TRANSCO!N322</f>
        <v>0.38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0.02</v>
      </c>
      <c r="AD309" s="153">
        <f t="shared" si="23"/>
        <v>-0.02</v>
      </c>
      <c r="AE309" s="153">
        <f t="shared" si="24"/>
        <v>0.02</v>
      </c>
    </row>
    <row r="310" spans="2:31" x14ac:dyDescent="0.25">
      <c r="B310" t="str">
        <f t="shared" si="20"/>
        <v>0.40.020.40.070.40.020.40.070.315-0.0050.38-0.020.380.0150.38-0.0200000000-0.0050.015-0.020.015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</v>
      </c>
      <c r="M310" s="91">
        <f>TETCO_TRANSCO!F323</f>
        <v>-5.0000000000000001E-3</v>
      </c>
      <c r="N310" s="91">
        <f>TETCO_TRANSCO!H323</f>
        <v>0.38</v>
      </c>
      <c r="O310" s="91">
        <f>TETCO_TRANSCO!I323</f>
        <v>-0.02</v>
      </c>
      <c r="P310" s="91">
        <f>TETCO_TRANSCO!K323</f>
        <v>0.38</v>
      </c>
      <c r="Q310" s="91">
        <f>TETCO_TRANSCO!L323</f>
        <v>1.4999999999999999E-2</v>
      </c>
      <c r="R310" s="91">
        <f>TETCO_TRANSCO!N323</f>
        <v>0.38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0.39750.020.39750.050.39750.020.39750.050.29-0.0050.33-0.040.330.0150.33-0.0200000000-0.0050.015-0.020.015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0.33</v>
      </c>
      <c r="O311" s="91">
        <f>TETCO_TRANSCO!I324</f>
        <v>-0.04</v>
      </c>
      <c r="P311" s="91">
        <f>TETCO_TRANSCO!K324</f>
        <v>0.33</v>
      </c>
      <c r="Q311" s="91">
        <f>TETCO_TRANSCO!L324</f>
        <v>1.4999999999999999E-2</v>
      </c>
      <c r="R311" s="91">
        <f>TETCO_TRANSCO!N324</f>
        <v>0.33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0.40.020.40.050.40.020.40.050.35-0.0050.37-0.0850.370.010.37-0.05500000000-0.0050.01-0.0550.01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0.35000000000000003</v>
      </c>
      <c r="M312" s="91">
        <f>TETCO_TRANSCO!F325</f>
        <v>-5.0000000000000001E-3</v>
      </c>
      <c r="N312" s="91">
        <f>TETCO_TRANSCO!H325</f>
        <v>0.37</v>
      </c>
      <c r="O312" s="91">
        <f>TETCO_TRANSCO!I325</f>
        <v>-8.4999999999999992E-2</v>
      </c>
      <c r="P312" s="91">
        <f>TETCO_TRANSCO!K325</f>
        <v>0.37</v>
      </c>
      <c r="Q312" s="91">
        <f>TETCO_TRANSCO!L325</f>
        <v>0.01</v>
      </c>
      <c r="R312" s="91">
        <f>TETCO_TRANSCO!N325</f>
        <v>0.37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5">
      <c r="B313" t="str">
        <f t="shared" si="20"/>
        <v>0.5550.050.5550.140.5550.050.5550.140.40.050.495-0.170.4950.060.495-0.05000000000.050.06-0.050.06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</v>
      </c>
      <c r="M313" s="91">
        <f>TETCO_TRANSCO!F326</f>
        <v>0.05</v>
      </c>
      <c r="N313" s="91">
        <f>TETCO_TRANSCO!H326</f>
        <v>0.49500000000000005</v>
      </c>
      <c r="O313" s="91">
        <f>TETCO_TRANSCO!I326</f>
        <v>-0.16999999999999998</v>
      </c>
      <c r="P313" s="91">
        <f>TETCO_TRANSCO!K326</f>
        <v>0.49500000000000005</v>
      </c>
      <c r="Q313" s="91">
        <f>TETCO_TRANSCO!L326</f>
        <v>0.06</v>
      </c>
      <c r="R313" s="91">
        <f>TETCO_TRANSCO!N326</f>
        <v>0.49500000000000005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0.910.050.910.290.910.050.910.290.7350.050.98-0.130.980.160.98-0.05000000000.050.16-0.050.16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0.73499999999999999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1.2150.051.2150.321.2150.051.2150.321.0250.051.6-0.251.60.341.6-0.2000000000.050.34-0.20.34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1.0249999999999999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1.2150.051.2150.321.2150.051.2150.321.0150.051.6-0.281.60.341.6-0.2000000000.050.34-0.20.34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1.0149999999999999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0.6550.050.6550.150.6550.050.6550.150.50.050.565-0.170.5650.10.565-0.05000000000.050.1-0.050.1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</v>
      </c>
      <c r="M317" s="91">
        <f>TETCO_TRANSCO!F330</f>
        <v>0.05</v>
      </c>
      <c r="N317" s="91">
        <f>TETCO_TRANSCO!H330</f>
        <v>0.56499999999999995</v>
      </c>
      <c r="O317" s="91">
        <f>TETCO_TRANSCO!I330</f>
        <v>-0.16999999999999998</v>
      </c>
      <c r="P317" s="91">
        <f>TETCO_TRANSCO!K330</f>
        <v>0.56499999999999995</v>
      </c>
      <c r="Q317" s="91">
        <f>TETCO_TRANSCO!L330</f>
        <v>0.1</v>
      </c>
      <c r="R317" s="91">
        <f>TETCO_TRANSCO!N330</f>
        <v>0.56499999999999995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0.4350.020.4350.050.4350.020.4350.050.3100.35-0.0850.350.020.35-0.0450000000000.02-0.0450.02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</v>
      </c>
      <c r="M318" s="91">
        <f>TETCO_TRANSCO!F331</f>
        <v>0</v>
      </c>
      <c r="N318" s="91">
        <f>TETCO_TRANSCO!H331</f>
        <v>0.35</v>
      </c>
      <c r="O318" s="91">
        <f>TETCO_TRANSCO!I331</f>
        <v>-8.4999999999999992E-2</v>
      </c>
      <c r="P318" s="91">
        <f>TETCO_TRANSCO!K331</f>
        <v>0.35</v>
      </c>
      <c r="Q318" s="91">
        <f>TETCO_TRANSCO!L331</f>
        <v>0.02</v>
      </c>
      <c r="R318" s="91">
        <f>TETCO_TRANSCO!N331</f>
        <v>0.35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0.02</v>
      </c>
      <c r="AD318" s="153">
        <f t="shared" si="23"/>
        <v>-4.4999999999999998E-2</v>
      </c>
      <c r="AE318" s="153">
        <f t="shared" si="24"/>
        <v>0.02</v>
      </c>
    </row>
    <row r="319" spans="2:31" x14ac:dyDescent="0.25">
      <c r="B319" t="str">
        <f t="shared" si="20"/>
        <v>0.3850.020.3850.050.3850.020.3850.050.2900.3-0.0650.30.020.3-0.0350000000000.02-0.0350.02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</v>
      </c>
      <c r="O319" s="91">
        <f>TETCO_TRANSCO!I332</f>
        <v>-6.5000000000000002E-2</v>
      </c>
      <c r="P319" s="91">
        <f>TETCO_TRANSCO!K332</f>
        <v>0.3</v>
      </c>
      <c r="Q319" s="91">
        <f>TETCO_TRANSCO!L332</f>
        <v>0.02</v>
      </c>
      <c r="R319" s="91">
        <f>TETCO_TRANSCO!N332</f>
        <v>0.3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0.02</v>
      </c>
      <c r="AD319" s="153">
        <f t="shared" si="23"/>
        <v>-3.5000000000000003E-2</v>
      </c>
      <c r="AE319" s="153">
        <f t="shared" si="24"/>
        <v>0.02</v>
      </c>
    </row>
    <row r="320" spans="2:31" x14ac:dyDescent="0.25">
      <c r="B320" t="str">
        <f t="shared" si="20"/>
        <v>0.3850.020.3850.060.3850.020.3850.060.3-0.00250.34-0.0550.340.020.34-0.03500000000-0.00250.02-0.0350.02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0.34</v>
      </c>
      <c r="O320" s="91">
        <f>TETCO_TRANSCO!I333</f>
        <v>-5.5000000000000007E-2</v>
      </c>
      <c r="P320" s="91">
        <f>TETCO_TRANSCO!K333</f>
        <v>0.34</v>
      </c>
      <c r="Q320" s="91">
        <f>TETCO_TRANSCO!L333</f>
        <v>0.02</v>
      </c>
      <c r="R320" s="91">
        <f>TETCO_TRANSCO!N333</f>
        <v>0.34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0.02</v>
      </c>
      <c r="AD320" s="153">
        <f t="shared" si="23"/>
        <v>-3.5000000000000003E-2</v>
      </c>
      <c r="AE320" s="153">
        <f t="shared" si="24"/>
        <v>0.02</v>
      </c>
    </row>
    <row r="321" spans="2:31" x14ac:dyDescent="0.25">
      <c r="B321" t="str">
        <f t="shared" si="20"/>
        <v>0.39750.020.39750.070.39750.020.39750.070.315-0.00250.38-0.020.380.020.38-0.0200000000-0.00250.02-0.020.02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</v>
      </c>
      <c r="M321" s="91">
        <f>TETCO_TRANSCO!F334</f>
        <v>-2.5000000000000001E-3</v>
      </c>
      <c r="N321" s="91">
        <f>TETCO_TRANSCO!H334</f>
        <v>0.38</v>
      </c>
      <c r="O321" s="91">
        <f>TETCO_TRANSCO!I334</f>
        <v>-0.02</v>
      </c>
      <c r="P321" s="91">
        <f>TETCO_TRANSCO!K334</f>
        <v>0.38</v>
      </c>
      <c r="Q321" s="91">
        <f>TETCO_TRANSCO!L334</f>
        <v>0.02</v>
      </c>
      <c r="R321" s="91">
        <f>TETCO_TRANSCO!N334</f>
        <v>0.38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0.02</v>
      </c>
      <c r="AD321" s="153">
        <f t="shared" si="23"/>
        <v>-0.02</v>
      </c>
      <c r="AE321" s="153">
        <f t="shared" si="24"/>
        <v>0.02</v>
      </c>
    </row>
    <row r="322" spans="2:31" x14ac:dyDescent="0.25">
      <c r="B322" t="str">
        <f t="shared" si="20"/>
        <v>0.40.020.40.070.40.020.40.070.315-0.0050.38-0.020.380.0150.38-0.0200000000-0.0050.015-0.020.015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</v>
      </c>
      <c r="M322" s="91">
        <f>TETCO_TRANSCO!F335</f>
        <v>-5.0000000000000001E-3</v>
      </c>
      <c r="N322" s="91">
        <f>TETCO_TRANSCO!H335</f>
        <v>0.38</v>
      </c>
      <c r="O322" s="91">
        <f>TETCO_TRANSCO!I335</f>
        <v>-0.02</v>
      </c>
      <c r="P322" s="91">
        <f>TETCO_TRANSCO!K335</f>
        <v>0.38</v>
      </c>
      <c r="Q322" s="91">
        <f>TETCO_TRANSCO!L335</f>
        <v>1.4999999999999999E-2</v>
      </c>
      <c r="R322" s="91">
        <f>TETCO_TRANSCO!N335</f>
        <v>0.38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0.39750.020.39750.050.39750.020.39750.050.29-0.0050.33-0.040.330.0150.33-0.0200000000-0.0050.015-0.020.015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0.33</v>
      </c>
      <c r="O323" s="91">
        <f>TETCO_TRANSCO!I336</f>
        <v>-0.04</v>
      </c>
      <c r="P323" s="91">
        <f>TETCO_TRANSCO!K336</f>
        <v>0.33</v>
      </c>
      <c r="Q323" s="91">
        <f>TETCO_TRANSCO!L336</f>
        <v>1.4999999999999999E-2</v>
      </c>
      <c r="R323" s="91">
        <f>TETCO_TRANSCO!N336</f>
        <v>0.33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0.40.020.40.050.40.020.40.050.35-0.0050.37-0.0850.370.010.37-0.05500000000-0.0050.01-0.0550.01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0.35000000000000003</v>
      </c>
      <c r="M324" s="91">
        <f>TETCO_TRANSCO!F337</f>
        <v>-5.0000000000000001E-3</v>
      </c>
      <c r="N324" s="91">
        <f>TETCO_TRANSCO!H337</f>
        <v>0.37</v>
      </c>
      <c r="O324" s="91">
        <f>TETCO_TRANSCO!I337</f>
        <v>-8.4999999999999992E-2</v>
      </c>
      <c r="P324" s="91">
        <f>TETCO_TRANSCO!K337</f>
        <v>0.37</v>
      </c>
      <c r="Q324" s="91">
        <f>TETCO_TRANSCO!L337</f>
        <v>0.01</v>
      </c>
      <c r="R324" s="91">
        <f>TETCO_TRANSCO!N337</f>
        <v>0.37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5">
      <c r="B325" t="str">
        <f t="shared" si="20"/>
        <v>0.5550.050.5550.140.5550.050.5550.140.40.050.495-0.170.4950.060.495-0.05000000000.050.06-0.050.06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</v>
      </c>
      <c r="M325" s="91">
        <f>TETCO_TRANSCO!F338</f>
        <v>0.05</v>
      </c>
      <c r="N325" s="91">
        <f>TETCO_TRANSCO!H338</f>
        <v>0.49500000000000005</v>
      </c>
      <c r="O325" s="91">
        <f>TETCO_TRANSCO!I338</f>
        <v>-0.16999999999999998</v>
      </c>
      <c r="P325" s="91">
        <f>TETCO_TRANSCO!K338</f>
        <v>0.49500000000000005</v>
      </c>
      <c r="Q325" s="91">
        <f>TETCO_TRANSCO!L338</f>
        <v>0.06</v>
      </c>
      <c r="R325" s="91">
        <f>TETCO_TRANSCO!N338</f>
        <v>0.49500000000000005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0.910.050.910.290.910.050.910.290.7350.050.98-0.130.980.160.98-0.05000000000.050.16-0.050.16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0.73499999999999999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1.2150.051.2150.321.2150.051.2150.321.0250.051.6-0.251.60.341.6-0.2000000000.050.34-0.20.34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1.0249999999999999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1.2150.051.2150.321.2150.051.2150.321.0150.051.6-0.281.60.341.6-0.2000000000.050.34-0.20.34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1.0149999999999999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0.6550.050.6550.150.6550.050.6550.150.50.050.565-0.170.5650.10.565-0.05000000000.050.1-0.050.1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</v>
      </c>
      <c r="M329" s="91">
        <f>TETCO_TRANSCO!F342</f>
        <v>0.05</v>
      </c>
      <c r="N329" s="91">
        <f>TETCO_TRANSCO!H342</f>
        <v>0.56499999999999995</v>
      </c>
      <c r="O329" s="91">
        <f>TETCO_TRANSCO!I342</f>
        <v>-0.16999999999999998</v>
      </c>
      <c r="P329" s="91">
        <f>TETCO_TRANSCO!K342</f>
        <v>0.56499999999999995</v>
      </c>
      <c r="Q329" s="91">
        <f>TETCO_TRANSCO!L342</f>
        <v>0.1</v>
      </c>
      <c r="R329" s="91">
        <f>TETCO_TRANSCO!N342</f>
        <v>0.56499999999999995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0.4350.020.4350.050.4350.020.4350.050.3100.35-0.0850.350.020.35-0.0450000000000.02-0.0450.02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</v>
      </c>
      <c r="M330" s="91">
        <f>TETCO_TRANSCO!F343</f>
        <v>0</v>
      </c>
      <c r="N330" s="91">
        <f>TETCO_TRANSCO!H343</f>
        <v>0.35</v>
      </c>
      <c r="O330" s="91">
        <f>TETCO_TRANSCO!I343</f>
        <v>-8.4999999999999992E-2</v>
      </c>
      <c r="P330" s="91">
        <f>TETCO_TRANSCO!K343</f>
        <v>0.35</v>
      </c>
      <c r="Q330" s="91">
        <f>TETCO_TRANSCO!L343</f>
        <v>0.02</v>
      </c>
      <c r="R330" s="91">
        <f>TETCO_TRANSCO!N343</f>
        <v>0.35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0.02</v>
      </c>
      <c r="AD330" s="153">
        <f t="shared" si="23"/>
        <v>-4.4999999999999998E-2</v>
      </c>
      <c r="AE330" s="153">
        <f t="shared" si="24"/>
        <v>0.02</v>
      </c>
    </row>
    <row r="331" spans="2:31" x14ac:dyDescent="0.25">
      <c r="B331" t="str">
        <f t="shared" si="25"/>
        <v>0.3850.020.3850.050.3850.020.3850.050.2900.3-0.0650.30.020.3-0.0350000000000.02-0.0350.02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</v>
      </c>
      <c r="O331" s="91">
        <f>TETCO_TRANSCO!I344</f>
        <v>-6.5000000000000002E-2</v>
      </c>
      <c r="P331" s="91">
        <f>TETCO_TRANSCO!K344</f>
        <v>0.3</v>
      </c>
      <c r="Q331" s="91">
        <f>TETCO_TRANSCO!L344</f>
        <v>0.02</v>
      </c>
      <c r="R331" s="91">
        <f>TETCO_TRANSCO!N344</f>
        <v>0.3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0.02</v>
      </c>
      <c r="AD331" s="153">
        <f t="shared" ref="AD331:AD350" si="28">S331</f>
        <v>-3.5000000000000003E-2</v>
      </c>
      <c r="AE331" s="153">
        <f t="shared" ref="AE331:AE350" si="29">Q331</f>
        <v>0.02</v>
      </c>
    </row>
    <row r="332" spans="2:31" x14ac:dyDescent="0.25">
      <c r="B332" t="str">
        <f t="shared" si="25"/>
        <v>0.3850.020.3850.060.3850.020.3850.060.3-0.00250.34-0.0550.340.020.34-0.03500000000-0.00250.02-0.0350.02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0.34</v>
      </c>
      <c r="O332" s="91">
        <f>TETCO_TRANSCO!I345</f>
        <v>-5.5000000000000007E-2</v>
      </c>
      <c r="P332" s="91">
        <f>TETCO_TRANSCO!K345</f>
        <v>0.34</v>
      </c>
      <c r="Q332" s="91">
        <f>TETCO_TRANSCO!L345</f>
        <v>0.02</v>
      </c>
      <c r="R332" s="91">
        <f>TETCO_TRANSCO!N345</f>
        <v>0.34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0.02</v>
      </c>
      <c r="AD332" s="153">
        <f t="shared" si="28"/>
        <v>-3.5000000000000003E-2</v>
      </c>
      <c r="AE332" s="153">
        <f t="shared" si="29"/>
        <v>0.02</v>
      </c>
    </row>
    <row r="333" spans="2:31" x14ac:dyDescent="0.25">
      <c r="B333" t="str">
        <f t="shared" si="25"/>
        <v>0.39750.020.39750.070.39750.020.39750.070.315-0.00250.38-0.020.380.020.38-0.0200000000-0.00250.02-0.020.02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</v>
      </c>
      <c r="M333" s="91">
        <f>TETCO_TRANSCO!F346</f>
        <v>-2.5000000000000001E-3</v>
      </c>
      <c r="N333" s="91">
        <f>TETCO_TRANSCO!H346</f>
        <v>0.38</v>
      </c>
      <c r="O333" s="91">
        <f>TETCO_TRANSCO!I346</f>
        <v>-0.02</v>
      </c>
      <c r="P333" s="91">
        <f>TETCO_TRANSCO!K346</f>
        <v>0.38</v>
      </c>
      <c r="Q333" s="91">
        <f>TETCO_TRANSCO!L346</f>
        <v>0.02</v>
      </c>
      <c r="R333" s="91">
        <f>TETCO_TRANSCO!N346</f>
        <v>0.38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0.02</v>
      </c>
      <c r="AD333" s="153">
        <f t="shared" si="28"/>
        <v>-0.02</v>
      </c>
      <c r="AE333" s="153">
        <f t="shared" si="29"/>
        <v>0.02</v>
      </c>
    </row>
    <row r="334" spans="2:31" x14ac:dyDescent="0.25">
      <c r="B334" t="str">
        <f t="shared" si="25"/>
        <v>0.40.020.40.070.40.020.40.070.315-0.0050.38-0.020.380.0150.38-0.0200000000-0.0050.015-0.020.015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</v>
      </c>
      <c r="M334" s="91">
        <f>TETCO_TRANSCO!F347</f>
        <v>-5.0000000000000001E-3</v>
      </c>
      <c r="N334" s="91">
        <f>TETCO_TRANSCO!H347</f>
        <v>0.38</v>
      </c>
      <c r="O334" s="91">
        <f>TETCO_TRANSCO!I347</f>
        <v>-0.02</v>
      </c>
      <c r="P334" s="91">
        <f>TETCO_TRANSCO!K347</f>
        <v>0.38</v>
      </c>
      <c r="Q334" s="91">
        <f>TETCO_TRANSCO!L347</f>
        <v>1.4999999999999999E-2</v>
      </c>
      <c r="R334" s="91">
        <f>TETCO_TRANSCO!N347</f>
        <v>0.38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0.39750.020.39750.050.39750.020.39750.050.29-0.0050.33-0.040.330.0150.33-0.0200000000-0.0050.015-0.020.015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0.33</v>
      </c>
      <c r="O335" s="91">
        <f>TETCO_TRANSCO!I348</f>
        <v>-0.04</v>
      </c>
      <c r="P335" s="91">
        <f>TETCO_TRANSCO!K348</f>
        <v>0.33</v>
      </c>
      <c r="Q335" s="91">
        <f>TETCO_TRANSCO!L348</f>
        <v>1.4999999999999999E-2</v>
      </c>
      <c r="R335" s="91">
        <f>TETCO_TRANSCO!N348</f>
        <v>0.33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0.40.020.40.050.40.020.40.050.35-0.0050.37-0.0850.370.010.37-0.05500000000-0.0050.01-0.0550.01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0.35000000000000003</v>
      </c>
      <c r="M336" s="91">
        <f>TETCO_TRANSCO!F349</f>
        <v>-5.0000000000000001E-3</v>
      </c>
      <c r="N336" s="91">
        <f>TETCO_TRANSCO!H349</f>
        <v>0.37</v>
      </c>
      <c r="O336" s="91">
        <f>TETCO_TRANSCO!I349</f>
        <v>-8.4999999999999992E-2</v>
      </c>
      <c r="P336" s="91">
        <f>TETCO_TRANSCO!K349</f>
        <v>0.37</v>
      </c>
      <c r="Q336" s="91">
        <f>TETCO_TRANSCO!L349</f>
        <v>0.01</v>
      </c>
      <c r="R336" s="91">
        <f>TETCO_TRANSCO!N349</f>
        <v>0.37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5">
      <c r="B337" t="str">
        <f t="shared" si="25"/>
        <v>0.5550.050.5550.140.5550.050.5550.140.40.050.495-0.170.4950.060.495-0.05000000000.050.06-0.050.06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</v>
      </c>
      <c r="M337" s="91">
        <f>TETCO_TRANSCO!F350</f>
        <v>0.05</v>
      </c>
      <c r="N337" s="91">
        <f>TETCO_TRANSCO!H350</f>
        <v>0.49500000000000005</v>
      </c>
      <c r="O337" s="91">
        <f>TETCO_TRANSCO!I350</f>
        <v>-0.16999999999999998</v>
      </c>
      <c r="P337" s="91">
        <f>TETCO_TRANSCO!K350</f>
        <v>0.49500000000000005</v>
      </c>
      <c r="Q337" s="91">
        <f>TETCO_TRANSCO!L350</f>
        <v>0.06</v>
      </c>
      <c r="R337" s="91">
        <f>TETCO_TRANSCO!N350</f>
        <v>0.49500000000000005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0.910.050.910.290.910.050.910.290.7350.050.98-0.130.980.160.98-0.05000000000.050.16-0.050.16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0.73499999999999999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1.2150.051.2150.321.2150.051.2150.321.0250.051.6-0.251.60.341.6-0.2000000000.050.34-0.20.34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1.0249999999999999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1.2150.051.2150.321.2150.051.2150.321.0150.051.6-0.281.60.341.6-0.2000000000.050.34-0.20.34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1.0149999999999999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0.6550.050.6550.150.6550.050.6550.150.50.050.565-0.170.5650.10.565-0.05000000000.050.1-0.050.1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</v>
      </c>
      <c r="M341" s="91">
        <f>TETCO_TRANSCO!F354</f>
        <v>0.05</v>
      </c>
      <c r="N341" s="91">
        <f>TETCO_TRANSCO!H354</f>
        <v>0.56499999999999995</v>
      </c>
      <c r="O341" s="91">
        <f>TETCO_TRANSCO!I354</f>
        <v>-0.16999999999999998</v>
      </c>
      <c r="P341" s="91">
        <f>TETCO_TRANSCO!K354</f>
        <v>0.56499999999999995</v>
      </c>
      <c r="Q341" s="91">
        <f>TETCO_TRANSCO!L354</f>
        <v>0.1</v>
      </c>
      <c r="R341" s="91">
        <f>TETCO_TRANSCO!N354</f>
        <v>0.56499999999999995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0.4350.020.4350.050.4350.020.4350.050.3100.35-0.0850.350.020.35-0.0450000000000.02-0.0450.02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</v>
      </c>
      <c r="M342" s="91">
        <f>TETCO_TRANSCO!F355</f>
        <v>0</v>
      </c>
      <c r="N342" s="91">
        <f>TETCO_TRANSCO!H355</f>
        <v>0.35</v>
      </c>
      <c r="O342" s="91">
        <f>TETCO_TRANSCO!I355</f>
        <v>-8.4999999999999992E-2</v>
      </c>
      <c r="P342" s="91">
        <f>TETCO_TRANSCO!K355</f>
        <v>0.35</v>
      </c>
      <c r="Q342" s="91">
        <f>TETCO_TRANSCO!L355</f>
        <v>0.02</v>
      </c>
      <c r="R342" s="91">
        <f>TETCO_TRANSCO!N355</f>
        <v>0.35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0.02</v>
      </c>
      <c r="AD342" s="153">
        <f t="shared" si="28"/>
        <v>-4.4999999999999998E-2</v>
      </c>
      <c r="AE342" s="153">
        <f t="shared" si="29"/>
        <v>0.02</v>
      </c>
    </row>
    <row r="343" spans="2:31" x14ac:dyDescent="0.25">
      <c r="B343" t="str">
        <f t="shared" si="25"/>
        <v>0.3850.020.3850.050.3850.020.3850.050.2900.3-0.0650.30.020.3-0.0350000000000.02-0.0350.02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</v>
      </c>
      <c r="O343" s="91">
        <f>TETCO_TRANSCO!I356</f>
        <v>-6.5000000000000002E-2</v>
      </c>
      <c r="P343" s="91">
        <f>TETCO_TRANSCO!K356</f>
        <v>0.3</v>
      </c>
      <c r="Q343" s="91">
        <f>TETCO_TRANSCO!L356</f>
        <v>0.02</v>
      </c>
      <c r="R343" s="91">
        <f>TETCO_TRANSCO!N356</f>
        <v>0.3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0.02</v>
      </c>
      <c r="AD343" s="153">
        <f t="shared" si="28"/>
        <v>-3.5000000000000003E-2</v>
      </c>
      <c r="AE343" s="153">
        <f t="shared" si="29"/>
        <v>0.02</v>
      </c>
    </row>
    <row r="344" spans="2:31" x14ac:dyDescent="0.25">
      <c r="B344" t="str">
        <f t="shared" si="25"/>
        <v>0.3850.020.3850.060.3850.020.3850.060.3-0.00250.34-0.0550.340.020.34-0.03500000000-0.00250.02-0.0350.02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0.34</v>
      </c>
      <c r="O344" s="91">
        <f>TETCO_TRANSCO!I357</f>
        <v>-5.5000000000000007E-2</v>
      </c>
      <c r="P344" s="91">
        <f>TETCO_TRANSCO!K357</f>
        <v>0.34</v>
      </c>
      <c r="Q344" s="91">
        <f>TETCO_TRANSCO!L357</f>
        <v>0.02</v>
      </c>
      <c r="R344" s="91">
        <f>TETCO_TRANSCO!N357</f>
        <v>0.34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0.02</v>
      </c>
      <c r="AD344" s="153">
        <f t="shared" si="28"/>
        <v>-3.5000000000000003E-2</v>
      </c>
      <c r="AE344" s="153">
        <f t="shared" si="29"/>
        <v>0.02</v>
      </c>
    </row>
    <row r="345" spans="2:31" x14ac:dyDescent="0.25">
      <c r="B345" t="str">
        <f t="shared" si="25"/>
        <v>0.39750.020.39750.070.39750.020.39750.070.315-0.00250.38-0.020.380.020.38-0.0200000000-0.00250.02-0.020.02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</v>
      </c>
      <c r="M345" s="91">
        <f>TETCO_TRANSCO!F358</f>
        <v>-2.5000000000000001E-3</v>
      </c>
      <c r="N345" s="91">
        <f>TETCO_TRANSCO!H358</f>
        <v>0.38</v>
      </c>
      <c r="O345" s="91">
        <f>TETCO_TRANSCO!I358</f>
        <v>-0.02</v>
      </c>
      <c r="P345" s="91">
        <f>TETCO_TRANSCO!K358</f>
        <v>0.38</v>
      </c>
      <c r="Q345" s="91">
        <f>TETCO_TRANSCO!L358</f>
        <v>0.02</v>
      </c>
      <c r="R345" s="91">
        <f>TETCO_TRANSCO!N358</f>
        <v>0.38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0.02</v>
      </c>
      <c r="AD345" s="153">
        <f t="shared" si="28"/>
        <v>-0.02</v>
      </c>
      <c r="AE345" s="153">
        <f t="shared" si="29"/>
        <v>0.02</v>
      </c>
    </row>
    <row r="346" spans="2:31" x14ac:dyDescent="0.25">
      <c r="B346" t="str">
        <f t="shared" si="25"/>
        <v>0.40.020.40.070.40.020.40.070.315-0.0050.38-0.020.380.0150.38-0.0200000000-0.0050.015-0.020.015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</v>
      </c>
      <c r="M346" s="91">
        <f>TETCO_TRANSCO!F359</f>
        <v>-5.0000000000000001E-3</v>
      </c>
      <c r="N346" s="91">
        <f>TETCO_TRANSCO!H359</f>
        <v>0.38</v>
      </c>
      <c r="O346" s="91">
        <f>TETCO_TRANSCO!I359</f>
        <v>-0.02</v>
      </c>
      <c r="P346" s="91">
        <f>TETCO_TRANSCO!K359</f>
        <v>0.38</v>
      </c>
      <c r="Q346" s="91">
        <f>TETCO_TRANSCO!L359</f>
        <v>1.4999999999999999E-2</v>
      </c>
      <c r="R346" s="91">
        <f>TETCO_TRANSCO!N359</f>
        <v>0.38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0.39750.020.39750.050.39750.020.39750.050.29-0.0050.33-0.040.330.0150.33-0.0200000000-0.0050.015-0.020.015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0.33</v>
      </c>
      <c r="O347" s="91">
        <f>TETCO_TRANSCO!I360</f>
        <v>-0.04</v>
      </c>
      <c r="P347" s="91">
        <f>TETCO_TRANSCO!K360</f>
        <v>0.33</v>
      </c>
      <c r="Q347" s="91">
        <f>TETCO_TRANSCO!L360</f>
        <v>1.4999999999999999E-2</v>
      </c>
      <c r="R347" s="91">
        <f>TETCO_TRANSCO!N360</f>
        <v>0.33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0.40.020.40.050.40.020.40.050.35-0.0050.37-0.0850.370.010.37-0.05500000000-0.0050.01-0.0550.01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0.35000000000000003</v>
      </c>
      <c r="M348" s="91">
        <f>TETCO_TRANSCO!F361</f>
        <v>-5.0000000000000001E-3</v>
      </c>
      <c r="N348" s="91">
        <f>TETCO_TRANSCO!H361</f>
        <v>0.37</v>
      </c>
      <c r="O348" s="91">
        <f>TETCO_TRANSCO!I361</f>
        <v>-8.4999999999999992E-2</v>
      </c>
      <c r="P348" s="91">
        <f>TETCO_TRANSCO!K361</f>
        <v>0.37</v>
      </c>
      <c r="Q348" s="91">
        <f>TETCO_TRANSCO!L361</f>
        <v>0.01</v>
      </c>
      <c r="R348" s="91">
        <f>TETCO_TRANSCO!N361</f>
        <v>0.37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5">
      <c r="B349" t="str">
        <f t="shared" si="25"/>
        <v>0.5550.050.5550.140.5550.050.5550.140.40.050.495-0.620.4950.060.495-0.5000000000.050.06-0.50.06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</v>
      </c>
      <c r="M349" s="91">
        <f>TETCO_TRANSCO!F362</f>
        <v>0.05</v>
      </c>
      <c r="N349" s="91">
        <f>TETCO_TRANSCO!H362</f>
        <v>0.49500000000000005</v>
      </c>
      <c r="O349" s="91">
        <f>TETCO_TRANSCO!I362</f>
        <v>-0.62</v>
      </c>
      <c r="P349" s="91">
        <f>TETCO_TRANSCO!K362</f>
        <v>0.49500000000000005</v>
      </c>
      <c r="Q349" s="91">
        <f>TETCO_TRANSCO!L362</f>
        <v>0.06</v>
      </c>
      <c r="R349" s="91">
        <f>TETCO_TRANSCO!N362</f>
        <v>0.49500000000000005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0.910.050.910.290.910.050.910.290.7350.050.98-0.780.980.160.98-0.7000000000.050.16-0.70.16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0.73499999999999999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0.58930540194729852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3.0931947909212672E-2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0.95178470486897282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0.17797089520191517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0.95178470486897282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-0.17333604797601498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0.29002140701194362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0.34535954923764367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7.1652472176698045E-3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0.34535954923764367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-4.9948935399200853E-2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2023-09-10T11:35:33Z</dcterms:modified>
</cp:coreProperties>
</file>