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" windowWidth="14220" windowHeight="9348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2" i="1" l="1"/>
  <c r="E2" i="1"/>
  <c r="F2" i="1"/>
  <c r="I2" i="1"/>
  <c r="J2" i="1"/>
  <c r="K2" i="1"/>
  <c r="L2" i="1"/>
  <c r="N2" i="1"/>
  <c r="O2" i="1"/>
  <c r="D3" i="1"/>
  <c r="E3" i="1"/>
  <c r="F3" i="1"/>
  <c r="I3" i="1"/>
  <c r="J3" i="1"/>
  <c r="K3" i="1"/>
  <c r="L3" i="1"/>
  <c r="N3" i="1"/>
  <c r="O3" i="1"/>
  <c r="D4" i="1"/>
  <c r="E4" i="1"/>
  <c r="F4" i="1"/>
  <c r="I4" i="1"/>
  <c r="J4" i="1"/>
  <c r="K4" i="1"/>
  <c r="L4" i="1"/>
  <c r="N4" i="1"/>
  <c r="O4" i="1"/>
  <c r="D5" i="1"/>
  <c r="E5" i="1"/>
  <c r="F5" i="1"/>
  <c r="I5" i="1"/>
  <c r="J5" i="1"/>
  <c r="K5" i="1"/>
  <c r="L5" i="1"/>
  <c r="N5" i="1"/>
  <c r="O5" i="1"/>
  <c r="D6" i="1"/>
  <c r="E6" i="1"/>
  <c r="F6" i="1"/>
  <c r="I6" i="1"/>
  <c r="J6" i="1"/>
  <c r="K6" i="1"/>
  <c r="L6" i="1"/>
  <c r="N6" i="1"/>
  <c r="O6" i="1"/>
  <c r="D7" i="1"/>
  <c r="E7" i="1"/>
  <c r="F7" i="1"/>
  <c r="I7" i="1"/>
  <c r="J7" i="1"/>
  <c r="K7" i="1"/>
  <c r="L7" i="1"/>
  <c r="N7" i="1"/>
  <c r="O7" i="1"/>
  <c r="D8" i="1"/>
  <c r="E8" i="1"/>
  <c r="F8" i="1"/>
  <c r="I8" i="1"/>
  <c r="J8" i="1"/>
  <c r="K8" i="1"/>
  <c r="L8" i="1"/>
  <c r="N8" i="1"/>
  <c r="O8" i="1"/>
  <c r="D9" i="1"/>
  <c r="E9" i="1"/>
  <c r="F9" i="1"/>
  <c r="K9" i="1"/>
  <c r="L9" i="1"/>
  <c r="N9" i="1"/>
  <c r="O9" i="1"/>
  <c r="D10" i="1"/>
  <c r="E10" i="1"/>
  <c r="F10" i="1"/>
  <c r="K10" i="1"/>
  <c r="L10" i="1"/>
  <c r="N10" i="1"/>
  <c r="O10" i="1"/>
  <c r="D11" i="1"/>
  <c r="E11" i="1"/>
  <c r="F11" i="1"/>
  <c r="K11" i="1"/>
  <c r="L11" i="1"/>
  <c r="N11" i="1"/>
  <c r="O11" i="1"/>
  <c r="D12" i="1"/>
  <c r="E12" i="1"/>
  <c r="F12" i="1"/>
  <c r="K12" i="1"/>
  <c r="L12" i="1"/>
  <c r="N12" i="1"/>
  <c r="O12" i="1"/>
  <c r="D13" i="1"/>
  <c r="E13" i="1"/>
  <c r="F13" i="1"/>
  <c r="K13" i="1"/>
  <c r="L13" i="1"/>
  <c r="N13" i="1"/>
  <c r="O13" i="1"/>
  <c r="D14" i="1"/>
  <c r="E14" i="1"/>
  <c r="F14" i="1"/>
  <c r="K14" i="1"/>
  <c r="L14" i="1"/>
  <c r="N14" i="1"/>
  <c r="O14" i="1"/>
  <c r="D15" i="1"/>
  <c r="E15" i="1"/>
  <c r="F15" i="1"/>
  <c r="K15" i="1"/>
  <c r="L15" i="1"/>
  <c r="N15" i="1"/>
  <c r="O15" i="1"/>
  <c r="D16" i="1"/>
  <c r="E16" i="1"/>
  <c r="F16" i="1"/>
  <c r="K16" i="1"/>
  <c r="L16" i="1"/>
  <c r="N16" i="1"/>
  <c r="O16" i="1"/>
  <c r="D17" i="1"/>
  <c r="E17" i="1"/>
  <c r="F17" i="1"/>
  <c r="K17" i="1"/>
  <c r="L17" i="1"/>
  <c r="N17" i="1"/>
  <c r="O17" i="1"/>
  <c r="D18" i="1"/>
  <c r="E18" i="1"/>
  <c r="F18" i="1"/>
  <c r="K18" i="1"/>
  <c r="L18" i="1"/>
  <c r="N18" i="1"/>
  <c r="O18" i="1"/>
  <c r="N19" i="1"/>
  <c r="O19" i="1"/>
  <c r="L21" i="1"/>
  <c r="L22" i="1"/>
</calcChain>
</file>

<file path=xl/sharedStrings.xml><?xml version="1.0" encoding="utf-8"?>
<sst xmlns="http://schemas.openxmlformats.org/spreadsheetml/2006/main" count="17" uniqueCount="13">
  <si>
    <t>Daily Vol</t>
  </si>
  <si>
    <t>Days</t>
  </si>
  <si>
    <t>Monthly Vol</t>
  </si>
  <si>
    <t>Value</t>
  </si>
  <si>
    <t>Total Value</t>
  </si>
  <si>
    <t>Total MMBtu</t>
  </si>
  <si>
    <t>Price</t>
  </si>
  <si>
    <t>Discount Rate</t>
  </si>
  <si>
    <t>PV Value</t>
  </si>
  <si>
    <t>PV MMBtu</t>
  </si>
  <si>
    <t>1-Year Swap</t>
  </si>
  <si>
    <t>17-Mon Swap</t>
  </si>
  <si>
    <t>I sold him 5.94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</si>
</sst>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6" formatCode="#,##0.000"/>
    <numFmt numFmtId="167" formatCode="#,##0.0000"/>
    <numFmt numFmtId="173" formatCode="0.00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2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7" fontId="0" fillId="0" borderId="0" xfId="0" applyNumberFormat="1"/>
    <xf numFmtId="17" fontId="0" fillId="0" borderId="0" xfId="0" applyNumberFormat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2" fillId="2" borderId="1" xfId="0" applyFont="1" applyFill="1" applyBorder="1"/>
    <xf numFmtId="173" fontId="2" fillId="2" borderId="1" xfId="0" applyNumberFormat="1" applyFont="1" applyFill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="75" workbookViewId="0">
      <selection activeCell="O22" sqref="O22"/>
    </sheetView>
  </sheetViews>
  <sheetFormatPr defaultRowHeight="13.2" x14ac:dyDescent="0.25"/>
  <cols>
    <col min="1" max="1" width="7.109375" style="1" bestFit="1" customWidth="1"/>
    <col min="2" max="2" width="6.88671875" bestFit="1" customWidth="1"/>
    <col min="3" max="4" width="6.44140625" bestFit="1" customWidth="1"/>
    <col min="5" max="5" width="9.44140625" bestFit="1" customWidth="1"/>
    <col min="7" max="7" width="6.88671875" bestFit="1" customWidth="1"/>
    <col min="8" max="8" width="6.44140625" customWidth="1"/>
    <col min="9" max="9" width="9.44140625" bestFit="1" customWidth="1"/>
    <col min="10" max="10" width="7.5546875" bestFit="1" customWidth="1"/>
    <col min="11" max="11" width="14.44140625" bestFit="1" customWidth="1"/>
    <col min="12" max="12" width="14.88671875" bestFit="1" customWidth="1"/>
    <col min="13" max="14" width="10.44140625" bestFit="1" customWidth="1"/>
    <col min="15" max="15" width="12.33203125" bestFit="1" customWidth="1"/>
  </cols>
  <sheetData>
    <row r="1" spans="1:15" s="3" customFormat="1" ht="26.4" x14ac:dyDescent="0.25">
      <c r="A1" s="2"/>
      <c r="B1" s="12" t="s">
        <v>6</v>
      </c>
      <c r="C1" s="12" t="s">
        <v>0</v>
      </c>
      <c r="D1" s="12" t="s">
        <v>1</v>
      </c>
      <c r="E1" s="12" t="s">
        <v>2</v>
      </c>
      <c r="F1" s="12" t="s">
        <v>3</v>
      </c>
      <c r="G1" s="12" t="s">
        <v>6</v>
      </c>
      <c r="H1" s="12" t="s">
        <v>0</v>
      </c>
      <c r="I1" s="12" t="s">
        <v>2</v>
      </c>
      <c r="J1" s="12" t="s">
        <v>3</v>
      </c>
      <c r="K1" s="12" t="s">
        <v>4</v>
      </c>
      <c r="L1" s="12" t="s">
        <v>5</v>
      </c>
      <c r="M1" s="12" t="s">
        <v>7</v>
      </c>
      <c r="N1" s="12" t="s">
        <v>8</v>
      </c>
      <c r="O1" s="12" t="s">
        <v>9</v>
      </c>
    </row>
    <row r="2" spans="1:15" x14ac:dyDescent="0.25">
      <c r="A2" s="1">
        <v>37043</v>
      </c>
      <c r="B2" s="9">
        <v>4.58</v>
      </c>
      <c r="C2" s="4">
        <v>2000</v>
      </c>
      <c r="D2" s="4">
        <f t="shared" ref="D2:D18" si="0">DAY(EOMONTH(A2,0))</f>
        <v>30</v>
      </c>
      <c r="E2" s="4">
        <f>C2*D2</f>
        <v>60000</v>
      </c>
      <c r="F2" s="4">
        <f>B2*E2</f>
        <v>274800</v>
      </c>
      <c r="G2" s="5">
        <v>7.76</v>
      </c>
      <c r="H2" s="4">
        <v>2000</v>
      </c>
      <c r="I2" s="4">
        <f t="shared" ref="I2:I8" si="1">H2*D2</f>
        <v>60000</v>
      </c>
      <c r="J2" s="4">
        <f>I2*G2</f>
        <v>465600</v>
      </c>
      <c r="K2" s="4">
        <f>F2+J2</f>
        <v>740400</v>
      </c>
      <c r="L2" s="4">
        <f t="shared" ref="L2:L18" si="2">E2+I2</f>
        <v>120000</v>
      </c>
      <c r="M2" s="6">
        <v>0.99180612988544803</v>
      </c>
      <c r="N2" s="4">
        <f>K2*M2</f>
        <v>734333.25856718572</v>
      </c>
      <c r="O2" s="4">
        <f>L2*M2</f>
        <v>119016.73558625377</v>
      </c>
    </row>
    <row r="3" spans="1:15" x14ac:dyDescent="0.25">
      <c r="A3" s="1">
        <v>37073</v>
      </c>
      <c r="B3" s="9">
        <v>4.49</v>
      </c>
      <c r="C3" s="4">
        <v>2000</v>
      </c>
      <c r="D3" s="4">
        <f t="shared" si="0"/>
        <v>31</v>
      </c>
      <c r="E3" s="4">
        <f t="shared" ref="E3:E13" si="3">C3*D3</f>
        <v>62000</v>
      </c>
      <c r="F3" s="4">
        <f t="shared" ref="F3:F18" si="4">B3*E3</f>
        <v>278380</v>
      </c>
      <c r="G3" s="5">
        <v>7.76</v>
      </c>
      <c r="H3" s="4">
        <v>2000</v>
      </c>
      <c r="I3" s="4">
        <f t="shared" si="1"/>
        <v>62000</v>
      </c>
      <c r="J3" s="4">
        <f t="shared" ref="J3:J8" si="5">I3*G3</f>
        <v>481120</v>
      </c>
      <c r="K3" s="4">
        <f t="shared" ref="K3:K18" si="6">F3+J3</f>
        <v>759500</v>
      </c>
      <c r="L3" s="4">
        <f t="shared" si="2"/>
        <v>124000</v>
      </c>
      <c r="M3" s="6">
        <v>0.98842550191195599</v>
      </c>
      <c r="N3" s="4">
        <f t="shared" ref="N3:N18" si="7">K3*M3</f>
        <v>750709.16870213056</v>
      </c>
      <c r="O3" s="4">
        <f t="shared" ref="O3:O18" si="8">L3*M3</f>
        <v>122564.76223708254</v>
      </c>
    </row>
    <row r="4" spans="1:15" x14ac:dyDescent="0.25">
      <c r="A4" s="1">
        <v>37104</v>
      </c>
      <c r="B4" s="9">
        <v>4.55</v>
      </c>
      <c r="C4" s="4">
        <v>2000</v>
      </c>
      <c r="D4" s="4">
        <f t="shared" si="0"/>
        <v>31</v>
      </c>
      <c r="E4" s="4">
        <f t="shared" si="3"/>
        <v>62000</v>
      </c>
      <c r="F4" s="4">
        <f t="shared" si="4"/>
        <v>282100</v>
      </c>
      <c r="G4" s="5">
        <v>7.76</v>
      </c>
      <c r="H4" s="4">
        <v>2000</v>
      </c>
      <c r="I4" s="4">
        <f t="shared" si="1"/>
        <v>62000</v>
      </c>
      <c r="J4" s="4">
        <f t="shared" si="5"/>
        <v>481120</v>
      </c>
      <c r="K4" s="4">
        <f t="shared" si="6"/>
        <v>763220</v>
      </c>
      <c r="L4" s="4">
        <f t="shared" si="2"/>
        <v>124000</v>
      </c>
      <c r="M4" s="6">
        <v>0.98504152924531796</v>
      </c>
      <c r="N4" s="4">
        <f t="shared" si="7"/>
        <v>751803.39595061156</v>
      </c>
      <c r="O4" s="4">
        <f t="shared" si="8"/>
        <v>122145.14962641943</v>
      </c>
    </row>
    <row r="5" spans="1:15" x14ac:dyDescent="0.25">
      <c r="A5" s="1">
        <v>37135</v>
      </c>
      <c r="B5" s="9">
        <v>4.5650000000000004</v>
      </c>
      <c r="C5" s="4">
        <v>2000</v>
      </c>
      <c r="D5" s="4">
        <f t="shared" si="0"/>
        <v>30</v>
      </c>
      <c r="E5" s="4">
        <f t="shared" si="3"/>
        <v>60000</v>
      </c>
      <c r="F5" s="4">
        <f t="shared" si="4"/>
        <v>273900</v>
      </c>
      <c r="G5" s="5">
        <v>7.76</v>
      </c>
      <c r="H5" s="4">
        <v>2000</v>
      </c>
      <c r="I5" s="4">
        <f t="shared" si="1"/>
        <v>60000</v>
      </c>
      <c r="J5" s="4">
        <f t="shared" si="5"/>
        <v>465600</v>
      </c>
      <c r="K5" s="4">
        <f t="shared" si="6"/>
        <v>739500</v>
      </c>
      <c r="L5" s="4">
        <f t="shared" si="2"/>
        <v>120000</v>
      </c>
      <c r="M5" s="6">
        <v>0.981797146231561</v>
      </c>
      <c r="N5" s="4">
        <f t="shared" si="7"/>
        <v>726038.98963823938</v>
      </c>
      <c r="O5" s="4">
        <f t="shared" si="8"/>
        <v>117815.65754778733</v>
      </c>
    </row>
    <row r="6" spans="1:15" x14ac:dyDescent="0.25">
      <c r="A6" s="1">
        <v>37165</v>
      </c>
      <c r="B6" s="9">
        <v>5.15</v>
      </c>
      <c r="C6" s="4">
        <v>2000</v>
      </c>
      <c r="D6" s="4">
        <f t="shared" si="0"/>
        <v>31</v>
      </c>
      <c r="E6" s="4">
        <f t="shared" si="3"/>
        <v>62000</v>
      </c>
      <c r="F6" s="4">
        <f t="shared" si="4"/>
        <v>319300</v>
      </c>
      <c r="G6" s="5">
        <v>7.76</v>
      </c>
      <c r="H6" s="4">
        <v>2000</v>
      </c>
      <c r="I6" s="4">
        <f t="shared" si="1"/>
        <v>62000</v>
      </c>
      <c r="J6" s="4">
        <f t="shared" si="5"/>
        <v>481120</v>
      </c>
      <c r="K6" s="4">
        <f t="shared" si="6"/>
        <v>800420</v>
      </c>
      <c r="L6" s="4">
        <f t="shared" si="2"/>
        <v>124000</v>
      </c>
      <c r="M6" s="6">
        <v>0.97845746624246399</v>
      </c>
      <c r="N6" s="4">
        <f t="shared" si="7"/>
        <v>783176.925129793</v>
      </c>
      <c r="O6" s="4">
        <f t="shared" si="8"/>
        <v>121328.72581406553</v>
      </c>
    </row>
    <row r="7" spans="1:15" x14ac:dyDescent="0.25">
      <c r="A7" s="1">
        <v>37196</v>
      </c>
      <c r="B7" s="9">
        <v>6.97</v>
      </c>
      <c r="C7" s="4">
        <v>2000</v>
      </c>
      <c r="D7" s="4">
        <f t="shared" si="0"/>
        <v>30</v>
      </c>
      <c r="E7" s="4">
        <f t="shared" si="3"/>
        <v>60000</v>
      </c>
      <c r="F7" s="4">
        <f t="shared" si="4"/>
        <v>418200</v>
      </c>
      <c r="G7" s="5">
        <v>7.76</v>
      </c>
      <c r="H7" s="4">
        <v>2000</v>
      </c>
      <c r="I7" s="4">
        <f t="shared" si="1"/>
        <v>60000</v>
      </c>
      <c r="J7" s="4">
        <f t="shared" si="5"/>
        <v>465600</v>
      </c>
      <c r="K7" s="4">
        <f t="shared" si="6"/>
        <v>883800</v>
      </c>
      <c r="L7" s="4">
        <f t="shared" si="2"/>
        <v>120000</v>
      </c>
      <c r="M7" s="6">
        <v>0.97520808420202398</v>
      </c>
      <c r="N7" s="4">
        <f t="shared" si="7"/>
        <v>861888.90481774881</v>
      </c>
      <c r="O7" s="4">
        <f t="shared" si="8"/>
        <v>117024.97010424288</v>
      </c>
    </row>
    <row r="8" spans="1:15" x14ac:dyDescent="0.25">
      <c r="A8" s="1">
        <v>37226</v>
      </c>
      <c r="B8" s="9">
        <v>9.43</v>
      </c>
      <c r="C8" s="4">
        <v>2000</v>
      </c>
      <c r="D8" s="4">
        <f t="shared" si="0"/>
        <v>31</v>
      </c>
      <c r="E8" s="4">
        <f t="shared" si="3"/>
        <v>62000</v>
      </c>
      <c r="F8" s="4">
        <f t="shared" si="4"/>
        <v>584660</v>
      </c>
      <c r="G8" s="5">
        <v>7.76</v>
      </c>
      <c r="H8" s="4">
        <v>2000</v>
      </c>
      <c r="I8" s="4">
        <f t="shared" si="1"/>
        <v>62000</v>
      </c>
      <c r="J8" s="4">
        <f t="shared" si="5"/>
        <v>481120</v>
      </c>
      <c r="K8" s="4">
        <f t="shared" si="6"/>
        <v>1065780</v>
      </c>
      <c r="L8" s="4">
        <f t="shared" si="2"/>
        <v>124000</v>
      </c>
      <c r="M8" s="6">
        <v>0.97187002141294898</v>
      </c>
      <c r="N8" s="4">
        <f t="shared" si="7"/>
        <v>1035799.6314214928</v>
      </c>
      <c r="O8" s="4">
        <f t="shared" si="8"/>
        <v>120511.88265520567</v>
      </c>
    </row>
    <row r="9" spans="1:15" x14ac:dyDescent="0.25">
      <c r="A9" s="1">
        <v>37257</v>
      </c>
      <c r="B9" s="9">
        <v>9.6300000000000008</v>
      </c>
      <c r="C9" s="4">
        <v>4000</v>
      </c>
      <c r="D9" s="4">
        <f t="shared" si="0"/>
        <v>31</v>
      </c>
      <c r="E9" s="4">
        <f t="shared" si="3"/>
        <v>124000</v>
      </c>
      <c r="F9" s="4">
        <f t="shared" si="4"/>
        <v>1194120</v>
      </c>
      <c r="G9" s="5"/>
      <c r="H9" s="5"/>
      <c r="I9" s="5"/>
      <c r="J9" s="5"/>
      <c r="K9" s="4">
        <f t="shared" si="6"/>
        <v>1194120</v>
      </c>
      <c r="L9" s="4">
        <f t="shared" si="2"/>
        <v>124000</v>
      </c>
      <c r="M9" s="6">
        <v>0.96844521372341497</v>
      </c>
      <c r="N9" s="4">
        <f t="shared" si="7"/>
        <v>1156439.7986114044</v>
      </c>
      <c r="O9" s="4">
        <f t="shared" si="8"/>
        <v>120087.20650170346</v>
      </c>
    </row>
    <row r="10" spans="1:15" x14ac:dyDescent="0.25">
      <c r="A10" s="1">
        <v>37288</v>
      </c>
      <c r="B10" s="9">
        <v>6.9</v>
      </c>
      <c r="C10" s="4">
        <v>4000</v>
      </c>
      <c r="D10" s="4">
        <f t="shared" si="0"/>
        <v>28</v>
      </c>
      <c r="E10" s="4">
        <f t="shared" si="3"/>
        <v>112000</v>
      </c>
      <c r="F10" s="4">
        <f t="shared" si="4"/>
        <v>772800</v>
      </c>
      <c r="G10" s="5"/>
      <c r="H10" s="5"/>
      <c r="I10" s="5"/>
      <c r="J10" s="5"/>
      <c r="K10" s="4">
        <f t="shared" si="6"/>
        <v>772800</v>
      </c>
      <c r="L10" s="4">
        <f t="shared" si="2"/>
        <v>112000</v>
      </c>
      <c r="M10" s="6">
        <v>0.96517745150812995</v>
      </c>
      <c r="N10" s="4">
        <f t="shared" si="7"/>
        <v>745889.13452548278</v>
      </c>
      <c r="O10" s="4">
        <f t="shared" si="8"/>
        <v>108099.87456891056</v>
      </c>
    </row>
    <row r="11" spans="1:15" x14ac:dyDescent="0.25">
      <c r="A11" s="1">
        <v>37316</v>
      </c>
      <c r="B11" s="9">
        <v>5.51</v>
      </c>
      <c r="C11" s="4">
        <v>4000</v>
      </c>
      <c r="D11" s="4">
        <f t="shared" si="0"/>
        <v>31</v>
      </c>
      <c r="E11" s="4">
        <f t="shared" si="3"/>
        <v>124000</v>
      </c>
      <c r="F11" s="4">
        <f t="shared" si="4"/>
        <v>683240</v>
      </c>
      <c r="G11" s="5"/>
      <c r="H11" s="5"/>
      <c r="I11" s="5"/>
      <c r="J11" s="5"/>
      <c r="K11" s="4">
        <f t="shared" si="6"/>
        <v>683240</v>
      </c>
      <c r="L11" s="4">
        <f t="shared" si="2"/>
        <v>124000</v>
      </c>
      <c r="M11" s="6">
        <v>0.961576203349088</v>
      </c>
      <c r="N11" s="4">
        <f t="shared" si="7"/>
        <v>656987.32517623086</v>
      </c>
      <c r="O11" s="4">
        <f t="shared" si="8"/>
        <v>119235.44921528691</v>
      </c>
    </row>
    <row r="12" spans="1:15" x14ac:dyDescent="0.25">
      <c r="A12" s="1">
        <v>37347</v>
      </c>
      <c r="B12" s="9">
        <v>4.4800000000000004</v>
      </c>
      <c r="C12" s="4">
        <v>4000</v>
      </c>
      <c r="D12" s="4">
        <f t="shared" si="0"/>
        <v>30</v>
      </c>
      <c r="E12" s="4">
        <f t="shared" si="3"/>
        <v>120000</v>
      </c>
      <c r="F12" s="4">
        <f t="shared" si="4"/>
        <v>537600</v>
      </c>
      <c r="G12" s="5"/>
      <c r="H12" s="5"/>
      <c r="I12" s="5"/>
      <c r="J12" s="5"/>
      <c r="K12" s="4">
        <f t="shared" si="6"/>
        <v>537600</v>
      </c>
      <c r="L12" s="4">
        <f t="shared" si="2"/>
        <v>120000</v>
      </c>
      <c r="M12" s="6">
        <v>0.95801857630180398</v>
      </c>
      <c r="N12" s="4">
        <f t="shared" si="7"/>
        <v>515030.78661984979</v>
      </c>
      <c r="O12" s="4">
        <f t="shared" si="8"/>
        <v>114962.22915621648</v>
      </c>
    </row>
    <row r="13" spans="1:15" x14ac:dyDescent="0.25">
      <c r="A13" s="1">
        <v>37377</v>
      </c>
      <c r="B13" s="9">
        <v>4.3899999999999997</v>
      </c>
      <c r="C13" s="4">
        <v>4000</v>
      </c>
      <c r="D13" s="4">
        <f t="shared" si="0"/>
        <v>31</v>
      </c>
      <c r="E13" s="4">
        <f t="shared" si="3"/>
        <v>124000</v>
      </c>
      <c r="F13" s="4">
        <f t="shared" si="4"/>
        <v>544360</v>
      </c>
      <c r="G13" s="5"/>
      <c r="H13" s="5"/>
      <c r="I13" s="5"/>
      <c r="J13" s="5"/>
      <c r="K13" s="4">
        <f t="shared" si="6"/>
        <v>544360</v>
      </c>
      <c r="L13" s="4">
        <f t="shared" si="2"/>
        <v>124000</v>
      </c>
      <c r="M13" s="6">
        <v>0.95432089595927405</v>
      </c>
      <c r="N13" s="4">
        <f t="shared" si="7"/>
        <v>519494.12292439042</v>
      </c>
      <c r="O13" s="4">
        <f t="shared" si="8"/>
        <v>118335.79109894998</v>
      </c>
    </row>
    <row r="14" spans="1:15" x14ac:dyDescent="0.25">
      <c r="A14" s="1">
        <v>37408</v>
      </c>
      <c r="B14" s="10">
        <v>4.43</v>
      </c>
      <c r="C14" s="4">
        <v>4000</v>
      </c>
      <c r="D14" s="4">
        <f t="shared" si="0"/>
        <v>30</v>
      </c>
      <c r="E14" s="4">
        <f>C14*D14</f>
        <v>120000</v>
      </c>
      <c r="F14" s="4">
        <f t="shared" si="4"/>
        <v>531600</v>
      </c>
      <c r="G14" s="5"/>
      <c r="H14" s="5"/>
      <c r="I14" s="5"/>
      <c r="J14" s="5"/>
      <c r="K14" s="4">
        <f t="shared" si="6"/>
        <v>531600</v>
      </c>
      <c r="L14" s="4">
        <f t="shared" si="2"/>
        <v>120000</v>
      </c>
      <c r="M14" s="6">
        <v>0.95069015749785901</v>
      </c>
      <c r="N14" s="4">
        <f t="shared" si="7"/>
        <v>505386.88772586186</v>
      </c>
      <c r="O14" s="4">
        <f t="shared" si="8"/>
        <v>114082.81889974308</v>
      </c>
    </row>
    <row r="15" spans="1:15" x14ac:dyDescent="0.25">
      <c r="A15" s="1">
        <v>37438</v>
      </c>
      <c r="B15" s="10">
        <v>4.47</v>
      </c>
      <c r="C15" s="4">
        <v>4000</v>
      </c>
      <c r="D15" s="4">
        <f t="shared" si="0"/>
        <v>31</v>
      </c>
      <c r="E15" s="4">
        <f>C15*D15</f>
        <v>124000</v>
      </c>
      <c r="F15" s="4">
        <f t="shared" si="4"/>
        <v>554280</v>
      </c>
      <c r="G15" s="5"/>
      <c r="H15" s="5"/>
      <c r="I15" s="5"/>
      <c r="J15" s="5"/>
      <c r="K15" s="4">
        <f t="shared" si="6"/>
        <v>554280</v>
      </c>
      <c r="L15" s="4">
        <f t="shared" si="2"/>
        <v>124000</v>
      </c>
      <c r="M15" s="6">
        <v>0.94688371224601398</v>
      </c>
      <c r="N15" s="4">
        <f t="shared" si="7"/>
        <v>524838.70402372058</v>
      </c>
      <c r="O15" s="4">
        <f t="shared" si="8"/>
        <v>117413.58031850573</v>
      </c>
    </row>
    <row r="16" spans="1:15" x14ac:dyDescent="0.25">
      <c r="A16" s="1">
        <v>37469</v>
      </c>
      <c r="B16" s="10">
        <v>4.49</v>
      </c>
      <c r="C16" s="4">
        <v>4000</v>
      </c>
      <c r="D16" s="4">
        <f t="shared" si="0"/>
        <v>31</v>
      </c>
      <c r="E16" s="4">
        <f>C16*D16</f>
        <v>124000</v>
      </c>
      <c r="F16" s="4">
        <f t="shared" si="4"/>
        <v>556760</v>
      </c>
      <c r="K16" s="4">
        <f t="shared" si="6"/>
        <v>556760</v>
      </c>
      <c r="L16" s="4">
        <f t="shared" si="2"/>
        <v>124000</v>
      </c>
      <c r="M16" s="6">
        <v>0.94294983239807995</v>
      </c>
      <c r="N16" s="4">
        <f t="shared" si="7"/>
        <v>524996.74868595495</v>
      </c>
      <c r="O16" s="4">
        <f t="shared" si="8"/>
        <v>116925.77921736191</v>
      </c>
    </row>
    <row r="17" spans="1:15" x14ac:dyDescent="0.25">
      <c r="A17" s="1">
        <v>37500</v>
      </c>
      <c r="B17" s="10">
        <v>4.5</v>
      </c>
      <c r="C17" s="4">
        <v>4000</v>
      </c>
      <c r="D17" s="4">
        <f t="shared" si="0"/>
        <v>30</v>
      </c>
      <c r="E17" s="4">
        <f>C17*D17</f>
        <v>120000</v>
      </c>
      <c r="F17" s="4">
        <f t="shared" si="4"/>
        <v>540000</v>
      </c>
      <c r="K17" s="4">
        <f t="shared" si="6"/>
        <v>540000</v>
      </c>
      <c r="L17" s="4">
        <f t="shared" si="2"/>
        <v>120000</v>
      </c>
      <c r="M17" s="6">
        <v>0.93908114082615501</v>
      </c>
      <c r="N17" s="4">
        <f t="shared" si="7"/>
        <v>507103.81604612368</v>
      </c>
      <c r="O17" s="4">
        <f t="shared" si="8"/>
        <v>112689.7368991386</v>
      </c>
    </row>
    <row r="18" spans="1:15" ht="13.8" thickBot="1" x14ac:dyDescent="0.3">
      <c r="A18" s="1">
        <v>37530</v>
      </c>
      <c r="B18" s="10">
        <v>4.51</v>
      </c>
      <c r="C18" s="4">
        <v>4000</v>
      </c>
      <c r="D18" s="4">
        <f t="shared" si="0"/>
        <v>31</v>
      </c>
      <c r="E18" s="4">
        <f>C18*D18</f>
        <v>124000</v>
      </c>
      <c r="F18" s="4">
        <f t="shared" si="4"/>
        <v>559240</v>
      </c>
      <c r="K18" s="4">
        <f t="shared" si="6"/>
        <v>559240</v>
      </c>
      <c r="L18" s="4">
        <f t="shared" si="2"/>
        <v>124000</v>
      </c>
      <c r="M18" s="6">
        <v>0.93505018541768803</v>
      </c>
      <c r="N18" s="11">
        <f t="shared" si="7"/>
        <v>522917.46569298784</v>
      </c>
      <c r="O18" s="11">
        <f t="shared" si="8"/>
        <v>115946.22299179331</v>
      </c>
    </row>
    <row r="19" spans="1:15" ht="13.8" thickTop="1" x14ac:dyDescent="0.25">
      <c r="N19" s="4">
        <f>SUM(N2:N18)</f>
        <v>11822835.064259209</v>
      </c>
      <c r="O19" s="4">
        <f>SUM(O2:O18)</f>
        <v>1998186.5724386671</v>
      </c>
    </row>
    <row r="21" spans="1:15" x14ac:dyDescent="0.25">
      <c r="K21" s="7" t="s">
        <v>10</v>
      </c>
      <c r="L21" s="8">
        <f>SUM(N2:N13)/SUM(O2:O13)</f>
        <v>6.5001805750624584</v>
      </c>
    </row>
    <row r="22" spans="1:15" x14ac:dyDescent="0.25">
      <c r="K22" s="7" t="s">
        <v>11</v>
      </c>
      <c r="L22" s="8">
        <f>N19/O19</f>
        <v>5.9167823602328316</v>
      </c>
    </row>
    <row r="25" spans="1:15" ht="30" x14ac:dyDescent="0.5">
      <c r="K25" s="13" t="s">
        <v>12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dfuller</dc:creator>
  <cp:lastModifiedBy>Havlíček Jan</cp:lastModifiedBy>
  <dcterms:created xsi:type="dcterms:W3CDTF">2001-05-15T15:29:13Z</dcterms:created>
  <dcterms:modified xsi:type="dcterms:W3CDTF">2023-09-10T11:35:39Z</dcterms:modified>
</cp:coreProperties>
</file>