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23412" windowHeight="14952"/>
  </bookViews>
  <sheets>
    <sheet name="Sheet1" sheetId="1" r:id="rId1"/>
  </sheets>
  <definedNames>
    <definedName name="ZA0" localSheetId="0">"Crystal Ball Data : Ver. 5.1"</definedName>
    <definedName name="ZA0A" localSheetId="0">0+0</definedName>
    <definedName name="ZA0C" localSheetId="0">0+0</definedName>
    <definedName name="ZA0D" localSheetId="0">0+0</definedName>
    <definedName name="ZA0F" localSheetId="0">1+110</definedName>
    <definedName name="ZA0T" localSheetId="0">112131456+0</definedName>
    <definedName name="_ZF110" localSheetId="0">Sheet1!$Z$76+"Y76"+""+17185+801+475+217+312+502+771+4+3+"-"+"+"+2.6+50+2+4+95+0.0814706192872146+5</definedName>
  </definedNames>
  <calcPr calcId="92512"/>
</workbook>
</file>

<file path=xl/calcChain.xml><?xml version="1.0" encoding="utf-8"?>
<calcChain xmlns="http://schemas.openxmlformats.org/spreadsheetml/2006/main">
  <c r="D4" i="1" l="1"/>
  <c r="E9" i="1"/>
  <c r="K9" i="1"/>
  <c r="F13" i="1"/>
  <c r="H13" i="1"/>
  <c r="J13" i="1"/>
  <c r="N13" i="1"/>
  <c r="O13" i="1"/>
  <c r="P13" i="1"/>
  <c r="R13" i="1"/>
  <c r="U13" i="1"/>
  <c r="V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F14" i="1"/>
  <c r="H14" i="1"/>
  <c r="I14" i="1"/>
  <c r="J14" i="1"/>
  <c r="K14" i="1"/>
  <c r="M14" i="1"/>
  <c r="N14" i="1"/>
  <c r="O14" i="1"/>
  <c r="P14" i="1"/>
  <c r="R14" i="1"/>
  <c r="S14" i="1"/>
  <c r="U14" i="1"/>
  <c r="V14" i="1"/>
  <c r="W14" i="1"/>
  <c r="X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F15" i="1"/>
  <c r="H15" i="1"/>
  <c r="I15" i="1"/>
  <c r="J15" i="1"/>
  <c r="K15" i="1"/>
  <c r="N15" i="1"/>
  <c r="O15" i="1"/>
  <c r="P15" i="1"/>
  <c r="R15" i="1"/>
  <c r="S15" i="1"/>
  <c r="U15" i="1"/>
  <c r="V15" i="1"/>
  <c r="W15" i="1"/>
  <c r="X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F16" i="1"/>
  <c r="H16" i="1"/>
  <c r="I16" i="1"/>
  <c r="J16" i="1"/>
  <c r="K16" i="1"/>
  <c r="N16" i="1"/>
  <c r="O16" i="1"/>
  <c r="P16" i="1"/>
  <c r="R16" i="1"/>
  <c r="S16" i="1"/>
  <c r="U16" i="1"/>
  <c r="V16" i="1"/>
  <c r="W16" i="1"/>
  <c r="X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7" i="1"/>
  <c r="H17" i="1"/>
  <c r="I17" i="1"/>
  <c r="J17" i="1"/>
  <c r="K17" i="1"/>
  <c r="N17" i="1"/>
  <c r="O17" i="1"/>
  <c r="P17" i="1"/>
  <c r="R17" i="1"/>
  <c r="S17" i="1"/>
  <c r="U17" i="1"/>
  <c r="V17" i="1"/>
  <c r="W17" i="1"/>
  <c r="X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F18" i="1"/>
  <c r="H18" i="1"/>
  <c r="I18" i="1"/>
  <c r="J18" i="1"/>
  <c r="K18" i="1"/>
  <c r="N18" i="1"/>
  <c r="O18" i="1"/>
  <c r="P18" i="1"/>
  <c r="R18" i="1"/>
  <c r="S18" i="1"/>
  <c r="U18" i="1"/>
  <c r="V18" i="1"/>
  <c r="W18" i="1"/>
  <c r="X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F19" i="1"/>
  <c r="H19" i="1"/>
  <c r="I19" i="1"/>
  <c r="J19" i="1"/>
  <c r="K19" i="1"/>
  <c r="N19" i="1"/>
  <c r="O19" i="1"/>
  <c r="P19" i="1"/>
  <c r="R19" i="1"/>
  <c r="S19" i="1"/>
  <c r="U19" i="1"/>
  <c r="V19" i="1"/>
  <c r="W19" i="1"/>
  <c r="X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F20" i="1"/>
  <c r="H20" i="1"/>
  <c r="I20" i="1"/>
  <c r="J20" i="1"/>
  <c r="K20" i="1"/>
  <c r="N20" i="1"/>
  <c r="O20" i="1"/>
  <c r="P20" i="1"/>
  <c r="R20" i="1"/>
  <c r="S20" i="1"/>
  <c r="U20" i="1"/>
  <c r="V20" i="1"/>
  <c r="W20" i="1"/>
  <c r="X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F21" i="1"/>
  <c r="H21" i="1"/>
  <c r="I21" i="1"/>
  <c r="J21" i="1"/>
  <c r="K21" i="1"/>
  <c r="N21" i="1"/>
  <c r="O21" i="1"/>
  <c r="P21" i="1"/>
  <c r="R21" i="1"/>
  <c r="S21" i="1"/>
  <c r="U21" i="1"/>
  <c r="V21" i="1"/>
  <c r="W21" i="1"/>
  <c r="X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F22" i="1"/>
  <c r="H22" i="1"/>
  <c r="I22" i="1"/>
  <c r="J22" i="1"/>
  <c r="K22" i="1"/>
  <c r="N22" i="1"/>
  <c r="O22" i="1"/>
  <c r="P22" i="1"/>
  <c r="R22" i="1"/>
  <c r="S22" i="1"/>
  <c r="U22" i="1"/>
  <c r="V22" i="1"/>
  <c r="W22" i="1"/>
  <c r="X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F23" i="1"/>
  <c r="H23" i="1"/>
  <c r="I23" i="1"/>
  <c r="J23" i="1"/>
  <c r="K23" i="1"/>
  <c r="N23" i="1"/>
  <c r="O23" i="1"/>
  <c r="P23" i="1"/>
  <c r="R23" i="1"/>
  <c r="S23" i="1"/>
  <c r="U23" i="1"/>
  <c r="V23" i="1"/>
  <c r="W23" i="1"/>
  <c r="X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F24" i="1"/>
  <c r="H24" i="1"/>
  <c r="I24" i="1"/>
  <c r="J24" i="1"/>
  <c r="K24" i="1"/>
  <c r="N24" i="1"/>
  <c r="O24" i="1"/>
  <c r="P24" i="1"/>
  <c r="R24" i="1"/>
  <c r="S24" i="1"/>
  <c r="U24" i="1"/>
  <c r="V24" i="1"/>
  <c r="W24" i="1"/>
  <c r="X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F25" i="1"/>
  <c r="H25" i="1"/>
  <c r="I25" i="1"/>
  <c r="J25" i="1"/>
  <c r="K25" i="1"/>
  <c r="N25" i="1"/>
  <c r="O25" i="1"/>
  <c r="P25" i="1"/>
  <c r="R25" i="1"/>
  <c r="S25" i="1"/>
  <c r="U25" i="1"/>
  <c r="V25" i="1"/>
  <c r="W25" i="1"/>
  <c r="X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F26" i="1"/>
  <c r="H26" i="1"/>
  <c r="I26" i="1"/>
  <c r="J26" i="1"/>
  <c r="K26" i="1"/>
  <c r="N26" i="1"/>
  <c r="O26" i="1"/>
  <c r="P26" i="1"/>
  <c r="R26" i="1"/>
  <c r="S26" i="1"/>
  <c r="U26" i="1"/>
  <c r="V26" i="1"/>
  <c r="W26" i="1"/>
  <c r="X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F27" i="1"/>
  <c r="H27" i="1"/>
  <c r="I27" i="1"/>
  <c r="J27" i="1"/>
  <c r="K27" i="1"/>
  <c r="N27" i="1"/>
  <c r="O27" i="1"/>
  <c r="P27" i="1"/>
  <c r="R27" i="1"/>
  <c r="S27" i="1"/>
  <c r="U27" i="1"/>
  <c r="V27" i="1"/>
  <c r="W27" i="1"/>
  <c r="X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F28" i="1"/>
  <c r="H28" i="1"/>
  <c r="I28" i="1"/>
  <c r="J28" i="1"/>
  <c r="K28" i="1"/>
  <c r="N28" i="1"/>
  <c r="O28" i="1"/>
  <c r="P28" i="1"/>
  <c r="R28" i="1"/>
  <c r="S28" i="1"/>
  <c r="U28" i="1"/>
  <c r="V28" i="1"/>
  <c r="W28" i="1"/>
  <c r="X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F29" i="1"/>
  <c r="H29" i="1"/>
  <c r="I29" i="1"/>
  <c r="J29" i="1"/>
  <c r="K29" i="1"/>
  <c r="N29" i="1"/>
  <c r="O29" i="1"/>
  <c r="P29" i="1"/>
  <c r="R29" i="1"/>
  <c r="S29" i="1"/>
  <c r="U29" i="1"/>
  <c r="V29" i="1"/>
  <c r="W29" i="1"/>
  <c r="X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F30" i="1"/>
  <c r="H30" i="1"/>
  <c r="I30" i="1"/>
  <c r="J30" i="1"/>
  <c r="K30" i="1"/>
  <c r="N30" i="1"/>
  <c r="O30" i="1"/>
  <c r="P30" i="1"/>
  <c r="R30" i="1"/>
  <c r="S30" i="1"/>
  <c r="U30" i="1"/>
  <c r="V30" i="1"/>
  <c r="W30" i="1"/>
  <c r="X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F31" i="1"/>
  <c r="H31" i="1"/>
  <c r="I31" i="1"/>
  <c r="J31" i="1"/>
  <c r="K31" i="1"/>
  <c r="N31" i="1"/>
  <c r="O31" i="1"/>
  <c r="P31" i="1"/>
  <c r="R31" i="1"/>
  <c r="S31" i="1"/>
  <c r="U31" i="1"/>
  <c r="V31" i="1"/>
  <c r="W31" i="1"/>
  <c r="X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F32" i="1"/>
  <c r="H32" i="1"/>
  <c r="I32" i="1"/>
  <c r="J32" i="1"/>
  <c r="K32" i="1"/>
  <c r="N32" i="1"/>
  <c r="O32" i="1"/>
  <c r="P32" i="1"/>
  <c r="R32" i="1"/>
  <c r="S32" i="1"/>
  <c r="U32" i="1"/>
  <c r="V32" i="1"/>
  <c r="W32" i="1"/>
  <c r="X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F33" i="1"/>
  <c r="H33" i="1"/>
  <c r="I33" i="1"/>
  <c r="J33" i="1"/>
  <c r="K33" i="1"/>
  <c r="N33" i="1"/>
  <c r="O33" i="1"/>
  <c r="P33" i="1"/>
  <c r="R33" i="1"/>
  <c r="S33" i="1"/>
  <c r="U33" i="1"/>
  <c r="V33" i="1"/>
  <c r="W33" i="1"/>
  <c r="X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F34" i="1"/>
  <c r="H34" i="1"/>
  <c r="I34" i="1"/>
  <c r="J34" i="1"/>
  <c r="K34" i="1"/>
  <c r="N34" i="1"/>
  <c r="O34" i="1"/>
  <c r="P34" i="1"/>
  <c r="R34" i="1"/>
  <c r="S34" i="1"/>
  <c r="U34" i="1"/>
  <c r="V34" i="1"/>
  <c r="W34" i="1"/>
  <c r="X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F35" i="1"/>
  <c r="H35" i="1"/>
  <c r="I35" i="1"/>
  <c r="J35" i="1"/>
  <c r="K35" i="1"/>
  <c r="N35" i="1"/>
  <c r="O35" i="1"/>
  <c r="P35" i="1"/>
  <c r="R35" i="1"/>
  <c r="S35" i="1"/>
  <c r="U35" i="1"/>
  <c r="V35" i="1"/>
  <c r="W35" i="1"/>
  <c r="X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F36" i="1"/>
  <c r="H36" i="1"/>
  <c r="I36" i="1"/>
  <c r="J36" i="1"/>
  <c r="K36" i="1"/>
  <c r="N36" i="1"/>
  <c r="O36" i="1"/>
  <c r="P36" i="1"/>
  <c r="R36" i="1"/>
  <c r="S36" i="1"/>
  <c r="U36" i="1"/>
  <c r="V36" i="1"/>
  <c r="W36" i="1"/>
  <c r="X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F37" i="1"/>
  <c r="H37" i="1"/>
  <c r="I37" i="1"/>
  <c r="J37" i="1"/>
  <c r="K37" i="1"/>
  <c r="N37" i="1"/>
  <c r="O37" i="1"/>
  <c r="P37" i="1"/>
  <c r="R37" i="1"/>
  <c r="S37" i="1"/>
  <c r="U37" i="1"/>
  <c r="V37" i="1"/>
  <c r="W37" i="1"/>
  <c r="X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F38" i="1"/>
  <c r="H38" i="1"/>
  <c r="I38" i="1"/>
  <c r="J38" i="1"/>
  <c r="K38" i="1"/>
  <c r="N38" i="1"/>
  <c r="O38" i="1"/>
  <c r="P38" i="1"/>
  <c r="R38" i="1"/>
  <c r="S38" i="1"/>
  <c r="U38" i="1"/>
  <c r="V38" i="1"/>
  <c r="W38" i="1"/>
  <c r="X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F39" i="1"/>
  <c r="H39" i="1"/>
  <c r="I39" i="1"/>
  <c r="J39" i="1"/>
  <c r="K39" i="1"/>
  <c r="N39" i="1"/>
  <c r="O39" i="1"/>
  <c r="P39" i="1"/>
  <c r="R39" i="1"/>
  <c r="S39" i="1"/>
  <c r="U39" i="1"/>
  <c r="V39" i="1"/>
  <c r="W39" i="1"/>
  <c r="X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F40" i="1"/>
  <c r="H40" i="1"/>
  <c r="I40" i="1"/>
  <c r="J40" i="1"/>
  <c r="K40" i="1"/>
  <c r="N40" i="1"/>
  <c r="O40" i="1"/>
  <c r="P40" i="1"/>
  <c r="R40" i="1"/>
  <c r="S40" i="1"/>
  <c r="U40" i="1"/>
  <c r="V40" i="1"/>
  <c r="W40" i="1"/>
  <c r="X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F41" i="1"/>
  <c r="H41" i="1"/>
  <c r="I41" i="1"/>
  <c r="J41" i="1"/>
  <c r="K41" i="1"/>
  <c r="N41" i="1"/>
  <c r="O41" i="1"/>
  <c r="P41" i="1"/>
  <c r="R41" i="1"/>
  <c r="S41" i="1"/>
  <c r="U41" i="1"/>
  <c r="V41" i="1"/>
  <c r="W41" i="1"/>
  <c r="X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F42" i="1"/>
  <c r="H42" i="1"/>
  <c r="I42" i="1"/>
  <c r="J42" i="1"/>
  <c r="K42" i="1"/>
  <c r="M42" i="1"/>
  <c r="N42" i="1"/>
  <c r="O42" i="1"/>
  <c r="P42" i="1"/>
  <c r="R42" i="1"/>
  <c r="S42" i="1"/>
  <c r="U42" i="1"/>
  <c r="V42" i="1"/>
  <c r="W42" i="1"/>
  <c r="X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F43" i="1"/>
  <c r="H43" i="1"/>
  <c r="I43" i="1"/>
  <c r="J43" i="1"/>
  <c r="K43" i="1"/>
  <c r="N43" i="1"/>
  <c r="O43" i="1"/>
  <c r="P43" i="1"/>
  <c r="R43" i="1"/>
  <c r="S43" i="1"/>
  <c r="U43" i="1"/>
  <c r="V43" i="1"/>
  <c r="W43" i="1"/>
  <c r="X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F44" i="1"/>
  <c r="H44" i="1"/>
  <c r="I44" i="1"/>
  <c r="J44" i="1"/>
  <c r="K44" i="1"/>
  <c r="N44" i="1"/>
  <c r="O44" i="1"/>
  <c r="P44" i="1"/>
  <c r="R44" i="1"/>
  <c r="S44" i="1"/>
  <c r="U44" i="1"/>
  <c r="V44" i="1"/>
  <c r="W44" i="1"/>
  <c r="X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F45" i="1"/>
  <c r="H45" i="1"/>
  <c r="I45" i="1"/>
  <c r="J45" i="1"/>
  <c r="K45" i="1"/>
  <c r="N45" i="1"/>
  <c r="O45" i="1"/>
  <c r="P45" i="1"/>
  <c r="R45" i="1"/>
  <c r="S45" i="1"/>
  <c r="U45" i="1"/>
  <c r="V45" i="1"/>
  <c r="W45" i="1"/>
  <c r="X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F46" i="1"/>
  <c r="H46" i="1"/>
  <c r="I46" i="1"/>
  <c r="J46" i="1"/>
  <c r="K46" i="1"/>
  <c r="N46" i="1"/>
  <c r="O46" i="1"/>
  <c r="P46" i="1"/>
  <c r="R46" i="1"/>
  <c r="S46" i="1"/>
  <c r="U46" i="1"/>
  <c r="V46" i="1"/>
  <c r="W46" i="1"/>
  <c r="X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F47" i="1"/>
  <c r="H47" i="1"/>
  <c r="I47" i="1"/>
  <c r="J47" i="1"/>
  <c r="K47" i="1"/>
  <c r="N47" i="1"/>
  <c r="O47" i="1"/>
  <c r="P47" i="1"/>
  <c r="R47" i="1"/>
  <c r="S47" i="1"/>
  <c r="U47" i="1"/>
  <c r="V47" i="1"/>
  <c r="W47" i="1"/>
  <c r="X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F48" i="1"/>
  <c r="H48" i="1"/>
  <c r="I48" i="1"/>
  <c r="J48" i="1"/>
  <c r="K48" i="1"/>
  <c r="N48" i="1"/>
  <c r="O48" i="1"/>
  <c r="P48" i="1"/>
  <c r="R48" i="1"/>
  <c r="S48" i="1"/>
  <c r="U48" i="1"/>
  <c r="V48" i="1"/>
  <c r="W48" i="1"/>
  <c r="X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F49" i="1"/>
  <c r="H49" i="1"/>
  <c r="I49" i="1"/>
  <c r="J49" i="1"/>
  <c r="K49" i="1"/>
  <c r="N49" i="1"/>
  <c r="O49" i="1"/>
  <c r="P49" i="1"/>
  <c r="R49" i="1"/>
  <c r="S49" i="1"/>
  <c r="U49" i="1"/>
  <c r="V49" i="1"/>
  <c r="W49" i="1"/>
  <c r="X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F50" i="1"/>
  <c r="H50" i="1"/>
  <c r="I50" i="1"/>
  <c r="J50" i="1"/>
  <c r="K50" i="1"/>
  <c r="N50" i="1"/>
  <c r="O50" i="1"/>
  <c r="P50" i="1"/>
  <c r="R50" i="1"/>
  <c r="S50" i="1"/>
  <c r="U50" i="1"/>
  <c r="V50" i="1"/>
  <c r="W50" i="1"/>
  <c r="X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F51" i="1"/>
  <c r="H51" i="1"/>
  <c r="I51" i="1"/>
  <c r="J51" i="1"/>
  <c r="K51" i="1"/>
  <c r="N51" i="1"/>
  <c r="O51" i="1"/>
  <c r="P51" i="1"/>
  <c r="R51" i="1"/>
  <c r="S51" i="1"/>
  <c r="U51" i="1"/>
  <c r="V51" i="1"/>
  <c r="W51" i="1"/>
  <c r="X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F52" i="1"/>
  <c r="H52" i="1"/>
  <c r="I52" i="1"/>
  <c r="J52" i="1"/>
  <c r="K52" i="1"/>
  <c r="N52" i="1"/>
  <c r="O52" i="1"/>
  <c r="P52" i="1"/>
  <c r="R52" i="1"/>
  <c r="S52" i="1"/>
  <c r="U52" i="1"/>
  <c r="V52" i="1"/>
  <c r="W52" i="1"/>
  <c r="X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F53" i="1"/>
  <c r="H53" i="1"/>
  <c r="I53" i="1"/>
  <c r="J53" i="1"/>
  <c r="K53" i="1"/>
  <c r="N53" i="1"/>
  <c r="O53" i="1"/>
  <c r="P53" i="1"/>
  <c r="R53" i="1"/>
  <c r="S53" i="1"/>
  <c r="U53" i="1"/>
  <c r="V53" i="1"/>
  <c r="W53" i="1"/>
  <c r="X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F54" i="1"/>
  <c r="H54" i="1"/>
  <c r="I54" i="1"/>
  <c r="J54" i="1"/>
  <c r="K54" i="1"/>
  <c r="N54" i="1"/>
  <c r="O54" i="1"/>
  <c r="P54" i="1"/>
  <c r="R54" i="1"/>
  <c r="S54" i="1"/>
  <c r="U54" i="1"/>
  <c r="V54" i="1"/>
  <c r="W54" i="1"/>
  <c r="X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F55" i="1"/>
  <c r="H55" i="1"/>
  <c r="I55" i="1"/>
  <c r="J55" i="1"/>
  <c r="K55" i="1"/>
  <c r="N55" i="1"/>
  <c r="O55" i="1"/>
  <c r="P55" i="1"/>
  <c r="R55" i="1"/>
  <c r="S55" i="1"/>
  <c r="U55" i="1"/>
  <c r="V55" i="1"/>
  <c r="W55" i="1"/>
  <c r="X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F56" i="1"/>
  <c r="H56" i="1"/>
  <c r="I56" i="1"/>
  <c r="J56" i="1"/>
  <c r="K56" i="1"/>
  <c r="N56" i="1"/>
  <c r="O56" i="1"/>
  <c r="P56" i="1"/>
  <c r="R56" i="1"/>
  <c r="S56" i="1"/>
  <c r="U56" i="1"/>
  <c r="V56" i="1"/>
  <c r="W56" i="1"/>
  <c r="X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F57" i="1"/>
  <c r="H57" i="1"/>
  <c r="I57" i="1"/>
  <c r="J57" i="1"/>
  <c r="K57" i="1"/>
  <c r="M57" i="1"/>
  <c r="N57" i="1"/>
  <c r="O57" i="1"/>
  <c r="P57" i="1"/>
  <c r="R57" i="1"/>
  <c r="S57" i="1"/>
  <c r="U57" i="1"/>
  <c r="V57" i="1"/>
  <c r="W57" i="1"/>
  <c r="X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F58" i="1"/>
  <c r="H58" i="1"/>
  <c r="I58" i="1"/>
  <c r="J58" i="1"/>
  <c r="K58" i="1"/>
  <c r="N58" i="1"/>
  <c r="O58" i="1"/>
  <c r="P58" i="1"/>
  <c r="R58" i="1"/>
  <c r="S58" i="1"/>
  <c r="U58" i="1"/>
  <c r="V58" i="1"/>
  <c r="W58" i="1"/>
  <c r="X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F59" i="1"/>
  <c r="H59" i="1"/>
  <c r="I59" i="1"/>
  <c r="J59" i="1"/>
  <c r="K59" i="1"/>
  <c r="N59" i="1"/>
  <c r="O59" i="1"/>
  <c r="P59" i="1"/>
  <c r="R59" i="1"/>
  <c r="S59" i="1"/>
  <c r="U59" i="1"/>
  <c r="V59" i="1"/>
  <c r="W59" i="1"/>
  <c r="X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F60" i="1"/>
  <c r="H60" i="1"/>
  <c r="I60" i="1"/>
  <c r="J60" i="1"/>
  <c r="K60" i="1"/>
  <c r="N60" i="1"/>
  <c r="O60" i="1"/>
  <c r="P60" i="1"/>
  <c r="R60" i="1"/>
  <c r="S60" i="1"/>
  <c r="U60" i="1"/>
  <c r="V60" i="1"/>
  <c r="W60" i="1"/>
  <c r="X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F61" i="1"/>
  <c r="H61" i="1"/>
  <c r="I61" i="1"/>
  <c r="J61" i="1"/>
  <c r="K61" i="1"/>
  <c r="N61" i="1"/>
  <c r="O61" i="1"/>
  <c r="P61" i="1"/>
  <c r="R61" i="1"/>
  <c r="S61" i="1"/>
  <c r="U61" i="1"/>
  <c r="V61" i="1"/>
  <c r="W61" i="1"/>
  <c r="X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F62" i="1"/>
  <c r="H62" i="1"/>
  <c r="I62" i="1"/>
  <c r="J62" i="1"/>
  <c r="K62" i="1"/>
  <c r="N62" i="1"/>
  <c r="O62" i="1"/>
  <c r="P62" i="1"/>
  <c r="R62" i="1"/>
  <c r="S62" i="1"/>
  <c r="U62" i="1"/>
  <c r="V62" i="1"/>
  <c r="W62" i="1"/>
  <c r="X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F63" i="1"/>
  <c r="H63" i="1"/>
  <c r="I63" i="1"/>
  <c r="J63" i="1"/>
  <c r="K63" i="1"/>
  <c r="N63" i="1"/>
  <c r="O63" i="1"/>
  <c r="P63" i="1"/>
  <c r="R63" i="1"/>
  <c r="S63" i="1"/>
  <c r="U63" i="1"/>
  <c r="V63" i="1"/>
  <c r="W63" i="1"/>
  <c r="X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F64" i="1"/>
  <c r="H64" i="1"/>
  <c r="I64" i="1"/>
  <c r="J64" i="1"/>
  <c r="K64" i="1"/>
  <c r="N64" i="1"/>
  <c r="O64" i="1"/>
  <c r="P64" i="1"/>
  <c r="R64" i="1"/>
  <c r="S64" i="1"/>
  <c r="U64" i="1"/>
  <c r="V64" i="1"/>
  <c r="W64" i="1"/>
  <c r="X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F65" i="1"/>
  <c r="H65" i="1"/>
  <c r="I65" i="1"/>
  <c r="J65" i="1"/>
  <c r="K65" i="1"/>
  <c r="N65" i="1"/>
  <c r="O65" i="1"/>
  <c r="P65" i="1"/>
  <c r="R65" i="1"/>
  <c r="S65" i="1"/>
  <c r="U65" i="1"/>
  <c r="V65" i="1"/>
  <c r="W65" i="1"/>
  <c r="X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F66" i="1"/>
  <c r="H66" i="1"/>
  <c r="I66" i="1"/>
  <c r="J66" i="1"/>
  <c r="K66" i="1"/>
  <c r="N66" i="1"/>
  <c r="O66" i="1"/>
  <c r="P66" i="1"/>
  <c r="R66" i="1"/>
  <c r="S66" i="1"/>
  <c r="U66" i="1"/>
  <c r="V66" i="1"/>
  <c r="W66" i="1"/>
  <c r="X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F67" i="1"/>
  <c r="H67" i="1"/>
  <c r="I67" i="1"/>
  <c r="J67" i="1"/>
  <c r="K67" i="1"/>
  <c r="N67" i="1"/>
  <c r="O67" i="1"/>
  <c r="P67" i="1"/>
  <c r="R67" i="1"/>
  <c r="S67" i="1"/>
  <c r="U67" i="1"/>
  <c r="V67" i="1"/>
  <c r="W67" i="1"/>
  <c r="X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F68" i="1"/>
  <c r="H68" i="1"/>
  <c r="I68" i="1"/>
  <c r="J68" i="1"/>
  <c r="K68" i="1"/>
  <c r="N68" i="1"/>
  <c r="O68" i="1"/>
  <c r="P68" i="1"/>
  <c r="R68" i="1"/>
  <c r="S68" i="1"/>
  <c r="U68" i="1"/>
  <c r="V68" i="1"/>
  <c r="W68" i="1"/>
  <c r="X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F69" i="1"/>
  <c r="H69" i="1"/>
  <c r="I69" i="1"/>
  <c r="J69" i="1"/>
  <c r="K69" i="1"/>
  <c r="N69" i="1"/>
  <c r="O69" i="1"/>
  <c r="P69" i="1"/>
  <c r="R69" i="1"/>
  <c r="S69" i="1"/>
  <c r="U69" i="1"/>
  <c r="V69" i="1"/>
  <c r="W69" i="1"/>
  <c r="X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F70" i="1"/>
  <c r="H70" i="1"/>
  <c r="I70" i="1"/>
  <c r="J70" i="1"/>
  <c r="K70" i="1"/>
  <c r="N70" i="1"/>
  <c r="O70" i="1"/>
  <c r="P70" i="1"/>
  <c r="R70" i="1"/>
  <c r="S70" i="1"/>
  <c r="U70" i="1"/>
  <c r="V70" i="1"/>
  <c r="W70" i="1"/>
  <c r="X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F71" i="1"/>
  <c r="H71" i="1"/>
  <c r="I71" i="1"/>
  <c r="J71" i="1"/>
  <c r="K71" i="1"/>
  <c r="N71" i="1"/>
  <c r="O71" i="1"/>
  <c r="P71" i="1"/>
  <c r="R71" i="1"/>
  <c r="S71" i="1"/>
  <c r="U71" i="1"/>
  <c r="V71" i="1"/>
  <c r="W71" i="1"/>
  <c r="X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F72" i="1"/>
  <c r="H72" i="1"/>
  <c r="I72" i="1"/>
  <c r="J72" i="1"/>
  <c r="K72" i="1"/>
  <c r="N72" i="1"/>
  <c r="O72" i="1"/>
  <c r="P72" i="1"/>
  <c r="R72" i="1"/>
  <c r="S72" i="1"/>
  <c r="U72" i="1"/>
  <c r="V72" i="1"/>
  <c r="W72" i="1"/>
  <c r="X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F73" i="1"/>
  <c r="H73" i="1"/>
  <c r="I73" i="1"/>
  <c r="J73" i="1"/>
  <c r="K73" i="1"/>
  <c r="N73" i="1"/>
  <c r="O73" i="1"/>
  <c r="P73" i="1"/>
  <c r="R73" i="1"/>
  <c r="S73" i="1"/>
  <c r="U73" i="1"/>
  <c r="V73" i="1"/>
  <c r="W73" i="1"/>
  <c r="X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</calcChain>
</file>

<file path=xl/sharedStrings.xml><?xml version="1.0" encoding="utf-8"?>
<sst xmlns="http://schemas.openxmlformats.org/spreadsheetml/2006/main" count="37" uniqueCount="28">
  <si>
    <t>Valuation</t>
  </si>
  <si>
    <t>Date</t>
  </si>
  <si>
    <t>tline</t>
  </si>
  <si>
    <t>Gas Price</t>
  </si>
  <si>
    <t>Gas Vol</t>
  </si>
  <si>
    <t>HDD</t>
  </si>
  <si>
    <t>HDD STD</t>
  </si>
  <si>
    <t>Correl</t>
  </si>
  <si>
    <t>Omm. Vol</t>
  </si>
  <si>
    <t>Blend Vol</t>
  </si>
  <si>
    <t>RNDS</t>
  </si>
  <si>
    <r>
      <t>sqrt(1-</t>
    </r>
    <r>
      <rPr>
        <sz val="8"/>
        <rFont val="Symbol"/>
        <family val="1"/>
        <charset val="2"/>
      </rPr>
      <t>r</t>
    </r>
    <r>
      <rPr>
        <vertAlign val="superscript"/>
        <sz val="8"/>
        <rFont val="Arial"/>
        <family val="2"/>
      </rPr>
      <t>2</t>
    </r>
    <r>
      <rPr>
        <sz val="8"/>
        <rFont val="Arial"/>
      </rPr>
      <t>)</t>
    </r>
  </si>
  <si>
    <t>Quanto Swap Simulation</t>
  </si>
  <si>
    <t>Blended</t>
  </si>
  <si>
    <r>
      <t>D</t>
    </r>
    <r>
      <rPr>
        <vertAlign val="subscript"/>
        <sz val="8"/>
        <rFont val="Arial"/>
        <family val="2"/>
      </rPr>
      <t>HDD</t>
    </r>
  </si>
  <si>
    <r>
      <t>Ln(P</t>
    </r>
    <r>
      <rPr>
        <vertAlign val="subscript"/>
        <sz val="8"/>
        <rFont val="Arial"/>
        <family val="2"/>
      </rPr>
      <t>t</t>
    </r>
    <r>
      <rPr>
        <sz val="8"/>
        <rFont val="Arial"/>
      </rPr>
      <t>/P</t>
    </r>
    <r>
      <rPr>
        <vertAlign val="subscript"/>
        <sz val="8"/>
        <rFont val="Arial"/>
        <family val="2"/>
      </rPr>
      <t>t-1</t>
    </r>
    <r>
      <rPr>
        <sz val="8"/>
        <rFont val="Arial"/>
      </rPr>
      <t>)</t>
    </r>
  </si>
  <si>
    <t>TS</t>
  </si>
  <si>
    <r>
      <t xml:space="preserve">Correl </t>
    </r>
    <r>
      <rPr>
        <sz val="8"/>
        <rFont val="Symbol"/>
        <family val="1"/>
        <charset val="2"/>
      </rPr>
      <t>r</t>
    </r>
  </si>
  <si>
    <r>
      <t>D</t>
    </r>
    <r>
      <rPr>
        <sz val="8"/>
        <rFont val="Arial"/>
        <family val="2"/>
      </rPr>
      <t>p</t>
    </r>
  </si>
  <si>
    <t>STD</t>
  </si>
  <si>
    <t>Mark to Market</t>
  </si>
  <si>
    <t>Change</t>
  </si>
  <si>
    <t>Value</t>
  </si>
  <si>
    <t>Natural Gas</t>
  </si>
  <si>
    <t>Price</t>
  </si>
  <si>
    <t>Hedge</t>
  </si>
  <si>
    <t>Quanto Delta Positions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</si>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</sst>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71" formatCode="#,##0.000"/>
    <numFmt numFmtId="172" formatCode="0.0%"/>
  </numFmts>
  <fonts count="8" x14ac:knownFonts="1">
    <font>
      <sz val="8"/>
      <name val="Arial"/>
    </font>
    <font>
      <sz val="8"/>
      <name val="Arial"/>
    </font>
    <font>
      <sz val="8"/>
      <name val="Symbol"/>
      <family val="1"/>
      <charset val="2"/>
    </font>
    <font>
      <vertAlign val="superscript"/>
      <sz val="8"/>
      <name val="Arial"/>
      <family val="2"/>
    </font>
    <font>
      <sz val="8"/>
      <color indexed="12"/>
      <name val="Arial"/>
      <family val="2"/>
    </font>
    <font>
      <sz val="18"/>
      <color indexed="10"/>
      <name val="Arial"/>
      <family val="2"/>
    </font>
    <font>
      <vertAlign val="subscript"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71" fontId="0" fillId="0" borderId="0" xfId="0" applyNumberFormat="1"/>
    <xf numFmtId="14" fontId="0" fillId="2" borderId="0" xfId="0" applyNumberFormat="1" applyFill="1"/>
    <xf numFmtId="171" fontId="0" fillId="2" borderId="0" xfId="0" applyNumberFormat="1" applyFill="1"/>
    <xf numFmtId="14" fontId="0" fillId="3" borderId="0" xfId="0" applyNumberFormat="1" applyFill="1"/>
    <xf numFmtId="171" fontId="0" fillId="3" borderId="0" xfId="0" applyNumberFormat="1" applyFill="1"/>
    <xf numFmtId="172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Continuous"/>
    </xf>
    <xf numFmtId="4" fontId="4" fillId="0" borderId="0" xfId="0" applyNumberFormat="1" applyFont="1"/>
    <xf numFmtId="172" fontId="4" fillId="0" borderId="0" xfId="0" applyNumberFormat="1" applyFont="1"/>
    <xf numFmtId="14" fontId="0" fillId="4" borderId="0" xfId="0" applyNumberFormat="1" applyFill="1"/>
    <xf numFmtId="171" fontId="0" fillId="4" borderId="0" xfId="0" applyNumberFormat="1" applyFill="1"/>
    <xf numFmtId="0" fontId="5" fillId="0" borderId="0" xfId="0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4" fontId="0" fillId="2" borderId="0" xfId="0" applyNumberFormat="1" applyFill="1"/>
    <xf numFmtId="172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77"/>
  <sheetViews>
    <sheetView tabSelected="1" workbookViewId="0">
      <pane ySplit="12" topLeftCell="A13" activePane="bottomLeft" state="frozen"/>
      <selection pane="bottomLeft"/>
    </sheetView>
  </sheetViews>
  <sheetFormatPr defaultRowHeight="10.199999999999999" x14ac:dyDescent="0.2"/>
  <cols>
    <col min="6" max="6" width="10.7109375" bestFit="1" customWidth="1"/>
    <col min="8" max="8" width="9.7109375" bestFit="1" customWidth="1"/>
    <col min="9" max="9" width="9.7109375" customWidth="1"/>
    <col min="10" max="11" width="9.7109375" bestFit="1" customWidth="1"/>
    <col min="12" max="12" width="2.85546875" customWidth="1"/>
    <col min="13" max="13" width="9.85546875" bestFit="1" customWidth="1"/>
    <col min="14" max="15" width="9.85546875" customWidth="1"/>
    <col min="16" max="16" width="10.7109375" customWidth="1"/>
    <col min="17" max="17" width="3.7109375" customWidth="1"/>
    <col min="18" max="18" width="9.7109375" customWidth="1"/>
    <col min="19" max="19" width="10.28515625" customWidth="1"/>
    <col min="20" max="20" width="3.28515625" customWidth="1"/>
    <col min="21" max="21" width="11.85546875" customWidth="1"/>
    <col min="22" max="22" width="12.85546875" customWidth="1"/>
    <col min="23" max="24" width="10" customWidth="1"/>
    <col min="25" max="25" width="5.28515625" customWidth="1"/>
    <col min="26" max="26" width="10" customWidth="1"/>
    <col min="27" max="27" width="4.140625" customWidth="1"/>
    <col min="28" max="33" width="9.7109375" bestFit="1" customWidth="1"/>
    <col min="41" max="41" width="2.28515625" customWidth="1"/>
    <col min="42" max="42" width="9.140625" customWidth="1"/>
  </cols>
  <sheetData>
    <row r="2" spans="2:54" ht="22.8" x14ac:dyDescent="0.4">
      <c r="B2" s="17" t="s">
        <v>12</v>
      </c>
    </row>
    <row r="4" spans="2:54" x14ac:dyDescent="0.2">
      <c r="C4" t="s">
        <v>0</v>
      </c>
      <c r="D4" s="1">
        <f ca="1">TODAY()</f>
        <v>37033</v>
      </c>
    </row>
    <row r="5" spans="2:54" x14ac:dyDescent="0.2">
      <c r="D5" s="1"/>
    </row>
    <row r="6" spans="2:54" x14ac:dyDescent="0.2">
      <c r="D6" s="1" t="s">
        <v>3</v>
      </c>
      <c r="E6" s="13">
        <v>5</v>
      </c>
      <c r="G6" t="s">
        <v>5</v>
      </c>
      <c r="H6" s="13">
        <v>38</v>
      </c>
      <c r="I6" s="13"/>
    </row>
    <row r="7" spans="2:54" x14ac:dyDescent="0.2">
      <c r="D7" s="1" t="s">
        <v>4</v>
      </c>
      <c r="E7" s="14">
        <v>0.5</v>
      </c>
      <c r="G7" t="s">
        <v>6</v>
      </c>
      <c r="H7" s="13">
        <v>12</v>
      </c>
      <c r="I7" s="13"/>
    </row>
    <row r="8" spans="2:54" x14ac:dyDescent="0.2">
      <c r="D8" s="1" t="s">
        <v>8</v>
      </c>
      <c r="E8" s="14">
        <v>0.8</v>
      </c>
      <c r="I8" s="4"/>
      <c r="J8" t="s">
        <v>17</v>
      </c>
      <c r="K8" s="13">
        <v>0.75</v>
      </c>
      <c r="L8" s="13"/>
      <c r="R8" s="13"/>
    </row>
    <row r="9" spans="2:54" ht="11.4" x14ac:dyDescent="0.2">
      <c r="D9" s="1" t="s">
        <v>9</v>
      </c>
      <c r="E9" s="10">
        <f ca="1">SQRT((E7^2*F42+E8^2*(F73-F42))/F73)</f>
        <v>0.65016481426964789</v>
      </c>
      <c r="G9" s="1" t="s">
        <v>16</v>
      </c>
      <c r="H9" s="13">
        <v>1</v>
      </c>
      <c r="I9" s="4"/>
      <c r="J9" t="s">
        <v>11</v>
      </c>
      <c r="K9" s="4">
        <f>SQRT(1-K8^2)</f>
        <v>0.66143782776614768</v>
      </c>
      <c r="L9" s="4"/>
      <c r="R9" s="4"/>
    </row>
    <row r="10" spans="2:54" x14ac:dyDescent="0.2">
      <c r="H10" s="4"/>
      <c r="I10" s="4"/>
      <c r="U10" s="20" t="s">
        <v>25</v>
      </c>
      <c r="V10" s="20"/>
      <c r="W10" s="20"/>
    </row>
    <row r="11" spans="2:54" x14ac:dyDescent="0.2">
      <c r="H11" s="20" t="s">
        <v>23</v>
      </c>
      <c r="I11" s="20"/>
      <c r="J11" s="20" t="s">
        <v>5</v>
      </c>
      <c r="K11" s="20"/>
      <c r="N11" s="3" t="s">
        <v>13</v>
      </c>
      <c r="O11" s="3" t="s">
        <v>5</v>
      </c>
      <c r="P11" s="3" t="s">
        <v>13</v>
      </c>
      <c r="Q11" s="3"/>
      <c r="R11" s="20" t="s">
        <v>20</v>
      </c>
      <c r="S11" s="20"/>
      <c r="U11" s="20" t="s">
        <v>26</v>
      </c>
      <c r="V11" s="20"/>
      <c r="AC11" s="12" t="s">
        <v>10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Q11" s="12" t="s">
        <v>10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2:54" ht="12.6" x14ac:dyDescent="0.3">
      <c r="E12" s="3" t="s">
        <v>1</v>
      </c>
      <c r="F12" s="3" t="s">
        <v>2</v>
      </c>
      <c r="H12" s="3" t="s">
        <v>24</v>
      </c>
      <c r="I12" s="3" t="s">
        <v>15</v>
      </c>
      <c r="J12" s="3" t="s">
        <v>22</v>
      </c>
      <c r="K12" s="3" t="s">
        <v>21</v>
      </c>
      <c r="L12" s="19"/>
      <c r="M12" s="3" t="s">
        <v>7</v>
      </c>
      <c r="N12" s="3" t="s">
        <v>4</v>
      </c>
      <c r="O12" s="3" t="s">
        <v>19</v>
      </c>
      <c r="P12" s="3" t="s">
        <v>7</v>
      </c>
      <c r="R12" s="3" t="s">
        <v>22</v>
      </c>
      <c r="S12" s="3" t="s">
        <v>21</v>
      </c>
      <c r="U12" s="19" t="s">
        <v>18</v>
      </c>
      <c r="V12" s="19" t="s">
        <v>14</v>
      </c>
      <c r="W12" s="3" t="s">
        <v>21</v>
      </c>
      <c r="Y12" s="3"/>
      <c r="Z12" s="3" t="s">
        <v>27</v>
      </c>
      <c r="AA12" s="19"/>
      <c r="AC12" s="11">
        <v>1</v>
      </c>
      <c r="AD12" s="11">
        <v>2</v>
      </c>
      <c r="AE12" s="11">
        <v>3</v>
      </c>
      <c r="AF12" s="11">
        <v>4</v>
      </c>
      <c r="AG12" s="11">
        <v>5</v>
      </c>
      <c r="AH12" s="11">
        <v>6</v>
      </c>
      <c r="AI12" s="11">
        <v>7</v>
      </c>
      <c r="AJ12" s="11">
        <v>8</v>
      </c>
      <c r="AK12" s="11">
        <v>9</v>
      </c>
      <c r="AL12" s="11">
        <v>10</v>
      </c>
      <c r="AM12" s="11">
        <v>11</v>
      </c>
      <c r="AN12" s="11">
        <v>12</v>
      </c>
      <c r="AQ12" s="11">
        <v>1</v>
      </c>
      <c r="AR12" s="11">
        <v>2</v>
      </c>
      <c r="AS12" s="11">
        <v>3</v>
      </c>
      <c r="AT12" s="11">
        <v>4</v>
      </c>
      <c r="AU12" s="11">
        <v>5</v>
      </c>
      <c r="AV12" s="11">
        <v>6</v>
      </c>
      <c r="AW12" s="11">
        <v>7</v>
      </c>
      <c r="AX12" s="11">
        <v>8</v>
      </c>
      <c r="AY12" s="11">
        <v>9</v>
      </c>
      <c r="AZ12" s="11">
        <v>10</v>
      </c>
      <c r="BA12" s="11">
        <v>11</v>
      </c>
      <c r="BB12" s="11">
        <v>12</v>
      </c>
    </row>
    <row r="13" spans="2:54" x14ac:dyDescent="0.2">
      <c r="E13" s="6">
        <v>37043</v>
      </c>
      <c r="F13" s="7">
        <f ca="1">(E13-$D$4)/365.25</f>
        <v>2.7378507871321012E-2</v>
      </c>
      <c r="H13" s="5">
        <f ca="1">$E$6*EXP(-0.5*$E$7^2*F13+$E$7*AB13*SQRT(F13))</f>
        <v>4.5397818869200437</v>
      </c>
      <c r="I13" s="5"/>
      <c r="J13" s="4">
        <f>$H$6</f>
        <v>38</v>
      </c>
      <c r="N13" s="18">
        <f ca="1">MIN(SQRT(($E$7^2*($F$43-F13)+$E$8^2*($F$73-$F$43))/($F$73-F13)),$E$8)</f>
        <v>0.66708320320631675</v>
      </c>
      <c r="O13" s="4">
        <f>$H$7</f>
        <v>12</v>
      </c>
      <c r="P13" s="5">
        <f t="shared" ref="P13:P44" ca="1" si="0">MIN($K$8*$E$8*SQRT($F$73-$F$57)/(N13*SQRT($F$73-F13)),$K$8)</f>
        <v>0.46446779982971009</v>
      </c>
      <c r="R13" s="4">
        <f ca="1">$H$9*(H13*(J13-$H$6)+H13*N13*O13*P13*SQRT($F$73-F13))</f>
        <v>6.8412011996294879</v>
      </c>
      <c r="U13" s="5">
        <f t="shared" ref="U13:U44" ca="1" si="1">$H$9*((J13-$H$6)+N13*O13*P13*SQRT($F$73-F13))</f>
        <v>1.506944908375502</v>
      </c>
      <c r="V13" s="5">
        <f ca="1">$H$9*H13</f>
        <v>4.5397818869200437</v>
      </c>
      <c r="AB13" s="2">
        <f ca="1">SUM(AC13:AN13)-6</f>
        <v>-1.125759525268033</v>
      </c>
      <c r="AC13" s="2">
        <f ca="1">RAND()</f>
        <v>0.91761467625729054</v>
      </c>
      <c r="AD13" s="2">
        <f t="shared" ref="AD13:AN28" ca="1" si="2">RAND()</f>
        <v>0.10506252285039519</v>
      </c>
      <c r="AE13" s="2">
        <f t="shared" ca="1" si="2"/>
        <v>3.0363913731163317E-2</v>
      </c>
      <c r="AF13" s="2">
        <f t="shared" ca="1" si="2"/>
        <v>0.41532375375493341</v>
      </c>
      <c r="AG13" s="2">
        <f t="shared" ca="1" si="2"/>
        <v>0.10591262720103245</v>
      </c>
      <c r="AH13" s="2">
        <f t="shared" ca="1" si="2"/>
        <v>0.37923874133969027</v>
      </c>
      <c r="AI13" s="2">
        <f t="shared" ca="1" si="2"/>
        <v>0.71500569709810469</v>
      </c>
      <c r="AJ13" s="2">
        <f t="shared" ca="1" si="2"/>
        <v>0.28227820048612751</v>
      </c>
      <c r="AK13" s="2">
        <f t="shared" ca="1" si="2"/>
        <v>0.46553397425823895</v>
      </c>
      <c r="AL13" s="2">
        <f t="shared" ca="1" si="2"/>
        <v>0.22048819016470134</v>
      </c>
      <c r="AM13" s="2">
        <f t="shared" ca="1" si="2"/>
        <v>0.62584260753182552</v>
      </c>
      <c r="AN13" s="2">
        <f t="shared" ca="1" si="2"/>
        <v>0.61157557005846375</v>
      </c>
    </row>
    <row r="14" spans="2:54" x14ac:dyDescent="0.2">
      <c r="E14" s="6">
        <v>37044</v>
      </c>
      <c r="F14" s="7">
        <f t="shared" ref="F14:F73" ca="1" si="3">(E14-$D$4)/365.25</f>
        <v>3.0116358658453114E-2</v>
      </c>
      <c r="H14" s="5">
        <f t="shared" ref="H14:H42" ca="1" si="4">H13*EXP(-0.5*$E$7^2*(F14-F13)+$E$7*AB14*SQRT(F14-F13))</f>
        <v>4.578208315497414</v>
      </c>
      <c r="I14" s="5">
        <f ca="1">LN(H14/H13)</f>
        <v>8.4287557281938572E-3</v>
      </c>
      <c r="J14" s="4">
        <f t="shared" ref="J14:J56" si="5">$H$6</f>
        <v>38</v>
      </c>
      <c r="K14" s="4">
        <f>J14-J13</f>
        <v>0</v>
      </c>
      <c r="L14" s="4"/>
      <c r="M14" s="5">
        <f ca="1">CORREL(I14:$I$73,K14:$K$73)</f>
        <v>0.39427912822002514</v>
      </c>
      <c r="N14" s="18">
        <f ca="1">MIN(SQRT(($E$7^2*($F$43-F14)+$E$8^2*($F$73-$F$43))/($F$73-F14)),$E$8)</f>
        <v>0.66955588620051931</v>
      </c>
      <c r="O14" s="4">
        <f>$H$7</f>
        <v>12</v>
      </c>
      <c r="P14" s="5">
        <f t="shared" ca="1" si="0"/>
        <v>0.46665766486952126</v>
      </c>
      <c r="R14" s="4">
        <f t="shared" ref="R14:R44" ca="1" si="6">$H$9*(H14*(J14-$H$6)+H14*N14*O14*P14*SQRT($F$73-F14))</f>
        <v>6.8991077105212115</v>
      </c>
      <c r="S14" s="5">
        <f ca="1">R14-R13</f>
        <v>5.7906510891723606E-2</v>
      </c>
      <c r="T14" s="5"/>
      <c r="U14" s="5">
        <f t="shared" ca="1" si="1"/>
        <v>1.506944908375502</v>
      </c>
      <c r="V14" s="5">
        <f ca="1">$H$9*H14</f>
        <v>4.578208315497414</v>
      </c>
      <c r="W14" s="5">
        <f ca="1">U13*(H14-H13)+V13*(J14-J13)</f>
        <v>5.7906510891723106E-2</v>
      </c>
      <c r="X14" s="5">
        <f ca="1">$H$9*(H14-H13)*(J14-J13)</f>
        <v>0</v>
      </c>
      <c r="Y14" s="5"/>
      <c r="Z14" s="5">
        <f ca="1">S14-W14</f>
        <v>4.9960036108132044E-16</v>
      </c>
      <c r="AA14" s="4"/>
      <c r="AB14" s="2">
        <f t="shared" ref="AB14:AB73" ca="1" si="7">SUM(AC14:AN14)-6</f>
        <v>0.33525369959007811</v>
      </c>
      <c r="AC14" s="2">
        <f t="shared" ref="AC14:AN45" ca="1" si="8">RAND()</f>
        <v>0.49500054417245565</v>
      </c>
      <c r="AD14" s="2">
        <f t="shared" ca="1" si="2"/>
        <v>0.61167131768691529</v>
      </c>
      <c r="AE14" s="2">
        <f t="shared" ca="1" si="2"/>
        <v>0.43533800319510796</v>
      </c>
      <c r="AF14" s="2">
        <f t="shared" ca="1" si="2"/>
        <v>0.66585637915526252</v>
      </c>
      <c r="AG14" s="2">
        <f t="shared" ca="1" si="2"/>
        <v>0.58682668383324099</v>
      </c>
      <c r="AH14" s="2">
        <f t="shared" ca="1" si="2"/>
        <v>0.43618892625978045</v>
      </c>
      <c r="AI14" s="2">
        <f t="shared" ca="1" si="2"/>
        <v>2.2771797303816399E-2</v>
      </c>
      <c r="AJ14" s="2">
        <f t="shared" ca="1" si="2"/>
        <v>0.85314832078085456</v>
      </c>
      <c r="AK14" s="2">
        <f t="shared" ca="1" si="2"/>
        <v>0.98098538877266517</v>
      </c>
      <c r="AL14" s="2">
        <f t="shared" ca="1" si="2"/>
        <v>0.46883013634461257</v>
      </c>
      <c r="AM14" s="2">
        <f t="shared" ca="1" si="2"/>
        <v>0.59209604044004127</v>
      </c>
      <c r="AN14" s="2">
        <f t="shared" ca="1" si="2"/>
        <v>0.1865401616453255</v>
      </c>
    </row>
    <row r="15" spans="2:54" x14ac:dyDescent="0.2">
      <c r="E15" s="6">
        <v>37045</v>
      </c>
      <c r="F15" s="7">
        <f t="shared" ca="1" si="3"/>
        <v>3.2854209445585217E-2</v>
      </c>
      <c r="H15" s="5">
        <f t="shared" ca="1" si="4"/>
        <v>4.5722285213448597</v>
      </c>
      <c r="I15" s="5">
        <f t="shared" ref="I15:I73" ca="1" si="9">LN(H15/H14)</f>
        <v>-1.306996618942123E-3</v>
      </c>
      <c r="J15" s="4">
        <f t="shared" si="5"/>
        <v>38</v>
      </c>
      <c r="K15" s="4">
        <f t="shared" ref="K15:K73" si="10">J15-J14</f>
        <v>0</v>
      </c>
      <c r="L15" s="4"/>
      <c r="M15" s="5"/>
      <c r="N15" s="18">
        <f t="shared" ref="N15:N72" ca="1" si="11">MIN(SQRT(($E$7^2*($F$43-F15)+$E$8^2*($F$73-$F$43))/($F$73-F15)),$E$8)</f>
        <v>0.67210426120583</v>
      </c>
      <c r="O15" s="4">
        <f t="shared" ref="O15:O56" si="12">$H$7</f>
        <v>12</v>
      </c>
      <c r="P15" s="5">
        <f t="shared" ca="1" si="0"/>
        <v>0.46887879909873798</v>
      </c>
      <c r="R15" s="4">
        <f t="shared" ca="1" si="6"/>
        <v>6.8900964901698858</v>
      </c>
      <c r="S15" s="5">
        <f t="shared" ref="S15:S73" ca="1" si="13">R15-R14</f>
        <v>-9.0112203513257327E-3</v>
      </c>
      <c r="T15" s="5"/>
      <c r="U15" s="5">
        <f t="shared" ca="1" si="1"/>
        <v>1.506944908375502</v>
      </c>
      <c r="V15" s="5">
        <f t="shared" ref="V15:V73" ca="1" si="14">$H$9*H15</f>
        <v>4.5722285213448597</v>
      </c>
      <c r="W15" s="5">
        <f t="shared" ref="W15:W56" ca="1" si="15">U14*(H15-H14)+V14*(J15-J14)</f>
        <v>-9.0112203513253632E-3</v>
      </c>
      <c r="X15" s="5">
        <f t="shared" ref="X15:X56" ca="1" si="16">$H$9*(H15-H14)*(J15-J14)</f>
        <v>0</v>
      </c>
      <c r="Y15" s="5"/>
      <c r="Z15" s="5">
        <f t="shared" ref="Z15:Z73" ca="1" si="17">S15-W15</f>
        <v>-3.6949610038305991E-16</v>
      </c>
      <c r="AB15" s="2">
        <f t="shared" ca="1" si="7"/>
        <v>-3.6876251596758003E-2</v>
      </c>
      <c r="AC15" s="2">
        <f t="shared" ca="1" si="8"/>
        <v>0.22225451874170976</v>
      </c>
      <c r="AD15" s="2">
        <f t="shared" ca="1" si="2"/>
        <v>0.97295556233156466</v>
      </c>
      <c r="AE15" s="2">
        <f t="shared" ca="1" si="2"/>
        <v>0.6079046582965324</v>
      </c>
      <c r="AF15" s="2">
        <f t="shared" ca="1" si="2"/>
        <v>0.44297613024466465</v>
      </c>
      <c r="AG15" s="2">
        <f t="shared" ca="1" si="2"/>
        <v>0.67990213285148204</v>
      </c>
      <c r="AH15" s="2">
        <f t="shared" ca="1" si="2"/>
        <v>0.53017373440515314</v>
      </c>
      <c r="AI15" s="2">
        <f t="shared" ca="1" si="2"/>
        <v>4.75725930089963E-2</v>
      </c>
      <c r="AJ15" s="2">
        <f t="shared" ca="1" si="2"/>
        <v>0.42176294135266285</v>
      </c>
      <c r="AK15" s="2">
        <f t="shared" ca="1" si="2"/>
        <v>0.34517402450180734</v>
      </c>
      <c r="AL15" s="2">
        <f t="shared" ca="1" si="2"/>
        <v>0.16542163224990225</v>
      </c>
      <c r="AM15" s="2">
        <f t="shared" ca="1" si="2"/>
        <v>0.81717732629000395</v>
      </c>
      <c r="AN15" s="2">
        <f t="shared" ca="1" si="2"/>
        <v>0.70984849412876283</v>
      </c>
    </row>
    <row r="16" spans="2:54" x14ac:dyDescent="0.2">
      <c r="E16" s="6">
        <v>37046</v>
      </c>
      <c r="F16" s="7">
        <f t="shared" ca="1" si="3"/>
        <v>3.5592060232717319E-2</v>
      </c>
      <c r="H16" s="5">
        <f t="shared" ca="1" si="4"/>
        <v>4.5631156850656813</v>
      </c>
      <c r="I16" s="5">
        <f t="shared" ca="1" si="9"/>
        <v>-1.9950730034775381E-3</v>
      </c>
      <c r="J16" s="4">
        <f t="shared" si="5"/>
        <v>38</v>
      </c>
      <c r="K16" s="4">
        <f t="shared" si="10"/>
        <v>0</v>
      </c>
      <c r="L16" s="4"/>
      <c r="M16" s="5"/>
      <c r="N16" s="18">
        <f t="shared" ca="1" si="11"/>
        <v>0.67473191557442791</v>
      </c>
      <c r="O16" s="4">
        <f t="shared" si="12"/>
        <v>12</v>
      </c>
      <c r="P16" s="5">
        <f t="shared" ca="1" si="0"/>
        <v>0.47113195382936518</v>
      </c>
      <c r="R16" s="4">
        <f ca="1">$H$9*(H16*(J16-$H$6)+H16*N16*O16*P16*SQRT($F$73-F16))</f>
        <v>6.8763639479381187</v>
      </c>
      <c r="S16" s="5">
        <f t="shared" ca="1" si="13"/>
        <v>-1.373254223176712E-2</v>
      </c>
      <c r="T16" s="5"/>
      <c r="U16" s="5">
        <f t="shared" ca="1" si="1"/>
        <v>1.5069449083755018</v>
      </c>
      <c r="V16" s="5">
        <f t="shared" ca="1" si="14"/>
        <v>4.5631156850656813</v>
      </c>
      <c r="W16" s="5">
        <f t="shared" ca="1" si="15"/>
        <v>-1.3732542231767385E-2</v>
      </c>
      <c r="X16" s="5">
        <f t="shared" ca="1" si="16"/>
        <v>0</v>
      </c>
      <c r="Y16" s="5"/>
      <c r="Z16" s="5">
        <f t="shared" ca="1" si="17"/>
        <v>2.6541269182445149E-16</v>
      </c>
      <c r="AB16" s="2">
        <f t="shared" ca="1" si="7"/>
        <v>-6.317661568371058E-2</v>
      </c>
      <c r="AC16" s="2">
        <f t="shared" ca="1" si="8"/>
        <v>0.63338783857975578</v>
      </c>
      <c r="AD16" s="2">
        <f t="shared" ca="1" si="2"/>
        <v>0.71328969178151258</v>
      </c>
      <c r="AE16" s="2">
        <f t="shared" ca="1" si="2"/>
        <v>0.42938998623505142</v>
      </c>
      <c r="AF16" s="2">
        <f t="shared" ca="1" si="2"/>
        <v>0.25038181444003538</v>
      </c>
      <c r="AG16" s="2">
        <f t="shared" ca="1" si="2"/>
        <v>0.21112661558744095</v>
      </c>
      <c r="AH16" s="2">
        <f t="shared" ca="1" si="2"/>
        <v>0.68581868425753756</v>
      </c>
      <c r="AI16" s="2">
        <f t="shared" ca="1" si="2"/>
        <v>0.63662509327636263</v>
      </c>
      <c r="AJ16" s="2">
        <f t="shared" ca="1" si="2"/>
        <v>0.50636806715739135</v>
      </c>
      <c r="AK16" s="2">
        <f t="shared" ca="1" si="2"/>
        <v>0.2521145527404971</v>
      </c>
      <c r="AL16" s="2">
        <f t="shared" ca="1" si="2"/>
        <v>0.22834946442201765</v>
      </c>
      <c r="AM16" s="2">
        <f t="shared" ca="1" si="2"/>
        <v>0.83141708863529207</v>
      </c>
      <c r="AN16" s="2">
        <f t="shared" ca="1" si="2"/>
        <v>0.55855448720339496</v>
      </c>
    </row>
    <row r="17" spans="5:40" x14ac:dyDescent="0.2">
      <c r="E17" s="6">
        <v>37047</v>
      </c>
      <c r="F17" s="7">
        <f t="shared" ca="1" si="3"/>
        <v>3.8329911019849415E-2</v>
      </c>
      <c r="H17" s="5">
        <f t="shared" ca="1" si="4"/>
        <v>4.4465168923525189</v>
      </c>
      <c r="I17" s="5">
        <f t="shared" ca="1" si="9"/>
        <v>-2.5884585603716422E-2</v>
      </c>
      <c r="J17" s="4">
        <f t="shared" si="5"/>
        <v>38</v>
      </c>
      <c r="K17" s="4">
        <f t="shared" si="10"/>
        <v>0</v>
      </c>
      <c r="L17" s="4"/>
      <c r="M17" s="5"/>
      <c r="N17" s="18">
        <f t="shared" ca="1" si="11"/>
        <v>0.67744267021540028</v>
      </c>
      <c r="O17" s="4">
        <f t="shared" si="12"/>
        <v>12</v>
      </c>
      <c r="P17" s="5">
        <f t="shared" ca="1" si="0"/>
        <v>0.47341790589148297</v>
      </c>
      <c r="R17" s="4">
        <f t="shared" ca="1" si="6"/>
        <v>6.7006559909362888</v>
      </c>
      <c r="S17" s="5">
        <f t="shared" ca="1" si="13"/>
        <v>-0.17570795700182984</v>
      </c>
      <c r="T17" s="5"/>
      <c r="U17" s="5">
        <f t="shared" ca="1" si="1"/>
        <v>1.5069449083755022</v>
      </c>
      <c r="V17" s="5">
        <f t="shared" ca="1" si="14"/>
        <v>4.4465168923525189</v>
      </c>
      <c r="W17" s="5">
        <f t="shared" ca="1" si="15"/>
        <v>-0.17570795700183067</v>
      </c>
      <c r="X17" s="5">
        <f t="shared" ca="1" si="16"/>
        <v>0</v>
      </c>
      <c r="Y17" s="5"/>
      <c r="Z17" s="5">
        <f t="shared" ca="1" si="17"/>
        <v>8.3266726846886741E-16</v>
      </c>
      <c r="AB17" s="2">
        <f t="shared" ca="1" si="7"/>
        <v>-0.97630616549395377</v>
      </c>
      <c r="AC17" s="2">
        <f t="shared" ca="1" si="8"/>
        <v>0.77494582454186212</v>
      </c>
      <c r="AD17" s="2">
        <f t="shared" ca="1" si="2"/>
        <v>0.95426982562784168</v>
      </c>
      <c r="AE17" s="2">
        <f t="shared" ca="1" si="2"/>
        <v>9.5284491033173602E-2</v>
      </c>
      <c r="AF17" s="2">
        <f t="shared" ca="1" si="2"/>
        <v>3.1343679794221257E-4</v>
      </c>
      <c r="AG17" s="2">
        <f t="shared" ca="1" si="2"/>
        <v>0.28958979259046969</v>
      </c>
      <c r="AH17" s="2">
        <f t="shared" ca="1" si="2"/>
        <v>0.27268003100278304</v>
      </c>
      <c r="AI17" s="2">
        <f t="shared" ca="1" si="2"/>
        <v>0.20191147833224532</v>
      </c>
      <c r="AJ17" s="2">
        <f t="shared" ca="1" si="2"/>
        <v>0.18395570098128711</v>
      </c>
      <c r="AK17" s="2">
        <f t="shared" ca="1" si="2"/>
        <v>0.8402663372206769</v>
      </c>
      <c r="AL17" s="2">
        <f t="shared" ca="1" si="2"/>
        <v>0.46702484426779023</v>
      </c>
      <c r="AM17" s="2">
        <f t="shared" ca="1" si="2"/>
        <v>0.86232255396783852</v>
      </c>
      <c r="AN17" s="2">
        <f t="shared" ca="1" si="2"/>
        <v>8.1129518142136092E-2</v>
      </c>
    </row>
    <row r="18" spans="5:40" x14ac:dyDescent="0.2">
      <c r="E18" s="6">
        <v>37048</v>
      </c>
      <c r="F18" s="7">
        <f t="shared" ca="1" si="3"/>
        <v>4.1067761806981518E-2</v>
      </c>
      <c r="H18" s="5">
        <f t="shared" ca="1" si="4"/>
        <v>4.4570171829994685</v>
      </c>
      <c r="I18" s="5">
        <f t="shared" ca="1" si="9"/>
        <v>2.3586803680807089E-3</v>
      </c>
      <c r="J18" s="4">
        <f t="shared" si="5"/>
        <v>38</v>
      </c>
      <c r="K18" s="4">
        <f t="shared" si="10"/>
        <v>0</v>
      </c>
      <c r="L18" s="4"/>
      <c r="M18" s="5"/>
      <c r="N18" s="18">
        <f t="shared" ca="1" si="11"/>
        <v>0.68024059914656132</v>
      </c>
      <c r="O18" s="4">
        <f t="shared" si="12"/>
        <v>12</v>
      </c>
      <c r="P18" s="5">
        <f t="shared" ca="1" si="0"/>
        <v>0.47573745875851708</v>
      </c>
      <c r="R18" s="4">
        <f t="shared" ca="1" si="6"/>
        <v>6.716479350463171</v>
      </c>
      <c r="S18" s="5">
        <f t="shared" ca="1" si="13"/>
        <v>1.5823359526882186E-2</v>
      </c>
      <c r="T18" s="5"/>
      <c r="U18" s="5">
        <f t="shared" ca="1" si="1"/>
        <v>1.5069449083755018</v>
      </c>
      <c r="V18" s="5">
        <f t="shared" ca="1" si="14"/>
        <v>4.4570171829994685</v>
      </c>
      <c r="W18" s="5">
        <f t="shared" ca="1" si="15"/>
        <v>1.5823359526883567E-2</v>
      </c>
      <c r="X18" s="5">
        <f t="shared" ca="1" si="16"/>
        <v>0</v>
      </c>
      <c r="Y18" s="5"/>
      <c r="Z18" s="5">
        <f t="shared" ca="1" si="17"/>
        <v>-1.3808398868775384E-15</v>
      </c>
      <c r="AB18" s="2">
        <f t="shared" ca="1" si="7"/>
        <v>0.10323702877532792</v>
      </c>
      <c r="AC18" s="2">
        <f t="shared" ca="1" si="8"/>
        <v>0.98432467391856204</v>
      </c>
      <c r="AD18" s="2">
        <f t="shared" ca="1" si="2"/>
        <v>0.26394955419782473</v>
      </c>
      <c r="AE18" s="2">
        <f t="shared" ca="1" si="2"/>
        <v>0.45989877683669023</v>
      </c>
      <c r="AF18" s="2">
        <f t="shared" ca="1" si="2"/>
        <v>0.87721431313471143</v>
      </c>
      <c r="AG18" s="2">
        <f t="shared" ca="1" si="2"/>
        <v>0.33309629600097335</v>
      </c>
      <c r="AH18" s="2">
        <f t="shared" ca="1" si="2"/>
        <v>0.55005002555923554</v>
      </c>
      <c r="AI18" s="2">
        <f t="shared" ca="1" si="2"/>
        <v>0.25262801725228456</v>
      </c>
      <c r="AJ18" s="2">
        <f t="shared" ca="1" si="2"/>
        <v>0.27108443468670917</v>
      </c>
      <c r="AK18" s="2">
        <f t="shared" ca="1" si="2"/>
        <v>0.53156005817080532</v>
      </c>
      <c r="AL18" s="2">
        <f t="shared" ca="1" si="2"/>
        <v>0.66265829547901101</v>
      </c>
      <c r="AM18" s="2">
        <f t="shared" ca="1" si="2"/>
        <v>0.17844689936708802</v>
      </c>
      <c r="AN18" s="2">
        <f t="shared" ca="1" si="2"/>
        <v>0.73832568417143274</v>
      </c>
    </row>
    <row r="19" spans="5:40" x14ac:dyDescent="0.2">
      <c r="E19" s="6">
        <v>37049</v>
      </c>
      <c r="F19" s="7">
        <f t="shared" ca="1" si="3"/>
        <v>4.380561259411362E-2</v>
      </c>
      <c r="H19" s="5">
        <f t="shared" ca="1" si="4"/>
        <v>4.6415779847583263</v>
      </c>
      <c r="I19" s="5">
        <f t="shared" ca="1" si="9"/>
        <v>4.0574642104436565E-2</v>
      </c>
      <c r="J19" s="4">
        <f t="shared" si="5"/>
        <v>38</v>
      </c>
      <c r="K19" s="4">
        <f t="shared" si="10"/>
        <v>0</v>
      </c>
      <c r="L19" s="4"/>
      <c r="M19" s="5"/>
      <c r="N19" s="18">
        <f t="shared" ca="1" si="11"/>
        <v>0.68313005106397329</v>
      </c>
      <c r="O19" s="4">
        <f t="shared" si="12"/>
        <v>12</v>
      </c>
      <c r="P19" s="5">
        <f t="shared" ca="1" si="0"/>
        <v>0.47809144373375734</v>
      </c>
      <c r="R19" s="4">
        <f t="shared" ca="1" si="6"/>
        <v>6.9946023109593831</v>
      </c>
      <c r="S19" s="5">
        <f t="shared" ca="1" si="13"/>
        <v>0.2781229604962121</v>
      </c>
      <c r="T19" s="5"/>
      <c r="U19" s="5">
        <f t="shared" ca="1" si="1"/>
        <v>1.5069449083755018</v>
      </c>
      <c r="V19" s="5">
        <f t="shared" ca="1" si="14"/>
        <v>4.6415779847583263</v>
      </c>
      <c r="W19" s="5">
        <f t="shared" ca="1" si="15"/>
        <v>0.2781229604962111</v>
      </c>
      <c r="X19" s="5">
        <f t="shared" ca="1" si="16"/>
        <v>0</v>
      </c>
      <c r="Y19" s="5"/>
      <c r="Z19" s="5">
        <f t="shared" ca="1" si="17"/>
        <v>9.9920072216264089E-16</v>
      </c>
      <c r="AB19" s="2">
        <f t="shared" ca="1" si="7"/>
        <v>1.5639668695145277</v>
      </c>
      <c r="AC19" s="2">
        <f t="shared" ca="1" si="8"/>
        <v>0.30787124764092955</v>
      </c>
      <c r="AD19" s="2">
        <f t="shared" ca="1" si="2"/>
        <v>0.81485008156907335</v>
      </c>
      <c r="AE19" s="2">
        <f t="shared" ca="1" si="2"/>
        <v>0.85397808986934898</v>
      </c>
      <c r="AF19" s="2">
        <f t="shared" ca="1" si="2"/>
        <v>0.13014760687630744</v>
      </c>
      <c r="AG19" s="2">
        <f t="shared" ca="1" si="2"/>
        <v>0.39097413221539079</v>
      </c>
      <c r="AH19" s="2">
        <f t="shared" ca="1" si="2"/>
        <v>0.96827948735295388</v>
      </c>
      <c r="AI19" s="2">
        <f t="shared" ca="1" si="2"/>
        <v>0.68417229336008045</v>
      </c>
      <c r="AJ19" s="2">
        <f t="shared" ca="1" si="2"/>
        <v>0.46742008935012258</v>
      </c>
      <c r="AK19" s="2">
        <f t="shared" ca="1" si="2"/>
        <v>0.74402450755386429</v>
      </c>
      <c r="AL19" s="2">
        <f t="shared" ca="1" si="2"/>
        <v>0.2760156865011858</v>
      </c>
      <c r="AM19" s="2">
        <f t="shared" ca="1" si="2"/>
        <v>0.96138412814571628</v>
      </c>
      <c r="AN19" s="2">
        <f t="shared" ca="1" si="2"/>
        <v>0.96484951907955452</v>
      </c>
    </row>
    <row r="20" spans="5:40" x14ac:dyDescent="0.2">
      <c r="E20" s="6">
        <v>37050</v>
      </c>
      <c r="F20" s="7">
        <f t="shared" ca="1" si="3"/>
        <v>4.6543463381245723E-2</v>
      </c>
      <c r="H20" s="5">
        <f t="shared" ca="1" si="4"/>
        <v>4.5943022288403643</v>
      </c>
      <c r="I20" s="5">
        <f t="shared" ca="1" si="9"/>
        <v>-1.0237501510235567E-2</v>
      </c>
      <c r="J20" s="4">
        <f t="shared" si="5"/>
        <v>38</v>
      </c>
      <c r="K20" s="4">
        <f t="shared" si="10"/>
        <v>0</v>
      </c>
      <c r="L20" s="4"/>
      <c r="M20" s="5"/>
      <c r="N20" s="18">
        <f t="shared" ca="1" si="11"/>
        <v>0.68611567317846056</v>
      </c>
      <c r="O20" s="4">
        <f t="shared" si="12"/>
        <v>12</v>
      </c>
      <c r="P20" s="5">
        <f t="shared" ca="1" si="0"/>
        <v>0.48048072120210378</v>
      </c>
      <c r="R20" s="4">
        <f t="shared" ca="1" si="6"/>
        <v>6.9233603512892072</v>
      </c>
      <c r="S20" s="5">
        <f t="shared" ca="1" si="13"/>
        <v>-7.1241959670175881E-2</v>
      </c>
      <c r="T20" s="5"/>
      <c r="U20" s="5">
        <f t="shared" ca="1" si="1"/>
        <v>1.506944908375502</v>
      </c>
      <c r="V20" s="5">
        <f t="shared" ca="1" si="14"/>
        <v>4.5943022288403643</v>
      </c>
      <c r="W20" s="5">
        <f t="shared" ca="1" si="15"/>
        <v>-7.124195967017577E-2</v>
      </c>
      <c r="X20" s="5">
        <f t="shared" ca="1" si="16"/>
        <v>0</v>
      </c>
      <c r="Y20" s="5"/>
      <c r="Z20" s="5">
        <f t="shared" ca="1" si="17"/>
        <v>-1.1102230246251565E-16</v>
      </c>
      <c r="AB20" s="2">
        <f t="shared" ca="1" si="7"/>
        <v>-0.37822720535726173</v>
      </c>
      <c r="AC20" s="2">
        <f t="shared" ca="1" si="8"/>
        <v>0.99845388030492543</v>
      </c>
      <c r="AD20" s="2">
        <f t="shared" ca="1" si="2"/>
        <v>2.688547467268787E-2</v>
      </c>
      <c r="AE20" s="2">
        <f t="shared" ca="1" si="2"/>
        <v>0.25357376046757291</v>
      </c>
      <c r="AF20" s="2">
        <f t="shared" ca="1" si="2"/>
        <v>0.55922855203351207</v>
      </c>
      <c r="AG20" s="2">
        <f t="shared" ca="1" si="2"/>
        <v>0.3949365211220579</v>
      </c>
      <c r="AH20" s="2">
        <f t="shared" ca="1" si="2"/>
        <v>0.88290093973067685</v>
      </c>
      <c r="AI20" s="2">
        <f t="shared" ca="1" si="2"/>
        <v>0.18145609497732451</v>
      </c>
      <c r="AJ20" s="2">
        <f t="shared" ca="1" si="2"/>
        <v>0.29163577230402571</v>
      </c>
      <c r="AK20" s="2">
        <f t="shared" ca="1" si="2"/>
        <v>0.3662467978364865</v>
      </c>
      <c r="AL20" s="2">
        <f t="shared" ca="1" si="2"/>
        <v>0.12112855213395579</v>
      </c>
      <c r="AM20" s="2">
        <f t="shared" ca="1" si="2"/>
        <v>0.81483750757982687</v>
      </c>
      <c r="AN20" s="2">
        <f t="shared" ca="1" si="2"/>
        <v>0.73048894147968646</v>
      </c>
    </row>
    <row r="21" spans="5:40" x14ac:dyDescent="0.2">
      <c r="E21" s="6">
        <v>37051</v>
      </c>
      <c r="F21" s="7">
        <f t="shared" ca="1" si="3"/>
        <v>4.9281314168377825E-2</v>
      </c>
      <c r="H21" s="5">
        <f t="shared" ca="1" si="4"/>
        <v>4.6852819031919823</v>
      </c>
      <c r="I21" s="5">
        <f t="shared" ca="1" si="9"/>
        <v>1.9609195484322092E-2</v>
      </c>
      <c r="J21" s="4">
        <f t="shared" si="5"/>
        <v>38</v>
      </c>
      <c r="K21" s="4">
        <f t="shared" si="10"/>
        <v>0</v>
      </c>
      <c r="L21" s="4"/>
      <c r="M21" s="5"/>
      <c r="N21" s="18">
        <f t="shared" ca="1" si="11"/>
        <v>0.68920243760451116</v>
      </c>
      <c r="O21" s="4">
        <f t="shared" si="12"/>
        <v>12</v>
      </c>
      <c r="P21" s="5">
        <f t="shared" ca="1" si="0"/>
        <v>0.48290618195132023</v>
      </c>
      <c r="R21" s="4">
        <f t="shared" ca="1" si="6"/>
        <v>7.0604617083190391</v>
      </c>
      <c r="S21" s="5">
        <f t="shared" ca="1" si="13"/>
        <v>0.13710135702983184</v>
      </c>
      <c r="T21" s="5"/>
      <c r="U21" s="5">
        <f t="shared" ca="1" si="1"/>
        <v>1.506944908375502</v>
      </c>
      <c r="V21" s="5">
        <f t="shared" ca="1" si="14"/>
        <v>4.6852819031919823</v>
      </c>
      <c r="W21" s="5">
        <f t="shared" ca="1" si="15"/>
        <v>0.13710135702983203</v>
      </c>
      <c r="X21" s="5">
        <f t="shared" ca="1" si="16"/>
        <v>0</v>
      </c>
      <c r="Y21" s="5"/>
      <c r="Z21" s="5">
        <f t="shared" ca="1" si="17"/>
        <v>0</v>
      </c>
      <c r="AB21" s="2">
        <f t="shared" ca="1" si="7"/>
        <v>0.76260398052849343</v>
      </c>
      <c r="AC21" s="2">
        <f t="shared" ca="1" si="8"/>
        <v>0.34322127200072305</v>
      </c>
      <c r="AD21" s="2">
        <f t="shared" ca="1" si="2"/>
        <v>0.98743931910111749</v>
      </c>
      <c r="AE21" s="2">
        <f t="shared" ca="1" si="2"/>
        <v>0.85287989207482262</v>
      </c>
      <c r="AF21" s="2">
        <f t="shared" ca="1" si="2"/>
        <v>0.34474706683295953</v>
      </c>
      <c r="AG21" s="2">
        <f t="shared" ca="1" si="2"/>
        <v>0.9722703664955008</v>
      </c>
      <c r="AH21" s="2">
        <f t="shared" ca="1" si="2"/>
        <v>0.87859635231339617</v>
      </c>
      <c r="AI21" s="2">
        <f t="shared" ca="1" si="2"/>
        <v>0.90610306986375821</v>
      </c>
      <c r="AJ21" s="2">
        <f t="shared" ca="1" si="2"/>
        <v>4.957613196942745E-2</v>
      </c>
      <c r="AK21" s="2">
        <f t="shared" ca="1" si="2"/>
        <v>9.8519071746991205E-2</v>
      </c>
      <c r="AL21" s="2">
        <f t="shared" ca="1" si="2"/>
        <v>0.76713062720062164</v>
      </c>
      <c r="AM21" s="2">
        <f t="shared" ca="1" si="2"/>
        <v>0.20121673730512413</v>
      </c>
      <c r="AN21" s="2">
        <f t="shared" ca="1" si="2"/>
        <v>0.36090407362405164</v>
      </c>
    </row>
    <row r="22" spans="5:40" x14ac:dyDescent="0.2">
      <c r="E22" s="6">
        <v>37052</v>
      </c>
      <c r="F22" s="7">
        <f t="shared" ca="1" si="3"/>
        <v>5.2019164955509928E-2</v>
      </c>
      <c r="H22" s="5">
        <f t="shared" ca="1" si="4"/>
        <v>4.4928095591730557</v>
      </c>
      <c r="I22" s="5">
        <f t="shared" ca="1" si="9"/>
        <v>-4.1947842247234461E-2</v>
      </c>
      <c r="J22" s="4">
        <f t="shared" si="5"/>
        <v>38</v>
      </c>
      <c r="K22" s="4">
        <f t="shared" si="10"/>
        <v>0</v>
      </c>
      <c r="L22" s="4"/>
      <c r="M22" s="5"/>
      <c r="N22" s="18">
        <f t="shared" ca="1" si="11"/>
        <v>0.69239567062907204</v>
      </c>
      <c r="O22" s="4">
        <f t="shared" si="12"/>
        <v>12</v>
      </c>
      <c r="P22" s="5">
        <f t="shared" ca="1" si="0"/>
        <v>0.48536874856740569</v>
      </c>
      <c r="R22" s="4">
        <f t="shared" ca="1" si="6"/>
        <v>6.7704164894966201</v>
      </c>
      <c r="S22" s="5">
        <f t="shared" ca="1" si="13"/>
        <v>-0.29004521882241896</v>
      </c>
      <c r="T22" s="5"/>
      <c r="U22" s="5">
        <f t="shared" ca="1" si="1"/>
        <v>1.5069449083755018</v>
      </c>
      <c r="V22" s="5">
        <f t="shared" ca="1" si="14"/>
        <v>4.4928095591730557</v>
      </c>
      <c r="W22" s="5">
        <f t="shared" ca="1" si="15"/>
        <v>-0.29004521882241951</v>
      </c>
      <c r="X22" s="5">
        <f t="shared" ca="1" si="16"/>
        <v>0</v>
      </c>
      <c r="Y22" s="5"/>
      <c r="Z22" s="5">
        <f t="shared" ca="1" si="17"/>
        <v>5.5511151231257827E-16</v>
      </c>
      <c r="AB22" s="2">
        <f t="shared" ca="1" si="7"/>
        <v>-1.590292501374039</v>
      </c>
      <c r="AC22" s="2">
        <f t="shared" ca="1" si="8"/>
        <v>0.65023406181111332</v>
      </c>
      <c r="AD22" s="2">
        <f t="shared" ca="1" si="2"/>
        <v>0.16004804694389074</v>
      </c>
      <c r="AE22" s="2">
        <f t="shared" ca="1" si="2"/>
        <v>4.3196035950984202E-2</v>
      </c>
      <c r="AF22" s="2">
        <f t="shared" ca="1" si="2"/>
        <v>0.43959607461584577</v>
      </c>
      <c r="AG22" s="2">
        <f t="shared" ca="1" si="2"/>
        <v>0.48437580222127341</v>
      </c>
      <c r="AH22" s="2">
        <f t="shared" ca="1" si="2"/>
        <v>0.26608061512616388</v>
      </c>
      <c r="AI22" s="2">
        <f t="shared" ca="1" si="2"/>
        <v>0.38904815405544046</v>
      </c>
      <c r="AJ22" s="2">
        <f t="shared" ca="1" si="2"/>
        <v>5.324797848080598E-2</v>
      </c>
      <c r="AK22" s="2">
        <f t="shared" ca="1" si="2"/>
        <v>0.1597236599955269</v>
      </c>
      <c r="AL22" s="2">
        <f t="shared" ca="1" si="2"/>
        <v>0.8573918160696945</v>
      </c>
      <c r="AM22" s="2">
        <f t="shared" ca="1" si="2"/>
        <v>0.65635262046969611</v>
      </c>
      <c r="AN22" s="2">
        <f t="shared" ca="1" si="2"/>
        <v>0.25041263288552607</v>
      </c>
    </row>
    <row r="23" spans="5:40" x14ac:dyDescent="0.2">
      <c r="E23" s="6">
        <v>37053</v>
      </c>
      <c r="F23" s="7">
        <f t="shared" ca="1" si="3"/>
        <v>5.4757015742642023E-2</v>
      </c>
      <c r="H23" s="5">
        <f t="shared" ca="1" si="4"/>
        <v>4.4258796034474832</v>
      </c>
      <c r="I23" s="5">
        <f t="shared" ca="1" si="9"/>
        <v>-1.5009203926191553E-2</v>
      </c>
      <c r="J23" s="4">
        <f t="shared" si="5"/>
        <v>38</v>
      </c>
      <c r="K23" s="4">
        <f t="shared" si="10"/>
        <v>0</v>
      </c>
      <c r="L23" s="4"/>
      <c r="M23" s="5"/>
      <c r="N23" s="18">
        <f t="shared" ca="1" si="11"/>
        <v>0.69570108523704355</v>
      </c>
      <c r="O23" s="4">
        <f t="shared" si="12"/>
        <v>12</v>
      </c>
      <c r="P23" s="5">
        <f t="shared" ca="1" si="0"/>
        <v>0.48786937690904497</v>
      </c>
      <c r="R23" s="4">
        <f t="shared" ca="1" si="6"/>
        <v>6.6695567334981698</v>
      </c>
      <c r="S23" s="5">
        <f t="shared" ca="1" si="13"/>
        <v>-0.10085975599845032</v>
      </c>
      <c r="T23" s="5"/>
      <c r="U23" s="5">
        <f t="shared" ca="1" si="1"/>
        <v>1.5069449083755018</v>
      </c>
      <c r="V23" s="5">
        <f t="shared" ca="1" si="14"/>
        <v>4.4258796034474832</v>
      </c>
      <c r="W23" s="5">
        <f t="shared" ca="1" si="15"/>
        <v>-0.10085975599844921</v>
      </c>
      <c r="X23" s="5">
        <f t="shared" ca="1" si="16"/>
        <v>0</v>
      </c>
      <c r="Y23" s="5"/>
      <c r="Z23" s="5">
        <f t="shared" ca="1" si="17"/>
        <v>-1.1102230246251565E-15</v>
      </c>
      <c r="AB23" s="2">
        <f t="shared" ca="1" si="7"/>
        <v>-0.5606161285564264</v>
      </c>
      <c r="AC23" s="2">
        <f t="shared" ca="1" si="8"/>
        <v>0.51379456875148688</v>
      </c>
      <c r="AD23" s="2">
        <f t="shared" ca="1" si="2"/>
        <v>0.18778670835264588</v>
      </c>
      <c r="AE23" s="2">
        <f t="shared" ca="1" si="2"/>
        <v>0.46458973133520076</v>
      </c>
      <c r="AF23" s="2">
        <f t="shared" ca="1" si="2"/>
        <v>0.94707844300668143</v>
      </c>
      <c r="AG23" s="2">
        <f t="shared" ca="1" si="2"/>
        <v>0.46871576861827702</v>
      </c>
      <c r="AH23" s="2">
        <f t="shared" ca="1" si="2"/>
        <v>0.46889060009859129</v>
      </c>
      <c r="AI23" s="2">
        <f t="shared" ca="1" si="2"/>
        <v>0.18591056826508368</v>
      </c>
      <c r="AJ23" s="2">
        <f t="shared" ca="1" si="2"/>
        <v>3.9017931386777116E-2</v>
      </c>
      <c r="AK23" s="2">
        <f t="shared" ca="1" si="2"/>
        <v>0.40643114953805654</v>
      </c>
      <c r="AL23" s="2">
        <f t="shared" ca="1" si="2"/>
        <v>0.77164661325323358</v>
      </c>
      <c r="AM23" s="2">
        <f t="shared" ca="1" si="2"/>
        <v>0.55271576000700851</v>
      </c>
      <c r="AN23" s="2">
        <f t="shared" ca="1" si="2"/>
        <v>0.43280602883053021</v>
      </c>
    </row>
    <row r="24" spans="5:40" x14ac:dyDescent="0.2">
      <c r="E24" s="6">
        <v>37054</v>
      </c>
      <c r="F24" s="7">
        <f t="shared" ca="1" si="3"/>
        <v>5.7494866529774126E-2</v>
      </c>
      <c r="H24" s="5">
        <f t="shared" ca="1" si="4"/>
        <v>4.4580023904605346</v>
      </c>
      <c r="I24" s="5">
        <f t="shared" ca="1" si="9"/>
        <v>7.2317320359000974E-3</v>
      </c>
      <c r="J24" s="4">
        <f t="shared" si="5"/>
        <v>38</v>
      </c>
      <c r="K24" s="4">
        <f t="shared" si="10"/>
        <v>0</v>
      </c>
      <c r="L24" s="4"/>
      <c r="M24" s="5"/>
      <c r="N24" s="18">
        <f t="shared" ca="1" si="11"/>
        <v>0.69912481732812326</v>
      </c>
      <c r="O24" s="4">
        <f t="shared" si="12"/>
        <v>12</v>
      </c>
      <c r="P24" s="5">
        <f t="shared" ca="1" si="0"/>
        <v>0.49040905766649129</v>
      </c>
      <c r="R24" s="4">
        <f t="shared" ca="1" si="6"/>
        <v>6.7179640038303177</v>
      </c>
      <c r="S24" s="5">
        <f t="shared" ca="1" si="13"/>
        <v>4.8407270332147867E-2</v>
      </c>
      <c r="T24" s="5"/>
      <c r="U24" s="5">
        <f t="shared" ca="1" si="1"/>
        <v>1.506944908375502</v>
      </c>
      <c r="V24" s="5">
        <f t="shared" ca="1" si="14"/>
        <v>4.4580023904605346</v>
      </c>
      <c r="W24" s="5">
        <f t="shared" ca="1" si="15"/>
        <v>4.8407270332148471E-2</v>
      </c>
      <c r="X24" s="5">
        <f t="shared" ca="1" si="16"/>
        <v>0</v>
      </c>
      <c r="Y24" s="5"/>
      <c r="Z24" s="5">
        <f t="shared" ca="1" si="17"/>
        <v>-6.0368376963992887E-16</v>
      </c>
      <c r="AB24" s="2">
        <f t="shared" ca="1" si="7"/>
        <v>0.28949982743927194</v>
      </c>
      <c r="AC24" s="2">
        <f t="shared" ca="1" si="8"/>
        <v>0.79933614463718694</v>
      </c>
      <c r="AD24" s="2">
        <f t="shared" ca="1" si="2"/>
        <v>0.49160348181294289</v>
      </c>
      <c r="AE24" s="2">
        <f t="shared" ca="1" si="2"/>
        <v>0.24912188491210774</v>
      </c>
      <c r="AF24" s="2">
        <f t="shared" ca="1" si="2"/>
        <v>0.83735872181009818</v>
      </c>
      <c r="AG24" s="2">
        <f t="shared" ca="1" si="2"/>
        <v>0.91133389697425748</v>
      </c>
      <c r="AH24" s="2">
        <f t="shared" ca="1" si="2"/>
        <v>0.42152918418275664</v>
      </c>
      <c r="AI24" s="2">
        <f t="shared" ca="1" si="2"/>
        <v>4.9444858853004092E-2</v>
      </c>
      <c r="AJ24" s="2">
        <f t="shared" ca="1" si="2"/>
        <v>0.80928579535318979</v>
      </c>
      <c r="AK24" s="2">
        <f t="shared" ca="1" si="2"/>
        <v>0.20712316367688022</v>
      </c>
      <c r="AL24" s="2">
        <f t="shared" ca="1" si="2"/>
        <v>0.36791747064061675</v>
      </c>
      <c r="AM24" s="2">
        <f t="shared" ca="1" si="2"/>
        <v>0.52880616149710713</v>
      </c>
      <c r="AN24" s="2">
        <f t="shared" ca="1" si="2"/>
        <v>0.61663906308912386</v>
      </c>
    </row>
    <row r="25" spans="5:40" x14ac:dyDescent="0.2">
      <c r="E25" s="6">
        <v>37055</v>
      </c>
      <c r="F25" s="7">
        <f t="shared" ca="1" si="3"/>
        <v>6.0232717316906229E-2</v>
      </c>
      <c r="H25" s="5">
        <f t="shared" ca="1" si="4"/>
        <v>4.4027208367078767</v>
      </c>
      <c r="I25" s="5">
        <f t="shared" ca="1" si="9"/>
        <v>-1.2478049391580126E-2</v>
      </c>
      <c r="J25" s="4">
        <f t="shared" si="5"/>
        <v>38</v>
      </c>
      <c r="K25" s="4">
        <f t="shared" si="10"/>
        <v>0</v>
      </c>
      <c r="L25" s="4"/>
      <c r="M25" s="5"/>
      <c r="N25" s="18">
        <f t="shared" ca="1" si="11"/>
        <v>0.70267346612775983</v>
      </c>
      <c r="O25" s="4">
        <f t="shared" si="12"/>
        <v>12</v>
      </c>
      <c r="P25" s="5">
        <f t="shared" ca="1" si="0"/>
        <v>0.49298881801065658</v>
      </c>
      <c r="R25" s="4">
        <f t="shared" ca="1" si="6"/>
        <v>6.6346577478756643</v>
      </c>
      <c r="S25" s="5">
        <f t="shared" ca="1" si="13"/>
        <v>-8.3306255954653352E-2</v>
      </c>
      <c r="T25" s="5"/>
      <c r="U25" s="5">
        <f t="shared" ca="1" si="1"/>
        <v>1.506944908375502</v>
      </c>
      <c r="V25" s="5">
        <f t="shared" ca="1" si="14"/>
        <v>4.4027208367078767</v>
      </c>
      <c r="W25" s="5">
        <f t="shared" ca="1" si="15"/>
        <v>-8.3306255954654393E-2</v>
      </c>
      <c r="X25" s="5">
        <f t="shared" ca="1" si="16"/>
        <v>0</v>
      </c>
      <c r="Y25" s="5"/>
      <c r="Z25" s="5">
        <f t="shared" ca="1" si="17"/>
        <v>1.0408340855860843E-15</v>
      </c>
      <c r="AB25" s="2">
        <f t="shared" ca="1" si="7"/>
        <v>-0.46386773358637434</v>
      </c>
      <c r="AC25" s="2">
        <f t="shared" ca="1" si="8"/>
        <v>0.22356559828545075</v>
      </c>
      <c r="AD25" s="2">
        <f t="shared" ca="1" si="2"/>
        <v>0.84906776141182205</v>
      </c>
      <c r="AE25" s="2">
        <f t="shared" ca="1" si="2"/>
        <v>0.90581182550438122</v>
      </c>
      <c r="AF25" s="2">
        <f t="shared" ca="1" si="2"/>
        <v>0.18926527852794539</v>
      </c>
      <c r="AG25" s="2">
        <f t="shared" ca="1" si="2"/>
        <v>0.98562742295168371</v>
      </c>
      <c r="AH25" s="2">
        <f t="shared" ca="1" si="2"/>
        <v>5.8247808485687003E-2</v>
      </c>
      <c r="AI25" s="2">
        <f t="shared" ca="1" si="2"/>
        <v>0.26305413793205296</v>
      </c>
      <c r="AJ25" s="2">
        <f t="shared" ca="1" si="2"/>
        <v>0.66601563069208125</v>
      </c>
      <c r="AK25" s="2">
        <f t="shared" ca="1" si="2"/>
        <v>0.15083602692996401</v>
      </c>
      <c r="AL25" s="2">
        <f t="shared" ca="1" si="2"/>
        <v>0.57194747917650912</v>
      </c>
      <c r="AM25" s="2">
        <f t="shared" ca="1" si="2"/>
        <v>0.30751999249608186</v>
      </c>
      <c r="AN25" s="2">
        <f t="shared" ca="1" si="2"/>
        <v>0.36517330401996717</v>
      </c>
    </row>
    <row r="26" spans="5:40" x14ac:dyDescent="0.2">
      <c r="E26" s="6">
        <v>37056</v>
      </c>
      <c r="F26" s="7">
        <f t="shared" ca="1" si="3"/>
        <v>6.2970568104038324E-2</v>
      </c>
      <c r="H26" s="5">
        <f t="shared" ca="1" si="4"/>
        <v>4.388810759258539</v>
      </c>
      <c r="I26" s="5">
        <f t="shared" ca="1" si="9"/>
        <v>-3.1644290656309914E-3</v>
      </c>
      <c r="J26" s="4">
        <f t="shared" si="5"/>
        <v>38</v>
      </c>
      <c r="K26" s="4">
        <f t="shared" si="10"/>
        <v>0</v>
      </c>
      <c r="L26" s="4"/>
      <c r="M26" s="5"/>
      <c r="N26" s="18">
        <f t="shared" ca="1" si="11"/>
        <v>0.70635413937540292</v>
      </c>
      <c r="O26" s="4">
        <f t="shared" si="12"/>
        <v>12</v>
      </c>
      <c r="P26" s="5">
        <f t="shared" ca="1" si="0"/>
        <v>0.4956097233386404</v>
      </c>
      <c r="R26" s="4">
        <f t="shared" ca="1" si="6"/>
        <v>6.6136960274882748</v>
      </c>
      <c r="S26" s="5">
        <f t="shared" ca="1" si="13"/>
        <v>-2.0961720387389526E-2</v>
      </c>
      <c r="T26" s="5"/>
      <c r="U26" s="5">
        <f t="shared" ca="1" si="1"/>
        <v>1.5069449083755015</v>
      </c>
      <c r="V26" s="5">
        <f t="shared" ca="1" si="14"/>
        <v>4.388810759258539</v>
      </c>
      <c r="W26" s="5">
        <f t="shared" ca="1" si="15"/>
        <v>-2.0961720387388336E-2</v>
      </c>
      <c r="X26" s="5">
        <f t="shared" ca="1" si="16"/>
        <v>0</v>
      </c>
      <c r="Y26" s="5"/>
      <c r="Z26" s="5">
        <f t="shared" ca="1" si="17"/>
        <v>-1.1900203045200897E-15</v>
      </c>
      <c r="AB26" s="2">
        <f t="shared" ca="1" si="7"/>
        <v>-0.10787294718573115</v>
      </c>
      <c r="AC26" s="2">
        <f t="shared" ca="1" si="8"/>
        <v>0.57834578009758575</v>
      </c>
      <c r="AD26" s="2">
        <f t="shared" ca="1" si="2"/>
        <v>0.1452333383896387</v>
      </c>
      <c r="AE26" s="2">
        <f t="shared" ca="1" si="2"/>
        <v>0.54794332464167073</v>
      </c>
      <c r="AF26" s="2">
        <f t="shared" ca="1" si="2"/>
        <v>0.56271830584819948</v>
      </c>
      <c r="AG26" s="2">
        <f t="shared" ca="1" si="2"/>
        <v>0.66780873516714045</v>
      </c>
      <c r="AH26" s="2">
        <f t="shared" ca="1" si="2"/>
        <v>0.76091507648640633</v>
      </c>
      <c r="AI26" s="2">
        <f t="shared" ca="1" si="2"/>
        <v>0.15829317299654377</v>
      </c>
      <c r="AJ26" s="2">
        <f t="shared" ca="1" si="2"/>
        <v>0.80857899905640385</v>
      </c>
      <c r="AK26" s="2">
        <f t="shared" ca="1" si="2"/>
        <v>0.26567673294217631</v>
      </c>
      <c r="AL26" s="2">
        <f t="shared" ca="1" si="2"/>
        <v>0.42252122511352064</v>
      </c>
      <c r="AM26" s="2">
        <f t="shared" ca="1" si="2"/>
        <v>0.79227883988618153</v>
      </c>
      <c r="AN26" s="2">
        <f t="shared" ca="1" si="2"/>
        <v>0.18181352218880154</v>
      </c>
    </row>
    <row r="27" spans="5:40" x14ac:dyDescent="0.2">
      <c r="E27" s="6">
        <v>37057</v>
      </c>
      <c r="F27" s="7">
        <f t="shared" ca="1" si="3"/>
        <v>6.5708418891170434E-2</v>
      </c>
      <c r="H27" s="5">
        <f t="shared" ca="1" si="4"/>
        <v>4.2916537795480476</v>
      </c>
      <c r="I27" s="5">
        <f t="shared" ca="1" si="9"/>
        <v>-2.2386137671051336E-2</v>
      </c>
      <c r="J27" s="4">
        <f t="shared" si="5"/>
        <v>38</v>
      </c>
      <c r="K27" s="4">
        <f t="shared" si="10"/>
        <v>0</v>
      </c>
      <c r="L27" s="4"/>
      <c r="M27" s="5"/>
      <c r="N27" s="18">
        <f t="shared" ca="1" si="11"/>
        <v>0.71017450396853632</v>
      </c>
      <c r="O27" s="4">
        <f t="shared" si="12"/>
        <v>12</v>
      </c>
      <c r="P27" s="5">
        <f t="shared" ca="1" si="0"/>
        <v>0.49827287912243978</v>
      </c>
      <c r="R27" s="4">
        <f t="shared" ca="1" si="6"/>
        <v>6.4672858116004086</v>
      </c>
      <c r="S27" s="5">
        <f t="shared" ca="1" si="13"/>
        <v>-0.14641021588786618</v>
      </c>
      <c r="T27" s="5"/>
      <c r="U27" s="5">
        <f t="shared" ca="1" si="1"/>
        <v>1.5069449083755018</v>
      </c>
      <c r="V27" s="5">
        <f t="shared" ca="1" si="14"/>
        <v>4.2916537795480476</v>
      </c>
      <c r="W27" s="5">
        <f t="shared" ca="1" si="15"/>
        <v>-0.14641021588786696</v>
      </c>
      <c r="X27" s="5">
        <f t="shared" ca="1" si="16"/>
        <v>0</v>
      </c>
      <c r="Y27" s="5"/>
      <c r="Z27" s="5">
        <f t="shared" ca="1" si="17"/>
        <v>7.7715611723760958E-16</v>
      </c>
      <c r="AB27" s="2">
        <f t="shared" ca="1" si="7"/>
        <v>-0.84258488623447736</v>
      </c>
      <c r="AC27" s="2">
        <f t="shared" ca="1" si="8"/>
        <v>0.80192841621987676</v>
      </c>
      <c r="AD27" s="2">
        <f t="shared" ca="1" si="2"/>
        <v>0.9503026954096665</v>
      </c>
      <c r="AE27" s="2">
        <f t="shared" ca="1" si="2"/>
        <v>0.13409861833467662</v>
      </c>
      <c r="AF27" s="2">
        <f t="shared" ca="1" si="2"/>
        <v>0.19385766485910971</v>
      </c>
      <c r="AG27" s="2">
        <f t="shared" ca="1" si="2"/>
        <v>8.7453581316490503E-2</v>
      </c>
      <c r="AH27" s="2">
        <f t="shared" ca="1" si="2"/>
        <v>9.2949109253229245E-2</v>
      </c>
      <c r="AI27" s="2">
        <f t="shared" ca="1" si="2"/>
        <v>6.4528975964416202E-2</v>
      </c>
      <c r="AJ27" s="2">
        <f t="shared" ca="1" si="2"/>
        <v>0.9503999465315196</v>
      </c>
      <c r="AK27" s="2">
        <f t="shared" ca="1" si="2"/>
        <v>8.920188605400714E-2</v>
      </c>
      <c r="AL27" s="2">
        <f t="shared" ca="1" si="2"/>
        <v>0.26304993640412294</v>
      </c>
      <c r="AM27" s="2">
        <f t="shared" ca="1" si="2"/>
        <v>0.62475242489140892</v>
      </c>
      <c r="AN27" s="2">
        <f t="shared" ca="1" si="2"/>
        <v>0.90489185852699894</v>
      </c>
    </row>
    <row r="28" spans="5:40" x14ac:dyDescent="0.2">
      <c r="E28" s="6">
        <v>37058</v>
      </c>
      <c r="F28" s="7">
        <f t="shared" ca="1" si="3"/>
        <v>6.8446269678302529E-2</v>
      </c>
      <c r="H28" s="5">
        <f t="shared" ca="1" si="4"/>
        <v>4.1485479038790842</v>
      </c>
      <c r="I28" s="5">
        <f t="shared" ca="1" si="9"/>
        <v>-3.3913784720783775E-2</v>
      </c>
      <c r="J28" s="4">
        <f t="shared" si="5"/>
        <v>38</v>
      </c>
      <c r="K28" s="4">
        <f t="shared" si="10"/>
        <v>0</v>
      </c>
      <c r="L28" s="4"/>
      <c r="M28" s="5"/>
      <c r="N28" s="18">
        <f t="shared" ca="1" si="11"/>
        <v>0.71414284285428498</v>
      </c>
      <c r="O28" s="4">
        <f t="shared" si="12"/>
        <v>12</v>
      </c>
      <c r="P28" s="5">
        <f t="shared" ca="1" si="0"/>
        <v>0.50097943286811963</v>
      </c>
      <c r="R28" s="4">
        <f t="shared" ca="1" si="6"/>
        <v>6.2516331409024462</v>
      </c>
      <c r="S28" s="5">
        <f t="shared" ca="1" si="13"/>
        <v>-0.21565267069796246</v>
      </c>
      <c r="T28" s="5"/>
      <c r="U28" s="5">
        <f t="shared" ca="1" si="1"/>
        <v>1.506944908375502</v>
      </c>
      <c r="V28" s="5">
        <f t="shared" ca="1" si="14"/>
        <v>4.1485479038790842</v>
      </c>
      <c r="W28" s="5">
        <f t="shared" ca="1" si="15"/>
        <v>-0.21565267069796196</v>
      </c>
      <c r="X28" s="5">
        <f t="shared" ca="1" si="16"/>
        <v>0</v>
      </c>
      <c r="Y28" s="5"/>
      <c r="Z28" s="5">
        <f t="shared" ca="1" si="17"/>
        <v>-4.9960036108132044E-16</v>
      </c>
      <c r="AB28" s="2">
        <f t="shared" ca="1" si="7"/>
        <v>-1.2832064818708968</v>
      </c>
      <c r="AC28" s="2">
        <f t="shared" ca="1" si="8"/>
        <v>0.15426959365656856</v>
      </c>
      <c r="AD28" s="2">
        <f t="shared" ca="1" si="2"/>
        <v>0.29300630115982718</v>
      </c>
      <c r="AE28" s="2">
        <f t="shared" ca="1" si="2"/>
        <v>0.82621069066269603</v>
      </c>
      <c r="AF28" s="2">
        <f t="shared" ca="1" si="2"/>
        <v>0.426519998337755</v>
      </c>
      <c r="AG28" s="2">
        <f t="shared" ca="1" si="2"/>
        <v>6.4230675091873746E-2</v>
      </c>
      <c r="AH28" s="2">
        <f t="shared" ca="1" si="2"/>
        <v>2.0787077292056366E-2</v>
      </c>
      <c r="AI28" s="2">
        <f t="shared" ca="1" si="2"/>
        <v>0.36121308528557272</v>
      </c>
      <c r="AJ28" s="2">
        <f t="shared" ca="1" si="2"/>
        <v>0.68503758960969718</v>
      </c>
      <c r="AK28" s="2">
        <f t="shared" ca="1" si="2"/>
        <v>0.96549455683604357</v>
      </c>
      <c r="AL28" s="2">
        <f t="shared" ca="1" si="2"/>
        <v>0.33336968678391532</v>
      </c>
      <c r="AM28" s="2">
        <f t="shared" ca="1" si="2"/>
        <v>0.23502090483235727</v>
      </c>
      <c r="AN28" s="2">
        <f t="shared" ca="1" si="2"/>
        <v>0.3516333585807403</v>
      </c>
    </row>
    <row r="29" spans="5:40" x14ac:dyDescent="0.2">
      <c r="E29" s="6">
        <v>37059</v>
      </c>
      <c r="F29" s="7">
        <f t="shared" ca="1" si="3"/>
        <v>7.1184120465434639E-2</v>
      </c>
      <c r="H29" s="5">
        <f t="shared" ca="1" si="4"/>
        <v>4.2276805603129732</v>
      </c>
      <c r="I29" s="5">
        <f t="shared" ca="1" si="9"/>
        <v>1.8895141441903331E-2</v>
      </c>
      <c r="J29" s="4">
        <f t="shared" si="5"/>
        <v>38</v>
      </c>
      <c r="K29" s="4">
        <f t="shared" si="10"/>
        <v>0</v>
      </c>
      <c r="L29" s="4"/>
      <c r="M29" s="5"/>
      <c r="N29" s="18">
        <f t="shared" ca="1" si="11"/>
        <v>0.71826811909557209</v>
      </c>
      <c r="O29" s="4">
        <f t="shared" si="12"/>
        <v>12</v>
      </c>
      <c r="P29" s="5">
        <f t="shared" ca="1" si="0"/>
        <v>0.50373057619333617</v>
      </c>
      <c r="R29" s="4">
        <f t="shared" ca="1" si="6"/>
        <v>6.3708816946017244</v>
      </c>
      <c r="S29" s="5">
        <f t="shared" ca="1" si="13"/>
        <v>0.11924855369927823</v>
      </c>
      <c r="T29" s="5"/>
      <c r="U29" s="5">
        <f t="shared" ca="1" si="1"/>
        <v>1.5069449083755018</v>
      </c>
      <c r="V29" s="5">
        <f t="shared" ca="1" si="14"/>
        <v>4.2276805603129732</v>
      </c>
      <c r="W29" s="5">
        <f t="shared" ca="1" si="15"/>
        <v>0.11924855369927695</v>
      </c>
      <c r="X29" s="5">
        <f t="shared" ca="1" si="16"/>
        <v>0</v>
      </c>
      <c r="Y29" s="5"/>
      <c r="Z29" s="5">
        <f t="shared" ca="1" si="17"/>
        <v>1.27675647831893E-15</v>
      </c>
      <c r="AB29" s="2">
        <f t="shared" ca="1" si="7"/>
        <v>0.73531067165255326</v>
      </c>
      <c r="AC29" s="2">
        <f t="shared" ca="1" si="8"/>
        <v>0.60254162145044865</v>
      </c>
      <c r="AD29" s="2">
        <f t="shared" ca="1" si="8"/>
        <v>0.77259126485619234</v>
      </c>
      <c r="AE29" s="2">
        <f t="shared" ca="1" si="8"/>
        <v>0.83013915266496152</v>
      </c>
      <c r="AF29" s="2">
        <f t="shared" ca="1" si="8"/>
        <v>7.9453225871031208E-3</v>
      </c>
      <c r="AG29" s="2">
        <f t="shared" ca="1" si="8"/>
        <v>0.24234012793974918</v>
      </c>
      <c r="AH29" s="2">
        <f t="shared" ca="1" si="8"/>
        <v>0.23372349627673272</v>
      </c>
      <c r="AI29" s="2">
        <f t="shared" ca="1" si="8"/>
        <v>0.60978393379207141</v>
      </c>
      <c r="AJ29" s="2">
        <f t="shared" ca="1" si="8"/>
        <v>0.89934077193330442</v>
      </c>
      <c r="AK29" s="2">
        <f t="shared" ca="1" si="8"/>
        <v>0.63704815698267936</v>
      </c>
      <c r="AL29" s="2">
        <f t="shared" ca="1" si="8"/>
        <v>0.6612767268939832</v>
      </c>
      <c r="AM29" s="2">
        <f t="shared" ca="1" si="8"/>
        <v>0.61006182580902824</v>
      </c>
      <c r="AN29" s="2">
        <f t="shared" ca="1" si="8"/>
        <v>0.62851827046629882</v>
      </c>
    </row>
    <row r="30" spans="5:40" x14ac:dyDescent="0.2">
      <c r="E30" s="6">
        <v>37060</v>
      </c>
      <c r="F30" s="7">
        <f t="shared" ca="1" si="3"/>
        <v>7.3921971252566734E-2</v>
      </c>
      <c r="H30" s="5">
        <f t="shared" ca="1" si="4"/>
        <v>4.3048311331362523</v>
      </c>
      <c r="I30" s="5">
        <f t="shared" ca="1" si="9"/>
        <v>1.8084399583476372E-2</v>
      </c>
      <c r="J30" s="4">
        <f t="shared" si="5"/>
        <v>38</v>
      </c>
      <c r="K30" s="4">
        <f t="shared" si="10"/>
        <v>0</v>
      </c>
      <c r="L30" s="4"/>
      <c r="M30" s="5"/>
      <c r="N30" s="18">
        <f t="shared" ca="1" si="11"/>
        <v>0.72256004820071107</v>
      </c>
      <c r="O30" s="4">
        <f t="shared" si="12"/>
        <v>12</v>
      </c>
      <c r="P30" s="5">
        <f t="shared" ca="1" si="0"/>
        <v>0.50652754703175273</v>
      </c>
      <c r="R30" s="4">
        <f t="shared" ca="1" si="6"/>
        <v>6.4871433574960182</v>
      </c>
      <c r="S30" s="5">
        <f t="shared" ca="1" si="13"/>
        <v>0.11626166289429385</v>
      </c>
      <c r="T30" s="5"/>
      <c r="U30" s="5">
        <f t="shared" ca="1" si="1"/>
        <v>1.506944908375502</v>
      </c>
      <c r="V30" s="5">
        <f t="shared" ca="1" si="14"/>
        <v>4.3048311331362523</v>
      </c>
      <c r="W30" s="5">
        <f t="shared" ca="1" si="15"/>
        <v>0.11626166289429378</v>
      </c>
      <c r="X30" s="5">
        <f t="shared" ca="1" si="16"/>
        <v>0</v>
      </c>
      <c r="Y30" s="5"/>
      <c r="Z30" s="5">
        <f t="shared" ca="1" si="17"/>
        <v>0</v>
      </c>
      <c r="AB30" s="2">
        <f t="shared" ca="1" si="7"/>
        <v>0.70432166151300102</v>
      </c>
      <c r="AC30" s="2">
        <f t="shared" ca="1" si="8"/>
        <v>0.88926124952073948</v>
      </c>
      <c r="AD30" s="2">
        <f t="shared" ca="1" si="8"/>
        <v>0.6460585431824617</v>
      </c>
      <c r="AE30" s="2">
        <f t="shared" ca="1" si="8"/>
        <v>0.15227959495633137</v>
      </c>
      <c r="AF30" s="2">
        <f t="shared" ca="1" si="8"/>
        <v>0.74922906613034113</v>
      </c>
      <c r="AG30" s="2">
        <f t="shared" ca="1" si="8"/>
        <v>0.38998546608019691</v>
      </c>
      <c r="AH30" s="2">
        <f t="shared" ca="1" si="8"/>
        <v>0.25858937361382872</v>
      </c>
      <c r="AI30" s="2">
        <f t="shared" ca="1" si="8"/>
        <v>0.81756526141187225</v>
      </c>
      <c r="AJ30" s="2">
        <f t="shared" ca="1" si="8"/>
        <v>0.51975932599732877</v>
      </c>
      <c r="AK30" s="2">
        <f t="shared" ca="1" si="8"/>
        <v>0.76766761976584386</v>
      </c>
      <c r="AL30" s="2">
        <f t="shared" ca="1" si="8"/>
        <v>0.47502072035251031</v>
      </c>
      <c r="AM30" s="2">
        <f t="shared" ca="1" si="8"/>
        <v>0.3898215820037163</v>
      </c>
      <c r="AN30" s="2">
        <f t="shared" ca="1" si="8"/>
        <v>0.64908385849783001</v>
      </c>
    </row>
    <row r="31" spans="5:40" x14ac:dyDescent="0.2">
      <c r="E31" s="6">
        <v>37061</v>
      </c>
      <c r="F31" s="7">
        <f t="shared" ca="1" si="3"/>
        <v>7.665982203969883E-2</v>
      </c>
      <c r="H31" s="5">
        <f t="shared" ca="1" si="4"/>
        <v>4.2818396086996984</v>
      </c>
      <c r="I31" s="5">
        <f t="shared" ca="1" si="9"/>
        <v>-5.3551789916221268E-3</v>
      </c>
      <c r="J31" s="4">
        <f t="shared" si="5"/>
        <v>38</v>
      </c>
      <c r="K31" s="4">
        <f t="shared" si="10"/>
        <v>0</v>
      </c>
      <c r="L31" s="4"/>
      <c r="M31" s="5"/>
      <c r="N31" s="18">
        <f t="shared" ca="1" si="11"/>
        <v>0.72702917999996997</v>
      </c>
      <c r="O31" s="4">
        <f t="shared" si="12"/>
        <v>12</v>
      </c>
      <c r="P31" s="5">
        <f t="shared" ca="1" si="0"/>
        <v>0.50937163197361057</v>
      </c>
      <c r="R31" s="4">
        <f t="shared" ca="1" si="6"/>
        <v>6.4524963968105613</v>
      </c>
      <c r="S31" s="5">
        <f t="shared" ca="1" si="13"/>
        <v>-3.4646960685456918E-2</v>
      </c>
      <c r="T31" s="5"/>
      <c r="U31" s="5">
        <f t="shared" ca="1" si="1"/>
        <v>1.506944908375502</v>
      </c>
      <c r="V31" s="5">
        <f t="shared" ca="1" si="14"/>
        <v>4.2818396086996984</v>
      </c>
      <c r="W31" s="5">
        <f t="shared" ca="1" si="15"/>
        <v>-3.4646960685455898E-2</v>
      </c>
      <c r="X31" s="5">
        <f t="shared" ca="1" si="16"/>
        <v>0</v>
      </c>
      <c r="Y31" s="5"/>
      <c r="Z31" s="5">
        <f t="shared" ca="1" si="17"/>
        <v>-1.0200174038743626E-15</v>
      </c>
      <c r="AB31" s="2">
        <f t="shared" ca="1" si="7"/>
        <v>-0.1916100466880053</v>
      </c>
      <c r="AC31" s="2">
        <f t="shared" ca="1" si="8"/>
        <v>0.86390130718855751</v>
      </c>
      <c r="AD31" s="2">
        <f t="shared" ca="1" si="8"/>
        <v>0.58606489882330681</v>
      </c>
      <c r="AE31" s="2">
        <f t="shared" ca="1" si="8"/>
        <v>0.95469834369620443</v>
      </c>
      <c r="AF31" s="2">
        <f t="shared" ca="1" si="8"/>
        <v>0.30376044042372907</v>
      </c>
      <c r="AG31" s="2">
        <f t="shared" ca="1" si="8"/>
        <v>0.44261240144321889</v>
      </c>
      <c r="AH31" s="2">
        <f t="shared" ca="1" si="8"/>
        <v>0.10772157385276415</v>
      </c>
      <c r="AI31" s="2">
        <f t="shared" ca="1" si="8"/>
        <v>0.14490380799673663</v>
      </c>
      <c r="AJ31" s="2">
        <f t="shared" ca="1" si="8"/>
        <v>0.31162533595047526</v>
      </c>
      <c r="AK31" s="2">
        <f t="shared" ca="1" si="8"/>
        <v>0.6837513696175026</v>
      </c>
      <c r="AL31" s="2">
        <f t="shared" ca="1" si="8"/>
        <v>0.33352801349305761</v>
      </c>
      <c r="AM31" s="2">
        <f t="shared" ca="1" si="8"/>
        <v>0.78994751531875651</v>
      </c>
      <c r="AN31" s="2">
        <f t="shared" ca="1" si="8"/>
        <v>0.28587494550768611</v>
      </c>
    </row>
    <row r="32" spans="5:40" x14ac:dyDescent="0.2">
      <c r="E32" s="6">
        <v>37062</v>
      </c>
      <c r="F32" s="7">
        <f t="shared" ca="1" si="3"/>
        <v>7.939767282683094E-2</v>
      </c>
      <c r="H32" s="5">
        <f t="shared" ca="1" si="4"/>
        <v>4.2188786448874467</v>
      </c>
      <c r="I32" s="5">
        <f t="shared" ca="1" si="9"/>
        <v>-1.481336358966698E-2</v>
      </c>
      <c r="J32" s="4">
        <f t="shared" si="5"/>
        <v>38</v>
      </c>
      <c r="K32" s="4">
        <f t="shared" si="10"/>
        <v>0</v>
      </c>
      <c r="L32" s="4"/>
      <c r="M32" s="5"/>
      <c r="N32" s="18">
        <f t="shared" ca="1" si="11"/>
        <v>0.73168699158761652</v>
      </c>
      <c r="O32" s="4">
        <f t="shared" si="12"/>
        <v>12</v>
      </c>
      <c r="P32" s="5">
        <f t="shared" ca="1" si="0"/>
        <v>0.51226416875250913</v>
      </c>
      <c r="R32" s="4">
        <f t="shared" ca="1" si="6"/>
        <v>6.357617692967275</v>
      </c>
      <c r="S32" s="5">
        <f t="shared" ca="1" si="13"/>
        <v>-9.4878703843286338E-2</v>
      </c>
      <c r="T32" s="5"/>
      <c r="U32" s="5">
        <f t="shared" ca="1" si="1"/>
        <v>1.506944908375502</v>
      </c>
      <c r="V32" s="5">
        <f t="shared" ca="1" si="14"/>
        <v>4.2188786448874467</v>
      </c>
      <c r="W32" s="5">
        <f t="shared" ca="1" si="15"/>
        <v>-9.4878703843286921E-2</v>
      </c>
      <c r="X32" s="5">
        <f t="shared" ca="1" si="16"/>
        <v>0</v>
      </c>
      <c r="Y32" s="5"/>
      <c r="Z32" s="5">
        <f t="shared" ca="1" si="17"/>
        <v>5.8286708792820718E-16</v>
      </c>
      <c r="AB32" s="2">
        <f t="shared" ca="1" si="7"/>
        <v>-0.55313051755556319</v>
      </c>
      <c r="AC32" s="2">
        <f t="shared" ca="1" si="8"/>
        <v>0.78916683098525486</v>
      </c>
      <c r="AD32" s="2">
        <f t="shared" ca="1" si="8"/>
        <v>0.61877410618801409</v>
      </c>
      <c r="AE32" s="2">
        <f t="shared" ca="1" si="8"/>
        <v>0.19182387248642385</v>
      </c>
      <c r="AF32" s="2">
        <f t="shared" ca="1" si="8"/>
        <v>0.11357868916865077</v>
      </c>
      <c r="AG32" s="2">
        <f t="shared" ca="1" si="8"/>
        <v>0.66763332531921682</v>
      </c>
      <c r="AH32" s="2">
        <f t="shared" ca="1" si="8"/>
        <v>3.8214960028382539E-2</v>
      </c>
      <c r="AI32" s="2">
        <f t="shared" ca="1" si="8"/>
        <v>0.52044943874491145</v>
      </c>
      <c r="AJ32" s="2">
        <f t="shared" ca="1" si="8"/>
        <v>0.54526491377537312</v>
      </c>
      <c r="AK32" s="2">
        <f t="shared" ca="1" si="8"/>
        <v>0.25804518793937969</v>
      </c>
      <c r="AL32" s="2">
        <f t="shared" ca="1" si="8"/>
        <v>0.47311775264797817</v>
      </c>
      <c r="AM32" s="2">
        <f t="shared" ca="1" si="8"/>
        <v>0.70077575579364293</v>
      </c>
      <c r="AN32" s="2">
        <f t="shared" ca="1" si="8"/>
        <v>0.53002464936720894</v>
      </c>
    </row>
    <row r="33" spans="5:40" x14ac:dyDescent="0.2">
      <c r="E33" s="6">
        <v>37063</v>
      </c>
      <c r="F33" s="7">
        <f t="shared" ca="1" si="3"/>
        <v>8.2135523613963035E-2</v>
      </c>
      <c r="H33" s="5">
        <f t="shared" ca="1" si="4"/>
        <v>4.3052776251197198</v>
      </c>
      <c r="I33" s="5">
        <f t="shared" ca="1" si="9"/>
        <v>2.0272256017763217E-2</v>
      </c>
      <c r="J33" s="4">
        <f t="shared" si="5"/>
        <v>38</v>
      </c>
      <c r="K33" s="4">
        <f t="shared" si="10"/>
        <v>0</v>
      </c>
      <c r="L33" s="4"/>
      <c r="M33" s="5"/>
      <c r="N33" s="18">
        <f t="shared" ca="1" si="11"/>
        <v>0.73654599313281188</v>
      </c>
      <c r="O33" s="4">
        <f t="shared" si="12"/>
        <v>12</v>
      </c>
      <c r="P33" s="5">
        <f t="shared" ca="1" si="0"/>
        <v>0.51520654888931006</v>
      </c>
      <c r="R33" s="4">
        <f t="shared" ca="1" si="6"/>
        <v>6.4878161963171346</v>
      </c>
      <c r="S33" s="5">
        <f t="shared" ca="1" si="13"/>
        <v>0.13019850334985961</v>
      </c>
      <c r="T33" s="5"/>
      <c r="U33" s="5">
        <f t="shared" ca="1" si="1"/>
        <v>1.5069449083755018</v>
      </c>
      <c r="V33" s="5">
        <f t="shared" ca="1" si="14"/>
        <v>4.3052776251197198</v>
      </c>
      <c r="W33" s="5">
        <f t="shared" ca="1" si="15"/>
        <v>0.13019850334985961</v>
      </c>
      <c r="X33" s="5">
        <f t="shared" ca="1" si="16"/>
        <v>0</v>
      </c>
      <c r="Y33" s="5"/>
      <c r="Z33" s="5">
        <f t="shared" ca="1" si="17"/>
        <v>0</v>
      </c>
      <c r="AB33" s="2">
        <f t="shared" ca="1" si="7"/>
        <v>0.78794816299591197</v>
      </c>
      <c r="AC33" s="2">
        <f t="shared" ca="1" si="8"/>
        <v>0.58340843535904163</v>
      </c>
      <c r="AD33" s="2">
        <f t="shared" ca="1" si="8"/>
        <v>0.86557066114787506</v>
      </c>
      <c r="AE33" s="2">
        <f t="shared" ca="1" si="8"/>
        <v>0.98079013328100828</v>
      </c>
      <c r="AF33" s="2">
        <f t="shared" ca="1" si="8"/>
        <v>0.55122595278232378</v>
      </c>
      <c r="AG33" s="2">
        <f t="shared" ca="1" si="8"/>
        <v>0.80140927520184668</v>
      </c>
      <c r="AH33" s="2">
        <f t="shared" ca="1" si="8"/>
        <v>0.85181875733626899</v>
      </c>
      <c r="AI33" s="2">
        <f t="shared" ca="1" si="8"/>
        <v>0.92334279949779585</v>
      </c>
      <c r="AJ33" s="2">
        <f t="shared" ca="1" si="8"/>
        <v>0.36096086785306181</v>
      </c>
      <c r="AK33" s="2">
        <f t="shared" ca="1" si="8"/>
        <v>0.20801018492000112</v>
      </c>
      <c r="AL33" s="2">
        <f t="shared" ca="1" si="8"/>
        <v>7.9353099330977006E-2</v>
      </c>
      <c r="AM33" s="2">
        <f t="shared" ca="1" si="8"/>
        <v>0.53811552952517672</v>
      </c>
      <c r="AN33" s="2">
        <f t="shared" ca="1" si="8"/>
        <v>4.3942466760535481E-2</v>
      </c>
    </row>
    <row r="34" spans="5:40" x14ac:dyDescent="0.2">
      <c r="E34" s="6">
        <v>37064</v>
      </c>
      <c r="F34" s="7">
        <f t="shared" ca="1" si="3"/>
        <v>8.4873374401095145E-2</v>
      </c>
      <c r="H34" s="5">
        <f t="shared" ca="1" si="4"/>
        <v>4.4692395735800297</v>
      </c>
      <c r="I34" s="5">
        <f t="shared" ca="1" si="9"/>
        <v>3.7376651591981641E-2</v>
      </c>
      <c r="J34" s="4">
        <f t="shared" si="5"/>
        <v>38</v>
      </c>
      <c r="K34" s="4">
        <f t="shared" si="10"/>
        <v>0</v>
      </c>
      <c r="L34" s="4"/>
      <c r="M34" s="5"/>
      <c r="N34" s="18">
        <f t="shared" ca="1" si="11"/>
        <v>0.74161984870956643</v>
      </c>
      <c r="O34" s="4">
        <f t="shared" si="12"/>
        <v>12</v>
      </c>
      <c r="P34" s="5">
        <f t="shared" ca="1" si="0"/>
        <v>0.51820022050503656</v>
      </c>
      <c r="R34" s="4">
        <f t="shared" ca="1" si="6"/>
        <v>6.7348978197167266</v>
      </c>
      <c r="S34" s="5">
        <f t="shared" ca="1" si="13"/>
        <v>0.24708162339959205</v>
      </c>
      <c r="T34" s="5"/>
      <c r="U34" s="5">
        <f t="shared" ca="1" si="1"/>
        <v>1.506944908375502</v>
      </c>
      <c r="V34" s="5">
        <f t="shared" ca="1" si="14"/>
        <v>4.4692395735800297</v>
      </c>
      <c r="W34" s="5">
        <f t="shared" ca="1" si="15"/>
        <v>0.24708162339959039</v>
      </c>
      <c r="X34" s="5">
        <f t="shared" ca="1" si="16"/>
        <v>0</v>
      </c>
      <c r="Y34" s="5"/>
      <c r="Z34" s="5">
        <f t="shared" ca="1" si="17"/>
        <v>1.6653345369377348E-15</v>
      </c>
      <c r="AB34" s="2">
        <f t="shared" ca="1" si="7"/>
        <v>1.4417299831535209</v>
      </c>
      <c r="AC34" s="2">
        <f t="shared" ca="1" si="8"/>
        <v>0.77029305521896174</v>
      </c>
      <c r="AD34" s="2">
        <f t="shared" ca="1" si="8"/>
        <v>0.25942230542326694</v>
      </c>
      <c r="AE34" s="2">
        <f t="shared" ca="1" si="8"/>
        <v>0.99778856190462961</v>
      </c>
      <c r="AF34" s="2">
        <f t="shared" ca="1" si="8"/>
        <v>0.49279346536741642</v>
      </c>
      <c r="AG34" s="2">
        <f t="shared" ca="1" si="8"/>
        <v>0.93595037339662834</v>
      </c>
      <c r="AH34" s="2">
        <f t="shared" ca="1" si="8"/>
        <v>0.17994412828696049</v>
      </c>
      <c r="AI34" s="2">
        <f t="shared" ca="1" si="8"/>
        <v>0.44261090623899091</v>
      </c>
      <c r="AJ34" s="2">
        <f t="shared" ca="1" si="8"/>
        <v>9.3037173129714823E-2</v>
      </c>
      <c r="AK34" s="2">
        <f t="shared" ca="1" si="8"/>
        <v>0.92940430692927678</v>
      </c>
      <c r="AL34" s="2">
        <f t="shared" ca="1" si="8"/>
        <v>0.89102535242725622</v>
      </c>
      <c r="AM34" s="2">
        <f t="shared" ca="1" si="8"/>
        <v>0.97131318808336697</v>
      </c>
      <c r="AN34" s="2">
        <f t="shared" ca="1" si="8"/>
        <v>0.4781471667470516</v>
      </c>
    </row>
    <row r="35" spans="5:40" x14ac:dyDescent="0.2">
      <c r="E35" s="6">
        <v>37065</v>
      </c>
      <c r="F35" s="7">
        <f t="shared" ca="1" si="3"/>
        <v>8.761122518822724E-2</v>
      </c>
      <c r="H35" s="5">
        <f t="shared" ca="1" si="4"/>
        <v>4.4769430781043011</v>
      </c>
      <c r="I35" s="5">
        <f t="shared" ca="1" si="9"/>
        <v>1.7221884971972562E-3</v>
      </c>
      <c r="J35" s="4">
        <f t="shared" si="5"/>
        <v>38</v>
      </c>
      <c r="K35" s="4">
        <f t="shared" si="10"/>
        <v>0</v>
      </c>
      <c r="L35" s="4"/>
      <c r="M35" s="5"/>
      <c r="N35" s="18">
        <f t="shared" ca="1" si="11"/>
        <v>0.74692351472028606</v>
      </c>
      <c r="O35" s="4">
        <f t="shared" si="12"/>
        <v>12</v>
      </c>
      <c r="P35" s="5">
        <f t="shared" ca="1" si="0"/>
        <v>0.52124669131568313</v>
      </c>
      <c r="R35" s="4">
        <f t="shared" ca="1" si="6"/>
        <v>6.7465065766362233</v>
      </c>
      <c r="S35" s="5">
        <f t="shared" ca="1" si="13"/>
        <v>1.1608756919496699E-2</v>
      </c>
      <c r="T35" s="5"/>
      <c r="U35" s="5">
        <f t="shared" ca="1" si="1"/>
        <v>1.5069449083755015</v>
      </c>
      <c r="V35" s="5">
        <f t="shared" ca="1" si="14"/>
        <v>4.4769430781043011</v>
      </c>
      <c r="W35" s="5">
        <f t="shared" ca="1" si="15"/>
        <v>1.1608756919498562E-2</v>
      </c>
      <c r="X35" s="5">
        <f t="shared" ca="1" si="16"/>
        <v>0</v>
      </c>
      <c r="Y35" s="5"/>
      <c r="Z35" s="5">
        <f t="shared" ca="1" si="17"/>
        <v>-1.8630930131990908E-15</v>
      </c>
      <c r="AB35" s="2">
        <f t="shared" ca="1" si="7"/>
        <v>7.8908381086140622E-2</v>
      </c>
      <c r="AC35" s="2">
        <f t="shared" ca="1" si="8"/>
        <v>9.4651622793759493E-2</v>
      </c>
      <c r="AD35" s="2">
        <f t="shared" ca="1" si="8"/>
        <v>0.78491445751198463</v>
      </c>
      <c r="AE35" s="2">
        <f t="shared" ca="1" si="8"/>
        <v>0.85621422520106272</v>
      </c>
      <c r="AF35" s="2">
        <f t="shared" ca="1" si="8"/>
        <v>9.1232699636948134E-2</v>
      </c>
      <c r="AG35" s="2">
        <f t="shared" ca="1" si="8"/>
        <v>0.20767013446761967</v>
      </c>
      <c r="AH35" s="2">
        <f t="shared" ca="1" si="8"/>
        <v>0.73971760649279328</v>
      </c>
      <c r="AI35" s="2">
        <f t="shared" ca="1" si="8"/>
        <v>0.97794036572278475</v>
      </c>
      <c r="AJ35" s="2">
        <f t="shared" ca="1" si="8"/>
        <v>0.56365876346907484</v>
      </c>
      <c r="AK35" s="2">
        <f t="shared" ca="1" si="8"/>
        <v>0.9040430297840194</v>
      </c>
      <c r="AL35" s="2">
        <f t="shared" ca="1" si="8"/>
        <v>0.81792250885455609</v>
      </c>
      <c r="AM35" s="2">
        <f t="shared" ca="1" si="8"/>
        <v>2.8286460595311702E-2</v>
      </c>
      <c r="AN35" s="2">
        <f t="shared" ca="1" si="8"/>
        <v>1.2656506556226244E-2</v>
      </c>
    </row>
    <row r="36" spans="5:40" x14ac:dyDescent="0.2">
      <c r="E36" s="6">
        <v>37066</v>
      </c>
      <c r="F36" s="7">
        <f t="shared" ca="1" si="3"/>
        <v>9.034907597535935E-2</v>
      </c>
      <c r="H36" s="5">
        <f t="shared" ca="1" si="4"/>
        <v>4.4347943135243577</v>
      </c>
      <c r="I36" s="5">
        <f t="shared" ca="1" si="9"/>
        <v>-9.4592282079166128E-3</v>
      </c>
      <c r="J36" s="4">
        <f t="shared" si="5"/>
        <v>38</v>
      </c>
      <c r="K36" s="4">
        <f t="shared" si="10"/>
        <v>0</v>
      </c>
      <c r="L36" s="4"/>
      <c r="M36" s="5"/>
      <c r="N36" s="18">
        <f t="shared" ca="1" si="11"/>
        <v>0.75247339900903898</v>
      </c>
      <c r="O36" s="4">
        <f t="shared" si="12"/>
        <v>12</v>
      </c>
      <c r="P36" s="5">
        <f t="shared" ca="1" si="0"/>
        <v>0.52434753182300586</v>
      </c>
      <c r="R36" s="4">
        <f t="shared" ca="1" si="6"/>
        <v>6.6829907104581601</v>
      </c>
      <c r="S36" s="5">
        <f t="shared" ca="1" si="13"/>
        <v>-6.3515866178063263E-2</v>
      </c>
      <c r="T36" s="5"/>
      <c r="U36" s="5">
        <f t="shared" ca="1" si="1"/>
        <v>1.5069449083755018</v>
      </c>
      <c r="V36" s="5">
        <f t="shared" ca="1" si="14"/>
        <v>4.4347943135243577</v>
      </c>
      <c r="W36" s="5">
        <f t="shared" ca="1" si="15"/>
        <v>-6.3515866178063443E-2</v>
      </c>
      <c r="X36" s="5">
        <f t="shared" ca="1" si="16"/>
        <v>0</v>
      </c>
      <c r="Y36" s="5"/>
      <c r="Z36" s="5">
        <f t="shared" ca="1" si="17"/>
        <v>1.8041124150158794E-16</v>
      </c>
      <c r="AB36" s="2">
        <f t="shared" ca="1" si="7"/>
        <v>-0.34847924180237744</v>
      </c>
      <c r="AC36" s="2">
        <f t="shared" ca="1" si="8"/>
        <v>0.51087788869793782</v>
      </c>
      <c r="AD36" s="2">
        <f t="shared" ca="1" si="8"/>
        <v>0.54307190244733849</v>
      </c>
      <c r="AE36" s="2">
        <f t="shared" ca="1" si="8"/>
        <v>0.72048093531135748</v>
      </c>
      <c r="AF36" s="2">
        <f t="shared" ca="1" si="8"/>
        <v>5.4592692841853641E-2</v>
      </c>
      <c r="AG36" s="2">
        <f t="shared" ca="1" si="8"/>
        <v>0.36616339984460405</v>
      </c>
      <c r="AH36" s="2">
        <f t="shared" ca="1" si="8"/>
        <v>0.30207687385641324</v>
      </c>
      <c r="AI36" s="2">
        <f t="shared" ca="1" si="8"/>
        <v>0.90830514383444605</v>
      </c>
      <c r="AJ36" s="2">
        <f t="shared" ca="1" si="8"/>
        <v>0.67614459809465011</v>
      </c>
      <c r="AK36" s="2">
        <f t="shared" ca="1" si="8"/>
        <v>0.62742488755869719</v>
      </c>
      <c r="AL36" s="2">
        <f t="shared" ca="1" si="8"/>
        <v>0.15114771396506654</v>
      </c>
      <c r="AM36" s="2">
        <f t="shared" ca="1" si="8"/>
        <v>0.63302585091852426</v>
      </c>
      <c r="AN36" s="2">
        <f t="shared" ca="1" si="8"/>
        <v>0.1582088708267344</v>
      </c>
    </row>
    <row r="37" spans="5:40" x14ac:dyDescent="0.2">
      <c r="E37" s="6">
        <v>37067</v>
      </c>
      <c r="F37" s="7">
        <f t="shared" ca="1" si="3"/>
        <v>9.3086926762491445E-2</v>
      </c>
      <c r="H37" s="5">
        <f t="shared" ca="1" si="4"/>
        <v>4.4506203515662826</v>
      </c>
      <c r="I37" s="5">
        <f t="shared" ca="1" si="9"/>
        <v>3.5622546327935991E-3</v>
      </c>
      <c r="J37" s="4">
        <f t="shared" si="5"/>
        <v>38</v>
      </c>
      <c r="K37" s="4">
        <f t="shared" si="10"/>
        <v>0</v>
      </c>
      <c r="L37" s="4"/>
      <c r="M37" s="5"/>
      <c r="N37" s="18">
        <f t="shared" ca="1" si="11"/>
        <v>0.75828754440515511</v>
      </c>
      <c r="O37" s="4">
        <f t="shared" si="12"/>
        <v>12</v>
      </c>
      <c r="P37" s="5">
        <f t="shared" ca="1" si="0"/>
        <v>0.52750437871662958</v>
      </c>
      <c r="R37" s="4">
        <f t="shared" ca="1" si="6"/>
        <v>6.7068396779051964</v>
      </c>
      <c r="S37" s="5">
        <f t="shared" ca="1" si="13"/>
        <v>2.3848967447036351E-2</v>
      </c>
      <c r="T37" s="5"/>
      <c r="U37" s="5">
        <f t="shared" ca="1" si="1"/>
        <v>1.5069449083755022</v>
      </c>
      <c r="V37" s="5">
        <f t="shared" ca="1" si="14"/>
        <v>4.4506203515662826</v>
      </c>
      <c r="W37" s="5">
        <f t="shared" ca="1" si="15"/>
        <v>2.3848967447035633E-2</v>
      </c>
      <c r="X37" s="5">
        <f t="shared" ca="1" si="16"/>
        <v>0</v>
      </c>
      <c r="Y37" s="5"/>
      <c r="Z37" s="5">
        <f t="shared" ca="1" si="17"/>
        <v>7.1817551905439814E-16</v>
      </c>
      <c r="AB37" s="2">
        <f t="shared" ca="1" si="7"/>
        <v>0.14924128365031208</v>
      </c>
      <c r="AC37" s="2">
        <f t="shared" ca="1" si="8"/>
        <v>0.98064738935858764</v>
      </c>
      <c r="AD37" s="2">
        <f t="shared" ca="1" si="8"/>
        <v>0.14933789068921222</v>
      </c>
      <c r="AE37" s="2">
        <f t="shared" ca="1" si="8"/>
        <v>0.85875145875317327</v>
      </c>
      <c r="AF37" s="2">
        <f t="shared" ca="1" si="8"/>
        <v>9.4034149146748902E-3</v>
      </c>
      <c r="AG37" s="2">
        <f t="shared" ca="1" si="8"/>
        <v>0.56226487702209682</v>
      </c>
      <c r="AH37" s="2">
        <f t="shared" ca="1" si="8"/>
        <v>0.21468423401287495</v>
      </c>
      <c r="AI37" s="2">
        <f t="shared" ca="1" si="8"/>
        <v>0.6251892404449102</v>
      </c>
      <c r="AJ37" s="2">
        <f t="shared" ca="1" si="8"/>
        <v>0.19485740946306596</v>
      </c>
      <c r="AK37" s="2">
        <f t="shared" ca="1" si="8"/>
        <v>0.90594533677075284</v>
      </c>
      <c r="AL37" s="2">
        <f t="shared" ca="1" si="8"/>
        <v>0.50047942556364511</v>
      </c>
      <c r="AM37" s="2">
        <f t="shared" ca="1" si="8"/>
        <v>0.41976546055860897</v>
      </c>
      <c r="AN37" s="2">
        <f t="shared" ca="1" si="8"/>
        <v>0.72791514609870944</v>
      </c>
    </row>
    <row r="38" spans="5:40" x14ac:dyDescent="0.2">
      <c r="E38" s="6">
        <v>37068</v>
      </c>
      <c r="F38" s="7">
        <f t="shared" ca="1" si="3"/>
        <v>9.5824777549623541E-2</v>
      </c>
      <c r="H38" s="5">
        <f t="shared" ca="1" si="4"/>
        <v>4.1543765618396264</v>
      </c>
      <c r="I38" s="5">
        <f t="shared" ca="1" si="9"/>
        <v>-6.8881119544348696E-2</v>
      </c>
      <c r="J38" s="4">
        <f t="shared" si="5"/>
        <v>38</v>
      </c>
      <c r="K38" s="4">
        <f t="shared" si="10"/>
        <v>0</v>
      </c>
      <c r="L38" s="4"/>
      <c r="M38" s="5"/>
      <c r="N38" s="18">
        <f t="shared" ca="1" si="11"/>
        <v>0.7643858412383856</v>
      </c>
      <c r="O38" s="4">
        <f t="shared" si="12"/>
        <v>12</v>
      </c>
      <c r="P38" s="5">
        <f t="shared" ca="1" si="0"/>
        <v>0.5307189385042157</v>
      </c>
      <c r="R38" s="4">
        <f t="shared" ca="1" si="6"/>
        <v>6.2604166073387484</v>
      </c>
      <c r="S38" s="5">
        <f t="shared" ca="1" si="13"/>
        <v>-0.44642307056644803</v>
      </c>
      <c r="T38" s="5"/>
      <c r="U38" s="5">
        <f t="shared" ca="1" si="1"/>
        <v>1.506944908375502</v>
      </c>
      <c r="V38" s="5">
        <f t="shared" ca="1" si="14"/>
        <v>4.1543765618396264</v>
      </c>
      <c r="W38" s="5">
        <f t="shared" ca="1" si="15"/>
        <v>-0.44642307056644731</v>
      </c>
      <c r="X38" s="5">
        <f t="shared" ca="1" si="16"/>
        <v>0</v>
      </c>
      <c r="Y38" s="5"/>
      <c r="Z38" s="5">
        <f t="shared" ca="1" si="17"/>
        <v>-7.2164496600635175E-16</v>
      </c>
      <c r="AB38" s="2">
        <f t="shared" ca="1" si="7"/>
        <v>-2.6197639596147795</v>
      </c>
      <c r="AC38" s="2">
        <f t="shared" ca="1" si="8"/>
        <v>6.5976835425433755E-2</v>
      </c>
      <c r="AD38" s="2">
        <f t="shared" ca="1" si="8"/>
        <v>0.16982771318491013</v>
      </c>
      <c r="AE38" s="2">
        <f t="shared" ca="1" si="8"/>
        <v>8.9298189002426254E-2</v>
      </c>
      <c r="AF38" s="2">
        <f t="shared" ca="1" si="8"/>
        <v>0.20884119282823738</v>
      </c>
      <c r="AG38" s="2">
        <f t="shared" ca="1" si="8"/>
        <v>0.24068176611927372</v>
      </c>
      <c r="AH38" s="2">
        <f t="shared" ca="1" si="8"/>
        <v>0.94695205738721611</v>
      </c>
      <c r="AI38" s="2">
        <f t="shared" ca="1" si="8"/>
        <v>0.22748259984937924</v>
      </c>
      <c r="AJ38" s="2">
        <f t="shared" ca="1" si="8"/>
        <v>0.31794012075352751</v>
      </c>
      <c r="AK38" s="2">
        <f t="shared" ca="1" si="8"/>
        <v>0.70125292039368459</v>
      </c>
      <c r="AL38" s="2">
        <f t="shared" ca="1" si="8"/>
        <v>0.21625818637632621</v>
      </c>
      <c r="AM38" s="2">
        <f t="shared" ca="1" si="8"/>
        <v>8.2975401899721524E-2</v>
      </c>
      <c r="AN38" s="2">
        <f t="shared" ca="1" si="8"/>
        <v>0.11274905716508415</v>
      </c>
    </row>
    <row r="39" spans="5:40" x14ac:dyDescent="0.2">
      <c r="E39" s="6">
        <v>37069</v>
      </c>
      <c r="F39" s="7">
        <f t="shared" ca="1" si="3"/>
        <v>9.856262833675565E-2</v>
      </c>
      <c r="H39" s="5">
        <f t="shared" ca="1" si="4"/>
        <v>4.179511455032964</v>
      </c>
      <c r="I39" s="5">
        <f t="shared" ca="1" si="9"/>
        <v>6.0319911554658368E-3</v>
      </c>
      <c r="J39" s="4">
        <f t="shared" si="5"/>
        <v>38</v>
      </c>
      <c r="K39" s="4">
        <f t="shared" si="10"/>
        <v>0</v>
      </c>
      <c r="L39" s="4"/>
      <c r="M39" s="5"/>
      <c r="N39" s="18">
        <f t="shared" ca="1" si="11"/>
        <v>0.77079027436704439</v>
      </c>
      <c r="O39" s="4">
        <f t="shared" si="12"/>
        <v>12</v>
      </c>
      <c r="P39" s="5">
        <f t="shared" ca="1" si="0"/>
        <v>0.53399299138798173</v>
      </c>
      <c r="R39" s="4">
        <f t="shared" ca="1" si="6"/>
        <v>6.2982935066590109</v>
      </c>
      <c r="S39" s="5">
        <f t="shared" ca="1" si="13"/>
        <v>3.7876899320262503E-2</v>
      </c>
      <c r="T39" s="5"/>
      <c r="U39" s="5">
        <f t="shared" ca="1" si="1"/>
        <v>1.5069449083755015</v>
      </c>
      <c r="V39" s="5">
        <f t="shared" ca="1" si="14"/>
        <v>4.179511455032964</v>
      </c>
      <c r="W39" s="5">
        <f t="shared" ca="1" si="15"/>
        <v>3.7876899320262017E-2</v>
      </c>
      <c r="X39" s="5">
        <f t="shared" ca="1" si="16"/>
        <v>0</v>
      </c>
      <c r="Y39" s="5"/>
      <c r="Z39" s="5">
        <f t="shared" ca="1" si="17"/>
        <v>4.8572257327350599E-16</v>
      </c>
      <c r="AB39" s="2">
        <f t="shared" ca="1" si="7"/>
        <v>0.24364209612545196</v>
      </c>
      <c r="AC39" s="2">
        <f t="shared" ca="1" si="8"/>
        <v>0.51981741829148076</v>
      </c>
      <c r="AD39" s="2">
        <f t="shared" ca="1" si="8"/>
        <v>0.33819204063253894</v>
      </c>
      <c r="AE39" s="2">
        <f t="shared" ca="1" si="8"/>
        <v>0.59535805216490245</v>
      </c>
      <c r="AF39" s="2">
        <f t="shared" ca="1" si="8"/>
        <v>0.22275731150697631</v>
      </c>
      <c r="AG39" s="2">
        <f t="shared" ca="1" si="8"/>
        <v>0.91088331001431766</v>
      </c>
      <c r="AH39" s="2">
        <f t="shared" ca="1" si="8"/>
        <v>0.99631465061373614</v>
      </c>
      <c r="AI39" s="2">
        <f t="shared" ca="1" si="8"/>
        <v>1.7510677502643901E-2</v>
      </c>
      <c r="AJ39" s="2">
        <f t="shared" ca="1" si="8"/>
        <v>0.18369075346575164</v>
      </c>
      <c r="AK39" s="2">
        <f t="shared" ca="1" si="8"/>
        <v>0.23821678714689454</v>
      </c>
      <c r="AL39" s="2">
        <f t="shared" ca="1" si="8"/>
        <v>0.73839356965125269</v>
      </c>
      <c r="AM39" s="2">
        <f t="shared" ca="1" si="8"/>
        <v>0.97457454495267104</v>
      </c>
      <c r="AN39" s="2">
        <f t="shared" ca="1" si="8"/>
        <v>0.50793298018228583</v>
      </c>
    </row>
    <row r="40" spans="5:40" x14ac:dyDescent="0.2">
      <c r="E40" s="6">
        <v>37070</v>
      </c>
      <c r="F40" s="7">
        <f t="shared" ca="1" si="3"/>
        <v>0.10130047912388775</v>
      </c>
      <c r="H40" s="5">
        <f t="shared" ca="1" si="4"/>
        <v>3.98965008663273</v>
      </c>
      <c r="I40" s="5">
        <f t="shared" ca="1" si="9"/>
        <v>-4.649083344933682E-2</v>
      </c>
      <c r="J40" s="4">
        <f t="shared" si="5"/>
        <v>38</v>
      </c>
      <c r="K40" s="4">
        <f t="shared" si="10"/>
        <v>0</v>
      </c>
      <c r="L40" s="4"/>
      <c r="M40" s="5"/>
      <c r="N40" s="18">
        <f t="shared" ca="1" si="11"/>
        <v>0.77752521151757814</v>
      </c>
      <c r="O40" s="4">
        <f t="shared" si="12"/>
        <v>12</v>
      </c>
      <c r="P40" s="5">
        <f t="shared" ca="1" si="0"/>
        <v>0.53732839540757393</v>
      </c>
      <c r="R40" s="4">
        <f t="shared" ca="1" si="6"/>
        <v>6.0121828842510716</v>
      </c>
      <c r="S40" s="5">
        <f t="shared" ca="1" si="13"/>
        <v>-0.28611062240793927</v>
      </c>
      <c r="T40" s="5"/>
      <c r="U40" s="5">
        <f t="shared" ca="1" si="1"/>
        <v>1.5069449083755015</v>
      </c>
      <c r="V40" s="5">
        <f t="shared" ca="1" si="14"/>
        <v>3.98965008663273</v>
      </c>
      <c r="W40" s="5">
        <f t="shared" ca="1" si="15"/>
        <v>-0.28611062240793789</v>
      </c>
      <c r="X40" s="5">
        <f t="shared" ca="1" si="16"/>
        <v>0</v>
      </c>
      <c r="Y40" s="5"/>
      <c r="Z40" s="5">
        <f t="shared" ca="1" si="17"/>
        <v>-1.3877787807814457E-15</v>
      </c>
      <c r="AB40" s="2">
        <f t="shared" ca="1" si="7"/>
        <v>-1.7639393890517008</v>
      </c>
      <c r="AC40" s="2">
        <f t="shared" ca="1" si="8"/>
        <v>0.6211253702291506</v>
      </c>
      <c r="AD40" s="2">
        <f t="shared" ca="1" si="8"/>
        <v>0.28358802048801657</v>
      </c>
      <c r="AE40" s="2">
        <f t="shared" ca="1" si="8"/>
        <v>0.32927621281071251</v>
      </c>
      <c r="AF40" s="2">
        <f t="shared" ca="1" si="8"/>
        <v>3.3013014007557739E-2</v>
      </c>
      <c r="AG40" s="2">
        <f t="shared" ca="1" si="8"/>
        <v>0.43213756822455868</v>
      </c>
      <c r="AH40" s="2">
        <f t="shared" ca="1" si="8"/>
        <v>0.2343845333907657</v>
      </c>
      <c r="AI40" s="2">
        <f t="shared" ca="1" si="8"/>
        <v>0.10182943070997497</v>
      </c>
      <c r="AJ40" s="2">
        <f t="shared" ca="1" si="8"/>
        <v>0.27816600266414365</v>
      </c>
      <c r="AK40" s="2">
        <f t="shared" ca="1" si="8"/>
        <v>7.9639164554809128E-2</v>
      </c>
      <c r="AL40" s="2">
        <f t="shared" ca="1" si="8"/>
        <v>0.34756209278044209</v>
      </c>
      <c r="AM40" s="2">
        <f t="shared" ca="1" si="8"/>
        <v>0.61864019672175607</v>
      </c>
      <c r="AN40" s="2">
        <f t="shared" ca="1" si="8"/>
        <v>0.87669900436641157</v>
      </c>
    </row>
    <row r="41" spans="5:40" x14ac:dyDescent="0.2">
      <c r="E41" s="6">
        <v>37071</v>
      </c>
      <c r="F41" s="7">
        <f t="shared" ca="1" si="3"/>
        <v>0.10403832991101986</v>
      </c>
      <c r="H41" s="5">
        <f t="shared" ca="1" si="4"/>
        <v>4.0254798238084595</v>
      </c>
      <c r="I41" s="5">
        <f t="shared" ca="1" si="9"/>
        <v>8.9405851792312887E-3</v>
      </c>
      <c r="J41" s="4">
        <f t="shared" si="5"/>
        <v>38</v>
      </c>
      <c r="K41" s="4">
        <f t="shared" si="10"/>
        <v>0</v>
      </c>
      <c r="L41" s="4"/>
      <c r="M41" s="5"/>
      <c r="N41" s="18">
        <f t="shared" ca="1" si="11"/>
        <v>0.78461774132376094</v>
      </c>
      <c r="O41" s="4">
        <f t="shared" si="12"/>
        <v>12</v>
      </c>
      <c r="P41" s="5">
        <f t="shared" ca="1" si="0"/>
        <v>0.54072709087119941</v>
      </c>
      <c r="R41" s="4">
        <f t="shared" ca="1" si="6"/>
        <v>6.0661763242564701</v>
      </c>
      <c r="S41" s="5">
        <f t="shared" ca="1" si="13"/>
        <v>5.3993440005398519E-2</v>
      </c>
      <c r="T41" s="5"/>
      <c r="U41" s="5">
        <f t="shared" ca="1" si="1"/>
        <v>1.5069449083755018</v>
      </c>
      <c r="V41" s="5">
        <f t="shared" ca="1" si="14"/>
        <v>4.0254798238084595</v>
      </c>
      <c r="W41" s="5">
        <f t="shared" ca="1" si="15"/>
        <v>5.3993440005397929E-2</v>
      </c>
      <c r="X41" s="5">
        <f t="shared" ca="1" si="16"/>
        <v>0</v>
      </c>
      <c r="Y41" s="5"/>
      <c r="Z41" s="5">
        <f t="shared" ca="1" si="17"/>
        <v>5.8980598183211441E-16</v>
      </c>
      <c r="AB41" s="2">
        <f t="shared" ca="1" si="7"/>
        <v>0.35481737190211682</v>
      </c>
      <c r="AC41" s="2">
        <f t="shared" ca="1" si="8"/>
        <v>0.27224888252804558</v>
      </c>
      <c r="AD41" s="2">
        <f t="shared" ca="1" si="8"/>
        <v>0.96760230793561264</v>
      </c>
      <c r="AE41" s="2">
        <f t="shared" ca="1" si="8"/>
        <v>3.3593235651714792E-2</v>
      </c>
      <c r="AF41" s="2">
        <f t="shared" ca="1" si="8"/>
        <v>0.13049433549097528</v>
      </c>
      <c r="AG41" s="2">
        <f t="shared" ca="1" si="8"/>
        <v>0.79619585686819838</v>
      </c>
      <c r="AH41" s="2">
        <f t="shared" ca="1" si="8"/>
        <v>0.65083730257630634</v>
      </c>
      <c r="AI41" s="2">
        <f t="shared" ca="1" si="8"/>
        <v>8.4475601904588693E-2</v>
      </c>
      <c r="AJ41" s="2">
        <f t="shared" ca="1" si="8"/>
        <v>0.84621330496555403</v>
      </c>
      <c r="AK41" s="2">
        <f t="shared" ca="1" si="8"/>
        <v>0.87219506670608027</v>
      </c>
      <c r="AL41" s="2">
        <f t="shared" ca="1" si="8"/>
        <v>3.9077120414318323E-2</v>
      </c>
      <c r="AM41" s="2">
        <f t="shared" ca="1" si="8"/>
        <v>0.98772658902024646</v>
      </c>
      <c r="AN41" s="2">
        <f t="shared" ca="1" si="8"/>
        <v>0.67415776784047665</v>
      </c>
    </row>
    <row r="42" spans="5:40" x14ac:dyDescent="0.2">
      <c r="E42" s="6">
        <v>37072</v>
      </c>
      <c r="F42" s="7">
        <f t="shared" ca="1" si="3"/>
        <v>0.10677618069815195</v>
      </c>
      <c r="H42" s="5">
        <f t="shared" ca="1" si="4"/>
        <v>4.1110929382514554</v>
      </c>
      <c r="I42" s="5">
        <f t="shared" ca="1" si="9"/>
        <v>2.104480022334998E-2</v>
      </c>
      <c r="J42" s="4">
        <f t="shared" si="5"/>
        <v>38</v>
      </c>
      <c r="K42" s="4">
        <f t="shared" si="10"/>
        <v>0</v>
      </c>
      <c r="L42" s="4"/>
      <c r="M42" s="5">
        <f ca="1">CORREL(I42:$I$73,K42:$K$73)</f>
        <v>0.47142147506957471</v>
      </c>
      <c r="N42" s="18">
        <f t="shared" ca="1" si="11"/>
        <v>0.7920980714777115</v>
      </c>
      <c r="O42" s="4">
        <f t="shared" si="12"/>
        <v>12</v>
      </c>
      <c r="P42" s="5">
        <f t="shared" ca="1" si="0"/>
        <v>0.5441911050990218</v>
      </c>
      <c r="R42" s="4">
        <f t="shared" ca="1" si="6"/>
        <v>6.1951905711565107</v>
      </c>
      <c r="S42" s="5">
        <f t="shared" ca="1" si="13"/>
        <v>0.1290142469000406</v>
      </c>
      <c r="T42" s="5"/>
      <c r="U42" s="5">
        <f t="shared" ca="1" si="1"/>
        <v>1.506944908375502</v>
      </c>
      <c r="V42" s="5">
        <f t="shared" ca="1" si="14"/>
        <v>4.1110929382514554</v>
      </c>
      <c r="W42" s="5">
        <f t="shared" ca="1" si="15"/>
        <v>0.12901424690004182</v>
      </c>
      <c r="X42" s="5">
        <f t="shared" ca="1" si="16"/>
        <v>0</v>
      </c>
      <c r="Y42" s="5"/>
      <c r="Z42" s="5">
        <f t="shared" ca="1" si="17"/>
        <v>-1.2212453270876722E-15</v>
      </c>
      <c r="AB42" s="2">
        <f t="shared" ca="1" si="7"/>
        <v>0.81747714311620356</v>
      </c>
      <c r="AC42" s="2">
        <f t="shared" ca="1" si="8"/>
        <v>0.11476496132119518</v>
      </c>
      <c r="AD42" s="2">
        <f t="shared" ca="1" si="8"/>
        <v>0.31801213545786511</v>
      </c>
      <c r="AE42" s="2">
        <f t="shared" ca="1" si="8"/>
        <v>0.40850933169322845</v>
      </c>
      <c r="AF42" s="2">
        <f t="shared" ca="1" si="8"/>
        <v>0.18147355919660924</v>
      </c>
      <c r="AG42" s="2">
        <f t="shared" ca="1" si="8"/>
        <v>0.46315186989930091</v>
      </c>
      <c r="AH42" s="2">
        <f t="shared" ca="1" si="8"/>
        <v>0.82584128103419108</v>
      </c>
      <c r="AI42" s="2">
        <f t="shared" ca="1" si="8"/>
        <v>0.79854803679056729</v>
      </c>
      <c r="AJ42" s="2">
        <f t="shared" ca="1" si="8"/>
        <v>0.75159632016140332</v>
      </c>
      <c r="AK42" s="2">
        <f t="shared" ca="1" si="8"/>
        <v>0.63878730514200122</v>
      </c>
      <c r="AL42" s="2">
        <f t="shared" ca="1" si="8"/>
        <v>0.74145079959394256</v>
      </c>
      <c r="AM42" s="2">
        <f t="shared" ca="1" si="8"/>
        <v>0.9996298121098377</v>
      </c>
      <c r="AN42" s="2">
        <f t="shared" ca="1" si="8"/>
        <v>0.57571173071606108</v>
      </c>
    </row>
    <row r="43" spans="5:40" x14ac:dyDescent="0.2">
      <c r="E43" s="8">
        <v>37073</v>
      </c>
      <c r="F43" s="9">
        <f t="shared" ca="1" si="3"/>
        <v>0.10951403148528405</v>
      </c>
      <c r="H43" s="5">
        <f t="shared" ref="H43:H73" ca="1" si="18">H42*EXP(-0.5*$E$8^2*(F43-F42)+$E$8*AB43*SQRT(F43-F42))</f>
        <v>4.0863789083465152</v>
      </c>
      <c r="I43" s="5">
        <f t="shared" ca="1" si="9"/>
        <v>-6.0296894567079071E-3</v>
      </c>
      <c r="J43" s="4">
        <f t="shared" si="5"/>
        <v>38</v>
      </c>
      <c r="K43" s="4">
        <f t="shared" si="10"/>
        <v>0</v>
      </c>
      <c r="L43" s="4"/>
      <c r="M43" s="5"/>
      <c r="N43" s="18">
        <f t="shared" ca="1" si="11"/>
        <v>0.8</v>
      </c>
      <c r="O43" s="4">
        <f t="shared" si="12"/>
        <v>12</v>
      </c>
      <c r="P43" s="5">
        <f t="shared" ca="1" si="0"/>
        <v>0.54772255750516607</v>
      </c>
      <c r="R43" s="4">
        <f t="shared" ca="1" si="6"/>
        <v>6.157947889625822</v>
      </c>
      <c r="S43" s="5">
        <f t="shared" ca="1" si="13"/>
        <v>-3.724268153068877E-2</v>
      </c>
      <c r="T43" s="5"/>
      <c r="U43" s="5">
        <f t="shared" ca="1" si="1"/>
        <v>1.506944908375502</v>
      </c>
      <c r="V43" s="5">
        <f t="shared" ca="1" si="14"/>
        <v>4.0863789083465152</v>
      </c>
      <c r="W43" s="5">
        <f t="shared" ca="1" si="15"/>
        <v>-3.7242681530689534E-2</v>
      </c>
      <c r="X43" s="5">
        <f t="shared" ca="1" si="16"/>
        <v>0</v>
      </c>
      <c r="Y43" s="5"/>
      <c r="Z43" s="5">
        <f t="shared" ca="1" si="17"/>
        <v>7.6327832942979512E-16</v>
      </c>
      <c r="AB43" s="2">
        <f t="shared" ca="1" si="7"/>
        <v>-0.12311583412410521</v>
      </c>
      <c r="AC43" s="2">
        <f t="shared" ca="1" si="8"/>
        <v>0.27623436243583122</v>
      </c>
      <c r="AD43" s="2">
        <f t="shared" ca="1" si="8"/>
        <v>0.10900048229836767</v>
      </c>
      <c r="AE43" s="2">
        <f t="shared" ca="1" si="8"/>
        <v>0.70506365226892198</v>
      </c>
      <c r="AF43" s="2">
        <f t="shared" ca="1" si="8"/>
        <v>0.64145593308277471</v>
      </c>
      <c r="AG43" s="2">
        <f t="shared" ca="1" si="8"/>
        <v>0.95004580593042354</v>
      </c>
      <c r="AH43" s="2">
        <f t="shared" ca="1" si="8"/>
        <v>0.61118704268955693</v>
      </c>
      <c r="AI43" s="2">
        <f t="shared" ca="1" si="8"/>
        <v>0.67927325413856288</v>
      </c>
      <c r="AJ43" s="2">
        <f t="shared" ca="1" si="8"/>
        <v>0.35395589482600887</v>
      </c>
      <c r="AK43" s="2">
        <f t="shared" ca="1" si="8"/>
        <v>0.41217008623306861</v>
      </c>
      <c r="AL43" s="2">
        <f t="shared" ca="1" si="8"/>
        <v>0.13374389496682904</v>
      </c>
      <c r="AM43" s="2">
        <f t="shared" ca="1" si="8"/>
        <v>0.71011946922795821</v>
      </c>
      <c r="AN43" s="2">
        <f t="shared" ca="1" si="8"/>
        <v>0.29463428777759049</v>
      </c>
    </row>
    <row r="44" spans="5:40" x14ac:dyDescent="0.2">
      <c r="E44" s="8">
        <v>37074</v>
      </c>
      <c r="F44" s="9">
        <f t="shared" ca="1" si="3"/>
        <v>0.11225188227241616</v>
      </c>
      <c r="H44" s="5">
        <f t="shared" ca="1" si="18"/>
        <v>4.3390548755980101</v>
      </c>
      <c r="I44" s="5">
        <f t="shared" ca="1" si="9"/>
        <v>5.9997328381111124E-2</v>
      </c>
      <c r="J44" s="4">
        <f t="shared" si="5"/>
        <v>38</v>
      </c>
      <c r="K44" s="4">
        <f t="shared" si="10"/>
        <v>0</v>
      </c>
      <c r="L44" s="4"/>
      <c r="M44" s="5"/>
      <c r="N44" s="18">
        <f t="shared" ca="1" si="11"/>
        <v>0.8</v>
      </c>
      <c r="O44" s="4">
        <f t="shared" si="12"/>
        <v>12</v>
      </c>
      <c r="P44" s="5">
        <f t="shared" ca="1" si="0"/>
        <v>0.55708601453115547</v>
      </c>
      <c r="R44" s="4">
        <f t="shared" ca="1" si="6"/>
        <v>6.5387166519443172</v>
      </c>
      <c r="S44" s="5">
        <f t="shared" ca="1" si="13"/>
        <v>0.38076876231849521</v>
      </c>
      <c r="T44" s="5"/>
      <c r="U44" s="5">
        <f t="shared" ca="1" si="1"/>
        <v>1.5069449083755018</v>
      </c>
      <c r="V44" s="5">
        <f t="shared" ca="1" si="14"/>
        <v>4.3390548755980101</v>
      </c>
      <c r="W44" s="5">
        <f t="shared" ca="1" si="15"/>
        <v>0.38076876231849527</v>
      </c>
      <c r="X44" s="5">
        <f t="shared" ca="1" si="16"/>
        <v>0</v>
      </c>
      <c r="Y44" s="5"/>
      <c r="Z44" s="5">
        <f t="shared" ca="1" si="17"/>
        <v>0</v>
      </c>
      <c r="AB44" s="2">
        <f t="shared" ca="1" si="7"/>
        <v>1.4542295810602344</v>
      </c>
      <c r="AC44" s="2">
        <f t="shared" ca="1" si="8"/>
        <v>0.81466726371617004</v>
      </c>
      <c r="AD44" s="2">
        <f t="shared" ca="1" si="8"/>
        <v>5.8523956505987407E-2</v>
      </c>
      <c r="AE44" s="2">
        <f t="shared" ca="1" si="8"/>
        <v>0.97510384530232153</v>
      </c>
      <c r="AF44" s="2">
        <f t="shared" ca="1" si="8"/>
        <v>0.70619171409970427</v>
      </c>
      <c r="AG44" s="2">
        <f t="shared" ca="1" si="8"/>
        <v>0.72015117319564315</v>
      </c>
      <c r="AH44" s="2">
        <f t="shared" ca="1" si="8"/>
        <v>0.81599895441133796</v>
      </c>
      <c r="AI44" s="2">
        <f t="shared" ca="1" si="8"/>
        <v>0.13705827375012714</v>
      </c>
      <c r="AJ44" s="2">
        <f t="shared" ca="1" si="8"/>
        <v>0.26063349999859597</v>
      </c>
      <c r="AK44" s="2">
        <f t="shared" ca="1" si="8"/>
        <v>0.89293048621106452</v>
      </c>
      <c r="AL44" s="2">
        <f t="shared" ca="1" si="8"/>
        <v>0.68163207886467436</v>
      </c>
      <c r="AM44" s="2">
        <f t="shared" ca="1" si="8"/>
        <v>0.51997352996691149</v>
      </c>
      <c r="AN44" s="2">
        <f t="shared" ca="1" si="8"/>
        <v>0.87136480503769587</v>
      </c>
    </row>
    <row r="45" spans="5:40" x14ac:dyDescent="0.2">
      <c r="E45" s="8">
        <v>37075</v>
      </c>
      <c r="F45" s="9">
        <f t="shared" ca="1" si="3"/>
        <v>0.11498973305954825</v>
      </c>
      <c r="H45" s="5">
        <f t="shared" ca="1" si="18"/>
        <v>4.5230724737933619</v>
      </c>
      <c r="I45" s="5">
        <f t="shared" ca="1" si="9"/>
        <v>4.1534959960103111E-2</v>
      </c>
      <c r="J45" s="4">
        <f t="shared" si="5"/>
        <v>38</v>
      </c>
      <c r="K45" s="4">
        <f t="shared" si="10"/>
        <v>0</v>
      </c>
      <c r="L45" s="4"/>
      <c r="M45" s="5"/>
      <c r="N45" s="18">
        <f t="shared" ca="1" si="11"/>
        <v>0.8</v>
      </c>
      <c r="O45" s="4">
        <f t="shared" si="12"/>
        <v>12</v>
      </c>
      <c r="P45" s="5">
        <f t="shared" ref="P45:P72" ca="1" si="19">MIN($K$8*$E$8*SQRT($F$73-$F$57)/(N45*SQRT($F$73-F45)),$K$8)</f>
        <v>0.56694670951384085</v>
      </c>
      <c r="R45" s="4">
        <f t="shared" ref="R45:R73" ca="1" si="20">$H$9*(H45*(J45-$H$6)+H45*N45*O45*P45*SQRT($F$73-F45))</f>
        <v>6.816021034596293</v>
      </c>
      <c r="S45" s="5">
        <f t="shared" ca="1" si="13"/>
        <v>0.27730438265197588</v>
      </c>
      <c r="T45" s="5"/>
      <c r="U45" s="5">
        <f t="shared" ref="U45:U73" ca="1" si="21">$H$9*((J45-$H$6)+N45*O45*P45*SQRT($F$73-F45))</f>
        <v>1.5069449083755022</v>
      </c>
      <c r="V45" s="5">
        <f t="shared" ca="1" si="14"/>
        <v>4.5230724737933619</v>
      </c>
      <c r="W45" s="5">
        <f t="shared" ca="1" si="15"/>
        <v>0.27730438265197432</v>
      </c>
      <c r="X45" s="5">
        <f t="shared" ca="1" si="16"/>
        <v>0</v>
      </c>
      <c r="Y45" s="5"/>
      <c r="Z45" s="5">
        <f t="shared" ca="1" si="17"/>
        <v>1.5543122344752192E-15</v>
      </c>
      <c r="AB45" s="2">
        <f t="shared" ca="1" si="7"/>
        <v>1.0131747956714472</v>
      </c>
      <c r="AC45" s="2">
        <f t="shared" ca="1" si="8"/>
        <v>0.88507727521110446</v>
      </c>
      <c r="AD45" s="2">
        <f t="shared" ca="1" si="8"/>
        <v>0.55524684825693971</v>
      </c>
      <c r="AE45" s="2">
        <f t="shared" ca="1" si="8"/>
        <v>0.29062373140486031</v>
      </c>
      <c r="AF45" s="2">
        <f t="shared" ca="1" si="8"/>
        <v>0.4269931271330869</v>
      </c>
      <c r="AG45" s="2">
        <f t="shared" ca="1" si="8"/>
        <v>0.71082857404647104</v>
      </c>
      <c r="AH45" s="2">
        <f t="shared" ca="1" si="8"/>
        <v>0.25875271039208414</v>
      </c>
      <c r="AI45" s="2">
        <f t="shared" ca="1" si="8"/>
        <v>0.42169576065833714</v>
      </c>
      <c r="AJ45" s="2">
        <f t="shared" ca="1" si="8"/>
        <v>0.68539242552902824</v>
      </c>
      <c r="AK45" s="2">
        <f t="shared" ca="1" si="8"/>
        <v>0.45033812058631995</v>
      </c>
      <c r="AL45" s="2">
        <f t="shared" ca="1" si="8"/>
        <v>0.98200927824818418</v>
      </c>
      <c r="AM45" s="2">
        <f t="shared" ca="1" si="8"/>
        <v>0.52444867541684026</v>
      </c>
      <c r="AN45" s="2">
        <f t="shared" ca="1" si="8"/>
        <v>0.82176826878819131</v>
      </c>
    </row>
    <row r="46" spans="5:40" x14ac:dyDescent="0.2">
      <c r="E46" s="8">
        <v>37076</v>
      </c>
      <c r="F46" s="9">
        <f t="shared" ca="1" si="3"/>
        <v>0.11772758384668036</v>
      </c>
      <c r="H46" s="5">
        <f t="shared" ca="1" si="18"/>
        <v>4.9574028749912493</v>
      </c>
      <c r="I46" s="5">
        <f t="shared" ca="1" si="9"/>
        <v>9.1690475932724891E-2</v>
      </c>
      <c r="J46" s="4">
        <f t="shared" si="5"/>
        <v>38</v>
      </c>
      <c r="K46" s="4">
        <f t="shared" si="10"/>
        <v>0</v>
      </c>
      <c r="L46" s="4"/>
      <c r="M46" s="5"/>
      <c r="N46" s="18">
        <f t="shared" ca="1" si="11"/>
        <v>0.8</v>
      </c>
      <c r="O46" s="4">
        <f t="shared" si="12"/>
        <v>12</v>
      </c>
      <c r="P46" s="5">
        <f t="shared" ca="1" si="19"/>
        <v>0.57735026918962573</v>
      </c>
      <c r="R46" s="4">
        <f t="shared" ca="1" si="20"/>
        <v>7.4705330212341376</v>
      </c>
      <c r="S46" s="5">
        <f t="shared" ca="1" si="13"/>
        <v>0.6545119866378446</v>
      </c>
      <c r="T46" s="5"/>
      <c r="U46" s="5">
        <f t="shared" ca="1" si="21"/>
        <v>1.5069449083755022</v>
      </c>
      <c r="V46" s="5">
        <f t="shared" ca="1" si="14"/>
        <v>4.9574028749912493</v>
      </c>
      <c r="W46" s="5">
        <f t="shared" ca="1" si="15"/>
        <v>0.6545119866378456</v>
      </c>
      <c r="X46" s="5">
        <f t="shared" ca="1" si="16"/>
        <v>0</v>
      </c>
      <c r="Y46" s="5"/>
      <c r="Z46" s="5">
        <f t="shared" ca="1" si="17"/>
        <v>-9.9920072216264089E-16</v>
      </c>
      <c r="AB46" s="2">
        <f t="shared" ca="1" si="7"/>
        <v>2.2113596562983879</v>
      </c>
      <c r="AC46" s="2">
        <f t="shared" ref="AC46:AN67" ca="1" si="22">RAND()</f>
        <v>0.79749476882689407</v>
      </c>
      <c r="AD46" s="2">
        <f t="shared" ca="1" si="22"/>
        <v>0.40745164892669816</v>
      </c>
      <c r="AE46" s="2">
        <f t="shared" ca="1" si="22"/>
        <v>0.79397110910265156</v>
      </c>
      <c r="AF46" s="2">
        <f t="shared" ca="1" si="22"/>
        <v>0.80158949714099137</v>
      </c>
      <c r="AG46" s="2">
        <f t="shared" ca="1" si="22"/>
        <v>0.62177842167623876</v>
      </c>
      <c r="AH46" s="2">
        <f t="shared" ca="1" si="22"/>
        <v>0.6972062823408347</v>
      </c>
      <c r="AI46" s="2">
        <f t="shared" ca="1" si="22"/>
        <v>0.47422586933763089</v>
      </c>
      <c r="AJ46" s="2">
        <f t="shared" ca="1" si="22"/>
        <v>0.58358976487296843</v>
      </c>
      <c r="AK46" s="2">
        <f t="shared" ca="1" si="22"/>
        <v>0.64640781742295683</v>
      </c>
      <c r="AL46" s="2">
        <f t="shared" ca="1" si="22"/>
        <v>0.58250191085904568</v>
      </c>
      <c r="AM46" s="2">
        <f t="shared" ca="1" si="22"/>
        <v>0.96259354668761876</v>
      </c>
      <c r="AN46" s="2">
        <f t="shared" ca="1" si="22"/>
        <v>0.84254901910385982</v>
      </c>
    </row>
    <row r="47" spans="5:40" x14ac:dyDescent="0.2">
      <c r="E47" s="8">
        <v>37077</v>
      </c>
      <c r="F47" s="9">
        <f t="shared" ca="1" si="3"/>
        <v>0.12046543463381246</v>
      </c>
      <c r="H47" s="5">
        <f t="shared" ca="1" si="18"/>
        <v>4.8894364219619151</v>
      </c>
      <c r="I47" s="5">
        <f t="shared" ca="1" si="9"/>
        <v>-1.3804943977818576E-2</v>
      </c>
      <c r="J47" s="4">
        <f t="shared" si="5"/>
        <v>38</v>
      </c>
      <c r="K47" s="4">
        <f t="shared" si="10"/>
        <v>0</v>
      </c>
      <c r="L47" s="4"/>
      <c r="M47" s="5"/>
      <c r="N47" s="18">
        <f t="shared" ca="1" si="11"/>
        <v>0.8</v>
      </c>
      <c r="O47" s="4">
        <f t="shared" si="12"/>
        <v>12</v>
      </c>
      <c r="P47" s="5">
        <f t="shared" ca="1" si="19"/>
        <v>0.58834840541455213</v>
      </c>
      <c r="R47" s="4">
        <f t="shared" ca="1" si="20"/>
        <v>7.3681113209012405</v>
      </c>
      <c r="S47" s="5">
        <f t="shared" ca="1" si="13"/>
        <v>-0.1024217003328971</v>
      </c>
      <c r="T47" s="5"/>
      <c r="U47" s="5">
        <f t="shared" ca="1" si="21"/>
        <v>1.5069449083755022</v>
      </c>
      <c r="V47" s="5">
        <f t="shared" ca="1" si="14"/>
        <v>4.8894364219619151</v>
      </c>
      <c r="W47" s="5">
        <f t="shared" ca="1" si="15"/>
        <v>-0.10242170033289796</v>
      </c>
      <c r="X47" s="5">
        <f t="shared" ca="1" si="16"/>
        <v>0</v>
      </c>
      <c r="Y47" s="5"/>
      <c r="Z47" s="5">
        <f t="shared" ca="1" si="17"/>
        <v>8.6042284408449632E-16</v>
      </c>
      <c r="AB47" s="2">
        <f t="shared" ca="1" si="7"/>
        <v>-0.3088619494626732</v>
      </c>
      <c r="AC47" s="2">
        <f t="shared" ca="1" si="22"/>
        <v>0.88524361900728987</v>
      </c>
      <c r="AD47" s="2">
        <f t="shared" ca="1" si="22"/>
        <v>0.18890927059383777</v>
      </c>
      <c r="AE47" s="2">
        <f t="shared" ca="1" si="22"/>
        <v>0.4892735020807859</v>
      </c>
      <c r="AF47" s="2">
        <f t="shared" ca="1" si="22"/>
        <v>0.36639093539837031</v>
      </c>
      <c r="AG47" s="2">
        <f t="shared" ca="1" si="22"/>
        <v>0.53670354739481341</v>
      </c>
      <c r="AH47" s="2">
        <f t="shared" ca="1" si="22"/>
        <v>0.17686596446247194</v>
      </c>
      <c r="AI47" s="2">
        <f t="shared" ca="1" si="22"/>
        <v>0.21196398593688603</v>
      </c>
      <c r="AJ47" s="2">
        <f t="shared" ca="1" si="22"/>
        <v>0.90963288615774607</v>
      </c>
      <c r="AK47" s="2">
        <f t="shared" ca="1" si="22"/>
        <v>0.71590195522413236</v>
      </c>
      <c r="AL47" s="2">
        <f t="shared" ca="1" si="22"/>
        <v>8.4429256203888414E-2</v>
      </c>
      <c r="AM47" s="2">
        <f t="shared" ca="1" si="22"/>
        <v>0.39105217838811618</v>
      </c>
      <c r="AN47" s="2">
        <f t="shared" ca="1" si="22"/>
        <v>0.73477094968898782</v>
      </c>
    </row>
    <row r="48" spans="5:40" x14ac:dyDescent="0.2">
      <c r="E48" s="8">
        <v>37078</v>
      </c>
      <c r="F48" s="9">
        <f t="shared" ca="1" si="3"/>
        <v>0.12320328542094455</v>
      </c>
      <c r="H48" s="5">
        <f t="shared" ca="1" si="18"/>
        <v>4.8802871883889773</v>
      </c>
      <c r="I48" s="5">
        <f t="shared" ca="1" si="9"/>
        <v>-1.8729774991595159E-3</v>
      </c>
      <c r="J48" s="4">
        <f t="shared" si="5"/>
        <v>38</v>
      </c>
      <c r="K48" s="4">
        <f t="shared" si="10"/>
        <v>0</v>
      </c>
      <c r="L48" s="4"/>
      <c r="M48" s="5"/>
      <c r="N48" s="18">
        <f t="shared" ca="1" si="11"/>
        <v>0.8</v>
      </c>
      <c r="O48" s="4">
        <f t="shared" si="12"/>
        <v>12</v>
      </c>
      <c r="P48" s="5">
        <f t="shared" ca="1" si="19"/>
        <v>0.59999999999999987</v>
      </c>
      <c r="R48" s="4">
        <f t="shared" ca="1" si="20"/>
        <v>7.3543239299529635</v>
      </c>
      <c r="S48" s="5">
        <f t="shared" ca="1" si="13"/>
        <v>-1.3787390948277078E-2</v>
      </c>
      <c r="T48" s="5"/>
      <c r="U48" s="5">
        <f t="shared" ca="1" si="21"/>
        <v>1.506944908375502</v>
      </c>
      <c r="V48" s="5">
        <f t="shared" ca="1" si="14"/>
        <v>4.8802871883889773</v>
      </c>
      <c r="W48" s="5">
        <f t="shared" ca="1" si="15"/>
        <v>-1.3787390948276719E-2</v>
      </c>
      <c r="X48" s="5">
        <f t="shared" ca="1" si="16"/>
        <v>0</v>
      </c>
      <c r="Y48" s="5"/>
      <c r="Z48" s="5">
        <f t="shared" ca="1" si="17"/>
        <v>-3.5908775952719907E-16</v>
      </c>
      <c r="AB48" s="2">
        <f t="shared" ca="1" si="7"/>
        <v>-2.3814506225493304E-2</v>
      </c>
      <c r="AC48" s="2">
        <f t="shared" ca="1" si="22"/>
        <v>0.3968238955493586</v>
      </c>
      <c r="AD48" s="2">
        <f t="shared" ca="1" si="22"/>
        <v>0.41880519025077345</v>
      </c>
      <c r="AE48" s="2">
        <f t="shared" ca="1" si="22"/>
        <v>0.2971004528460659</v>
      </c>
      <c r="AF48" s="2">
        <f t="shared" ca="1" si="22"/>
        <v>3.4874401213192963E-2</v>
      </c>
      <c r="AG48" s="2">
        <f t="shared" ca="1" si="22"/>
        <v>0.71282131476808575</v>
      </c>
      <c r="AH48" s="2">
        <f t="shared" ca="1" si="22"/>
        <v>0.82945933737010469</v>
      </c>
      <c r="AI48" s="2">
        <f t="shared" ca="1" si="22"/>
        <v>0.33147931179813961</v>
      </c>
      <c r="AJ48" s="2">
        <f t="shared" ca="1" si="22"/>
        <v>0.66964816952909678</v>
      </c>
      <c r="AK48" s="2">
        <f t="shared" ca="1" si="22"/>
        <v>0.82599994525949327</v>
      </c>
      <c r="AL48" s="2">
        <f t="shared" ca="1" si="22"/>
        <v>0.35678939348343786</v>
      </c>
      <c r="AM48" s="2">
        <f t="shared" ca="1" si="22"/>
        <v>0.23996040084317927</v>
      </c>
      <c r="AN48" s="2">
        <f t="shared" ca="1" si="22"/>
        <v>0.86242368086357901</v>
      </c>
    </row>
    <row r="49" spans="5:55" x14ac:dyDescent="0.2">
      <c r="E49" s="8">
        <v>37079</v>
      </c>
      <c r="F49" s="9">
        <f t="shared" ca="1" si="3"/>
        <v>0.12594113620807665</v>
      </c>
      <c r="H49" s="5">
        <f t="shared" ca="1" si="18"/>
        <v>5.1750723909793166</v>
      </c>
      <c r="I49" s="5">
        <f t="shared" ca="1" si="9"/>
        <v>5.864925943546407E-2</v>
      </c>
      <c r="J49" s="4">
        <f t="shared" si="5"/>
        <v>38</v>
      </c>
      <c r="K49" s="4">
        <f t="shared" si="10"/>
        <v>0</v>
      </c>
      <c r="L49" s="4"/>
      <c r="M49" s="5"/>
      <c r="N49" s="18">
        <f t="shared" ca="1" si="11"/>
        <v>0.8</v>
      </c>
      <c r="O49" s="4">
        <f t="shared" si="12"/>
        <v>12</v>
      </c>
      <c r="P49" s="5">
        <f t="shared" ca="1" si="19"/>
        <v>0.61237243569579447</v>
      </c>
      <c r="R49" s="4">
        <f t="shared" ca="1" si="20"/>
        <v>7.7985489900609162</v>
      </c>
      <c r="S49" s="5">
        <f t="shared" ca="1" si="13"/>
        <v>0.44422506010795271</v>
      </c>
      <c r="T49" s="5"/>
      <c r="U49" s="5">
        <f t="shared" ca="1" si="21"/>
        <v>1.5069449083755022</v>
      </c>
      <c r="V49" s="5">
        <f t="shared" ca="1" si="14"/>
        <v>5.1750723909793166</v>
      </c>
      <c r="W49" s="5">
        <f t="shared" ca="1" si="15"/>
        <v>0.44422506010795254</v>
      </c>
      <c r="X49" s="5">
        <f t="shared" ca="1" si="16"/>
        <v>0</v>
      </c>
      <c r="Y49" s="5"/>
      <c r="Z49" s="5">
        <f t="shared" ca="1" si="17"/>
        <v>0</v>
      </c>
      <c r="AB49" s="2">
        <f t="shared" ca="1" si="7"/>
        <v>1.4220250314621952</v>
      </c>
      <c r="AC49" s="2">
        <f t="shared" ca="1" si="22"/>
        <v>7.429676120947537E-2</v>
      </c>
      <c r="AD49" s="2">
        <f t="shared" ca="1" si="22"/>
        <v>0.87981883825761309</v>
      </c>
      <c r="AE49" s="2">
        <f t="shared" ca="1" si="22"/>
        <v>0.9121375280181514</v>
      </c>
      <c r="AF49" s="2">
        <f t="shared" ca="1" si="22"/>
        <v>0.31398966626489955</v>
      </c>
      <c r="AG49" s="2">
        <f t="shared" ca="1" si="22"/>
        <v>0.9038393875784545</v>
      </c>
      <c r="AH49" s="2">
        <f t="shared" ca="1" si="22"/>
        <v>0.81795240800165026</v>
      </c>
      <c r="AI49" s="2">
        <f t="shared" ca="1" si="22"/>
        <v>0.32192598420715601</v>
      </c>
      <c r="AJ49" s="2">
        <f t="shared" ca="1" si="22"/>
        <v>0.84641789847920301</v>
      </c>
      <c r="AK49" s="2">
        <f t="shared" ca="1" si="22"/>
        <v>0.88150796425278521</v>
      </c>
      <c r="AL49" s="2">
        <f t="shared" ca="1" si="22"/>
        <v>0.50104392660359043</v>
      </c>
      <c r="AM49" s="2">
        <f t="shared" ca="1" si="22"/>
        <v>0.96373017386159532</v>
      </c>
      <c r="AN49" s="2">
        <f t="shared" ca="1" si="22"/>
        <v>5.3644947276216826E-3</v>
      </c>
    </row>
    <row r="50" spans="5:55" x14ac:dyDescent="0.2">
      <c r="E50" s="8">
        <v>37080</v>
      </c>
      <c r="F50" s="9">
        <f t="shared" ca="1" si="3"/>
        <v>0.12867898699520877</v>
      </c>
      <c r="H50" s="5">
        <f t="shared" ca="1" si="18"/>
        <v>5.3622806476145604</v>
      </c>
      <c r="I50" s="5">
        <f t="shared" ca="1" si="9"/>
        <v>3.5536050895136201E-2</v>
      </c>
      <c r="J50" s="4">
        <f t="shared" si="5"/>
        <v>38</v>
      </c>
      <c r="K50" s="4">
        <f t="shared" si="10"/>
        <v>0</v>
      </c>
      <c r="L50" s="4"/>
      <c r="M50" s="5"/>
      <c r="N50" s="18">
        <f t="shared" ca="1" si="11"/>
        <v>0.8</v>
      </c>
      <c r="O50" s="4">
        <f t="shared" si="12"/>
        <v>12</v>
      </c>
      <c r="P50" s="5">
        <f t="shared" ca="1" si="19"/>
        <v>0.62554324217122426</v>
      </c>
      <c r="R50" s="4">
        <f t="shared" ca="1" si="20"/>
        <v>8.0806615192032503</v>
      </c>
      <c r="S50" s="5">
        <f t="shared" ca="1" si="13"/>
        <v>0.28211252914233409</v>
      </c>
      <c r="T50" s="5"/>
      <c r="U50" s="5">
        <f t="shared" ca="1" si="21"/>
        <v>1.506944908375502</v>
      </c>
      <c r="V50" s="5">
        <f t="shared" ca="1" si="14"/>
        <v>5.3622806476145604</v>
      </c>
      <c r="W50" s="5">
        <f t="shared" ca="1" si="15"/>
        <v>0.28211252914233492</v>
      </c>
      <c r="X50" s="5">
        <f t="shared" ca="1" si="16"/>
        <v>0</v>
      </c>
      <c r="Y50" s="5"/>
      <c r="Z50" s="5">
        <f t="shared" ca="1" si="17"/>
        <v>-8.3266726846886741E-16</v>
      </c>
      <c r="AB50" s="2">
        <f t="shared" ca="1" si="7"/>
        <v>0.8698644960456825</v>
      </c>
      <c r="AC50" s="2">
        <f t="shared" ca="1" si="22"/>
        <v>0.89602971997254444</v>
      </c>
      <c r="AD50" s="2">
        <f t="shared" ca="1" si="22"/>
        <v>0.11920685035890699</v>
      </c>
      <c r="AE50" s="2">
        <f t="shared" ca="1" si="22"/>
        <v>0.94180437482555424</v>
      </c>
      <c r="AF50" s="2">
        <f t="shared" ca="1" si="22"/>
        <v>0.67209216176814923</v>
      </c>
      <c r="AG50" s="2">
        <f t="shared" ca="1" si="22"/>
        <v>0.82844772499360886</v>
      </c>
      <c r="AH50" s="2">
        <f t="shared" ca="1" si="22"/>
        <v>0.39643416223259731</v>
      </c>
      <c r="AI50" s="2">
        <f t="shared" ca="1" si="22"/>
        <v>0.59123428633817299</v>
      </c>
      <c r="AJ50" s="2">
        <f t="shared" ca="1" si="22"/>
        <v>0.72325312719690871</v>
      </c>
      <c r="AK50" s="2">
        <f t="shared" ca="1" si="22"/>
        <v>0.28028920084041342</v>
      </c>
      <c r="AL50" s="2">
        <f t="shared" ca="1" si="22"/>
        <v>0.93156845370021402</v>
      </c>
      <c r="AM50" s="2">
        <f t="shared" ca="1" si="22"/>
        <v>0.14511078980185488</v>
      </c>
      <c r="AN50" s="2">
        <f t="shared" ca="1" si="22"/>
        <v>0.34439364401675765</v>
      </c>
    </row>
    <row r="51" spans="5:55" x14ac:dyDescent="0.2">
      <c r="E51" s="8">
        <v>37081</v>
      </c>
      <c r="F51" s="9">
        <f t="shared" ca="1" si="3"/>
        <v>0.13141683778234087</v>
      </c>
      <c r="H51" s="5">
        <f t="shared" ca="1" si="18"/>
        <v>5.4282077761559933</v>
      </c>
      <c r="I51" s="5">
        <f t="shared" ca="1" si="9"/>
        <v>1.2219641280625838E-2</v>
      </c>
      <c r="J51" s="4">
        <f t="shared" si="5"/>
        <v>38</v>
      </c>
      <c r="K51" s="4">
        <f t="shared" si="10"/>
        <v>0</v>
      </c>
      <c r="L51" s="4"/>
      <c r="M51" s="5"/>
      <c r="N51" s="18">
        <f t="shared" ca="1" si="11"/>
        <v>0.8</v>
      </c>
      <c r="O51" s="4">
        <f t="shared" si="12"/>
        <v>12</v>
      </c>
      <c r="P51" s="5">
        <f t="shared" ca="1" si="19"/>
        <v>0.63960214906683122</v>
      </c>
      <c r="R51" s="4">
        <f t="shared" ca="1" si="20"/>
        <v>8.1800100698825791</v>
      </c>
      <c r="S51" s="5">
        <f t="shared" ca="1" si="13"/>
        <v>9.9348550679328795E-2</v>
      </c>
      <c r="T51" s="5"/>
      <c r="U51" s="5">
        <f t="shared" ca="1" si="21"/>
        <v>1.506944908375502</v>
      </c>
      <c r="V51" s="5">
        <f t="shared" ca="1" si="14"/>
        <v>5.4282077761559933</v>
      </c>
      <c r="W51" s="5">
        <f t="shared" ca="1" si="15"/>
        <v>9.9348550679329545E-2</v>
      </c>
      <c r="X51" s="5">
        <f t="shared" ca="1" si="16"/>
        <v>0</v>
      </c>
      <c r="Y51" s="5"/>
      <c r="Z51" s="5">
        <f t="shared" ca="1" si="17"/>
        <v>-7.4940054162198066E-16</v>
      </c>
      <c r="AB51" s="2">
        <f t="shared" ca="1" si="7"/>
        <v>0.31284961019478352</v>
      </c>
      <c r="AC51" s="2">
        <f t="shared" ca="1" si="22"/>
        <v>0.50130488857687672</v>
      </c>
      <c r="AD51" s="2">
        <f t="shared" ca="1" si="22"/>
        <v>0.52663771350623856</v>
      </c>
      <c r="AE51" s="2">
        <f t="shared" ca="1" si="22"/>
        <v>0.32031134476888168</v>
      </c>
      <c r="AF51" s="2">
        <f t="shared" ca="1" si="22"/>
        <v>0.98904397518696352</v>
      </c>
      <c r="AG51" s="2">
        <f t="shared" ca="1" si="22"/>
        <v>0.61220731116872873</v>
      </c>
      <c r="AH51" s="2">
        <f t="shared" ca="1" si="22"/>
        <v>0.69932998808485181</v>
      </c>
      <c r="AI51" s="2">
        <f t="shared" ca="1" si="22"/>
        <v>0.33113998132958411</v>
      </c>
      <c r="AJ51" s="2">
        <f t="shared" ca="1" si="22"/>
        <v>0.33708363784554352</v>
      </c>
      <c r="AK51" s="2">
        <f t="shared" ca="1" si="22"/>
        <v>0.70973428108286685</v>
      </c>
      <c r="AL51" s="2">
        <f t="shared" ca="1" si="22"/>
        <v>0.51170151483530324</v>
      </c>
      <c r="AM51" s="2">
        <f t="shared" ca="1" si="22"/>
        <v>0.63190419751311433</v>
      </c>
      <c r="AN51" s="2">
        <f t="shared" ca="1" si="22"/>
        <v>0.14245077629583092</v>
      </c>
    </row>
    <row r="52" spans="5:55" x14ac:dyDescent="0.2">
      <c r="E52" s="8">
        <v>37082</v>
      </c>
      <c r="F52" s="9">
        <f t="shared" ca="1" si="3"/>
        <v>0.13415468856947296</v>
      </c>
      <c r="H52" s="5">
        <f t="shared" ca="1" si="18"/>
        <v>5.3507636144721795</v>
      </c>
      <c r="I52" s="5">
        <f t="shared" ca="1" si="9"/>
        <v>-1.4369737424631067E-2</v>
      </c>
      <c r="J52" s="4">
        <f t="shared" si="5"/>
        <v>38</v>
      </c>
      <c r="K52" s="4">
        <f t="shared" si="10"/>
        <v>0</v>
      </c>
      <c r="L52" s="4"/>
      <c r="M52" s="5"/>
      <c r="N52" s="18">
        <f t="shared" ca="1" si="11"/>
        <v>0.8</v>
      </c>
      <c r="O52" s="4">
        <f t="shared" si="12"/>
        <v>12</v>
      </c>
      <c r="P52" s="5">
        <f t="shared" ca="1" si="19"/>
        <v>0.65465367070797709</v>
      </c>
      <c r="R52" s="4">
        <f t="shared" ca="1" si="20"/>
        <v>8.0633059847497464</v>
      </c>
      <c r="S52" s="5">
        <f t="shared" ca="1" si="13"/>
        <v>-0.1167040851328327</v>
      </c>
      <c r="T52" s="5"/>
      <c r="U52" s="5">
        <f t="shared" ca="1" si="21"/>
        <v>1.506944908375502</v>
      </c>
      <c r="V52" s="5">
        <f t="shared" ca="1" si="14"/>
        <v>5.3507636144721795</v>
      </c>
      <c r="W52" s="5">
        <f t="shared" ca="1" si="15"/>
        <v>-0.11670408513283226</v>
      </c>
      <c r="X52" s="5">
        <f t="shared" ca="1" si="16"/>
        <v>0</v>
      </c>
      <c r="Y52" s="5"/>
      <c r="Z52" s="5">
        <f t="shared" ca="1" si="17"/>
        <v>-4.4408920985006262E-16</v>
      </c>
      <c r="AB52" s="2">
        <f t="shared" ca="1" si="7"/>
        <v>-0.32235452239764761</v>
      </c>
      <c r="AC52" s="2">
        <f t="shared" ca="1" si="22"/>
        <v>0.22040100135543095</v>
      </c>
      <c r="AD52" s="2">
        <f t="shared" ca="1" si="22"/>
        <v>0.76956131168733766</v>
      </c>
      <c r="AE52" s="2">
        <f t="shared" ca="1" si="22"/>
        <v>7.2969081343128295E-2</v>
      </c>
      <c r="AF52" s="2">
        <f t="shared" ca="1" si="22"/>
        <v>0.84067487086298276</v>
      </c>
      <c r="AG52" s="2">
        <f t="shared" ca="1" si="22"/>
        <v>0.47923374535367902</v>
      </c>
      <c r="AH52" s="2">
        <f t="shared" ca="1" si="22"/>
        <v>0.76594011848164811</v>
      </c>
      <c r="AI52" s="2">
        <f t="shared" ca="1" si="22"/>
        <v>0.50923060826612154</v>
      </c>
      <c r="AJ52" s="2">
        <f t="shared" ca="1" si="22"/>
        <v>0.36513078157967094</v>
      </c>
      <c r="AK52" s="2">
        <f t="shared" ca="1" si="22"/>
        <v>0.1607328939482795</v>
      </c>
      <c r="AL52" s="2">
        <f t="shared" ca="1" si="22"/>
        <v>0.7690784660529526</v>
      </c>
      <c r="AM52" s="2">
        <f t="shared" ca="1" si="22"/>
        <v>0.33094210604751284</v>
      </c>
      <c r="AN52" s="2">
        <f t="shared" ca="1" si="22"/>
        <v>0.39375049262360817</v>
      </c>
    </row>
    <row r="53" spans="5:55" x14ac:dyDescent="0.2">
      <c r="E53" s="8">
        <v>37083</v>
      </c>
      <c r="F53" s="9">
        <f t="shared" ca="1" si="3"/>
        <v>0.13689253935660506</v>
      </c>
      <c r="H53" s="5">
        <f t="shared" ca="1" si="18"/>
        <v>4.9960135662834109</v>
      </c>
      <c r="I53" s="5">
        <f t="shared" ca="1" si="9"/>
        <v>-6.8598974711091512E-2</v>
      </c>
      <c r="J53" s="4">
        <f t="shared" si="5"/>
        <v>38</v>
      </c>
      <c r="K53" s="4">
        <f t="shared" si="10"/>
        <v>0</v>
      </c>
      <c r="L53" s="4"/>
      <c r="M53" s="5"/>
      <c r="N53" s="18">
        <f t="shared" ca="1" si="11"/>
        <v>0.8</v>
      </c>
      <c r="O53" s="4">
        <f t="shared" si="12"/>
        <v>12</v>
      </c>
      <c r="P53" s="5">
        <f t="shared" ca="1" si="19"/>
        <v>0.67082039324993681</v>
      </c>
      <c r="R53" s="4">
        <f t="shared" ca="1" si="20"/>
        <v>7.5287172058857195</v>
      </c>
      <c r="S53" s="5">
        <f t="shared" ca="1" si="13"/>
        <v>-0.53458877886402689</v>
      </c>
      <c r="T53" s="5"/>
      <c r="U53" s="5">
        <f t="shared" ca="1" si="21"/>
        <v>1.506944908375502</v>
      </c>
      <c r="V53" s="5">
        <f t="shared" ca="1" si="14"/>
        <v>4.9960135662834109</v>
      </c>
      <c r="W53" s="5">
        <f t="shared" ca="1" si="15"/>
        <v>-0.53458877886402889</v>
      </c>
      <c r="X53" s="5">
        <f t="shared" ca="1" si="16"/>
        <v>0</v>
      </c>
      <c r="Y53" s="5"/>
      <c r="Z53" s="5">
        <f t="shared" ca="1" si="17"/>
        <v>1.9984014443252818E-15</v>
      </c>
      <c r="AB53" s="2">
        <f t="shared" ca="1" si="7"/>
        <v>-1.6178581147732514</v>
      </c>
      <c r="AC53" s="2">
        <f t="shared" ca="1" si="22"/>
        <v>0.23491505645586308</v>
      </c>
      <c r="AD53" s="2">
        <f t="shared" ca="1" si="22"/>
        <v>0.3120964530313135</v>
      </c>
      <c r="AE53" s="2">
        <f t="shared" ca="1" si="22"/>
        <v>0.31059222052991542</v>
      </c>
      <c r="AF53" s="2">
        <f t="shared" ca="1" si="22"/>
        <v>0.5375248242993329</v>
      </c>
      <c r="AG53" s="2">
        <f t="shared" ca="1" si="22"/>
        <v>0.24262644374844999</v>
      </c>
      <c r="AH53" s="2">
        <f t="shared" ca="1" si="22"/>
        <v>4.5631053527387389E-2</v>
      </c>
      <c r="AI53" s="2">
        <f t="shared" ca="1" si="22"/>
        <v>0.35390369247154257</v>
      </c>
      <c r="AJ53" s="2">
        <f t="shared" ca="1" si="22"/>
        <v>0.89949076301962627</v>
      </c>
      <c r="AK53" s="2">
        <f t="shared" ca="1" si="22"/>
        <v>0.11011061574961278</v>
      </c>
      <c r="AL53" s="2">
        <f t="shared" ca="1" si="22"/>
        <v>0.60768427694714711</v>
      </c>
      <c r="AM53" s="2">
        <f t="shared" ca="1" si="22"/>
        <v>0.27861089793172944</v>
      </c>
      <c r="AN53" s="2">
        <f t="shared" ca="1" si="22"/>
        <v>0.44895558751482878</v>
      </c>
    </row>
    <row r="54" spans="5:55" x14ac:dyDescent="0.2">
      <c r="E54" s="8">
        <v>37084</v>
      </c>
      <c r="F54" s="9">
        <f t="shared" ca="1" si="3"/>
        <v>0.13963039014373715</v>
      </c>
      <c r="H54" s="5">
        <f t="shared" ca="1" si="18"/>
        <v>5.0526762958812972</v>
      </c>
      <c r="I54" s="5">
        <f t="shared" ca="1" si="9"/>
        <v>1.127775480006964E-2</v>
      </c>
      <c r="J54" s="4">
        <f t="shared" si="5"/>
        <v>38</v>
      </c>
      <c r="K54" s="4">
        <f t="shared" si="10"/>
        <v>0</v>
      </c>
      <c r="L54" s="4"/>
      <c r="M54" s="5"/>
      <c r="N54" s="18">
        <f t="shared" ca="1" si="11"/>
        <v>0.8</v>
      </c>
      <c r="O54" s="4">
        <f t="shared" si="12"/>
        <v>12</v>
      </c>
      <c r="P54" s="5">
        <f t="shared" ca="1" si="19"/>
        <v>0.68824720161168518</v>
      </c>
      <c r="R54" s="4">
        <f t="shared" ca="1" si="20"/>
        <v>7.6141048177479123</v>
      </c>
      <c r="S54" s="5">
        <f t="shared" ca="1" si="13"/>
        <v>8.5387611862192792E-2</v>
      </c>
      <c r="T54" s="5"/>
      <c r="U54" s="5">
        <f t="shared" ca="1" si="21"/>
        <v>1.506944908375502</v>
      </c>
      <c r="V54" s="5">
        <f t="shared" ca="1" si="14"/>
        <v>5.0526762958812972</v>
      </c>
      <c r="W54" s="5">
        <f t="shared" ca="1" si="15"/>
        <v>8.5387611862192639E-2</v>
      </c>
      <c r="X54" s="5">
        <f t="shared" ca="1" si="16"/>
        <v>0</v>
      </c>
      <c r="Y54" s="5"/>
      <c r="Z54" s="5">
        <f t="shared" ca="1" si="17"/>
        <v>1.5265566588595902E-16</v>
      </c>
      <c r="AB54" s="2">
        <f t="shared" ca="1" si="7"/>
        <v>0.29034851336532164</v>
      </c>
      <c r="AC54" s="2">
        <f t="shared" ca="1" si="22"/>
        <v>0.40415198313344813</v>
      </c>
      <c r="AD54" s="2">
        <f t="shared" ca="1" si="22"/>
        <v>0.38795335359412264</v>
      </c>
      <c r="AE54" s="2">
        <f t="shared" ca="1" si="22"/>
        <v>0.30121264787845492</v>
      </c>
      <c r="AF54" s="2">
        <f t="shared" ca="1" si="22"/>
        <v>0.42074181430576885</v>
      </c>
      <c r="AG54" s="2">
        <f t="shared" ca="1" si="22"/>
        <v>0.31668529695584091</v>
      </c>
      <c r="AH54" s="2">
        <f t="shared" ca="1" si="22"/>
        <v>0.37762840331359127</v>
      </c>
      <c r="AI54" s="2">
        <f t="shared" ca="1" si="22"/>
        <v>0.89987594277981797</v>
      </c>
      <c r="AJ54" s="2">
        <f t="shared" ca="1" si="22"/>
        <v>0.89296104059230519</v>
      </c>
      <c r="AK54" s="2">
        <f t="shared" ca="1" si="22"/>
        <v>0.98170665702925675</v>
      </c>
      <c r="AL54" s="2">
        <f t="shared" ca="1" si="22"/>
        <v>0.55240568433050452</v>
      </c>
      <c r="AM54" s="2">
        <f t="shared" ca="1" si="22"/>
        <v>0.38755280988489638</v>
      </c>
      <c r="AN54" s="2">
        <f t="shared" ca="1" si="22"/>
        <v>0.36747287956731367</v>
      </c>
    </row>
    <row r="55" spans="5:55" x14ac:dyDescent="0.2">
      <c r="E55" s="8">
        <v>37085</v>
      </c>
      <c r="F55" s="9">
        <f t="shared" ca="1" si="3"/>
        <v>0.14236824093086928</v>
      </c>
      <c r="H55" s="5">
        <f t="shared" ca="1" si="18"/>
        <v>5.0642637435093683</v>
      </c>
      <c r="I55" s="5">
        <f t="shared" ca="1" si="9"/>
        <v>2.2907030485256217E-3</v>
      </c>
      <c r="J55" s="4">
        <f t="shared" si="5"/>
        <v>38</v>
      </c>
      <c r="K55" s="4">
        <f t="shared" si="10"/>
        <v>0</v>
      </c>
      <c r="L55" s="4"/>
      <c r="M55" s="5"/>
      <c r="N55" s="18">
        <f t="shared" ca="1" si="11"/>
        <v>0.8</v>
      </c>
      <c r="O55" s="4">
        <f t="shared" si="12"/>
        <v>12</v>
      </c>
      <c r="P55" s="5">
        <f t="shared" ca="1" si="19"/>
        <v>0.70710678118654746</v>
      </c>
      <c r="R55" s="4">
        <f t="shared" ca="1" si="20"/>
        <v>7.6315664629521009</v>
      </c>
      <c r="S55" s="5">
        <f t="shared" ca="1" si="13"/>
        <v>1.7461645204188692E-2</v>
      </c>
      <c r="T55" s="5"/>
      <c r="U55" s="5">
        <f t="shared" ca="1" si="21"/>
        <v>1.506944908375502</v>
      </c>
      <c r="V55" s="5">
        <f t="shared" ca="1" si="14"/>
        <v>5.0642637435093683</v>
      </c>
      <c r="W55" s="5">
        <f t="shared" ca="1" si="15"/>
        <v>1.7461645204189483E-2</v>
      </c>
      <c r="X55" s="5">
        <f t="shared" ca="1" si="16"/>
        <v>0</v>
      </c>
      <c r="Y55" s="5"/>
      <c r="Z55" s="5">
        <f t="shared" ca="1" si="17"/>
        <v>-7.9103390504542404E-16</v>
      </c>
      <c r="AB55" s="2">
        <f t="shared" ca="1" si="7"/>
        <v>7.5653297065508163E-2</v>
      </c>
      <c r="AC55" s="2">
        <f t="shared" ca="1" si="22"/>
        <v>0.16247723058755836</v>
      </c>
      <c r="AD55" s="2">
        <f t="shared" ca="1" si="22"/>
        <v>0.9002086004106864</v>
      </c>
      <c r="AE55" s="2">
        <f t="shared" ca="1" si="22"/>
        <v>0.15999163335112687</v>
      </c>
      <c r="AF55" s="2">
        <f t="shared" ca="1" si="22"/>
        <v>0.48915814141700786</v>
      </c>
      <c r="AG55" s="2">
        <f t="shared" ca="1" si="22"/>
        <v>0.23343385643422643</v>
      </c>
      <c r="AH55" s="2">
        <f t="shared" ca="1" si="22"/>
        <v>0.76523104053774671</v>
      </c>
      <c r="AI55" s="2">
        <f t="shared" ca="1" si="22"/>
        <v>0.54537612121043377</v>
      </c>
      <c r="AJ55" s="2">
        <f t="shared" ca="1" si="22"/>
        <v>0.35021340767008446</v>
      </c>
      <c r="AK55" s="2">
        <f t="shared" ca="1" si="22"/>
        <v>0.65720372789952575</v>
      </c>
      <c r="AL55" s="2">
        <f t="shared" ca="1" si="22"/>
        <v>0.6091387012423608</v>
      </c>
      <c r="AM55" s="2">
        <f t="shared" ca="1" si="22"/>
        <v>0.56251190122544337</v>
      </c>
      <c r="AN55" s="2">
        <f t="shared" ca="1" si="22"/>
        <v>0.64070893507930737</v>
      </c>
    </row>
    <row r="56" spans="5:55" x14ac:dyDescent="0.2">
      <c r="E56" s="8">
        <v>37086</v>
      </c>
      <c r="F56" s="9">
        <f t="shared" ca="1" si="3"/>
        <v>0.14510609171800137</v>
      </c>
      <c r="H56" s="5">
        <f t="shared" ca="1" si="18"/>
        <v>4.8315236119436697</v>
      </c>
      <c r="I56" s="5">
        <f t="shared" ca="1" si="9"/>
        <v>-4.7046900008534641E-2</v>
      </c>
      <c r="J56" s="4">
        <f t="shared" si="5"/>
        <v>38</v>
      </c>
      <c r="K56" s="4">
        <f t="shared" si="10"/>
        <v>0</v>
      </c>
      <c r="L56" s="4"/>
      <c r="M56" s="5"/>
      <c r="N56" s="18">
        <f t="shared" ca="1" si="11"/>
        <v>0.8</v>
      </c>
      <c r="O56" s="4">
        <f t="shared" si="12"/>
        <v>12</v>
      </c>
      <c r="P56" s="5">
        <f t="shared" ca="1" si="19"/>
        <v>0.72760687510899891</v>
      </c>
      <c r="R56" s="4">
        <f t="shared" ca="1" si="20"/>
        <v>7.2808399067145277</v>
      </c>
      <c r="S56" s="5">
        <f t="shared" ca="1" si="13"/>
        <v>-0.35072655623757321</v>
      </c>
      <c r="T56" s="5"/>
      <c r="U56" s="5">
        <f t="shared" ca="1" si="21"/>
        <v>1.506944908375502</v>
      </c>
      <c r="V56" s="5">
        <f t="shared" ca="1" si="14"/>
        <v>4.8315236119436697</v>
      </c>
      <c r="W56" s="5">
        <f t="shared" ca="1" si="15"/>
        <v>-0.35072655623757382</v>
      </c>
      <c r="X56" s="5">
        <f t="shared" ca="1" si="16"/>
        <v>0</v>
      </c>
      <c r="Y56" s="5"/>
      <c r="Z56" s="5">
        <f t="shared" ca="1" si="17"/>
        <v>6.106226635438361E-16</v>
      </c>
      <c r="AB56" s="2">
        <f t="shared" ca="1" si="7"/>
        <v>-1.1029921200180395</v>
      </c>
      <c r="AC56" s="2">
        <f t="shared" ca="1" si="22"/>
        <v>0.61377841387771426</v>
      </c>
      <c r="AD56" s="2">
        <f t="shared" ca="1" si="22"/>
        <v>0.12912969303172073</v>
      </c>
      <c r="AE56" s="2">
        <f t="shared" ca="1" si="22"/>
        <v>0.39404226452925983</v>
      </c>
      <c r="AF56" s="2">
        <f t="shared" ca="1" si="22"/>
        <v>0.10040694186082577</v>
      </c>
      <c r="AG56" s="2">
        <f t="shared" ca="1" si="22"/>
        <v>0.30790301516990021</v>
      </c>
      <c r="AH56" s="2">
        <f t="shared" ca="1" si="22"/>
        <v>0.1268389835899344</v>
      </c>
      <c r="AI56" s="2">
        <f t="shared" ca="1" si="22"/>
        <v>0.89698483674569696</v>
      </c>
      <c r="AJ56" s="2">
        <f t="shared" ca="1" si="22"/>
        <v>0.4994086794898065</v>
      </c>
      <c r="AK56" s="2">
        <f t="shared" ca="1" si="22"/>
        <v>0.90396826938958874</v>
      </c>
      <c r="AL56" s="2">
        <f t="shared" ca="1" si="22"/>
        <v>8.3700675151026083E-2</v>
      </c>
      <c r="AM56" s="2">
        <f t="shared" ca="1" si="22"/>
        <v>0.23565765822715806</v>
      </c>
      <c r="AN56" s="2">
        <f t="shared" ca="1" si="22"/>
        <v>0.6051884489193291</v>
      </c>
    </row>
    <row r="57" spans="5:55" x14ac:dyDescent="0.2">
      <c r="E57" s="15">
        <v>37087</v>
      </c>
      <c r="F57" s="16">
        <f t="shared" ca="1" si="3"/>
        <v>0.14784394250513347</v>
      </c>
      <c r="H57" s="7">
        <f t="shared" ca="1" si="18"/>
        <v>4.8944559225533313</v>
      </c>
      <c r="I57" s="7">
        <f t="shared" ca="1" si="9"/>
        <v>1.2941254644567914E-2</v>
      </c>
      <c r="J57" s="21">
        <f t="shared" ref="J57:J73" ca="1" si="23">J56+AP57*$H$7/SQRT(COUNT($E$57:$E$73))</f>
        <v>39.005006613479161</v>
      </c>
      <c r="K57" s="21">
        <f ca="1">J57-J56</f>
        <v>1.0050066134791606</v>
      </c>
      <c r="L57" s="21"/>
      <c r="M57" s="7">
        <f ca="1">CORREL(I57:$I$73,K57:$K$73)</f>
        <v>0.70709247986479828</v>
      </c>
      <c r="N57" s="22">
        <f t="shared" ca="1" si="11"/>
        <v>0.8</v>
      </c>
      <c r="O57" s="21">
        <f>SQRT(MAX(O56^2-$H$7^2/COUNT($E$57:$E$730),0))</f>
        <v>11.641710001743983</v>
      </c>
      <c r="P57" s="7">
        <f t="shared" ca="1" si="19"/>
        <v>0.75</v>
      </c>
      <c r="Q57" s="23"/>
      <c r="R57" s="21">
        <f t="shared" ca="1" si="20"/>
        <v>12.074416775176552</v>
      </c>
      <c r="S57" s="7">
        <f t="shared" ca="1" si="13"/>
        <v>4.7935768684620239</v>
      </c>
      <c r="T57" s="7"/>
      <c r="U57" s="7">
        <f t="shared" ca="1" si="21"/>
        <v>2.4669579144718483</v>
      </c>
      <c r="V57" s="7">
        <f t="shared" ca="1" si="14"/>
        <v>4.8944559225533313</v>
      </c>
      <c r="W57" s="7">
        <f ca="1">U56*(H57-H56)+V56*(J57-J56)</f>
        <v>4.9505487082296451</v>
      </c>
      <c r="X57" s="7">
        <f ca="1">$H$9*(H57-H56)*(J57-J56)</f>
        <v>6.3247388364234589E-2</v>
      </c>
      <c r="Y57" s="7"/>
      <c r="Z57" s="7">
        <f t="shared" ca="1" si="17"/>
        <v>-0.15697183976762119</v>
      </c>
      <c r="AB57" s="2">
        <f t="shared" ca="1" si="7"/>
        <v>0.33008851584921928</v>
      </c>
      <c r="AC57" s="2">
        <f t="shared" ca="1" si="22"/>
        <v>0.76708383673111857</v>
      </c>
      <c r="AD57" s="2">
        <f t="shared" ca="1" si="22"/>
        <v>0.74168753631550999</v>
      </c>
      <c r="AE57" s="2">
        <f t="shared" ca="1" si="22"/>
        <v>0.3246211546235882</v>
      </c>
      <c r="AF57" s="2">
        <f t="shared" ca="1" si="22"/>
        <v>0.315686558259751</v>
      </c>
      <c r="AG57" s="2">
        <f t="shared" ca="1" si="22"/>
        <v>0.56901566901461509</v>
      </c>
      <c r="AH57" s="2">
        <f t="shared" ca="1" si="22"/>
        <v>0.51421239253478523</v>
      </c>
      <c r="AI57" s="2">
        <f t="shared" ca="1" si="22"/>
        <v>0.29123408412578522</v>
      </c>
      <c r="AJ57" s="2">
        <f t="shared" ca="1" si="22"/>
        <v>0.42126719933664325</v>
      </c>
      <c r="AK57" s="2">
        <f t="shared" ca="1" si="22"/>
        <v>0.47649168517335738</v>
      </c>
      <c r="AL57" s="2">
        <f t="shared" ca="1" si="22"/>
        <v>0.83616708754284996</v>
      </c>
      <c r="AM57" s="2">
        <f t="shared" ca="1" si="22"/>
        <v>0.20829375832948394</v>
      </c>
      <c r="AN57" s="2">
        <f t="shared" ca="1" si="22"/>
        <v>0.8643275538617321</v>
      </c>
      <c r="AP57" s="2">
        <f t="shared" ref="AP57:AP73" ca="1" si="24">AB57*$K$8+AQ57*$K$9</f>
        <v>0.34531236848490732</v>
      </c>
      <c r="AQ57" s="2">
        <f t="shared" ref="AQ57:AQ73" ca="1" si="25">SUM(AR57:BC57)-6</f>
        <v>0.14777803369381992</v>
      </c>
      <c r="AR57" s="2">
        <f t="shared" ref="AR57:BC73" ca="1" si="26">RAND()</f>
        <v>0.77223347607096127</v>
      </c>
      <c r="AS57" s="2">
        <f t="shared" ca="1" si="26"/>
        <v>0.31629549291059966</v>
      </c>
      <c r="AT57" s="2">
        <f t="shared" ca="1" si="26"/>
        <v>0.54936287499928693</v>
      </c>
      <c r="AU57" s="2">
        <f t="shared" ca="1" si="26"/>
        <v>0.50412236799695886</v>
      </c>
      <c r="AV57" s="2">
        <f t="shared" ca="1" si="26"/>
        <v>0.19710309813300775</v>
      </c>
      <c r="AW57" s="2">
        <f t="shared" ca="1" si="26"/>
        <v>0.96085376426909375</v>
      </c>
      <c r="AX57" s="2">
        <f t="shared" ca="1" si="26"/>
        <v>0.75614588676968264</v>
      </c>
      <c r="AY57" s="2">
        <f t="shared" ca="1" si="26"/>
        <v>0.32008096505320971</v>
      </c>
      <c r="AZ57" s="2">
        <f t="shared" ca="1" si="26"/>
        <v>0.72648478757255686</v>
      </c>
      <c r="BA57" s="2">
        <f t="shared" ca="1" si="26"/>
        <v>1.842575008088243E-2</v>
      </c>
      <c r="BB57" s="2">
        <f t="shared" ca="1" si="26"/>
        <v>0.17061854434634877</v>
      </c>
      <c r="BC57" s="2">
        <f t="shared" ca="1" si="26"/>
        <v>0.85605102549123191</v>
      </c>
    </row>
    <row r="58" spans="5:55" x14ac:dyDescent="0.2">
      <c r="E58" s="15">
        <v>37088</v>
      </c>
      <c r="F58" s="16">
        <f t="shared" ca="1" si="3"/>
        <v>0.15058179329226556</v>
      </c>
      <c r="H58" s="7">
        <f t="shared" ca="1" si="18"/>
        <v>4.8238253670273785</v>
      </c>
      <c r="I58" s="7">
        <f t="shared" ca="1" si="9"/>
        <v>-1.4535862268652423E-2</v>
      </c>
      <c r="J58" s="21">
        <f t="shared" ca="1" si="23"/>
        <v>37.356400427882086</v>
      </c>
      <c r="K58" s="21">
        <f t="shared" ca="1" si="10"/>
        <v>-1.6486061855970746</v>
      </c>
      <c r="L58" s="21"/>
      <c r="M58" s="7"/>
      <c r="N58" s="22">
        <f t="shared" ca="1" si="11"/>
        <v>0.8</v>
      </c>
      <c r="O58" s="21">
        <f t="shared" ref="O58:O73" si="27">SQRT(MAX(O57^2-$H$7^2/COUNT($E$57:$E$730),0))</f>
        <v>11.272037239532692</v>
      </c>
      <c r="P58" s="7">
        <f t="shared" ca="1" si="19"/>
        <v>0.75</v>
      </c>
      <c r="Q58" s="23"/>
      <c r="R58" s="21">
        <f t="shared" ca="1" si="20"/>
        <v>3.5068234682038955</v>
      </c>
      <c r="S58" s="7">
        <f t="shared" ca="1" si="13"/>
        <v>-8.5675933069726558</v>
      </c>
      <c r="T58" s="7"/>
      <c r="U58" s="7">
        <f t="shared" ca="1" si="21"/>
        <v>0.72697977256273072</v>
      </c>
      <c r="V58" s="7">
        <f t="shared" ca="1" si="14"/>
        <v>4.8238253670273785</v>
      </c>
      <c r="W58" s="7">
        <f ca="1">U57*(H58-H57)+V57*(J58-J57)</f>
        <v>-8.2432729170119519</v>
      </c>
      <c r="X58" s="7">
        <f t="shared" ref="X58:X73" ca="1" si="28">$H$9*(H58-H57)*(J58-J57)</f>
        <v>0.11644197073224337</v>
      </c>
      <c r="Y58" s="7"/>
      <c r="Z58" s="7">
        <f t="shared" ca="1" si="17"/>
        <v>-0.32432038996070389</v>
      </c>
      <c r="AB58" s="2">
        <f t="shared" ca="1" si="7"/>
        <v>-0.32632314417774033</v>
      </c>
      <c r="AC58" s="2">
        <f t="shared" ca="1" si="22"/>
        <v>0.48844834938858295</v>
      </c>
      <c r="AD58" s="2">
        <f t="shared" ca="1" si="22"/>
        <v>0.26256634527312706</v>
      </c>
      <c r="AE58" s="2">
        <f t="shared" ca="1" si="22"/>
        <v>0.87540392738081008</v>
      </c>
      <c r="AF58" s="2">
        <f t="shared" ca="1" si="22"/>
        <v>0.55329780693575881</v>
      </c>
      <c r="AG58" s="2">
        <f t="shared" ca="1" si="22"/>
        <v>0.1490889160872424</v>
      </c>
      <c r="AH58" s="2">
        <f t="shared" ca="1" si="22"/>
        <v>0.41357189280756868</v>
      </c>
      <c r="AI58" s="2">
        <f t="shared" ca="1" si="22"/>
        <v>0.9008862631319583</v>
      </c>
      <c r="AJ58" s="2">
        <f t="shared" ca="1" si="22"/>
        <v>0.8153172189624458</v>
      </c>
      <c r="AK58" s="2">
        <f t="shared" ca="1" si="22"/>
        <v>0.44173443018020109</v>
      </c>
      <c r="AL58" s="2">
        <f t="shared" ca="1" si="22"/>
        <v>0.48516579975488039</v>
      </c>
      <c r="AM58" s="2">
        <f t="shared" ca="1" si="22"/>
        <v>2.4646392680301332E-2</v>
      </c>
      <c r="AN58" s="2">
        <f t="shared" ca="1" si="22"/>
        <v>0.26354951323938386</v>
      </c>
      <c r="AP58" s="2">
        <f t="shared" ca="1" si="24"/>
        <v>-0.56644811985528198</v>
      </c>
      <c r="AQ58" s="2">
        <f t="shared" ca="1" si="25"/>
        <v>-0.48637339477311592</v>
      </c>
      <c r="AR58" s="2">
        <f t="shared" ca="1" si="26"/>
        <v>0.5310965239888803</v>
      </c>
      <c r="AS58" s="2">
        <f t="shared" ca="1" si="26"/>
        <v>0.11028909479340676</v>
      </c>
      <c r="AT58" s="2">
        <f t="shared" ca="1" si="26"/>
        <v>0.36052696604780121</v>
      </c>
      <c r="AU58" s="2">
        <f t="shared" ca="1" si="26"/>
        <v>0.94666055545570016</v>
      </c>
      <c r="AV58" s="2">
        <f t="shared" ca="1" si="26"/>
        <v>0.36464213043126126</v>
      </c>
      <c r="AW58" s="2">
        <f t="shared" ca="1" si="26"/>
        <v>0.36168996541681175</v>
      </c>
      <c r="AX58" s="2">
        <f t="shared" ca="1" si="26"/>
        <v>0.36847735850823549</v>
      </c>
      <c r="AY58" s="2">
        <f t="shared" ca="1" si="26"/>
        <v>2.7464909380711111E-2</v>
      </c>
      <c r="AZ58" s="2">
        <f t="shared" ca="1" si="26"/>
        <v>0.94420202796382213</v>
      </c>
      <c r="BA58" s="2">
        <f t="shared" ca="1" si="26"/>
        <v>0.21944363269716316</v>
      </c>
      <c r="BB58" s="2">
        <f t="shared" ca="1" si="26"/>
        <v>0.36724371883939555</v>
      </c>
      <c r="BC58" s="2">
        <f t="shared" ca="1" si="26"/>
        <v>0.91188972170369498</v>
      </c>
    </row>
    <row r="59" spans="5:55" x14ac:dyDescent="0.2">
      <c r="E59" s="15">
        <v>37089</v>
      </c>
      <c r="F59" s="16">
        <f t="shared" ca="1" si="3"/>
        <v>0.15331964407939766</v>
      </c>
      <c r="H59" s="7">
        <f t="shared" ca="1" si="18"/>
        <v>4.6935660895182867</v>
      </c>
      <c r="I59" s="7">
        <f t="shared" ca="1" si="9"/>
        <v>-2.7374604135413337E-2</v>
      </c>
      <c r="J59" s="21">
        <f t="shared" ca="1" si="23"/>
        <v>36.180412969279431</v>
      </c>
      <c r="K59" s="21">
        <f t="shared" ca="1" si="10"/>
        <v>-1.1759874586026555</v>
      </c>
      <c r="L59" s="21"/>
      <c r="M59" s="7"/>
      <c r="N59" s="22">
        <f t="shared" ca="1" si="11"/>
        <v>0.8</v>
      </c>
      <c r="O59" s="21">
        <f t="shared" si="27"/>
        <v>10.889822555676362</v>
      </c>
      <c r="P59" s="7">
        <f t="shared" ca="1" si="19"/>
        <v>0.75</v>
      </c>
      <c r="Q59" s="23"/>
      <c r="R59" s="21">
        <f t="shared" ca="1" si="20"/>
        <v>-2.5363075648092162</v>
      </c>
      <c r="S59" s="7">
        <f t="shared" ca="1" si="13"/>
        <v>-6.0431310330131112</v>
      </c>
      <c r="T59" s="7"/>
      <c r="U59" s="7">
        <f t="shared" ca="1" si="21"/>
        <v>-0.54037964235196756</v>
      </c>
      <c r="V59" s="7">
        <f t="shared" ca="1" si="14"/>
        <v>4.6935660895182867</v>
      </c>
      <c r="W59" s="7">
        <f t="shared" ref="W59:W73" ca="1" si="29">U58*(H59-H58)+V58*(J59-J58)</f>
        <v>-5.7674539940512943</v>
      </c>
      <c r="X59" s="7">
        <f t="shared" ca="1" si="28"/>
        <v>0.15318327671733495</v>
      </c>
      <c r="Y59" s="7"/>
      <c r="Z59" s="7">
        <f t="shared" ca="1" si="17"/>
        <v>-0.27567703896181683</v>
      </c>
      <c r="AB59" s="2">
        <f t="shared" ca="1" si="7"/>
        <v>-0.63303290153817571</v>
      </c>
      <c r="AC59" s="2">
        <f t="shared" ca="1" si="22"/>
        <v>0.88028385198837444</v>
      </c>
      <c r="AD59" s="2">
        <f t="shared" ca="1" si="22"/>
        <v>0.47903737782541356</v>
      </c>
      <c r="AE59" s="2">
        <f t="shared" ca="1" si="22"/>
        <v>0.83741462338654582</v>
      </c>
      <c r="AF59" s="2">
        <f t="shared" ca="1" si="22"/>
        <v>0.46034327926649787</v>
      </c>
      <c r="AG59" s="2">
        <f t="shared" ca="1" si="22"/>
        <v>0.24267267627561484</v>
      </c>
      <c r="AH59" s="2">
        <f t="shared" ca="1" si="22"/>
        <v>0.49968070281334698</v>
      </c>
      <c r="AI59" s="2">
        <f t="shared" ca="1" si="22"/>
        <v>0.57550932988066528</v>
      </c>
      <c r="AJ59" s="2">
        <f t="shared" ca="1" si="22"/>
        <v>0.28845575801368373</v>
      </c>
      <c r="AK59" s="2">
        <f t="shared" ca="1" si="22"/>
        <v>0.13532645238788654</v>
      </c>
      <c r="AL59" s="2">
        <f t="shared" ca="1" si="22"/>
        <v>0.25241590143373083</v>
      </c>
      <c r="AM59" s="2">
        <f t="shared" ca="1" si="22"/>
        <v>0.18789498067045307</v>
      </c>
      <c r="AN59" s="2">
        <f t="shared" ca="1" si="22"/>
        <v>0.527932164519612</v>
      </c>
      <c r="AP59" s="2">
        <f t="shared" ca="1" si="24"/>
        <v>-0.40406004218503644</v>
      </c>
      <c r="AQ59" s="2">
        <f t="shared" ca="1" si="25"/>
        <v>0.10691047744792215</v>
      </c>
      <c r="AR59" s="2">
        <f t="shared" ca="1" si="26"/>
        <v>3.3114747109467935E-2</v>
      </c>
      <c r="AS59" s="2">
        <f t="shared" ca="1" si="26"/>
        <v>0.43125836208458618</v>
      </c>
      <c r="AT59" s="2">
        <f t="shared" ca="1" si="26"/>
        <v>0.59970103272085007</v>
      </c>
      <c r="AU59" s="2">
        <f t="shared" ca="1" si="26"/>
        <v>0.87516935146852814</v>
      </c>
      <c r="AV59" s="2">
        <f t="shared" ca="1" si="26"/>
        <v>0.24952777241491209</v>
      </c>
      <c r="AW59" s="2">
        <f t="shared" ca="1" si="26"/>
        <v>0.82357988685159378</v>
      </c>
      <c r="AX59" s="2">
        <f t="shared" ca="1" si="26"/>
        <v>0.5893957695025005</v>
      </c>
      <c r="AY59" s="2">
        <f t="shared" ca="1" si="26"/>
        <v>0.66717928405740512</v>
      </c>
      <c r="AZ59" s="2">
        <f t="shared" ca="1" si="26"/>
        <v>0.57907572777568106</v>
      </c>
      <c r="BA59" s="2">
        <f t="shared" ca="1" si="26"/>
        <v>0.31404948496368501</v>
      </c>
      <c r="BB59" s="2">
        <f t="shared" ca="1" si="26"/>
        <v>0.49131882835048857</v>
      </c>
      <c r="BC59" s="2">
        <f t="shared" ca="1" si="26"/>
        <v>0.45354023014822431</v>
      </c>
    </row>
    <row r="60" spans="5:55" x14ac:dyDescent="0.2">
      <c r="E60" s="15">
        <v>37090</v>
      </c>
      <c r="F60" s="16">
        <f t="shared" ca="1" si="3"/>
        <v>0.15605749486652978</v>
      </c>
      <c r="H60" s="7">
        <f t="shared" ca="1" si="18"/>
        <v>4.6694050118834891</v>
      </c>
      <c r="I60" s="7">
        <f t="shared" ca="1" si="9"/>
        <v>-5.1609966542493267E-3</v>
      </c>
      <c r="J60" s="21">
        <f t="shared" ca="1" si="23"/>
        <v>38.214664999077165</v>
      </c>
      <c r="K60" s="21">
        <f t="shared" ca="1" si="10"/>
        <v>2.0342520297977345</v>
      </c>
      <c r="L60" s="21"/>
      <c r="M60" s="7"/>
      <c r="N60" s="22">
        <f t="shared" ca="1" si="11"/>
        <v>0.8</v>
      </c>
      <c r="O60" s="21">
        <f t="shared" si="27"/>
        <v>10.493695586342476</v>
      </c>
      <c r="P60" s="7">
        <f t="shared" ca="1" si="19"/>
        <v>0.75</v>
      </c>
      <c r="Q60" s="23"/>
      <c r="R60" s="21">
        <f t="shared" ca="1" si="20"/>
        <v>6.5488425423045626</v>
      </c>
      <c r="S60" s="7">
        <f t="shared" ca="1" si="13"/>
        <v>9.0851501071137797</v>
      </c>
      <c r="T60" s="7"/>
      <c r="U60" s="7">
        <f t="shared" ca="1" si="21"/>
        <v>1.4025004311337232</v>
      </c>
      <c r="V60" s="7">
        <f t="shared" ca="1" si="14"/>
        <v>4.6694050118834891</v>
      </c>
      <c r="W60" s="7">
        <f t="shared" ca="1" si="29"/>
        <v>9.5609524990835197</v>
      </c>
      <c r="X60" s="7">
        <f t="shared" ca="1" si="28"/>
        <v>-4.9149721220687621E-2</v>
      </c>
      <c r="Y60" s="7"/>
      <c r="Z60" s="7">
        <f t="shared" ca="1" si="17"/>
        <v>-0.47580239196974006</v>
      </c>
      <c r="AB60" s="2">
        <f t="shared" ca="1" si="7"/>
        <v>-0.10236328987733412</v>
      </c>
      <c r="AC60" s="2">
        <f t="shared" ca="1" si="22"/>
        <v>0.42992728571095196</v>
      </c>
      <c r="AD60" s="2">
        <f t="shared" ca="1" si="22"/>
        <v>0.52719996725916296</v>
      </c>
      <c r="AE60" s="2">
        <f t="shared" ca="1" si="22"/>
        <v>0.84220545223943422</v>
      </c>
      <c r="AF60" s="2">
        <f t="shared" ca="1" si="22"/>
        <v>0.51107344348343275</v>
      </c>
      <c r="AG60" s="2">
        <f t="shared" ca="1" si="22"/>
        <v>0.46361545079308097</v>
      </c>
      <c r="AH60" s="2">
        <f t="shared" ca="1" si="22"/>
        <v>0.37866923884824821</v>
      </c>
      <c r="AI60" s="2">
        <f t="shared" ca="1" si="22"/>
        <v>0.12192172864569994</v>
      </c>
      <c r="AJ60" s="2">
        <f t="shared" ca="1" si="22"/>
        <v>0.60462402941915938</v>
      </c>
      <c r="AK60" s="2">
        <f t="shared" ca="1" si="22"/>
        <v>0.22391992556428209</v>
      </c>
      <c r="AL60" s="2">
        <f t="shared" ca="1" si="22"/>
        <v>0.32891596681435842</v>
      </c>
      <c r="AM60" s="2">
        <f t="shared" ca="1" si="22"/>
        <v>0.49503708381402411</v>
      </c>
      <c r="AN60" s="2">
        <f t="shared" ca="1" si="22"/>
        <v>0.97052713753083086</v>
      </c>
      <c r="AP60" s="2">
        <f t="shared" ca="1" si="24"/>
        <v>0.6989529989985982</v>
      </c>
      <c r="AQ60" s="2">
        <f t="shared" ca="1" si="25"/>
        <v>1.1727866684408284</v>
      </c>
      <c r="AR60" s="2">
        <f t="shared" ca="1" si="26"/>
        <v>0.75834469028990981</v>
      </c>
      <c r="AS60" s="2">
        <f t="shared" ca="1" si="26"/>
        <v>0.91453033720420773</v>
      </c>
      <c r="AT60" s="2">
        <f t="shared" ca="1" si="26"/>
        <v>0.81376868252414347</v>
      </c>
      <c r="AU60" s="2">
        <f t="shared" ca="1" si="26"/>
        <v>0.2335580696130366</v>
      </c>
      <c r="AV60" s="2">
        <f t="shared" ca="1" si="26"/>
        <v>0.98512866963245593</v>
      </c>
      <c r="AW60" s="2">
        <f t="shared" ca="1" si="26"/>
        <v>0.15999146034972078</v>
      </c>
      <c r="AX60" s="2">
        <f t="shared" ca="1" si="26"/>
        <v>0.48745909460780124</v>
      </c>
      <c r="AY60" s="2">
        <f t="shared" ca="1" si="26"/>
        <v>0.547095143215933</v>
      </c>
      <c r="AZ60" s="2">
        <f t="shared" ca="1" si="26"/>
        <v>0.23272852367798968</v>
      </c>
      <c r="BA60" s="2">
        <f t="shared" ca="1" si="26"/>
        <v>0.83815804153669515</v>
      </c>
      <c r="BB60" s="2">
        <f t="shared" ca="1" si="26"/>
        <v>0.76145293188309804</v>
      </c>
      <c r="BC60" s="2">
        <f t="shared" ca="1" si="26"/>
        <v>0.44057102390583758</v>
      </c>
    </row>
    <row r="61" spans="5:55" x14ac:dyDescent="0.2">
      <c r="E61" s="15">
        <v>37091</v>
      </c>
      <c r="F61" s="16">
        <f t="shared" ca="1" si="3"/>
        <v>0.15879534565366188</v>
      </c>
      <c r="H61" s="7">
        <f t="shared" ca="1" si="18"/>
        <v>4.4776671354222026</v>
      </c>
      <c r="I61" s="7">
        <f t="shared" ca="1" si="9"/>
        <v>-4.1929475014765336E-2</v>
      </c>
      <c r="J61" s="21">
        <f t="shared" ca="1" si="23"/>
        <v>36.911470644822408</v>
      </c>
      <c r="K61" s="21">
        <f t="shared" ca="1" si="10"/>
        <v>-1.3031943542547566</v>
      </c>
      <c r="L61" s="21"/>
      <c r="M61" s="7"/>
      <c r="N61" s="22">
        <f t="shared" ca="1" si="11"/>
        <v>0.8</v>
      </c>
      <c r="O61" s="21">
        <f t="shared" si="27"/>
        <v>10.082016605001671</v>
      </c>
      <c r="P61" s="7">
        <f t="shared" ca="1" si="19"/>
        <v>0.75</v>
      </c>
      <c r="Q61" s="7"/>
      <c r="R61" s="21">
        <f t="shared" ca="1" si="20"/>
        <v>3.5526350910992655E-2</v>
      </c>
      <c r="S61" s="7">
        <f t="shared" ca="1" si="13"/>
        <v>-6.51331619139357</v>
      </c>
      <c r="T61" s="7"/>
      <c r="U61" s="7">
        <f t="shared" ca="1" si="21"/>
        <v>7.9341205669238857E-3</v>
      </c>
      <c r="V61" s="7">
        <f t="shared" ca="1" si="14"/>
        <v>4.4776671354222026</v>
      </c>
      <c r="W61" s="7">
        <f t="shared" ca="1" si="29"/>
        <v>-6.3540547036170461</v>
      </c>
      <c r="X61" s="7">
        <f t="shared" ca="1" si="28"/>
        <v>0.24987171810114453</v>
      </c>
      <c r="Y61" s="7"/>
      <c r="Z61" s="7">
        <f t="shared" ca="1" si="17"/>
        <v>-0.15926148777652394</v>
      </c>
      <c r="AB61" s="2">
        <f t="shared" ca="1" si="7"/>
        <v>-0.98073994029217726</v>
      </c>
      <c r="AC61" s="2">
        <f t="shared" ca="1" si="22"/>
        <v>5.9352779230850139E-2</v>
      </c>
      <c r="AD61" s="2">
        <f t="shared" ca="1" si="22"/>
        <v>0.1149718261792147</v>
      </c>
      <c r="AE61" s="2">
        <f t="shared" ca="1" si="22"/>
        <v>0.34963190606754746</v>
      </c>
      <c r="AF61" s="2">
        <f t="shared" ca="1" si="22"/>
        <v>0.94627648938360398</v>
      </c>
      <c r="AG61" s="2">
        <f t="shared" ca="1" si="22"/>
        <v>0.59272923637469077</v>
      </c>
      <c r="AH61" s="2">
        <f t="shared" ca="1" si="22"/>
        <v>0.40515743583806252</v>
      </c>
      <c r="AI61" s="2">
        <f t="shared" ca="1" si="22"/>
        <v>0.26250436561199408</v>
      </c>
      <c r="AJ61" s="2">
        <f t="shared" ca="1" si="22"/>
        <v>0.26670167539389711</v>
      </c>
      <c r="AK61" s="2">
        <f t="shared" ca="1" si="22"/>
        <v>0.48848104346350296</v>
      </c>
      <c r="AL61" s="2">
        <f t="shared" ca="1" si="22"/>
        <v>0.58365485506258885</v>
      </c>
      <c r="AM61" s="2">
        <f t="shared" ca="1" si="22"/>
        <v>0.28565856968510506</v>
      </c>
      <c r="AN61" s="2">
        <f t="shared" ca="1" si="22"/>
        <v>0.66413987741676572</v>
      </c>
      <c r="AP61" s="2">
        <f t="shared" ca="1" si="24"/>
        <v>-0.44776733110841294</v>
      </c>
      <c r="AQ61" s="2">
        <f t="shared" ca="1" si="25"/>
        <v>0.43509399074234345</v>
      </c>
      <c r="AR61" s="2">
        <f t="shared" ca="1" si="26"/>
        <v>0.72906311005616153</v>
      </c>
      <c r="AS61" s="2">
        <f t="shared" ca="1" si="26"/>
        <v>0.34013086156242611</v>
      </c>
      <c r="AT61" s="2">
        <f t="shared" ca="1" si="26"/>
        <v>0.63651840458684839</v>
      </c>
      <c r="AU61" s="2">
        <f t="shared" ca="1" si="26"/>
        <v>0.4585784474379917</v>
      </c>
      <c r="AV61" s="2">
        <f t="shared" ca="1" si="26"/>
        <v>0.91025928851647198</v>
      </c>
      <c r="AW61" s="2">
        <f t="shared" ca="1" si="26"/>
        <v>0.86779952027127649</v>
      </c>
      <c r="AX61" s="2">
        <f t="shared" ca="1" si="26"/>
        <v>0.87041558420642939</v>
      </c>
      <c r="AY61" s="2">
        <f t="shared" ca="1" si="26"/>
        <v>0.5627794913430737</v>
      </c>
      <c r="AZ61" s="2">
        <f t="shared" ca="1" si="26"/>
        <v>0.26871148032681891</v>
      </c>
      <c r="BA61" s="2">
        <f t="shared" ca="1" si="26"/>
        <v>0.22677528968849381</v>
      </c>
      <c r="BB61" s="2">
        <f t="shared" ca="1" si="26"/>
        <v>0.37144703069769358</v>
      </c>
      <c r="BC61" s="2">
        <f t="shared" ca="1" si="26"/>
        <v>0.19261548204865853</v>
      </c>
    </row>
    <row r="62" spans="5:55" x14ac:dyDescent="0.2">
      <c r="E62" s="15">
        <v>37092</v>
      </c>
      <c r="F62" s="16">
        <f t="shared" ca="1" si="3"/>
        <v>0.16153319644079397</v>
      </c>
      <c r="H62" s="7">
        <f t="shared" ca="1" si="18"/>
        <v>4.3234981649204229</v>
      </c>
      <c r="I62" s="7">
        <f t="shared" ca="1" si="9"/>
        <v>-3.5037347125021726E-2</v>
      </c>
      <c r="J62" s="21">
        <f t="shared" ca="1" si="23"/>
        <v>38.726392202674717</v>
      </c>
      <c r="K62" s="21">
        <f t="shared" ca="1" si="10"/>
        <v>1.8149215578523084</v>
      </c>
      <c r="L62" s="21"/>
      <c r="M62" s="7"/>
      <c r="N62" s="22">
        <f t="shared" ca="1" si="11"/>
        <v>0.8</v>
      </c>
      <c r="O62" s="21">
        <f t="shared" si="27"/>
        <v>9.6527959984781244</v>
      </c>
      <c r="P62" s="7">
        <f t="shared" ca="1" si="19"/>
        <v>0.75</v>
      </c>
      <c r="Q62" s="7"/>
      <c r="R62" s="21">
        <f t="shared" ca="1" si="20"/>
        <v>7.4860666951200159</v>
      </c>
      <c r="S62" s="7">
        <f t="shared" ca="1" si="13"/>
        <v>7.4505403442090232</v>
      </c>
      <c r="T62" s="7"/>
      <c r="U62" s="7">
        <f t="shared" ca="1" si="21"/>
        <v>1.7314837221071895</v>
      </c>
      <c r="V62" s="7">
        <f t="shared" ca="1" si="14"/>
        <v>4.3234981649204229</v>
      </c>
      <c r="W62" s="7">
        <f t="shared" ca="1" si="29"/>
        <v>8.1253914177649076</v>
      </c>
      <c r="X62" s="7">
        <f ca="1">$H$9*(H62-H61)*(J62-J61)</f>
        <v>-0.27980458811557657</v>
      </c>
      <c r="Y62" s="7"/>
      <c r="Z62" s="7">
        <f t="shared" ca="1" si="17"/>
        <v>-0.67485107355588436</v>
      </c>
      <c r="AB62" s="2">
        <f t="shared" ca="1" si="7"/>
        <v>-0.81609118461985197</v>
      </c>
      <c r="AC62" s="2">
        <f t="shared" ca="1" si="22"/>
        <v>0.88797619987538567</v>
      </c>
      <c r="AD62" s="2">
        <f t="shared" ca="1" si="22"/>
        <v>2.5585976162708413E-2</v>
      </c>
      <c r="AE62" s="2">
        <f t="shared" ca="1" si="22"/>
        <v>0.49119889395931987</v>
      </c>
      <c r="AF62" s="2">
        <f t="shared" ca="1" si="22"/>
        <v>0.27566457448045378</v>
      </c>
      <c r="AG62" s="2">
        <f t="shared" ca="1" si="22"/>
        <v>0.51311297253660704</v>
      </c>
      <c r="AH62" s="2">
        <f t="shared" ca="1" si="22"/>
        <v>0.4938302820177114</v>
      </c>
      <c r="AI62" s="2">
        <f t="shared" ca="1" si="22"/>
        <v>0.11852669594363174</v>
      </c>
      <c r="AJ62" s="2">
        <f t="shared" ca="1" si="22"/>
        <v>0.26200786240735341</v>
      </c>
      <c r="AK62" s="2">
        <f t="shared" ca="1" si="22"/>
        <v>0.39054370261783022</v>
      </c>
      <c r="AL62" s="2">
        <f t="shared" ca="1" si="22"/>
        <v>0.74103040971062994</v>
      </c>
      <c r="AM62" s="2">
        <f t="shared" ca="1" si="22"/>
        <v>0.8709807680966879</v>
      </c>
      <c r="AN62" s="2">
        <f t="shared" ca="1" si="22"/>
        <v>0.11345047757182858</v>
      </c>
      <c r="AP62" s="2">
        <f t="shared" ca="1" si="24"/>
        <v>0.62359277376963607</v>
      </c>
      <c r="AQ62" s="2">
        <f t="shared" ca="1" si="25"/>
        <v>1.8681440800077658</v>
      </c>
      <c r="AR62" s="2">
        <f t="shared" ca="1" si="26"/>
        <v>0.40846723292846954</v>
      </c>
      <c r="AS62" s="2">
        <f t="shared" ca="1" si="26"/>
        <v>0.76802159049932195</v>
      </c>
      <c r="AT62" s="2">
        <f t="shared" ca="1" si="26"/>
        <v>0.95136729384085994</v>
      </c>
      <c r="AU62" s="2">
        <f t="shared" ca="1" si="26"/>
        <v>0.58951981108547091</v>
      </c>
      <c r="AV62" s="2">
        <f t="shared" ca="1" si="26"/>
        <v>0.88539167040983457</v>
      </c>
      <c r="AW62" s="2">
        <f t="shared" ca="1" si="26"/>
        <v>0.64292209498535779</v>
      </c>
      <c r="AX62" s="2">
        <f t="shared" ca="1" si="26"/>
        <v>0.34922185119890337</v>
      </c>
      <c r="AY62" s="2">
        <f t="shared" ca="1" si="26"/>
        <v>0.91912762442995555</v>
      </c>
      <c r="AZ62" s="2">
        <f t="shared" ca="1" si="26"/>
        <v>0.96372652659343228</v>
      </c>
      <c r="BA62" s="2">
        <f t="shared" ca="1" si="26"/>
        <v>0.96954467409837797</v>
      </c>
      <c r="BB62" s="2">
        <f t="shared" ca="1" si="26"/>
        <v>0.10957132017002014</v>
      </c>
      <c r="BC62" s="2">
        <f t="shared" ca="1" si="26"/>
        <v>0.31126238976776244</v>
      </c>
    </row>
    <row r="63" spans="5:55" x14ac:dyDescent="0.2">
      <c r="E63" s="15">
        <v>37093</v>
      </c>
      <c r="F63" s="16">
        <f t="shared" ca="1" si="3"/>
        <v>0.16427104722792607</v>
      </c>
      <c r="H63" s="7">
        <f t="shared" ca="1" si="18"/>
        <v>4.4037027053257338</v>
      </c>
      <c r="I63" s="7">
        <f t="shared" ca="1" si="9"/>
        <v>1.8380876003937341E-2</v>
      </c>
      <c r="J63" s="21">
        <f t="shared" ca="1" si="23"/>
        <v>40.363175714555766</v>
      </c>
      <c r="K63" s="21">
        <f t="shared" ca="1" si="10"/>
        <v>1.636783511881049</v>
      </c>
      <c r="L63" s="21"/>
      <c r="M63" s="7"/>
      <c r="N63" s="22">
        <f t="shared" ca="1" si="11"/>
        <v>0.8</v>
      </c>
      <c r="O63" s="21">
        <f t="shared" si="27"/>
        <v>9.2035798661684449</v>
      </c>
      <c r="P63" s="7">
        <f t="shared" ca="1" si="19"/>
        <v>0.75</v>
      </c>
      <c r="Q63" s="7"/>
      <c r="R63" s="21">
        <f t="shared" ca="1" si="20"/>
        <v>14.430472599371782</v>
      </c>
      <c r="S63" s="7">
        <f t="shared" ca="1" si="13"/>
        <v>6.9444059042517665</v>
      </c>
      <c r="T63" s="7"/>
      <c r="U63" s="7">
        <f t="shared" ca="1" si="21"/>
        <v>3.2768952776761955</v>
      </c>
      <c r="V63" s="7">
        <f t="shared" ca="1" si="14"/>
        <v>4.4037027053257338</v>
      </c>
      <c r="W63" s="7">
        <f t="shared" ca="1" si="29"/>
        <v>7.2155033661406049</v>
      </c>
      <c r="X63" s="7">
        <f t="shared" ca="1" si="28"/>
        <v>0.13127746931341025</v>
      </c>
      <c r="Y63" s="7"/>
      <c r="Z63" s="7">
        <f t="shared" ca="1" si="17"/>
        <v>-0.27109746188883843</v>
      </c>
      <c r="AB63" s="2">
        <f t="shared" ca="1" si="7"/>
        <v>0.46003777135876422</v>
      </c>
      <c r="AC63" s="2">
        <f t="shared" ca="1" si="22"/>
        <v>0.11925690919489762</v>
      </c>
      <c r="AD63" s="2">
        <f t="shared" ca="1" si="22"/>
        <v>0.43343220308952701</v>
      </c>
      <c r="AE63" s="2">
        <f t="shared" ca="1" si="22"/>
        <v>0.94899354224479282</v>
      </c>
      <c r="AF63" s="2">
        <f t="shared" ca="1" si="22"/>
        <v>0.27690538611028881</v>
      </c>
      <c r="AG63" s="2">
        <f t="shared" ca="1" si="22"/>
        <v>0.6991239891463954</v>
      </c>
      <c r="AH63" s="2">
        <f t="shared" ca="1" si="22"/>
        <v>0.30802440674919396</v>
      </c>
      <c r="AI63" s="2">
        <f t="shared" ca="1" si="22"/>
        <v>0.31902568383385632</v>
      </c>
      <c r="AJ63" s="2">
        <f t="shared" ca="1" si="22"/>
        <v>0.36256793230293516</v>
      </c>
      <c r="AK63" s="2">
        <f t="shared" ca="1" si="22"/>
        <v>0.99099014712619282</v>
      </c>
      <c r="AL63" s="2">
        <f t="shared" ca="1" si="22"/>
        <v>0.72556192633970351</v>
      </c>
      <c r="AM63" s="2">
        <f t="shared" ca="1" si="22"/>
        <v>0.95500558222818377</v>
      </c>
      <c r="AN63" s="2">
        <f t="shared" ca="1" si="22"/>
        <v>0.32115006299279703</v>
      </c>
      <c r="AP63" s="2">
        <f t="shared" ca="1" si="24"/>
        <v>0.56238594214624804</v>
      </c>
      <c r="AQ63" s="2">
        <f t="shared" ca="1" si="25"/>
        <v>0.32861382355655344</v>
      </c>
      <c r="AR63" s="2">
        <f t="shared" ca="1" si="26"/>
        <v>0.22609565225958428</v>
      </c>
      <c r="AS63" s="2">
        <f t="shared" ca="1" si="26"/>
        <v>0.69672784137720223</v>
      </c>
      <c r="AT63" s="2">
        <f t="shared" ca="1" si="26"/>
        <v>0.77545716550308397</v>
      </c>
      <c r="AU63" s="2">
        <f t="shared" ca="1" si="26"/>
        <v>0.97614940578764164</v>
      </c>
      <c r="AV63" s="2">
        <f t="shared" ca="1" si="26"/>
        <v>0.97464124042858646</v>
      </c>
      <c r="AW63" s="2">
        <f t="shared" ca="1" si="26"/>
        <v>0.16294924914766185</v>
      </c>
      <c r="AX63" s="2">
        <f t="shared" ca="1" si="26"/>
        <v>0.53590287918698398</v>
      </c>
      <c r="AY63" s="2">
        <f t="shared" ca="1" si="26"/>
        <v>0.3135034953696918</v>
      </c>
      <c r="AZ63" s="2">
        <f t="shared" ca="1" si="26"/>
        <v>0.12915502574314908</v>
      </c>
      <c r="BA63" s="2">
        <f t="shared" ca="1" si="26"/>
        <v>0.64283482346708221</v>
      </c>
      <c r="BB63" s="2">
        <f t="shared" ca="1" si="26"/>
        <v>0.49212827021434391</v>
      </c>
      <c r="BC63" s="2">
        <f t="shared" ca="1" si="26"/>
        <v>0.40306877507154271</v>
      </c>
    </row>
    <row r="64" spans="5:55" x14ac:dyDescent="0.2">
      <c r="E64" s="15">
        <v>37094</v>
      </c>
      <c r="F64" s="16">
        <f t="shared" ca="1" si="3"/>
        <v>0.16700889801505817</v>
      </c>
      <c r="H64" s="7">
        <f t="shared" ca="1" si="18"/>
        <v>4.4852498392535871</v>
      </c>
      <c r="I64" s="7">
        <f t="shared" ca="1" si="9"/>
        <v>1.8348488499325619E-2</v>
      </c>
      <c r="J64" s="21">
        <f t="shared" ca="1" si="23"/>
        <v>39.70835275245539</v>
      </c>
      <c r="K64" s="21">
        <f t="shared" ca="1" si="10"/>
        <v>-0.65482296210037561</v>
      </c>
      <c r="L64" s="21"/>
      <c r="M64" s="7"/>
      <c r="N64" s="22">
        <f t="shared" ca="1" si="11"/>
        <v>0.8</v>
      </c>
      <c r="O64" s="21">
        <f t="shared" si="27"/>
        <v>8.7312825013079873</v>
      </c>
      <c r="P64" s="7">
        <f t="shared" ca="1" si="19"/>
        <v>0.75</v>
      </c>
      <c r="Q64" s="7"/>
      <c r="R64" s="21">
        <f t="shared" ca="1" si="20"/>
        <v>11.350823379586851</v>
      </c>
      <c r="S64" s="7">
        <f t="shared" ca="1" si="13"/>
        <v>-3.0796492197849314</v>
      </c>
      <c r="T64" s="7"/>
      <c r="U64" s="7">
        <f t="shared" ca="1" si="21"/>
        <v>2.5307003592637773</v>
      </c>
      <c r="V64" s="7">
        <f t="shared" ca="1" si="14"/>
        <v>4.4852498392535871</v>
      </c>
      <c r="W64" s="7">
        <f t="shared" ca="1" si="29"/>
        <v>-2.6164242316346238</v>
      </c>
      <c r="X64" s="7">
        <f t="shared" ca="1" si="28"/>
        <v>-5.339893578943293E-2</v>
      </c>
      <c r="Y64" s="7"/>
      <c r="Z64" s="7">
        <f t="shared" ca="1" si="17"/>
        <v>-0.46322498815030766</v>
      </c>
      <c r="AB64" s="2">
        <f t="shared" ca="1" si="7"/>
        <v>0.45926405351444188</v>
      </c>
      <c r="AC64" s="2">
        <f t="shared" ca="1" si="22"/>
        <v>0.74976697762092015</v>
      </c>
      <c r="AD64" s="2">
        <f t="shared" ca="1" si="22"/>
        <v>0.67281421505679084</v>
      </c>
      <c r="AE64" s="2">
        <f t="shared" ca="1" si="22"/>
        <v>0.91973307274286942</v>
      </c>
      <c r="AF64" s="2">
        <f t="shared" ca="1" si="22"/>
        <v>0.90983440772054891</v>
      </c>
      <c r="AG64" s="2">
        <f t="shared" ca="1" si="22"/>
        <v>0.69504522351084486</v>
      </c>
      <c r="AH64" s="2">
        <f t="shared" ca="1" si="22"/>
        <v>0.25046710000733263</v>
      </c>
      <c r="AI64" s="2">
        <f t="shared" ca="1" si="22"/>
        <v>4.8716172013784531E-2</v>
      </c>
      <c r="AJ64" s="2">
        <f t="shared" ca="1" si="22"/>
        <v>0.65285234737788</v>
      </c>
      <c r="AK64" s="2">
        <f t="shared" ca="1" si="22"/>
        <v>0.87423059815952486</v>
      </c>
      <c r="AL64" s="2">
        <f t="shared" ca="1" si="22"/>
        <v>3.0031524693680645E-2</v>
      </c>
      <c r="AM64" s="2">
        <f t="shared" ca="1" si="22"/>
        <v>0.15093101663761049</v>
      </c>
      <c r="AN64" s="2">
        <f t="shared" ca="1" si="22"/>
        <v>0.50484139797265537</v>
      </c>
      <c r="AP64" s="2">
        <f t="shared" ca="1" si="24"/>
        <v>-0.22499201990163931</v>
      </c>
      <c r="AQ64" s="2">
        <f t="shared" ca="1" si="25"/>
        <v>-0.86091244880962137</v>
      </c>
      <c r="AR64" s="2">
        <f t="shared" ca="1" si="26"/>
        <v>0.25869648944839074</v>
      </c>
      <c r="AS64" s="2">
        <f t="shared" ca="1" si="26"/>
        <v>0.869549872645486</v>
      </c>
      <c r="AT64" s="2">
        <f t="shared" ca="1" si="26"/>
        <v>6.0626251318000257E-2</v>
      </c>
      <c r="AU64" s="2">
        <f t="shared" ca="1" si="26"/>
        <v>0.62174119408052531</v>
      </c>
      <c r="AV64" s="2">
        <f t="shared" ca="1" si="26"/>
        <v>0.33159406483902654</v>
      </c>
      <c r="AW64" s="2">
        <f t="shared" ca="1" si="26"/>
        <v>0.79663778407961616</v>
      </c>
      <c r="AX64" s="2">
        <f t="shared" ca="1" si="26"/>
        <v>0.9910044459103311</v>
      </c>
      <c r="AY64" s="2">
        <f t="shared" ca="1" si="26"/>
        <v>0.86599028536173162</v>
      </c>
      <c r="AZ64" s="2">
        <f t="shared" ca="1" si="26"/>
        <v>0.10191953756619476</v>
      </c>
      <c r="BA64" s="2">
        <f t="shared" ca="1" si="26"/>
        <v>0.16310543759875989</v>
      </c>
      <c r="BB64" s="2">
        <f t="shared" ca="1" si="26"/>
        <v>6.9829657420926727E-2</v>
      </c>
      <c r="BC64" s="2">
        <f t="shared" ca="1" si="26"/>
        <v>8.3925309213891963E-3</v>
      </c>
    </row>
    <row r="65" spans="5:55" x14ac:dyDescent="0.2">
      <c r="E65" s="15">
        <v>37095</v>
      </c>
      <c r="F65" s="16">
        <f t="shared" ca="1" si="3"/>
        <v>0.16974674880219029</v>
      </c>
      <c r="H65" s="7">
        <f t="shared" ca="1" si="18"/>
        <v>4.7120647907160613</v>
      </c>
      <c r="I65" s="7">
        <f t="shared" ca="1" si="9"/>
        <v>4.9331996928259542E-2</v>
      </c>
      <c r="J65" s="21">
        <f t="shared" ca="1" si="23"/>
        <v>42.910935904719089</v>
      </c>
      <c r="K65" s="21">
        <f t="shared" ca="1" si="10"/>
        <v>3.2025831522636992</v>
      </c>
      <c r="L65" s="21"/>
      <c r="M65" s="7"/>
      <c r="N65" s="22">
        <f t="shared" ca="1" si="11"/>
        <v>0.8</v>
      </c>
      <c r="O65" s="21">
        <f t="shared" si="27"/>
        <v>8.2319320868404251</v>
      </c>
      <c r="P65" s="7">
        <f t="shared" ca="1" si="19"/>
        <v>0.75</v>
      </c>
      <c r="Q65" s="7"/>
      <c r="R65" s="21">
        <f t="shared" ca="1" si="20"/>
        <v>26.585052791664737</v>
      </c>
      <c r="S65" s="7">
        <f t="shared" ca="1" si="13"/>
        <v>15.234229412077886</v>
      </c>
      <c r="T65" s="7"/>
      <c r="U65" s="7">
        <f t="shared" ca="1" si="21"/>
        <v>5.6419115552154331</v>
      </c>
      <c r="V65" s="7">
        <f t="shared" ca="1" si="14"/>
        <v>4.7120647907160613</v>
      </c>
      <c r="W65" s="7">
        <f t="shared" ca="1" si="29"/>
        <v>14.938386248039484</v>
      </c>
      <c r="X65" s="7">
        <f t="shared" ca="1" si="28"/>
        <v>0.72639374223522857</v>
      </c>
      <c r="Y65" s="7"/>
      <c r="Z65" s="7">
        <f t="shared" ca="1" si="17"/>
        <v>0.29584316403840205</v>
      </c>
      <c r="AB65" s="2">
        <f t="shared" ca="1" si="7"/>
        <v>1.1994412804603387</v>
      </c>
      <c r="AC65" s="2">
        <f t="shared" ca="1" si="22"/>
        <v>0.63437317896329704</v>
      </c>
      <c r="AD65" s="2">
        <f t="shared" ca="1" si="22"/>
        <v>0.39031759854018322</v>
      </c>
      <c r="AE65" s="2">
        <f t="shared" ca="1" si="22"/>
        <v>0.52046226313939692</v>
      </c>
      <c r="AF65" s="2">
        <f t="shared" ca="1" si="22"/>
        <v>0.67121329201714097</v>
      </c>
      <c r="AG65" s="2">
        <f t="shared" ca="1" si="22"/>
        <v>0.19706790034148813</v>
      </c>
      <c r="AH65" s="2">
        <f t="shared" ca="1" si="22"/>
        <v>0.61517625375496032</v>
      </c>
      <c r="AI65" s="2">
        <f t="shared" ca="1" si="22"/>
        <v>0.85731512746532879</v>
      </c>
      <c r="AJ65" s="2">
        <f t="shared" ca="1" si="22"/>
        <v>0.9031938369940038</v>
      </c>
      <c r="AK65" s="2">
        <f t="shared" ca="1" si="22"/>
        <v>0.47800011811127874</v>
      </c>
      <c r="AL65" s="2">
        <f t="shared" ca="1" si="22"/>
        <v>0.65048697086848417</v>
      </c>
      <c r="AM65" s="2">
        <f t="shared" ca="1" si="22"/>
        <v>0.64386789938304467</v>
      </c>
      <c r="AN65" s="2">
        <f t="shared" ca="1" si="22"/>
        <v>0.63796684088173183</v>
      </c>
      <c r="AP65" s="2">
        <f t="shared" ca="1" si="24"/>
        <v>1.1003823843005656</v>
      </c>
      <c r="AQ65" s="2">
        <f t="shared" ca="1" si="25"/>
        <v>0.3035832175390869</v>
      </c>
      <c r="AR65" s="2">
        <f t="shared" ca="1" si="26"/>
        <v>0.68367129948833849</v>
      </c>
      <c r="AS65" s="2">
        <f t="shared" ca="1" si="26"/>
        <v>0.54715927497231842</v>
      </c>
      <c r="AT65" s="2">
        <f t="shared" ca="1" si="26"/>
        <v>0.8625665031392149</v>
      </c>
      <c r="AU65" s="2">
        <f t="shared" ca="1" si="26"/>
        <v>0.47695433022955047</v>
      </c>
      <c r="AV65" s="2">
        <f t="shared" ca="1" si="26"/>
        <v>0.37980418441518182</v>
      </c>
      <c r="AW65" s="2">
        <f t="shared" ca="1" si="26"/>
        <v>0.26822214150067869</v>
      </c>
      <c r="AX65" s="2">
        <f t="shared" ca="1" si="26"/>
        <v>0.42097867816541656</v>
      </c>
      <c r="AY65" s="2">
        <f t="shared" ca="1" si="26"/>
        <v>0.64292526255607862</v>
      </c>
      <c r="AZ65" s="2">
        <f t="shared" ca="1" si="26"/>
        <v>0.38033056324817549</v>
      </c>
      <c r="BA65" s="2">
        <f t="shared" ca="1" si="26"/>
        <v>0.43778866033149266</v>
      </c>
      <c r="BB65" s="2">
        <f t="shared" ca="1" si="26"/>
        <v>0.73376011558944132</v>
      </c>
      <c r="BC65" s="2">
        <f t="shared" ca="1" si="26"/>
        <v>0.46942220390319989</v>
      </c>
    </row>
    <row r="66" spans="5:55" x14ac:dyDescent="0.2">
      <c r="E66" s="15">
        <v>37096</v>
      </c>
      <c r="F66" s="16">
        <f t="shared" ca="1" si="3"/>
        <v>0.17248459958932238</v>
      </c>
      <c r="H66" s="7">
        <f t="shared" ca="1" si="18"/>
        <v>4.6680338480171404</v>
      </c>
      <c r="I66" s="7">
        <f t="shared" ca="1" si="9"/>
        <v>-9.3882309339034884E-3</v>
      </c>
      <c r="J66" s="21">
        <f t="shared" ca="1" si="23"/>
        <v>39.043509538233948</v>
      </c>
      <c r="K66" s="21">
        <f t="shared" ca="1" si="10"/>
        <v>-3.8674263664851409</v>
      </c>
      <c r="L66" s="21"/>
      <c r="M66" s="7"/>
      <c r="N66" s="22">
        <f t="shared" ca="1" si="11"/>
        <v>0.8</v>
      </c>
      <c r="O66" s="21">
        <f t="shared" si="27"/>
        <v>7.7002673750369759</v>
      </c>
      <c r="P66" s="7">
        <f t="shared" ca="1" si="19"/>
        <v>0.75</v>
      </c>
      <c r="Q66" s="7"/>
      <c r="R66" s="21">
        <f t="shared" ca="1" si="20"/>
        <v>7.8568295389739262</v>
      </c>
      <c r="S66" s="7">
        <f t="shared" ca="1" si="13"/>
        <v>-18.72822325269081</v>
      </c>
      <c r="T66" s="7"/>
      <c r="U66" s="7">
        <f t="shared" ca="1" si="21"/>
        <v>1.6831132324182492</v>
      </c>
      <c r="V66" s="7">
        <f t="shared" ca="1" si="14"/>
        <v>4.6680338480171404</v>
      </c>
      <c r="W66" s="7">
        <f t="shared" ca="1" si="29"/>
        <v>-18.471982296601656</v>
      </c>
      <c r="X66" s="7">
        <f t="shared" ca="1" si="28"/>
        <v>0.17028642873500324</v>
      </c>
      <c r="Y66" s="7"/>
      <c r="Z66" s="7">
        <f t="shared" ca="1" si="17"/>
        <v>-0.25624095608915454</v>
      </c>
      <c r="AB66" s="2">
        <f t="shared" ca="1" si="7"/>
        <v>-0.20334935328399428</v>
      </c>
      <c r="AC66" s="2">
        <f t="shared" ca="1" si="22"/>
        <v>0.4067915333260812</v>
      </c>
      <c r="AD66" s="2">
        <f t="shared" ca="1" si="22"/>
        <v>0.31097579544347043</v>
      </c>
      <c r="AE66" s="2">
        <f t="shared" ca="1" si="22"/>
        <v>0.30461405032305722</v>
      </c>
      <c r="AF66" s="2">
        <f t="shared" ca="1" si="22"/>
        <v>0.82591522274493001</v>
      </c>
      <c r="AG66" s="2">
        <f t="shared" ca="1" si="22"/>
        <v>0.52472957795763797</v>
      </c>
      <c r="AH66" s="2">
        <f t="shared" ca="1" si="22"/>
        <v>0.580512121962518</v>
      </c>
      <c r="AI66" s="2">
        <f t="shared" ca="1" si="22"/>
        <v>0.42087679388929544</v>
      </c>
      <c r="AJ66" s="2">
        <f t="shared" ca="1" si="22"/>
        <v>0.64231978677053458</v>
      </c>
      <c r="AK66" s="2">
        <f t="shared" ca="1" si="22"/>
        <v>0.43395287342015187</v>
      </c>
      <c r="AL66" s="2">
        <f t="shared" ca="1" si="22"/>
        <v>6.2496859311559128E-2</v>
      </c>
      <c r="AM66" s="2">
        <f t="shared" ca="1" si="22"/>
        <v>0.99298229882219169</v>
      </c>
      <c r="AN66" s="2">
        <f t="shared" ca="1" si="22"/>
        <v>0.29048373274457795</v>
      </c>
      <c r="AP66" s="2">
        <f t="shared" ca="1" si="24"/>
        <v>-1.328817284026413</v>
      </c>
      <c r="AQ66" s="2">
        <f t="shared" ca="1" si="25"/>
        <v>-1.7784064044781269</v>
      </c>
      <c r="AR66" s="2">
        <f t="shared" ca="1" si="26"/>
        <v>5.2066284500040583E-2</v>
      </c>
      <c r="AS66" s="2">
        <f t="shared" ca="1" si="26"/>
        <v>0.55430707489856301</v>
      </c>
      <c r="AT66" s="2">
        <f t="shared" ca="1" si="26"/>
        <v>6.1109578787345686E-2</v>
      </c>
      <c r="AU66" s="2">
        <f t="shared" ca="1" si="26"/>
        <v>0.36850027052198592</v>
      </c>
      <c r="AV66" s="2">
        <f t="shared" ca="1" si="26"/>
        <v>0.25248379642369678</v>
      </c>
      <c r="AW66" s="2">
        <f t="shared" ca="1" si="26"/>
        <v>0.85469167712610039</v>
      </c>
      <c r="AX66" s="2">
        <f t="shared" ca="1" si="26"/>
        <v>0.13828805543193834</v>
      </c>
      <c r="AY66" s="2">
        <f t="shared" ca="1" si="26"/>
        <v>0.33831939706642999</v>
      </c>
      <c r="AZ66" s="2">
        <f t="shared" ca="1" si="26"/>
        <v>0.84612558940897431</v>
      </c>
      <c r="BA66" s="2">
        <f t="shared" ca="1" si="26"/>
        <v>1.0740585536699321E-2</v>
      </c>
      <c r="BB66" s="2">
        <f t="shared" ca="1" si="26"/>
        <v>0.69461755592402974</v>
      </c>
      <c r="BC66" s="2">
        <f t="shared" ca="1" si="26"/>
        <v>5.0343729896068723E-2</v>
      </c>
    </row>
    <row r="67" spans="5:55" x14ac:dyDescent="0.2">
      <c r="E67" s="15">
        <v>37097</v>
      </c>
      <c r="F67" s="16">
        <f t="shared" ca="1" si="3"/>
        <v>0.17522245037645448</v>
      </c>
      <c r="H67" s="7">
        <f t="shared" ca="1" si="18"/>
        <v>4.6962613533873281</v>
      </c>
      <c r="I67" s="7">
        <f t="shared" ca="1" si="9"/>
        <v>6.0287699735203535E-3</v>
      </c>
      <c r="J67" s="21">
        <f t="shared" ca="1" si="23"/>
        <v>38.716712111942115</v>
      </c>
      <c r="K67" s="21">
        <f t="shared" ca="1" si="10"/>
        <v>-0.32679742629183295</v>
      </c>
      <c r="L67" s="21"/>
      <c r="M67" s="7"/>
      <c r="N67" s="22">
        <f t="shared" ca="1" si="11"/>
        <v>0.8</v>
      </c>
      <c r="O67" s="21">
        <f t="shared" si="27"/>
        <v>7.1290623094320562</v>
      </c>
      <c r="P67" s="7">
        <f t="shared" ca="1" si="19"/>
        <v>0.75</v>
      </c>
      <c r="Q67" s="7"/>
      <c r="R67" s="21">
        <f t="shared" ca="1" si="20"/>
        <v>5.9405069160882258</v>
      </c>
      <c r="S67" s="7">
        <f t="shared" ca="1" si="13"/>
        <v>-1.9163226228857004</v>
      </c>
      <c r="T67" s="7"/>
      <c r="U67" s="7">
        <f t="shared" ca="1" si="21"/>
        <v>1.2649438498143732</v>
      </c>
      <c r="V67" s="7">
        <f t="shared" ca="1" si="14"/>
        <v>4.6962613533873281</v>
      </c>
      <c r="W67" s="7">
        <f t="shared" ca="1" si="29"/>
        <v>-1.4779913595684426</v>
      </c>
      <c r="X67" s="7">
        <f t="shared" ca="1" si="28"/>
        <v>-9.2246761056162339E-3</v>
      </c>
      <c r="Y67" s="7"/>
      <c r="Z67" s="7">
        <f t="shared" ca="1" si="17"/>
        <v>-0.4383312633172578</v>
      </c>
      <c r="AB67" s="2">
        <f t="shared" ca="1" si="7"/>
        <v>0.16495344901656939</v>
      </c>
      <c r="AC67" s="2">
        <f t="shared" ca="1" si="22"/>
        <v>0.63709830929092814</v>
      </c>
      <c r="AD67" s="2">
        <f t="shared" ca="1" si="22"/>
        <v>0.153822546205304</v>
      </c>
      <c r="AE67" s="2">
        <f t="shared" ca="1" si="22"/>
        <v>0.90255328229058862</v>
      </c>
      <c r="AF67" s="2">
        <f t="shared" ref="AD67:AN73" ca="1" si="30">RAND()</f>
        <v>0.18711237587084639</v>
      </c>
      <c r="AG67" s="2">
        <f t="shared" ca="1" si="30"/>
        <v>0.84197042758242024</v>
      </c>
      <c r="AH67" s="2">
        <f t="shared" ca="1" si="30"/>
        <v>0.20289628694921991</v>
      </c>
      <c r="AI67" s="2">
        <f t="shared" ca="1" si="30"/>
        <v>0.85576112828869833</v>
      </c>
      <c r="AJ67" s="2">
        <f t="shared" ca="1" si="30"/>
        <v>0.64136792330624992</v>
      </c>
      <c r="AK67" s="2">
        <f t="shared" ca="1" si="30"/>
        <v>8.5701790680471568E-2</v>
      </c>
      <c r="AL67" s="2">
        <f t="shared" ca="1" si="30"/>
        <v>0.88861327291126835</v>
      </c>
      <c r="AM67" s="2">
        <f t="shared" ca="1" si="30"/>
        <v>0.28228026156644681</v>
      </c>
      <c r="AN67" s="2">
        <f t="shared" ca="1" si="30"/>
        <v>0.48577584407412755</v>
      </c>
      <c r="AP67" s="2">
        <f t="shared" ca="1" si="24"/>
        <v>-0.11228502556510292</v>
      </c>
      <c r="AQ67" s="2">
        <f t="shared" ca="1" si="25"/>
        <v>-0.35679863234397313</v>
      </c>
      <c r="AR67" s="2">
        <f t="shared" ca="1" si="26"/>
        <v>1.5891652006664536E-2</v>
      </c>
      <c r="AS67" s="2">
        <f t="shared" ca="1" si="26"/>
        <v>0.28324135745240947</v>
      </c>
      <c r="AT67" s="2">
        <f t="shared" ca="1" si="26"/>
        <v>0.92469854011340646</v>
      </c>
      <c r="AU67" s="2">
        <f t="shared" ca="1" si="26"/>
        <v>0.67568945376488454</v>
      </c>
      <c r="AV67" s="2">
        <f t="shared" ca="1" si="26"/>
        <v>0.15745242493106737</v>
      </c>
      <c r="AW67" s="2">
        <f t="shared" ca="1" si="26"/>
        <v>0.55159224801263673</v>
      </c>
      <c r="AX67" s="2">
        <f t="shared" ca="1" si="26"/>
        <v>0.39879473210534666</v>
      </c>
      <c r="AY67" s="2">
        <f t="shared" ca="1" si="26"/>
        <v>0.77439100660955718</v>
      </c>
      <c r="AZ67" s="2">
        <f t="shared" ca="1" si="26"/>
        <v>0.50540291246101887</v>
      </c>
      <c r="BA67" s="2">
        <f t="shared" ca="1" si="26"/>
        <v>0.7733302796663386</v>
      </c>
      <c r="BB67" s="2">
        <f t="shared" ca="1" si="26"/>
        <v>8.8003603111436846E-2</v>
      </c>
      <c r="BC67" s="2">
        <f t="shared" ca="1" si="26"/>
        <v>0.49471315742126015</v>
      </c>
    </row>
    <row r="68" spans="5:55" x14ac:dyDescent="0.2">
      <c r="E68" s="15">
        <v>37098</v>
      </c>
      <c r="F68" s="16">
        <f t="shared" ca="1" si="3"/>
        <v>0.17796030116358658</v>
      </c>
      <c r="H68" s="7">
        <f t="shared" ca="1" si="18"/>
        <v>5.0238682223056852</v>
      </c>
      <c r="I68" s="7">
        <f t="shared" ca="1" si="9"/>
        <v>6.7433463738951982E-2</v>
      </c>
      <c r="J68" s="21">
        <f t="shared" ca="1" si="23"/>
        <v>42.289399980356492</v>
      </c>
      <c r="K68" s="21">
        <f t="shared" ca="1" si="10"/>
        <v>3.572687868414377</v>
      </c>
      <c r="L68" s="21"/>
      <c r="M68" s="7"/>
      <c r="N68" s="22">
        <f t="shared" ca="1" si="11"/>
        <v>0.8</v>
      </c>
      <c r="O68" s="21">
        <f t="shared" si="27"/>
        <v>6.5079137345596871</v>
      </c>
      <c r="P68" s="7">
        <f t="shared" ca="1" si="19"/>
        <v>0.75</v>
      </c>
      <c r="Q68" s="7"/>
      <c r="R68" s="21">
        <f t="shared" ca="1" si="20"/>
        <v>23.844583592701493</v>
      </c>
      <c r="S68" s="7">
        <f t="shared" ca="1" si="13"/>
        <v>17.904076676613268</v>
      </c>
      <c r="T68" s="7"/>
      <c r="U68" s="7">
        <f t="shared" ca="1" si="21"/>
        <v>4.7462597619167077</v>
      </c>
      <c r="V68" s="7">
        <f t="shared" ca="1" si="14"/>
        <v>5.0238682223056852</v>
      </c>
      <c r="W68" s="7">
        <f t="shared" ca="1" si="29"/>
        <v>17.192680258145408</v>
      </c>
      <c r="X68" s="7">
        <f t="shared" ca="1" si="28"/>
        <v>1.1704370861938336</v>
      </c>
      <c r="Y68" s="7"/>
      <c r="Z68" s="7">
        <f t="shared" ca="1" si="17"/>
        <v>0.71139641846786006</v>
      </c>
      <c r="AB68" s="2">
        <f t="shared" ca="1" si="7"/>
        <v>1.6318743452413358</v>
      </c>
      <c r="AC68" s="2">
        <f t="shared" ref="AC68:AC73" ca="1" si="31">RAND()</f>
        <v>0.78924603419595618</v>
      </c>
      <c r="AD68" s="2">
        <f t="shared" ca="1" si="30"/>
        <v>0.39662883848565267</v>
      </c>
      <c r="AE68" s="2">
        <f t="shared" ca="1" si="30"/>
        <v>0.50314976759485552</v>
      </c>
      <c r="AF68" s="2">
        <f t="shared" ca="1" si="30"/>
        <v>0.64519454907609841</v>
      </c>
      <c r="AG68" s="2">
        <f t="shared" ca="1" si="30"/>
        <v>0.66699347636249851</v>
      </c>
      <c r="AH68" s="2">
        <f t="shared" ca="1" si="30"/>
        <v>0.75425835609781977</v>
      </c>
      <c r="AI68" s="2">
        <f t="shared" ca="1" si="30"/>
        <v>0.78264223668797062</v>
      </c>
      <c r="AJ68" s="2">
        <f t="shared" ca="1" si="30"/>
        <v>0.54073351255942015</v>
      </c>
      <c r="AK68" s="2">
        <f t="shared" ca="1" si="30"/>
        <v>0.75515384606527913</v>
      </c>
      <c r="AL68" s="2">
        <f t="shared" ca="1" si="30"/>
        <v>0.57724920710636418</v>
      </c>
      <c r="AM68" s="2">
        <f t="shared" ca="1" si="30"/>
        <v>0.37578999160262772</v>
      </c>
      <c r="AN68" s="2">
        <f t="shared" ca="1" si="30"/>
        <v>0.84483452940679293</v>
      </c>
      <c r="AP68" s="2">
        <f t="shared" ca="1" si="24"/>
        <v>1.2275474540696074</v>
      </c>
      <c r="AQ68" s="2">
        <f t="shared" ca="1" si="25"/>
        <v>5.5057255356931734E-3</v>
      </c>
      <c r="AR68" s="2">
        <f t="shared" ca="1" si="26"/>
        <v>0.33124030411339866</v>
      </c>
      <c r="AS68" s="2">
        <f t="shared" ca="1" si="26"/>
        <v>0.32235369768828659</v>
      </c>
      <c r="AT68" s="2">
        <f t="shared" ca="1" si="26"/>
        <v>4.6991996662590463E-2</v>
      </c>
      <c r="AU68" s="2">
        <f t="shared" ca="1" si="26"/>
        <v>0.71972622330093539</v>
      </c>
      <c r="AV68" s="2">
        <f t="shared" ca="1" si="26"/>
        <v>0.64256603848642602</v>
      </c>
      <c r="AW68" s="2">
        <f t="shared" ca="1" si="26"/>
        <v>0.85239097518990903</v>
      </c>
      <c r="AX68" s="2">
        <f t="shared" ca="1" si="26"/>
        <v>0.5430943400965651</v>
      </c>
      <c r="AY68" s="2">
        <f t="shared" ca="1" si="26"/>
        <v>0.94084108836582736</v>
      </c>
      <c r="AZ68" s="2">
        <f t="shared" ca="1" si="26"/>
        <v>0.21165584079050692</v>
      </c>
      <c r="BA68" s="2">
        <f t="shared" ca="1" si="26"/>
        <v>0.88333940356847784</v>
      </c>
      <c r="BB68" s="2">
        <f t="shared" ca="1" si="26"/>
        <v>0.48760944602089928</v>
      </c>
      <c r="BC68" s="2">
        <f t="shared" ca="1" si="26"/>
        <v>2.3696371251870296E-2</v>
      </c>
    </row>
    <row r="69" spans="5:55" x14ac:dyDescent="0.2">
      <c r="E69" s="15">
        <v>37099</v>
      </c>
      <c r="F69" s="16">
        <f t="shared" ca="1" si="3"/>
        <v>0.1806981519507187</v>
      </c>
      <c r="H69" s="7">
        <f t="shared" ca="1" si="18"/>
        <v>4.9243732473973223</v>
      </c>
      <c r="I69" s="7">
        <f t="shared" ca="1" si="9"/>
        <v>-2.0003192071112404E-2</v>
      </c>
      <c r="J69" s="21">
        <f t="shared" ca="1" si="23"/>
        <v>38.215706687739257</v>
      </c>
      <c r="K69" s="21">
        <f t="shared" ca="1" si="10"/>
        <v>-4.0736932926172358</v>
      </c>
      <c r="L69" s="21"/>
      <c r="M69" s="7"/>
      <c r="N69" s="22">
        <f t="shared" ca="1" si="11"/>
        <v>0.8</v>
      </c>
      <c r="O69" s="21">
        <f t="shared" si="27"/>
        <v>5.8208550008719939</v>
      </c>
      <c r="P69" s="7">
        <f t="shared" ca="1" si="19"/>
        <v>0.75</v>
      </c>
      <c r="Q69" s="7"/>
      <c r="R69" s="21">
        <f t="shared" ca="1" si="20"/>
        <v>2.8620187112894078</v>
      </c>
      <c r="S69" s="7">
        <f t="shared" ca="1" si="13"/>
        <v>-20.982564881412085</v>
      </c>
      <c r="T69" s="7"/>
      <c r="U69" s="7">
        <f t="shared" ca="1" si="21"/>
        <v>0.5811945129874283</v>
      </c>
      <c r="V69" s="7">
        <f t="shared" ca="1" si="14"/>
        <v>4.9243732473973223</v>
      </c>
      <c r="W69" s="7">
        <f t="shared" ca="1" si="29"/>
        <v>-20.937927276120021</v>
      </c>
      <c r="X69" s="7">
        <f t="shared" ca="1" si="28"/>
        <v>0.40531201193331812</v>
      </c>
      <c r="Y69" s="7"/>
      <c r="Z69" s="7">
        <f t="shared" ca="1" si="17"/>
        <v>-4.4637605292063398E-2</v>
      </c>
      <c r="AB69" s="2">
        <f t="shared" ca="1" si="7"/>
        <v>-0.45693433758940039</v>
      </c>
      <c r="AC69" s="2">
        <f t="shared" ca="1" si="31"/>
        <v>0.9333890646181795</v>
      </c>
      <c r="AD69" s="2">
        <f t="shared" ca="1" si="30"/>
        <v>2.5330615140850554E-2</v>
      </c>
      <c r="AE69" s="2">
        <f t="shared" ca="1" si="30"/>
        <v>0.98329829829329296</v>
      </c>
      <c r="AF69" s="2">
        <f t="shared" ca="1" si="30"/>
        <v>0.18391453843016503</v>
      </c>
      <c r="AG69" s="2">
        <f t="shared" ca="1" si="30"/>
        <v>0.43600892265076951</v>
      </c>
      <c r="AH69" s="2">
        <f t="shared" ca="1" si="30"/>
        <v>0.25495635320740462</v>
      </c>
      <c r="AI69" s="2">
        <f t="shared" ca="1" si="30"/>
        <v>0.13767184992075276</v>
      </c>
      <c r="AJ69" s="2">
        <f t="shared" ca="1" si="30"/>
        <v>0.28656507171290135</v>
      </c>
      <c r="AK69" s="2">
        <f t="shared" ca="1" si="30"/>
        <v>0.56689629240419381</v>
      </c>
      <c r="AL69" s="2">
        <f t="shared" ca="1" si="30"/>
        <v>0.69981470158744141</v>
      </c>
      <c r="AM69" s="2">
        <f t="shared" ca="1" si="30"/>
        <v>9.1511290262110023E-2</v>
      </c>
      <c r="AN69" s="2">
        <f t="shared" ca="1" si="30"/>
        <v>0.94370866418253851</v>
      </c>
      <c r="AP69" s="2">
        <f t="shared" ca="1" si="24"/>
        <v>-1.399688977652588</v>
      </c>
      <c r="AQ69" s="2">
        <f t="shared" ca="1" si="25"/>
        <v>-1.5980159889407437</v>
      </c>
      <c r="AR69" s="2">
        <f t="shared" ca="1" si="26"/>
        <v>0.37411793671075255</v>
      </c>
      <c r="AS69" s="2">
        <f t="shared" ca="1" si="26"/>
        <v>0.42358343630081507</v>
      </c>
      <c r="AT69" s="2">
        <f t="shared" ca="1" si="26"/>
        <v>0.22425491030485034</v>
      </c>
      <c r="AU69" s="2">
        <f t="shared" ca="1" si="26"/>
        <v>0.6188011039352006</v>
      </c>
      <c r="AV69" s="2">
        <f t="shared" ca="1" si="26"/>
        <v>0.45696874760511808</v>
      </c>
      <c r="AW69" s="2">
        <f t="shared" ca="1" si="26"/>
        <v>0.10139722986461663</v>
      </c>
      <c r="AX69" s="2">
        <f t="shared" ca="1" si="26"/>
        <v>3.3521500399959325E-2</v>
      </c>
      <c r="AY69" s="2">
        <f t="shared" ca="1" si="26"/>
        <v>0.42598242800053365</v>
      </c>
      <c r="AZ69" s="2">
        <f t="shared" ca="1" si="26"/>
        <v>0.78475239324100343</v>
      </c>
      <c r="BA69" s="2">
        <f t="shared" ca="1" si="26"/>
        <v>0.26458101989470517</v>
      </c>
      <c r="BB69" s="2">
        <f t="shared" ca="1" si="26"/>
        <v>0.66152338589949111</v>
      </c>
      <c r="BC69" s="2">
        <f t="shared" ca="1" si="26"/>
        <v>3.2499918902210823E-2</v>
      </c>
    </row>
    <row r="70" spans="5:55" x14ac:dyDescent="0.2">
      <c r="E70" s="15">
        <v>37100</v>
      </c>
      <c r="F70" s="16">
        <f t="shared" ca="1" si="3"/>
        <v>0.1834360027378508</v>
      </c>
      <c r="H70" s="7">
        <f t="shared" ca="1" si="18"/>
        <v>4.5409980737071924</v>
      </c>
      <c r="I70" s="7">
        <f t="shared" ca="1" si="9"/>
        <v>-8.1050179198584732E-2</v>
      </c>
      <c r="J70" s="21">
        <f t="shared" ca="1" si="23"/>
        <v>33.358333157256283</v>
      </c>
      <c r="K70" s="21">
        <f t="shared" ca="1" si="10"/>
        <v>-4.8573735304829739</v>
      </c>
      <c r="L70" s="21"/>
      <c r="M70" s="7"/>
      <c r="N70" s="22">
        <f t="shared" ca="1" si="11"/>
        <v>0.8</v>
      </c>
      <c r="O70" s="21">
        <f t="shared" si="27"/>
        <v>5.0410083025008383</v>
      </c>
      <c r="P70" s="7">
        <f t="shared" ca="1" si="19"/>
        <v>0.75</v>
      </c>
      <c r="Q70" s="7"/>
      <c r="R70" s="21">
        <f t="shared" ca="1" si="20"/>
        <v>-19.833040558878231</v>
      </c>
      <c r="S70" s="7">
        <f t="shared" ca="1" si="13"/>
        <v>-22.69505927016764</v>
      </c>
      <c r="T70" s="7"/>
      <c r="U70" s="7">
        <f t="shared" ca="1" si="21"/>
        <v>-4.3675509738075888</v>
      </c>
      <c r="V70" s="7">
        <f t="shared" ca="1" si="14"/>
        <v>4.5409980737071924</v>
      </c>
      <c r="W70" s="7">
        <f t="shared" ca="1" si="29"/>
        <v>-24.142335813490543</v>
      </c>
      <c r="X70" s="7">
        <f t="shared" ca="1" si="28"/>
        <v>1.8621964209267494</v>
      </c>
      <c r="Y70" s="7"/>
      <c r="Z70" s="7">
        <f t="shared" ca="1" si="17"/>
        <v>1.4472765433229036</v>
      </c>
      <c r="AB70" s="2">
        <f t="shared" ca="1" si="7"/>
        <v>-1.9153098391584242</v>
      </c>
      <c r="AC70" s="2">
        <f t="shared" ca="1" si="31"/>
        <v>0.39303053861248854</v>
      </c>
      <c r="AD70" s="2">
        <f t="shared" ca="1" si="30"/>
        <v>0.16424671324999784</v>
      </c>
      <c r="AE70" s="2">
        <f t="shared" ca="1" si="30"/>
        <v>0.27829782822882976</v>
      </c>
      <c r="AF70" s="2">
        <f t="shared" ca="1" si="30"/>
        <v>0.3742980353370513</v>
      </c>
      <c r="AG70" s="2">
        <f t="shared" ca="1" si="30"/>
        <v>0.19233204518086344</v>
      </c>
      <c r="AH70" s="2">
        <f t="shared" ca="1" si="30"/>
        <v>0.10434272125986754</v>
      </c>
      <c r="AI70" s="2">
        <f t="shared" ca="1" si="30"/>
        <v>0.96119249315914512</v>
      </c>
      <c r="AJ70" s="2">
        <f t="shared" ca="1" si="30"/>
        <v>8.2802315964249473E-2</v>
      </c>
      <c r="AK70" s="2">
        <f t="shared" ca="1" si="30"/>
        <v>0.41287208489407695</v>
      </c>
      <c r="AL70" s="2">
        <f t="shared" ca="1" si="30"/>
        <v>2.8072744729742416E-2</v>
      </c>
      <c r="AM70" s="2">
        <f t="shared" ca="1" si="30"/>
        <v>0.91375299080026728</v>
      </c>
      <c r="AN70" s="2">
        <f t="shared" ca="1" si="30"/>
        <v>0.17944964942499642</v>
      </c>
      <c r="AP70" s="2">
        <f t="shared" ca="1" si="24"/>
        <v>-1.6689553441050562</v>
      </c>
      <c r="AQ70" s="2">
        <f t="shared" ca="1" si="25"/>
        <v>-0.35146608642169941</v>
      </c>
      <c r="AR70" s="2">
        <f t="shared" ca="1" si="26"/>
        <v>0.58633400288979964</v>
      </c>
      <c r="AS70" s="2">
        <f t="shared" ca="1" si="26"/>
        <v>0.59756938072229993</v>
      </c>
      <c r="AT70" s="2">
        <f t="shared" ca="1" si="26"/>
        <v>0.94021507370756741</v>
      </c>
      <c r="AU70" s="2">
        <f t="shared" ca="1" si="26"/>
        <v>6.3565882019492648E-2</v>
      </c>
      <c r="AV70" s="2">
        <f t="shared" ca="1" si="26"/>
        <v>0.49185431343729319</v>
      </c>
      <c r="AW70" s="2">
        <f t="shared" ca="1" si="26"/>
        <v>0.71253926765640996</v>
      </c>
      <c r="AX70" s="2">
        <f t="shared" ca="1" si="26"/>
        <v>5.9474653602198391E-2</v>
      </c>
      <c r="AY70" s="2">
        <f t="shared" ca="1" si="26"/>
        <v>0.31190002719039506</v>
      </c>
      <c r="AZ70" s="2">
        <f t="shared" ca="1" si="26"/>
        <v>0.38149403686985672</v>
      </c>
      <c r="BA70" s="2">
        <f t="shared" ca="1" si="26"/>
        <v>0.86426309886287678</v>
      </c>
      <c r="BB70" s="2">
        <f t="shared" ca="1" si="26"/>
        <v>0.13922093231283039</v>
      </c>
      <c r="BC70" s="2">
        <f t="shared" ca="1" si="26"/>
        <v>0.50010324430728148</v>
      </c>
    </row>
    <row r="71" spans="5:55" x14ac:dyDescent="0.2">
      <c r="E71" s="15">
        <v>37101</v>
      </c>
      <c r="F71" s="16">
        <f t="shared" ca="1" si="3"/>
        <v>0.18617385352498289</v>
      </c>
      <c r="H71" s="7">
        <f t="shared" ca="1" si="18"/>
        <v>4.5782151710345751</v>
      </c>
      <c r="I71" s="7">
        <f t="shared" ca="1" si="9"/>
        <v>8.162393610000011E-3</v>
      </c>
      <c r="J71" s="21">
        <f t="shared" ca="1" si="23"/>
        <v>34.827497896652986</v>
      </c>
      <c r="K71" s="21">
        <f t="shared" ca="1" si="10"/>
        <v>1.4691647393967031</v>
      </c>
      <c r="L71" s="21"/>
      <c r="M71" s="7"/>
      <c r="N71" s="22">
        <f t="shared" ca="1" si="11"/>
        <v>0.8</v>
      </c>
      <c r="O71" s="21">
        <f t="shared" si="27"/>
        <v>4.1159660434202161</v>
      </c>
      <c r="P71" s="7">
        <f t="shared" ca="1" si="19"/>
        <v>0.75</v>
      </c>
      <c r="Q71" s="7"/>
      <c r="R71" s="21">
        <f t="shared" ca="1" si="20"/>
        <v>-13.687756306492593</v>
      </c>
      <c r="S71" s="7">
        <f t="shared" ca="1" si="13"/>
        <v>6.1452842523856379</v>
      </c>
      <c r="T71" s="7"/>
      <c r="U71" s="7">
        <f t="shared" ca="1" si="21"/>
        <v>-2.9897581907229283</v>
      </c>
      <c r="V71" s="7">
        <f t="shared" ca="1" si="14"/>
        <v>4.5782151710345751</v>
      </c>
      <c r="W71" s="7">
        <f t="shared" ca="1" si="29"/>
        <v>6.5089266818844562</v>
      </c>
      <c r="X71" s="7">
        <f t="shared" ca="1" si="28"/>
        <v>5.4678047096085869E-2</v>
      </c>
      <c r="Y71" s="7"/>
      <c r="Z71" s="7">
        <f t="shared" ca="1" si="17"/>
        <v>-0.36364242949881831</v>
      </c>
      <c r="AB71" s="2">
        <f t="shared" ca="1" si="7"/>
        <v>0.21592442379232679</v>
      </c>
      <c r="AC71" s="2">
        <f t="shared" ca="1" si="31"/>
        <v>0.72528934181141835</v>
      </c>
      <c r="AD71" s="2">
        <f t="shared" ca="1" si="30"/>
        <v>0.27795292993964704</v>
      </c>
      <c r="AE71" s="2">
        <f t="shared" ca="1" si="30"/>
        <v>0.98705193727360041</v>
      </c>
      <c r="AF71" s="2">
        <f t="shared" ca="1" si="30"/>
        <v>4.8402964029630624E-2</v>
      </c>
      <c r="AG71" s="2">
        <f t="shared" ca="1" si="30"/>
        <v>0.57683673500235888</v>
      </c>
      <c r="AH71" s="2">
        <f t="shared" ca="1" si="30"/>
        <v>0.32490145816656213</v>
      </c>
      <c r="AI71" s="2">
        <f t="shared" ca="1" si="30"/>
        <v>6.8547653806671827E-2</v>
      </c>
      <c r="AJ71" s="2">
        <f t="shared" ca="1" si="30"/>
        <v>0.41783503532400917</v>
      </c>
      <c r="AK71" s="2">
        <f t="shared" ca="1" si="30"/>
        <v>0.76920891709409878</v>
      </c>
      <c r="AL71" s="2">
        <f t="shared" ca="1" si="30"/>
        <v>0.61210178114408231</v>
      </c>
      <c r="AM71" s="2">
        <f t="shared" ca="1" si="30"/>
        <v>0.66291961603239669</v>
      </c>
      <c r="AN71" s="2">
        <f t="shared" ca="1" si="30"/>
        <v>0.74487605416785074</v>
      </c>
      <c r="AP71" s="2">
        <f t="shared" ca="1" si="24"/>
        <v>0.50479345016380517</v>
      </c>
      <c r="AQ71" s="2">
        <f t="shared" ca="1" si="25"/>
        <v>0.51834067833322539</v>
      </c>
      <c r="AR71" s="2">
        <f t="shared" ca="1" si="26"/>
        <v>0.63905498246214654</v>
      </c>
      <c r="AS71" s="2">
        <f t="shared" ca="1" si="26"/>
        <v>0.37030976074113875</v>
      </c>
      <c r="AT71" s="2">
        <f t="shared" ca="1" si="26"/>
        <v>2.3487238723656878E-2</v>
      </c>
      <c r="AU71" s="2">
        <f t="shared" ca="1" si="26"/>
        <v>0.87949850503419924</v>
      </c>
      <c r="AV71" s="2">
        <f t="shared" ca="1" si="26"/>
        <v>0.76614494087074103</v>
      </c>
      <c r="AW71" s="2">
        <f t="shared" ca="1" si="26"/>
        <v>0.52079129154766868</v>
      </c>
      <c r="AX71" s="2">
        <f t="shared" ca="1" si="26"/>
        <v>0.90260128965408359</v>
      </c>
      <c r="AY71" s="2">
        <f t="shared" ca="1" si="26"/>
        <v>0.65859269275497567</v>
      </c>
      <c r="AZ71" s="2">
        <f t="shared" ca="1" si="26"/>
        <v>0.25016254661608084</v>
      </c>
      <c r="BA71" s="2">
        <f t="shared" ca="1" si="26"/>
        <v>5.7697316529916387E-2</v>
      </c>
      <c r="BB71" s="2">
        <f t="shared" ca="1" si="26"/>
        <v>0.85667264030883716</v>
      </c>
      <c r="BC71" s="2">
        <f t="shared" ca="1" si="26"/>
        <v>0.59332747308978018</v>
      </c>
    </row>
    <row r="72" spans="5:55" x14ac:dyDescent="0.2">
      <c r="E72" s="15">
        <v>37102</v>
      </c>
      <c r="F72" s="16">
        <f t="shared" ca="1" si="3"/>
        <v>0.18891170431211499</v>
      </c>
      <c r="H72" s="7">
        <f t="shared" ca="1" si="18"/>
        <v>4.6100847684727446</v>
      </c>
      <c r="I72" s="7">
        <f t="shared" ca="1" si="9"/>
        <v>6.93702326895272E-3</v>
      </c>
      <c r="J72" s="21">
        <f t="shared" ca="1" si="23"/>
        <v>33.586521540071722</v>
      </c>
      <c r="K72" s="21">
        <f t="shared" ca="1" si="10"/>
        <v>-1.2409763565812639</v>
      </c>
      <c r="L72" s="21"/>
      <c r="M72" s="7"/>
      <c r="N72" s="22">
        <f t="shared" ca="1" si="11"/>
        <v>0.8</v>
      </c>
      <c r="O72" s="21">
        <f t="shared" si="27"/>
        <v>2.9104275004360014</v>
      </c>
      <c r="P72" s="7">
        <f t="shared" ca="1" si="19"/>
        <v>0.75</v>
      </c>
      <c r="Q72" s="7"/>
      <c r="R72" s="21">
        <f t="shared" ca="1" si="20"/>
        <v>-19.925277360038194</v>
      </c>
      <c r="S72" s="7">
        <f t="shared" ca="1" si="13"/>
        <v>-6.2375210535456009</v>
      </c>
      <c r="T72" s="7"/>
      <c r="U72" s="7">
        <f t="shared" ca="1" si="21"/>
        <v>-4.3221065036162347</v>
      </c>
      <c r="V72" s="7">
        <f t="shared" ca="1" si="14"/>
        <v>4.6100847684727446</v>
      </c>
      <c r="W72" s="7">
        <f t="shared" ca="1" si="29"/>
        <v>-5.7767391725713653</v>
      </c>
      <c r="X72" s="7">
        <f t="shared" ca="1" si="28"/>
        <v>-3.9549416914531205E-2</v>
      </c>
      <c r="Y72" s="7"/>
      <c r="Z72" s="7">
        <f t="shared" ca="1" si="17"/>
        <v>-0.46078188097423567</v>
      </c>
      <c r="AB72" s="2">
        <f t="shared" ca="1" si="7"/>
        <v>0.18665106944969345</v>
      </c>
      <c r="AC72" s="2">
        <f t="shared" ca="1" si="31"/>
        <v>0.28044021473112224</v>
      </c>
      <c r="AD72" s="2">
        <f t="shared" ca="1" si="30"/>
        <v>0.41467587435151221</v>
      </c>
      <c r="AE72" s="2">
        <f t="shared" ca="1" si="30"/>
        <v>0.74308900620139573</v>
      </c>
      <c r="AF72" s="2">
        <f t="shared" ca="1" si="30"/>
        <v>8.8456903907462081E-2</v>
      </c>
      <c r="AG72" s="2">
        <f t="shared" ca="1" si="30"/>
        <v>0.94658027518509846</v>
      </c>
      <c r="AH72" s="2">
        <f t="shared" ca="1" si="30"/>
        <v>0.57620959285200612</v>
      </c>
      <c r="AI72" s="2">
        <f t="shared" ca="1" si="30"/>
        <v>0.1657383995521533</v>
      </c>
      <c r="AJ72" s="2">
        <f t="shared" ca="1" si="30"/>
        <v>0.9281490016975964</v>
      </c>
      <c r="AK72" s="2">
        <f t="shared" ca="1" si="30"/>
        <v>0.56267267209423011</v>
      </c>
      <c r="AL72" s="2">
        <f t="shared" ca="1" si="30"/>
        <v>0.21963963743389581</v>
      </c>
      <c r="AM72" s="2">
        <f t="shared" ca="1" si="30"/>
        <v>0.29220623829071912</v>
      </c>
      <c r="AN72" s="2">
        <f t="shared" ca="1" si="30"/>
        <v>0.96879325315250187</v>
      </c>
      <c r="AP72" s="2">
        <f t="shared" ca="1" si="24"/>
        <v>-0.42638971642322565</v>
      </c>
      <c r="AQ72" s="2">
        <f t="shared" ca="1" si="25"/>
        <v>-0.85628307716131946</v>
      </c>
      <c r="AR72" s="2">
        <f t="shared" ca="1" si="26"/>
        <v>0.72986621072081892</v>
      </c>
      <c r="AS72" s="2">
        <f t="shared" ca="1" si="26"/>
        <v>0.22738248916261128</v>
      </c>
      <c r="AT72" s="2">
        <f t="shared" ca="1" si="26"/>
        <v>0.33475306600536858</v>
      </c>
      <c r="AU72" s="2">
        <f t="shared" ca="1" si="26"/>
        <v>0.82118823872484858</v>
      </c>
      <c r="AV72" s="2">
        <f t="shared" ca="1" si="26"/>
        <v>0.10101951673795151</v>
      </c>
      <c r="AW72" s="2">
        <f t="shared" ca="1" si="26"/>
        <v>0.32400088342177086</v>
      </c>
      <c r="AX72" s="2">
        <f t="shared" ca="1" si="26"/>
        <v>0.22400308521159418</v>
      </c>
      <c r="AY72" s="2">
        <f t="shared" ca="1" si="26"/>
        <v>0.14562686306641526</v>
      </c>
      <c r="AZ72" s="2">
        <f t="shared" ca="1" si="26"/>
        <v>0.4127491752642436</v>
      </c>
      <c r="BA72" s="2">
        <f t="shared" ca="1" si="26"/>
        <v>0.82097727013634803</v>
      </c>
      <c r="BB72" s="2">
        <f t="shared" ca="1" si="26"/>
        <v>2.9097009073955071E-2</v>
      </c>
      <c r="BC72" s="2">
        <f t="shared" ca="1" si="26"/>
        <v>0.97305311531275529</v>
      </c>
    </row>
    <row r="73" spans="5:55" x14ac:dyDescent="0.2">
      <c r="E73" s="15">
        <v>37103</v>
      </c>
      <c r="F73" s="16">
        <f t="shared" ca="1" si="3"/>
        <v>0.19164955509924708</v>
      </c>
      <c r="H73" s="7">
        <f t="shared" ca="1" si="18"/>
        <v>4.5630658134634512</v>
      </c>
      <c r="I73" s="7">
        <f t="shared" ca="1" si="9"/>
        <v>-1.0251519665224789E-2</v>
      </c>
      <c r="J73" s="21">
        <f t="shared" ca="1" si="23"/>
        <v>33.700061160371312</v>
      </c>
      <c r="K73" s="21">
        <f t="shared" ca="1" si="10"/>
        <v>0.11353962029959064</v>
      </c>
      <c r="L73" s="21"/>
      <c r="M73" s="7"/>
      <c r="N73" s="22">
        <f>$E$8</f>
        <v>0.8</v>
      </c>
      <c r="O73" s="21">
        <f t="shared" si="27"/>
        <v>1.8371385344770479E-7</v>
      </c>
      <c r="P73" s="7">
        <f>$K$8</f>
        <v>0.75</v>
      </c>
      <c r="Q73" s="7"/>
      <c r="R73" s="21">
        <f t="shared" ca="1" si="20"/>
        <v>-19.620903919093365</v>
      </c>
      <c r="S73" s="7">
        <f t="shared" ca="1" si="13"/>
        <v>0.3043734409448291</v>
      </c>
      <c r="T73" s="7"/>
      <c r="U73" s="7">
        <f t="shared" ca="1" si="21"/>
        <v>-4.2999388396286875</v>
      </c>
      <c r="V73" s="7">
        <f t="shared" ca="1" si="14"/>
        <v>4.5630658134634512</v>
      </c>
      <c r="W73" s="7">
        <f t="shared" ca="1" si="29"/>
        <v>0.7266482054002279</v>
      </c>
      <c r="X73" s="7">
        <f t="shared" ca="1" si="28"/>
        <v>-5.3385142986387109E-3</v>
      </c>
      <c r="Y73" s="7"/>
      <c r="Z73" s="7">
        <f t="shared" ca="1" si="17"/>
        <v>-0.4222747644553988</v>
      </c>
      <c r="AB73" s="2">
        <f t="shared" ca="1" si="7"/>
        <v>-0.22397279754850086</v>
      </c>
      <c r="AC73" s="2">
        <f t="shared" ca="1" si="31"/>
        <v>0.565972486569704</v>
      </c>
      <c r="AD73" s="2">
        <f t="shared" ca="1" si="30"/>
        <v>0.62711760106301373</v>
      </c>
      <c r="AE73" s="2">
        <f t="shared" ca="1" si="30"/>
        <v>0.13328703985784074</v>
      </c>
      <c r="AF73" s="2">
        <f t="shared" ca="1" si="30"/>
        <v>0.2233454438538971</v>
      </c>
      <c r="AG73" s="2">
        <f t="shared" ca="1" si="30"/>
        <v>0.68693108912338507</v>
      </c>
      <c r="AH73" s="2">
        <f t="shared" ca="1" si="30"/>
        <v>0.56155328076481803</v>
      </c>
      <c r="AI73" s="2">
        <f t="shared" ca="1" si="30"/>
        <v>0.22609739127787476</v>
      </c>
      <c r="AJ73" s="2">
        <f t="shared" ca="1" si="30"/>
        <v>0.71380674000801458</v>
      </c>
      <c r="AK73" s="2">
        <f t="shared" ca="1" si="30"/>
        <v>0.50732061871123069</v>
      </c>
      <c r="AL73" s="2">
        <f t="shared" ca="1" si="30"/>
        <v>0.6071233629965711</v>
      </c>
      <c r="AM73" s="2">
        <f t="shared" ca="1" si="30"/>
        <v>0.76987498932480403</v>
      </c>
      <c r="AN73" s="2">
        <f t="shared" ca="1" si="30"/>
        <v>0.15359715890034487</v>
      </c>
      <c r="AP73" s="2">
        <f t="shared" ca="1" si="24"/>
        <v>3.9011320598977439E-2</v>
      </c>
      <c r="AQ73" s="2">
        <f t="shared" ca="1" si="25"/>
        <v>0.31294085410781047</v>
      </c>
      <c r="AR73" s="2">
        <f t="shared" ca="1" si="26"/>
        <v>0.68902456028692538</v>
      </c>
      <c r="AS73" s="2">
        <f t="shared" ca="1" si="26"/>
        <v>0.1215335778941613</v>
      </c>
      <c r="AT73" s="2">
        <f t="shared" ca="1" si="26"/>
        <v>0.79259549855816958</v>
      </c>
      <c r="AU73" s="2">
        <f t="shared" ca="1" si="26"/>
        <v>0.29171833978340089</v>
      </c>
      <c r="AV73" s="2">
        <f t="shared" ca="1" si="26"/>
        <v>0.17714201278016906</v>
      </c>
      <c r="AW73" s="2">
        <f t="shared" ca="1" si="26"/>
        <v>0.92303451404029735</v>
      </c>
      <c r="AX73" s="2">
        <f t="shared" ca="1" si="26"/>
        <v>0.33328938976026645</v>
      </c>
      <c r="AY73" s="2">
        <f t="shared" ca="1" si="26"/>
        <v>0.44642383557682863</v>
      </c>
      <c r="AZ73" s="2">
        <f t="shared" ca="1" si="26"/>
        <v>0.53981620003398945</v>
      </c>
      <c r="BA73" s="2">
        <f t="shared" ca="1" si="26"/>
        <v>0.74622753381035078</v>
      </c>
      <c r="BB73" s="2">
        <f t="shared" ca="1" si="26"/>
        <v>0.91193655145505836</v>
      </c>
      <c r="BC73" s="2">
        <f t="shared" ca="1" si="26"/>
        <v>0.34019884012819279</v>
      </c>
    </row>
    <row r="76" spans="5:55" x14ac:dyDescent="0.2">
      <c r="Z76" s="5"/>
    </row>
    <row r="77" spans="5:55" x14ac:dyDescent="0.2">
      <c r="Z77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pfissle</dc:creator>
  <cp:lastModifiedBy>Havlíček Jan</cp:lastModifiedBy>
  <dcterms:created xsi:type="dcterms:W3CDTF">2001-05-16T14:24:18Z</dcterms:created>
  <dcterms:modified xsi:type="dcterms:W3CDTF">2023-09-10T11:37:01Z</dcterms:modified>
</cp:coreProperties>
</file>