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/>
  </bookViews>
  <sheets>
    <sheet name="Recap of captive vs non captive" sheetId="1" r:id="rId1"/>
  </sheets>
  <calcPr calcId="0"/>
</workbook>
</file>

<file path=xl/calcChain.xml><?xml version="1.0" encoding="utf-8"?>
<calcChain xmlns="http://schemas.openxmlformats.org/spreadsheetml/2006/main">
  <c r="C6" i="1" l="1"/>
  <c r="E6" i="1"/>
  <c r="H6" i="1"/>
  <c r="C7" i="1"/>
  <c r="E7" i="1"/>
  <c r="H7" i="1"/>
  <c r="J7" i="1"/>
  <c r="C11" i="1"/>
  <c r="E11" i="1"/>
  <c r="H11" i="1"/>
  <c r="C12" i="1"/>
  <c r="E12" i="1"/>
  <c r="H12" i="1"/>
  <c r="J12" i="1"/>
  <c r="J13" i="1"/>
</calcChain>
</file>

<file path=xl/sharedStrings.xml><?xml version="1.0" encoding="utf-8"?>
<sst xmlns="http://schemas.openxmlformats.org/spreadsheetml/2006/main" count="49" uniqueCount="45">
  <si>
    <t>Captive vs Non Captive Breakout of Market and Field Deliveries (11/98 - 10/99)</t>
  </si>
  <si>
    <t>Capacity Release</t>
  </si>
  <si>
    <t>Alternate Deliveries</t>
  </si>
  <si>
    <t>Market</t>
  </si>
  <si>
    <t>Field</t>
  </si>
  <si>
    <t>Winter</t>
  </si>
  <si>
    <t>Non - Captive</t>
  </si>
  <si>
    <t>1/</t>
  </si>
  <si>
    <t>3/</t>
  </si>
  <si>
    <t>9/</t>
  </si>
  <si>
    <t>11/</t>
  </si>
  <si>
    <t>Captive</t>
  </si>
  <si>
    <t>2/</t>
  </si>
  <si>
    <t>4/</t>
  </si>
  <si>
    <t>10/</t>
  </si>
  <si>
    <t>12/</t>
  </si>
  <si>
    <t>Total</t>
  </si>
  <si>
    <t>Summer</t>
  </si>
  <si>
    <t>Non-Captive</t>
  </si>
  <si>
    <t>5/</t>
  </si>
  <si>
    <t>7/</t>
  </si>
  <si>
    <t>13/</t>
  </si>
  <si>
    <t>15/</t>
  </si>
  <si>
    <t>6/</t>
  </si>
  <si>
    <t>8/</t>
  </si>
  <si>
    <t>14/</t>
  </si>
  <si>
    <t>16/, 17/</t>
  </si>
  <si>
    <t>Top 2 Markets in each Category</t>
  </si>
  <si>
    <t>1/ E. Dubuque - 6.1 Bcf, Zone ABC MidAm - 2.7 Bcf</t>
  </si>
  <si>
    <t>2/ Minnegasco Zone EF - 1.5 Bcf, Semco Zone EF- .8 Bcf</t>
  </si>
  <si>
    <t>3/ PEPL-Mullinville - 2.3 Bcf, ANR-Greensburg - 1.6 Bcf</t>
  </si>
  <si>
    <t>4/ Demarc - 50 Bcf, Dodge City TBS #1- .4 Bcf</t>
  </si>
  <si>
    <t>5/ E. Dubuque - 11.8 Bcf, Mid Am Zone ABC - 2.1 Bcf</t>
  </si>
  <si>
    <t>6/ UCU Zone ABC - .8 Bcf, Semco - .7 Bcf</t>
  </si>
  <si>
    <t xml:space="preserve">7/ Powertex - 4.8 Bcf, Pinnacle Lea - 3.9 Bcf </t>
  </si>
  <si>
    <t>8/ Demarc - 75.7 Bcf, UCU Argus - 1 Bcf</t>
  </si>
  <si>
    <t>9/ E. Dubuque - 1.8 Bcf, Glenwood - 1.8 Bcf</t>
  </si>
  <si>
    <t>10/ LSP Cottage Grove - 1.7 Bcf, UCU Zone ABC - .9 Bcf</t>
  </si>
  <si>
    <t>11/ ANR Greensburg - 1.9 Bcf, PEPL Mullinville - 1 Bcf</t>
  </si>
  <si>
    <t>12/ Bushton - 1.3 Bcf, Demarc - .6 Bcf</t>
  </si>
  <si>
    <t>13/Glenwood - 12.5 Bcf, E. Dubuque - 2.9 Bcf</t>
  </si>
  <si>
    <t>14/ Ogden - 33.9 Bcf, LSP Cottage Grove - 2.7 Bcf, Cenex - .9 Bcf</t>
  </si>
  <si>
    <t>15/ Oasis Waha - 1.4 Bcf, Powertex - 1.4 Bcf</t>
  </si>
  <si>
    <t xml:space="preserve">16/ Bushton - .9 Bcf, Demarc - .3 Bcf </t>
  </si>
  <si>
    <t>17/ Also includes 5.2 Bcf Mobil deliveries to Bushton, coded as alternate due to receipt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</si>
</sst>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23" workbookViewId="0">
      <selection activeCell="A35" sqref="A35"/>
    </sheetView>
  </sheetViews>
  <sheetFormatPr defaultRowHeight="13.2" x14ac:dyDescent="0.25"/>
  <cols>
    <col min="3" max="3" width="18" customWidth="1"/>
    <col min="4" max="4" width="3.88671875" customWidth="1"/>
    <col min="5" max="5" width="11.109375" bestFit="1" customWidth="1"/>
    <col min="6" max="6" width="3.6640625" customWidth="1"/>
    <col min="7" max="7" width="3.33203125" customWidth="1"/>
    <col min="8" max="8" width="17.6640625" customWidth="1"/>
    <col min="9" max="9" width="3.33203125" customWidth="1"/>
    <col min="10" max="10" width="11.5546875" customWidth="1"/>
    <col min="11" max="11" width="4.33203125" customWidth="1"/>
  </cols>
  <sheetData>
    <row r="1" spans="1:11" x14ac:dyDescent="0.25">
      <c r="A1" s="1" t="s">
        <v>0</v>
      </c>
    </row>
    <row r="3" spans="1:11" ht="13.8" thickBot="1" x14ac:dyDescent="0.3">
      <c r="C3" s="5" t="s">
        <v>1</v>
      </c>
      <c r="D3" s="5"/>
      <c r="E3" s="5"/>
      <c r="F3" s="5"/>
      <c r="H3" s="5" t="s">
        <v>2</v>
      </c>
      <c r="I3" s="5"/>
      <c r="J3" s="5"/>
      <c r="K3" s="5"/>
    </row>
    <row r="4" spans="1:11" ht="13.8" thickTop="1" x14ac:dyDescent="0.25">
      <c r="C4" s="2" t="s">
        <v>3</v>
      </c>
      <c r="D4" s="2"/>
      <c r="E4" s="2" t="s">
        <v>4</v>
      </c>
      <c r="F4" s="2"/>
      <c r="G4" s="3"/>
      <c r="H4" s="2" t="s">
        <v>3</v>
      </c>
      <c r="I4" s="2"/>
      <c r="J4" s="2" t="s">
        <v>4</v>
      </c>
    </row>
    <row r="5" spans="1:11" x14ac:dyDescent="0.25">
      <c r="A5" s="1" t="s">
        <v>5</v>
      </c>
      <c r="H5" s="4"/>
      <c r="I5" s="4"/>
      <c r="J5" s="4"/>
    </row>
    <row r="6" spans="1:11" x14ac:dyDescent="0.25">
      <c r="A6" t="s">
        <v>6</v>
      </c>
      <c r="C6" s="4">
        <f>6120267+2690096+467487+131759+52549+30776</f>
        <v>9492934</v>
      </c>
      <c r="D6" s="4" t="s">
        <v>7</v>
      </c>
      <c r="E6" s="4">
        <f>2333374+1584923+965915+872807+812860+521758+459642+407960+375840+345580+340979+310010+291233+272753+250181+227713+180783+163700+122057+120166+116000+83974+79057+73902+58832+41860+39943+31047+25000+23992+22815+20537+12747+9999</f>
        <v>11599939</v>
      </c>
      <c r="F6" t="s">
        <v>8</v>
      </c>
      <c r="H6" s="4">
        <f>1808392+1766754+1201097+993091+196418+180647+60000+5404+1750+1660</f>
        <v>6215213</v>
      </c>
      <c r="I6" s="4" t="s">
        <v>9</v>
      </c>
      <c r="J6" s="4">
        <v>7027124</v>
      </c>
      <c r="K6" t="s">
        <v>10</v>
      </c>
    </row>
    <row r="7" spans="1:11" x14ac:dyDescent="0.25">
      <c r="A7" t="s">
        <v>11</v>
      </c>
      <c r="C7" s="4">
        <f>C8-C6</f>
        <v>5972740</v>
      </c>
      <c r="D7" s="4" t="s">
        <v>12</v>
      </c>
      <c r="E7" s="4">
        <f>E8-E6</f>
        <v>52861732</v>
      </c>
      <c r="F7" t="s">
        <v>13</v>
      </c>
      <c r="H7" s="4">
        <f>H8-H6</f>
        <v>10687919</v>
      </c>
      <c r="I7" s="4" t="s">
        <v>14</v>
      </c>
      <c r="J7" s="4">
        <f>J8-J6</f>
        <v>5486348</v>
      </c>
      <c r="K7" t="s">
        <v>15</v>
      </c>
    </row>
    <row r="8" spans="1:11" x14ac:dyDescent="0.25">
      <c r="A8" t="s">
        <v>16</v>
      </c>
      <c r="C8" s="4">
        <v>15465674</v>
      </c>
      <c r="D8" s="4"/>
      <c r="E8" s="4">
        <v>64461671</v>
      </c>
      <c r="H8" s="4">
        <v>16903132</v>
      </c>
      <c r="I8" s="4"/>
      <c r="J8" s="4">
        <v>12513472</v>
      </c>
    </row>
    <row r="10" spans="1:11" x14ac:dyDescent="0.25">
      <c r="A10" s="1" t="s">
        <v>17</v>
      </c>
    </row>
    <row r="11" spans="1:11" x14ac:dyDescent="0.25">
      <c r="A11" t="s">
        <v>18</v>
      </c>
      <c r="C11" s="4">
        <f>11766334+2140492+430314+330314+330519+206393+45007+13397+1130+826+120</f>
        <v>15264846</v>
      </c>
      <c r="D11" s="4" t="s">
        <v>19</v>
      </c>
      <c r="E11" s="4">
        <f>4821712+3854925+3017076+2923639+2616369+2061476+1253345+1247481+1214289+1172525+1134122+1086254+985964+966807+941594+792795+581724+545314+541861+355171+352692+232474+231838+191784+185196+172164+136110+110863+79054+63552+28000+25738+25000+24475+16782+5000</f>
        <v>33995165</v>
      </c>
      <c r="F11" s="4" t="s">
        <v>20</v>
      </c>
      <c r="H11" s="4">
        <f>12487522+2882371+1665861+1424618+360720+326020+271610+95570+90971+35886+15146+1394+685</f>
        <v>19658374</v>
      </c>
      <c r="I11" s="4" t="s">
        <v>21</v>
      </c>
      <c r="J11" s="4">
        <v>10211305</v>
      </c>
      <c r="K11" t="s">
        <v>22</v>
      </c>
    </row>
    <row r="12" spans="1:11" x14ac:dyDescent="0.25">
      <c r="A12" t="s">
        <v>11</v>
      </c>
      <c r="C12" s="4">
        <f>C13-C11</f>
        <v>4529990</v>
      </c>
      <c r="D12" s="4" t="s">
        <v>23</v>
      </c>
      <c r="E12" s="4">
        <f>E13-E11</f>
        <v>84337307</v>
      </c>
      <c r="F12" s="4" t="s">
        <v>24</v>
      </c>
      <c r="H12" s="4">
        <f>H13-H11</f>
        <v>45719343</v>
      </c>
      <c r="I12" s="4" t="s">
        <v>25</v>
      </c>
      <c r="J12" s="4">
        <f>J13-J11</f>
        <v>6605534</v>
      </c>
      <c r="K12" t="s">
        <v>26</v>
      </c>
    </row>
    <row r="13" spans="1:11" x14ac:dyDescent="0.25">
      <c r="A13" t="s">
        <v>16</v>
      </c>
      <c r="C13" s="4">
        <v>19794836</v>
      </c>
      <c r="D13" s="4"/>
      <c r="E13" s="4">
        <v>118332472</v>
      </c>
      <c r="F13" s="4"/>
      <c r="G13" s="4"/>
      <c r="H13" s="4">
        <v>65377717</v>
      </c>
      <c r="I13" s="4"/>
      <c r="J13" s="4">
        <f>11623294+5193545</f>
        <v>16816839</v>
      </c>
    </row>
    <row r="17" spans="1:1" x14ac:dyDescent="0.25">
      <c r="A17" s="1" t="s">
        <v>27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32</v>
      </c>
    </row>
    <row r="23" spans="1:1" x14ac:dyDescent="0.25">
      <c r="A23" t="s">
        <v>33</v>
      </c>
    </row>
    <row r="24" spans="1:1" x14ac:dyDescent="0.25">
      <c r="A24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42</v>
      </c>
    </row>
    <row r="33" spans="1:1" x14ac:dyDescent="0.25">
      <c r="A33" t="s">
        <v>43</v>
      </c>
    </row>
    <row r="34" spans="1:1" x14ac:dyDescent="0.25">
      <c r="A34" t="s">
        <v>44</v>
      </c>
    </row>
  </sheetData>
  <mergeCells count="2">
    <mergeCell ref="C3:F3"/>
    <mergeCell ref="H3:K3"/>
  </mergeCells>
  <pageMargins left="0.75" right="0.75" top="1" bottom="1" header="0.5" footer="0.5"/>
  <pageSetup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Recap of captive vs non captive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1999-12-20T23:21:56Z</dcterms:created>
  <dcterms:modified xsi:type="dcterms:W3CDTF">2023-09-10T11:37:42Z</dcterms:modified>
</cp:coreProperties>
</file>