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 tabRatio="913" activeTab="4"/>
  </bookViews>
  <sheets>
    <sheet name="Cover" sheetId="1" r:id="rId1"/>
    <sheet name="NNG 99 Plan to Actuals" sheetId="2" r:id="rId2"/>
    <sheet name="NNG  99 3c3 to Actuals" sheetId="3" r:id="rId3"/>
    <sheet name="NNG  99Act to 2000 Plan" sheetId="4" r:id="rId4"/>
    <sheet name="1 qtr SummaryNNG (2)" sheetId="5" r:id="rId5"/>
    <sheet name="TW " sheetId="6" r:id="rId6"/>
    <sheet name="1 qtr SummaryTW" sheetId="7" r:id="rId7"/>
    <sheet name="Sheet3" sheetId="8" r:id="rId8"/>
  </sheets>
  <externalReferences>
    <externalReference r:id="rId9"/>
  </externalReferences>
  <definedNames>
    <definedName name="_xlnm.Print_Area" localSheetId="3">'NNG  99Act to 2000 Plan'!$1:$1048576</definedName>
    <definedName name="_xlnm.Print_Area" localSheetId="5">'TW '!$A$1:$I$71</definedName>
    <definedName name="Print_Titles_MI" localSheetId="2">#REF!</definedName>
    <definedName name="Print_Titles_MI" localSheetId="3">#REF!</definedName>
    <definedName name="Print_Titles_MI" localSheetId="1">#REF!</definedName>
    <definedName name="Print_Titles_MI">#REF!</definedName>
  </definedNames>
  <calcPr calcId="0" fullCalcOnLoad="1"/>
</workbook>
</file>

<file path=xl/calcChain.xml><?xml version="1.0" encoding="utf-8"?>
<calcChain xmlns="http://schemas.openxmlformats.org/spreadsheetml/2006/main">
  <c r="H11" i="5" l="1"/>
  <c r="H12" i="5"/>
  <c r="H13" i="5"/>
  <c r="H14" i="5"/>
  <c r="H15" i="5"/>
  <c r="E16" i="5"/>
  <c r="F16" i="5"/>
  <c r="G16" i="5"/>
  <c r="H16" i="5"/>
  <c r="H18" i="5"/>
  <c r="H19" i="5"/>
  <c r="H20" i="5"/>
  <c r="E21" i="5"/>
  <c r="F21" i="5"/>
  <c r="G21" i="5"/>
  <c r="H21" i="5"/>
  <c r="H22" i="5"/>
  <c r="H23" i="5"/>
  <c r="H24" i="5"/>
  <c r="H25" i="5"/>
  <c r="H26" i="5"/>
  <c r="E27" i="5"/>
  <c r="F27" i="5"/>
  <c r="G27" i="5"/>
  <c r="H27" i="5"/>
  <c r="H11" i="7"/>
  <c r="H13" i="7"/>
  <c r="H15" i="7"/>
  <c r="H17" i="7"/>
  <c r="H19" i="7"/>
  <c r="H21" i="7"/>
  <c r="H23" i="7"/>
  <c r="H25" i="7"/>
  <c r="H27" i="7"/>
  <c r="H29" i="7"/>
  <c r="H31" i="7"/>
  <c r="E33" i="7"/>
  <c r="F33" i="7"/>
  <c r="G33" i="7"/>
  <c r="H33" i="7"/>
  <c r="H35" i="7"/>
  <c r="E38" i="7"/>
  <c r="F38" i="7"/>
  <c r="G38" i="7"/>
  <c r="H38" i="7"/>
  <c r="E22" i="3"/>
  <c r="E25" i="3"/>
  <c r="E27" i="3"/>
  <c r="E29" i="3"/>
  <c r="F17" i="4"/>
  <c r="E27" i="4"/>
  <c r="E37" i="4"/>
  <c r="E39" i="4"/>
  <c r="E43" i="4"/>
  <c r="E47" i="4"/>
  <c r="E49" i="4"/>
  <c r="G49" i="4"/>
  <c r="E51" i="4"/>
  <c r="E56" i="4"/>
  <c r="E58" i="4"/>
  <c r="E60" i="4"/>
  <c r="E63" i="4"/>
  <c r="E22" i="2"/>
  <c r="E28" i="2"/>
  <c r="E30" i="2"/>
  <c r="E32" i="2"/>
  <c r="E34" i="2"/>
  <c r="E38" i="2"/>
  <c r="D30" i="6"/>
  <c r="D32" i="6"/>
  <c r="D49" i="6"/>
  <c r="D63" i="6"/>
  <c r="D69" i="6"/>
</calcChain>
</file>

<file path=xl/sharedStrings.xml><?xml version="1.0" encoding="utf-8"?>
<sst xmlns="http://schemas.openxmlformats.org/spreadsheetml/2006/main" count="221" uniqueCount="161">
  <si>
    <t>Enron Transportation &amp; Storage</t>
  </si>
  <si>
    <t>Business Development and Marketing</t>
  </si>
  <si>
    <t>January 19, 2000</t>
  </si>
  <si>
    <t>Northern Natural Gas Company</t>
  </si>
  <si>
    <t>1999 Actuals  to 1999 Plan</t>
  </si>
  <si>
    <t xml:space="preserve"> Revenue/Margin Summary </t>
  </si>
  <si>
    <t>Variance From 1999 Plan vs  1999Actuals</t>
  </si>
  <si>
    <t>$Millions</t>
  </si>
  <si>
    <t>1999 Plan  Revenues</t>
  </si>
  <si>
    <t>NNG</t>
  </si>
  <si>
    <t>Midwest</t>
  </si>
  <si>
    <t>Ups: Base Variable + 1.2,Rate Case impact+3.5,  Downs: Commodity-1.1,Surcharges-1.3,East Leg-1.4, Risk Assessed Stretch -1.3.</t>
  </si>
  <si>
    <t>South Onshore</t>
  </si>
  <si>
    <t>Ups: Transco+.5,  Demarc Strategy (ENA) and Commodity price increase+1.9,  Downs: Bushton/Plants-3.1, Ok-Ks East-.8,Tx Direct -1.1other vol/rate&amp;stretch -1.9</t>
  </si>
  <si>
    <t>South Offshore</t>
  </si>
  <si>
    <t>Production Decline</t>
  </si>
  <si>
    <t>Storage</t>
  </si>
  <si>
    <t>Increased IDD</t>
  </si>
  <si>
    <t>Other</t>
  </si>
  <si>
    <t>Downs: DDVC-.4, Revenue goal tied to rate case-1.7, November rate case to keep-.6 other -.3.</t>
  </si>
  <si>
    <t>TOTAL NNG</t>
  </si>
  <si>
    <t>G.L. to Accounting Month Difference</t>
  </si>
  <si>
    <t>Flash to actual, PPA's</t>
  </si>
  <si>
    <t>SUBTOTAL NNG</t>
  </si>
  <si>
    <t>1999 Actual Revenues</t>
  </si>
  <si>
    <t>Less: Carlton</t>
  </si>
  <si>
    <t>1999 Actual Margin</t>
  </si>
  <si>
    <t>Add back GRI  surcharges</t>
  </si>
  <si>
    <t>Add back Depreciation/Revenue goal</t>
  </si>
  <si>
    <t>TOTAL</t>
  </si>
  <si>
    <t xml:space="preserve"> 1999 Actuals  toThird Current Estimate</t>
  </si>
  <si>
    <t xml:space="preserve">Revenue/Margin Summary </t>
  </si>
  <si>
    <t>Variance From 99 Actuals vs  3CE</t>
  </si>
  <si>
    <t>1999 3CE Revenues</t>
  </si>
  <si>
    <t>Ups: Noram,Nicor+1.2,  Downs: Commodity-1.1, other .1</t>
  </si>
  <si>
    <t>Demarc Strategy (ENA) and  Commodity price increase (rate case) +1.9</t>
  </si>
  <si>
    <t>Production decline, demand price variance</t>
  </si>
  <si>
    <t>IDD</t>
  </si>
  <si>
    <t>DDVC</t>
  </si>
  <si>
    <t xml:space="preserve">1999 Actual Revenues </t>
  </si>
  <si>
    <t>1999 Margin</t>
  </si>
  <si>
    <t xml:space="preserve"> 1999 Actuals  to 2000 Plan</t>
  </si>
  <si>
    <t>Variance From 99 Actuals 2000 Plan</t>
  </si>
  <si>
    <t>Rate Design one time bump</t>
  </si>
  <si>
    <t xml:space="preserve">Ups: Rate design, UCU $1.2 new contracts increased commodity, capital ,                tranche 2&amp;3   </t>
  </si>
  <si>
    <t>November 98 Rate increase keep</t>
  </si>
  <si>
    <t xml:space="preserve"> Downs: One time rate bump, 11/98 rate increase not refunded, Chisago, other terminations, GRI</t>
  </si>
  <si>
    <t>Rate Design increase to each yr.</t>
  </si>
  <si>
    <t>GRI</t>
  </si>
  <si>
    <t>Growth</t>
  </si>
  <si>
    <t>Ups: ENA/Demarc Strategy    Downs:  TFF terminations</t>
  </si>
  <si>
    <t>IDD upside in 99</t>
  </si>
  <si>
    <t>Penalties</t>
  </si>
  <si>
    <t>Subtotal Revenues</t>
  </si>
  <si>
    <t xml:space="preserve">     Other Revenues</t>
  </si>
  <si>
    <t>Other - Revenue Management</t>
  </si>
  <si>
    <t>Other - Business Devel. Projects</t>
  </si>
  <si>
    <t>Other - Vol Rate Design</t>
  </si>
  <si>
    <t>Other  -Carlton Termination</t>
  </si>
  <si>
    <t>Structured Products Recurring</t>
  </si>
  <si>
    <t>Structured Products Non- Recurring</t>
  </si>
  <si>
    <t>Other - SBA Impact</t>
  </si>
  <si>
    <t xml:space="preserve">Subtotal Other Revenues </t>
  </si>
  <si>
    <t>TOTAL-  Revenues</t>
  </si>
  <si>
    <t>2000 Plan less 1999</t>
  </si>
  <si>
    <t>2000 Plan</t>
  </si>
  <si>
    <t>2000 Margin</t>
  </si>
  <si>
    <t>Plus Non Revenue</t>
  </si>
  <si>
    <t>SP Base Gas</t>
  </si>
  <si>
    <t>Bus Development</t>
  </si>
  <si>
    <t>Zavala,  MOPS monetization, PHFFU,  Seagull</t>
  </si>
  <si>
    <t>Total Margin</t>
  </si>
  <si>
    <t>Total Earnings Contribution</t>
  </si>
  <si>
    <t>One time rate design bump</t>
  </si>
  <si>
    <t>November 98 rate increased kept</t>
  </si>
  <si>
    <t>Normalized 99 to 2000 variance</t>
  </si>
  <si>
    <t>Enron Transportation &amp; Storage - Marketing</t>
  </si>
  <si>
    <t>First Quarter Forecast</t>
  </si>
  <si>
    <t>Margins</t>
  </si>
  <si>
    <t>Millions of Dollars</t>
  </si>
  <si>
    <t>NORTHERN NATURAL GAS COMPANY</t>
  </si>
  <si>
    <t>Jan</t>
  </si>
  <si>
    <t>Feb</t>
  </si>
  <si>
    <t>March</t>
  </si>
  <si>
    <t>Total</t>
  </si>
  <si>
    <t>Mid Am capacity Option</t>
  </si>
  <si>
    <t>Price Spreads</t>
  </si>
  <si>
    <t>Noram Seasonal Rate shaping</t>
  </si>
  <si>
    <t>Will be offset in summer</t>
  </si>
  <si>
    <t>New Contracts</t>
  </si>
  <si>
    <t>Firm contract replacing overun -offset in summer</t>
  </si>
  <si>
    <t>UCU CCI no turnback</t>
  </si>
  <si>
    <t>Contract did not terminate</t>
  </si>
  <si>
    <t>South Onshore Demarc Strategy</t>
  </si>
  <si>
    <t>Demarc Strategy (ENA etc.)</t>
  </si>
  <si>
    <t>Subtotal Demand</t>
  </si>
  <si>
    <t>Midwest Commodity</t>
  </si>
  <si>
    <t>Assumes normal weather in Feb/Mar</t>
  </si>
  <si>
    <t>Offshore commodity</t>
  </si>
  <si>
    <t>Production decline</t>
  </si>
  <si>
    <t xml:space="preserve">South Onshore Commodity </t>
  </si>
  <si>
    <t>Price variance on TF</t>
  </si>
  <si>
    <t>Subtotal Commodity</t>
  </si>
  <si>
    <t>Storage IDD Timing</t>
  </si>
  <si>
    <t>Timing from second quarter</t>
  </si>
  <si>
    <t>Assumes zero DDVC</t>
  </si>
  <si>
    <t>Total Variance</t>
  </si>
  <si>
    <t>Transwestern Pipeline Company</t>
  </si>
  <si>
    <t>Variance 1999 Actuals to Restated 1999 Plan &amp; 3CE</t>
  </si>
  <si>
    <t xml:space="preserve">Margin Summary </t>
  </si>
  <si>
    <t>1999 Restated Plan</t>
  </si>
  <si>
    <t>West</t>
  </si>
  <si>
    <t>East</t>
  </si>
  <si>
    <t>Demand--644/day @ $08 original plan vs. 582/day @ .079 actually achieved</t>
  </si>
  <si>
    <t>Commodity--553/day@$.02 original plan vs. 413/day @ $.018 actually achieved</t>
  </si>
  <si>
    <t>Ignacio</t>
  </si>
  <si>
    <t>120/d of Red Cedar capacity partially unsubscribed</t>
  </si>
  <si>
    <t>San Juan</t>
  </si>
  <si>
    <t>1999 Actuals</t>
  </si>
  <si>
    <t>1999 3rd Current Estimate</t>
  </si>
  <si>
    <t>Increased daily firm and LFT</t>
  </si>
  <si>
    <t>Increased IT volumes</t>
  </si>
  <si>
    <t>Variance 1999 Actuals to 2000 Plan</t>
  </si>
  <si>
    <t>Gallup</t>
  </si>
  <si>
    <t>Burlington contract for 100/d expired Nov. 1999;</t>
  </si>
  <si>
    <t>Burlington contract for 55/d expires Feb. 2000</t>
  </si>
  <si>
    <t>Fuel Variance 1999 Plan to 1999 Actuals</t>
  </si>
  <si>
    <t>1999 Plan Fuel Revenues</t>
  </si>
  <si>
    <t>Decreases due to index price</t>
  </si>
  <si>
    <t>Actual index prices less than in plan.</t>
  </si>
  <si>
    <t>UAF adjustments</t>
  </si>
  <si>
    <t>UAF actuals less than in plan.</t>
  </si>
  <si>
    <t>Decreases due to increased usage %</t>
  </si>
  <si>
    <t xml:space="preserve">Original plan used fuel usage % of .015, changed to .017 in </t>
  </si>
  <si>
    <t>1st current estimate.</t>
  </si>
  <si>
    <t>Hedges</t>
  </si>
  <si>
    <t>Additional hedge made in April, 1999.</t>
  </si>
  <si>
    <t>As of 1/14/00</t>
  </si>
  <si>
    <t xml:space="preserve">TRANSWESTERN PIPELINE COMPANY </t>
  </si>
  <si>
    <t>Error in plan</t>
  </si>
  <si>
    <t>Duplication (Bayless ctrc)</t>
  </si>
  <si>
    <t>Unsubscribed</t>
  </si>
  <si>
    <t>(9,000/d EOT-WOT &amp; 25,000/d SLaPl-Bl)</t>
  </si>
  <si>
    <t>Interim resubscription</t>
  </si>
  <si>
    <t>Ctrc exp end of Jan - short-term rate $.05 vs. $12 (49,475/d EOT-WOT)</t>
  </si>
  <si>
    <t>El Paso Field Services</t>
  </si>
  <si>
    <t>Interconnect delayed on EPFS side</t>
  </si>
  <si>
    <t>Southwest Gas</t>
  </si>
  <si>
    <t>Pending FERC approval on SWGas side</t>
  </si>
  <si>
    <t>Enhanced Firm Backhaul</t>
  </si>
  <si>
    <t>Pending FERC approval</t>
  </si>
  <si>
    <t>Market Center Service</t>
  </si>
  <si>
    <t>Ctrc exp end of Feb - short-term rate $.06 vs. $.10 (15,000/d BL-TH)</t>
  </si>
  <si>
    <t>Subscribed at higher rates and volumes</t>
  </si>
  <si>
    <t>Limited Term Firm,Texaco, Southern</t>
  </si>
  <si>
    <t>30-day deals and Daily FT</t>
  </si>
  <si>
    <t>Retroactive Billing Adj.</t>
  </si>
  <si>
    <t>TOTAL MARGIN</t>
  </si>
  <si>
    <t xml:space="preserve">Fuel  Price Variance </t>
  </si>
  <si>
    <t>Price variance only, could be offset with increased volumes</t>
  </si>
  <si>
    <t>Total Transwestern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</si>
</sst>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&quot;$&quot;* #,##0.0_);_(&quot;$&quot;* \(#,##0.0\);_(&quot;$&quot;* &quot;-&quot;??_);_(@_)"/>
    <numFmt numFmtId="194" formatCode="#,##0.0_);\(#,##0.0\)"/>
    <numFmt numFmtId="233" formatCode="_-&quot;$&quot;* #,##0.0_-;\-&quot;$&quot;* #,##0.0_-;_-&quot;$&quot;* &quot;-&quot;_-;_-@_-"/>
  </numFmts>
  <fonts count="18">
    <font>
      <sz val="10"/>
      <name val="Arial"/>
    </font>
    <font>
      <sz val="10"/>
      <name val="Arial"/>
    </font>
    <font>
      <sz val="12"/>
      <name val="Arial MT"/>
    </font>
    <font>
      <sz val="10"/>
      <name val="SWISS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 MT"/>
    </font>
    <font>
      <b/>
      <sz val="10"/>
      <name val="Arial MT"/>
    </font>
    <font>
      <b/>
      <sz val="16"/>
      <name val="Arial MT"/>
    </font>
    <font>
      <u/>
      <sz val="12"/>
      <name val="Arial MT"/>
    </font>
    <font>
      <u val="singleAccounting"/>
      <sz val="12"/>
      <name val="Arial MT"/>
    </font>
    <font>
      <b/>
      <sz val="9"/>
      <name val="Arial MT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7" fontId="2" fillId="0" borderId="0"/>
  </cellStyleXfs>
  <cellXfs count="108">
    <xf numFmtId="0" fontId="0" fillId="0" borderId="0" xfId="0"/>
    <xf numFmtId="0" fontId="4" fillId="0" borderId="0" xfId="0" applyFont="1"/>
    <xf numFmtId="0" fontId="5" fillId="0" borderId="0" xfId="0" applyFont="1" applyBorder="1"/>
    <xf numFmtId="166" fontId="5" fillId="0" borderId="0" xfId="1" applyNumberFormat="1" applyFont="1"/>
    <xf numFmtId="166" fontId="5" fillId="0" borderId="0" xfId="1" applyNumberFormat="1" applyFont="1" applyBorder="1"/>
    <xf numFmtId="166" fontId="5" fillId="0" borderId="1" xfId="1" applyNumberFormat="1" applyFont="1" applyBorder="1"/>
    <xf numFmtId="0" fontId="6" fillId="0" borderId="0" xfId="0" applyFont="1"/>
    <xf numFmtId="166" fontId="5" fillId="0" borderId="0" xfId="0" applyNumberFormat="1" applyFont="1" applyBorder="1"/>
    <xf numFmtId="0" fontId="9" fillId="0" borderId="0" xfId="0" applyFont="1" applyBorder="1"/>
    <xf numFmtId="0" fontId="0" fillId="0" borderId="0" xfId="0" applyBorder="1"/>
    <xf numFmtId="166" fontId="1" fillId="0" borderId="2" xfId="1" applyNumberFormat="1" applyBorder="1"/>
    <xf numFmtId="0" fontId="0" fillId="0" borderId="2" xfId="0" applyBorder="1"/>
    <xf numFmtId="166" fontId="0" fillId="0" borderId="0" xfId="1" applyNumberFormat="1" applyFont="1"/>
    <xf numFmtId="166" fontId="1" fillId="0" borderId="0" xfId="1" applyNumberFormat="1" applyBorder="1"/>
    <xf numFmtId="0" fontId="8" fillId="0" borderId="0" xfId="0" applyFont="1" applyAlignment="1">
      <alignment horizontal="centerContinuous"/>
    </xf>
    <xf numFmtId="0" fontId="8" fillId="0" borderId="0" xfId="0" quotePrefix="1" applyFont="1" applyAlignment="1">
      <alignment horizontal="centerContinuous"/>
    </xf>
    <xf numFmtId="0" fontId="8" fillId="0" borderId="0" xfId="0" quotePrefix="1" applyFont="1" applyAlignment="1">
      <alignment horizontal="center"/>
    </xf>
    <xf numFmtId="37" fontId="11" fillId="0" borderId="2" xfId="3" applyFont="1" applyBorder="1" applyAlignment="1">
      <alignment horizontal="center"/>
    </xf>
    <xf numFmtId="37" fontId="11" fillId="0" borderId="0" xfId="3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1" xfId="0" quotePrefix="1" applyFont="1" applyBorder="1" applyAlignment="1">
      <alignment horizontal="center"/>
    </xf>
    <xf numFmtId="194" fontId="12" fillId="0" borderId="4" xfId="3" applyNumberFormat="1" applyFont="1" applyBorder="1" applyAlignment="1">
      <alignment horizontal="right"/>
    </xf>
    <xf numFmtId="0" fontId="10" fillId="0" borderId="0" xfId="0" applyFont="1" applyBorder="1"/>
    <xf numFmtId="167" fontId="0" fillId="0" borderId="0" xfId="0" applyNumberFormat="1"/>
    <xf numFmtId="167" fontId="0" fillId="0" borderId="2" xfId="0" applyNumberFormat="1" applyBorder="1"/>
    <xf numFmtId="0" fontId="0" fillId="0" borderId="1" xfId="0" applyBorder="1"/>
    <xf numFmtId="194" fontId="9" fillId="0" borderId="4" xfId="0" applyNumberFormat="1" applyFont="1" applyBorder="1"/>
    <xf numFmtId="37" fontId="2" fillId="0" borderId="0" xfId="3"/>
    <xf numFmtId="37" fontId="13" fillId="0" borderId="0" xfId="3" applyFont="1" applyAlignment="1">
      <alignment horizontal="centerContinuous"/>
    </xf>
    <xf numFmtId="37" fontId="2" fillId="0" borderId="0" xfId="3" applyAlignment="1">
      <alignment horizontal="centerContinuous"/>
    </xf>
    <xf numFmtId="37" fontId="14" fillId="0" borderId="0" xfId="3" applyFont="1" applyAlignment="1">
      <alignment horizontal="center"/>
    </xf>
    <xf numFmtId="37" fontId="2" fillId="0" borderId="0" xfId="3" quotePrefix="1" applyAlignment="1">
      <alignment horizontal="center"/>
    </xf>
    <xf numFmtId="37" fontId="11" fillId="0" borderId="2" xfId="3" applyFont="1" applyBorder="1" applyAlignment="1">
      <alignment horizontal="left"/>
    </xf>
    <xf numFmtId="37" fontId="2" fillId="0" borderId="2" xfId="3" applyBorder="1"/>
    <xf numFmtId="37" fontId="11" fillId="0" borderId="0" xfId="3" applyFont="1" applyBorder="1" applyAlignment="1">
      <alignment horizontal="left"/>
    </xf>
    <xf numFmtId="37" fontId="11" fillId="0" borderId="0" xfId="3" applyFont="1"/>
    <xf numFmtId="37" fontId="11" fillId="0" borderId="5" xfId="3" applyFont="1" applyBorder="1"/>
    <xf numFmtId="37" fontId="2" fillId="0" borderId="6" xfId="3" applyBorder="1"/>
    <xf numFmtId="233" fontId="11" fillId="0" borderId="7" xfId="3" applyNumberFormat="1" applyFont="1" applyBorder="1"/>
    <xf numFmtId="37" fontId="13" fillId="0" borderId="0" xfId="3" applyFont="1"/>
    <xf numFmtId="37" fontId="2" fillId="0" borderId="0" xfId="3" applyFont="1"/>
    <xf numFmtId="166" fontId="2" fillId="0" borderId="0" xfId="1" applyNumberFormat="1" applyFont="1"/>
    <xf numFmtId="37" fontId="2" fillId="0" borderId="0" xfId="3" applyFont="1" applyAlignment="1">
      <alignment wrapText="1"/>
    </xf>
    <xf numFmtId="37" fontId="2" fillId="0" borderId="0" xfId="3" applyAlignment="1">
      <alignment wrapText="1"/>
    </xf>
    <xf numFmtId="194" fontId="2" fillId="0" borderId="0" xfId="3" applyNumberFormat="1"/>
    <xf numFmtId="166" fontId="15" fillId="0" borderId="0" xfId="1" applyNumberFormat="1" applyFont="1"/>
    <xf numFmtId="37" fontId="2" fillId="0" borderId="0" xfId="3" applyFont="1" applyBorder="1" applyAlignment="1">
      <alignment horizontal="left"/>
    </xf>
    <xf numFmtId="37" fontId="2" fillId="0" borderId="0" xfId="3" applyBorder="1"/>
    <xf numFmtId="166" fontId="15" fillId="0" borderId="0" xfId="1" applyNumberFormat="1" applyFont="1" applyBorder="1"/>
    <xf numFmtId="166" fontId="2" fillId="0" borderId="0" xfId="1" applyNumberFormat="1" applyFont="1" applyBorder="1"/>
    <xf numFmtId="37" fontId="11" fillId="0" borderId="0" xfId="3" applyFont="1" applyBorder="1"/>
    <xf numFmtId="167" fontId="11" fillId="0" borderId="0" xfId="2" applyNumberFormat="1" applyFont="1" applyBorder="1"/>
    <xf numFmtId="167" fontId="11" fillId="0" borderId="7" xfId="2" applyNumberFormat="1" applyFont="1" applyBorder="1"/>
    <xf numFmtId="37" fontId="2" fillId="0" borderId="0" xfId="3" applyFont="1" applyBorder="1"/>
    <xf numFmtId="167" fontId="15" fillId="0" borderId="0" xfId="2" applyNumberFormat="1" applyFont="1" applyBorder="1"/>
    <xf numFmtId="167" fontId="2" fillId="0" borderId="0" xfId="2" applyNumberFormat="1" applyFont="1" applyBorder="1"/>
    <xf numFmtId="37" fontId="2" fillId="0" borderId="0" xfId="3" applyBorder="1" applyAlignment="1">
      <alignment horizontal="center"/>
    </xf>
    <xf numFmtId="37" fontId="16" fillId="0" borderId="0" xfId="3" quotePrefix="1" applyFont="1"/>
    <xf numFmtId="194" fontId="2" fillId="0" borderId="0" xfId="3" applyNumberFormat="1" applyBorder="1"/>
    <xf numFmtId="167" fontId="2" fillId="0" borderId="0" xfId="2" applyNumberFormat="1" applyFont="1"/>
    <xf numFmtId="166" fontId="2" fillId="0" borderId="2" xfId="1" applyNumberFormat="1" applyFont="1" applyBorder="1"/>
    <xf numFmtId="194" fontId="2" fillId="0" borderId="2" xfId="3" applyNumberFormat="1" applyBorder="1"/>
    <xf numFmtId="37" fontId="2" fillId="0" borderId="8" xfId="3" applyBorder="1"/>
    <xf numFmtId="0" fontId="7" fillId="0" borderId="0" xfId="0" applyFont="1"/>
    <xf numFmtId="0" fontId="0" fillId="0" borderId="0" xfId="0" applyBorder="1" applyAlignment="1">
      <alignment horizontal="center"/>
    </xf>
    <xf numFmtId="167" fontId="1" fillId="0" borderId="2" xfId="2" applyNumberFormat="1" applyFont="1" applyBorder="1"/>
    <xf numFmtId="166" fontId="1" fillId="0" borderId="0" xfId="1" applyNumberFormat="1" applyFont="1" applyBorder="1"/>
    <xf numFmtId="166" fontId="1" fillId="0" borderId="9" xfId="1" applyNumberFormat="1" applyBorder="1"/>
    <xf numFmtId="167" fontId="1" fillId="0" borderId="0" xfId="2" applyNumberFormat="1" applyFont="1" applyBorder="1"/>
    <xf numFmtId="44" fontId="10" fillId="0" borderId="0" xfId="2" applyNumberFormat="1" applyFont="1" applyBorder="1"/>
    <xf numFmtId="44" fontId="1" fillId="0" borderId="0" xfId="2" applyNumberFormat="1" applyBorder="1"/>
    <xf numFmtId="44" fontId="0" fillId="0" borderId="0" xfId="0" applyNumberFormat="1" applyBorder="1"/>
    <xf numFmtId="44" fontId="1" fillId="0" borderId="0" xfId="1" applyNumberFormat="1" applyBorder="1"/>
    <xf numFmtId="166" fontId="10" fillId="0" borderId="0" xfId="1" applyNumberFormat="1" applyFont="1" applyBorder="1"/>
    <xf numFmtId="44" fontId="10" fillId="0" borderId="0" xfId="1" applyNumberFormat="1" applyFont="1" applyBorder="1"/>
    <xf numFmtId="167" fontId="0" fillId="0" borderId="0" xfId="0" applyNumberFormat="1" applyBorder="1"/>
    <xf numFmtId="167" fontId="1" fillId="0" borderId="0" xfId="1" applyNumberFormat="1" applyBorder="1"/>
    <xf numFmtId="166" fontId="9" fillId="0" borderId="0" xfId="0" applyNumberFormat="1" applyFont="1" applyBorder="1"/>
    <xf numFmtId="0" fontId="17" fillId="0" borderId="0" xfId="0" applyFont="1" applyAlignment="1">
      <alignment horizontal="centerContinuous"/>
    </xf>
    <xf numFmtId="0" fontId="17" fillId="0" borderId="0" xfId="0" quotePrefix="1" applyFont="1" applyAlignment="1">
      <alignment horizontal="centerContinuous"/>
    </xf>
    <xf numFmtId="44" fontId="1" fillId="0" borderId="0" xfId="2" applyNumberFormat="1"/>
    <xf numFmtId="44" fontId="0" fillId="0" borderId="0" xfId="0" applyNumberFormat="1"/>
    <xf numFmtId="44" fontId="1" fillId="0" borderId="0" xfId="1" applyNumberFormat="1"/>
    <xf numFmtId="44" fontId="1" fillId="0" borderId="2" xfId="1" applyNumberFormat="1" applyBorder="1"/>
    <xf numFmtId="44" fontId="0" fillId="0" borderId="2" xfId="0" applyNumberFormat="1" applyBorder="1"/>
    <xf numFmtId="167" fontId="6" fillId="0" borderId="1" xfId="2" applyNumberFormat="1" applyFont="1" applyBorder="1"/>
    <xf numFmtId="0" fontId="9" fillId="0" borderId="0" xfId="0" applyFont="1" applyAlignment="1">
      <alignment horizontal="centerContinuous"/>
    </xf>
    <xf numFmtId="0" fontId="9" fillId="0" borderId="3" xfId="0" applyFont="1" applyBorder="1"/>
    <xf numFmtId="167" fontId="9" fillId="0" borderId="4" xfId="2" applyNumberFormat="1" applyFont="1" applyBorder="1"/>
    <xf numFmtId="0" fontId="9" fillId="0" borderId="1" xfId="0" applyFont="1" applyBorder="1"/>
    <xf numFmtId="167" fontId="9" fillId="0" borderId="4" xfId="0" applyNumberFormat="1" applyFont="1" applyBorder="1"/>
    <xf numFmtId="49" fontId="0" fillId="0" borderId="0" xfId="0" applyNumberFormat="1"/>
    <xf numFmtId="37" fontId="2" fillId="0" borderId="10" xfId="3" applyFont="1" applyBorder="1"/>
    <xf numFmtId="167" fontId="2" fillId="0" borderId="11" xfId="2" applyNumberFormat="1" applyFont="1" applyBorder="1" applyAlignment="1">
      <alignment horizontal="center"/>
    </xf>
    <xf numFmtId="37" fontId="2" fillId="0" borderId="12" xfId="3" applyFont="1" applyBorder="1"/>
    <xf numFmtId="166" fontId="2" fillId="0" borderId="13" xfId="1" applyNumberFormat="1" applyFont="1" applyBorder="1" applyAlignment="1">
      <alignment horizontal="center"/>
    </xf>
    <xf numFmtId="167" fontId="2" fillId="0" borderId="13" xfId="2" applyNumberFormat="1" applyFont="1" applyBorder="1" applyAlignment="1">
      <alignment horizontal="center"/>
    </xf>
    <xf numFmtId="37" fontId="2" fillId="0" borderId="12" xfId="3" applyBorder="1"/>
    <xf numFmtId="37" fontId="2" fillId="0" borderId="14" xfId="3" applyFont="1" applyBorder="1"/>
    <xf numFmtId="167" fontId="2" fillId="0" borderId="8" xfId="2" applyNumberFormat="1" applyFont="1" applyBorder="1"/>
    <xf numFmtId="194" fontId="2" fillId="0" borderId="0" xfId="3" applyNumberFormat="1" applyFont="1" applyAlignment="1">
      <alignment horizontal="left"/>
    </xf>
    <xf numFmtId="37" fontId="14" fillId="0" borderId="0" xfId="3" applyFont="1"/>
    <xf numFmtId="194" fontId="11" fillId="0" borderId="0" xfId="3" applyNumberFormat="1" applyFont="1"/>
    <xf numFmtId="194" fontId="11" fillId="0" borderId="2" xfId="3" applyNumberFormat="1" applyFont="1" applyBorder="1"/>
    <xf numFmtId="166" fontId="2" fillId="0" borderId="0" xfId="1" applyNumberFormat="1" applyFont="1" applyAlignment="1">
      <alignment horizontal="center"/>
    </xf>
    <xf numFmtId="167" fontId="6" fillId="0" borderId="9" xfId="2" applyNumberFormat="1" applyFont="1" applyBorder="1"/>
    <xf numFmtId="167" fontId="11" fillId="0" borderId="9" xfId="2" applyNumberFormat="1" applyFont="1" applyBorder="1"/>
    <xf numFmtId="167" fontId="11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Normal_TW99-2CE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MKTANALY/00Plan/TI_Overru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G11"/>
  <sheetViews>
    <sheetView topLeftCell="A59" workbookViewId="0">
      <selection activeCell="G48" sqref="G48"/>
    </sheetView>
  </sheetViews>
  <sheetFormatPr defaultRowHeight="13.2"/>
  <cols>
    <col min="7" max="7" width="24.109375" customWidth="1"/>
  </cols>
  <sheetData>
    <row r="9" spans="3:7" ht="22.8">
      <c r="C9" s="78" t="s">
        <v>0</v>
      </c>
      <c r="D9" s="78"/>
      <c r="E9" s="78"/>
      <c r="F9" s="78"/>
      <c r="G9" s="78"/>
    </row>
    <row r="10" spans="3:7" ht="22.8">
      <c r="C10" s="78" t="s">
        <v>1</v>
      </c>
      <c r="D10" s="78"/>
      <c r="E10" s="78"/>
      <c r="F10" s="78"/>
      <c r="G10" s="78"/>
    </row>
    <row r="11" spans="3:7" ht="22.8">
      <c r="C11" s="79" t="s">
        <v>2</v>
      </c>
      <c r="D11" s="78"/>
      <c r="E11" s="78"/>
      <c r="F11" s="78"/>
      <c r="G11" s="78"/>
    </row>
  </sheetData>
  <pageMargins left="1.26" right="0.75" top="1.62" bottom="1" header="0.5" footer="0.5"/>
  <pageSetup orientation="landscape" r:id="rId1"/>
  <headerFooter alignWithMargins="0">
    <oddHeader>&amp;A</oddHeader>
    <oddFooter>&amp;C&amp;F&amp;Rpage 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9"/>
  <sheetViews>
    <sheetView topLeftCell="A9" zoomScale="65" workbookViewId="0">
      <selection activeCell="G48" sqref="G48"/>
    </sheetView>
  </sheetViews>
  <sheetFormatPr defaultColWidth="9.109375" defaultRowHeight="15"/>
  <cols>
    <col min="1" max="1" width="3.5546875" style="27" customWidth="1"/>
    <col min="2" max="2" width="4.6640625" style="27" customWidth="1"/>
    <col min="3" max="3" width="8.109375" style="27" customWidth="1"/>
    <col min="4" max="4" width="36" style="27" customWidth="1"/>
    <col min="5" max="5" width="11.6640625" style="27" customWidth="1"/>
    <col min="6" max="6" width="4.44140625" style="27" customWidth="1"/>
    <col min="7" max="7" width="87.33203125" style="27" customWidth="1"/>
    <col min="8" max="16384" width="9.109375" style="27"/>
  </cols>
  <sheetData>
    <row r="1" spans="2:8" ht="21">
      <c r="C1" s="28" t="s">
        <v>0</v>
      </c>
      <c r="D1" s="29"/>
      <c r="E1" s="29"/>
      <c r="G1" s="30"/>
    </row>
    <row r="2" spans="2:8" ht="21">
      <c r="C2" s="28" t="s">
        <v>3</v>
      </c>
      <c r="D2" s="29"/>
      <c r="E2" s="29"/>
    </row>
    <row r="3" spans="2:8" ht="21">
      <c r="C3" s="28" t="s">
        <v>4</v>
      </c>
      <c r="D3" s="29"/>
      <c r="E3" s="29"/>
    </row>
    <row r="4" spans="2:8" ht="21">
      <c r="C4" s="28" t="s">
        <v>5</v>
      </c>
      <c r="D4" s="29"/>
      <c r="E4" s="29"/>
    </row>
    <row r="5" spans="2:8" ht="16.5" customHeight="1">
      <c r="C5" s="28"/>
      <c r="D5" s="29"/>
      <c r="E5" s="29"/>
    </row>
    <row r="6" spans="2:8" ht="23.25" customHeight="1">
      <c r="C6" s="28"/>
      <c r="D6" s="29"/>
      <c r="E6" s="29"/>
      <c r="F6" s="31"/>
    </row>
    <row r="7" spans="2:8" ht="15.6">
      <c r="B7" s="32" t="s">
        <v>6</v>
      </c>
      <c r="C7" s="33"/>
      <c r="D7" s="33"/>
      <c r="E7" s="17" t="s">
        <v>7</v>
      </c>
    </row>
    <row r="8" spans="2:8" ht="18.75" customHeight="1" thickBot="1">
      <c r="B8" s="34"/>
      <c r="E8" s="35"/>
    </row>
    <row r="9" spans="2:8" ht="17.25" customHeight="1" thickBot="1">
      <c r="C9" s="36" t="s">
        <v>8</v>
      </c>
      <c r="D9" s="37"/>
      <c r="E9" s="38">
        <v>457.6</v>
      </c>
    </row>
    <row r="10" spans="2:8" ht="6" customHeight="1"/>
    <row r="11" spans="2:8" ht="21">
      <c r="B11" s="39" t="s">
        <v>9</v>
      </c>
    </row>
    <row r="12" spans="2:8" ht="30">
      <c r="B12" s="40" t="s">
        <v>10</v>
      </c>
      <c r="E12" s="41">
        <v>-0.1</v>
      </c>
      <c r="G12" s="42" t="s">
        <v>11</v>
      </c>
    </row>
    <row r="13" spans="2:8" ht="12" customHeight="1">
      <c r="G13" s="43"/>
    </row>
    <row r="14" spans="2:8" ht="28.5" customHeight="1">
      <c r="B14" s="40" t="s">
        <v>12</v>
      </c>
      <c r="E14" s="44">
        <v>-4.5</v>
      </c>
      <c r="G14" s="42" t="s">
        <v>13</v>
      </c>
      <c r="H14" s="40"/>
    </row>
    <row r="15" spans="2:8" ht="12" customHeight="1">
      <c r="G15" s="43"/>
    </row>
    <row r="16" spans="2:8" ht="15" customHeight="1">
      <c r="B16" s="40" t="s">
        <v>14</v>
      </c>
      <c r="E16" s="44">
        <v>-0.7</v>
      </c>
      <c r="G16" s="42" t="s">
        <v>15</v>
      </c>
    </row>
    <row r="17" spans="2:7" ht="6" customHeight="1">
      <c r="G17" s="43"/>
    </row>
    <row r="18" spans="2:7" ht="21.75" customHeight="1">
      <c r="B18" s="40" t="s">
        <v>16</v>
      </c>
      <c r="E18" s="44">
        <v>0.6</v>
      </c>
      <c r="G18" s="42" t="s">
        <v>17</v>
      </c>
    </row>
    <row r="19" spans="2:7" ht="9" customHeight="1">
      <c r="G19" s="43"/>
    </row>
    <row r="20" spans="2:7" ht="31.8">
      <c r="B20" s="40" t="s">
        <v>18</v>
      </c>
      <c r="E20" s="45">
        <v>-3</v>
      </c>
      <c r="G20" s="42" t="s">
        <v>19</v>
      </c>
    </row>
    <row r="21" spans="2:7" ht="15.75" customHeight="1"/>
    <row r="22" spans="2:7" ht="13.5" customHeight="1">
      <c r="B22" s="35" t="s">
        <v>20</v>
      </c>
      <c r="C22" s="40"/>
      <c r="E22" s="44">
        <f>SUM(E12:E20)</f>
        <v>-7.7</v>
      </c>
      <c r="G22" s="43"/>
    </row>
    <row r="23" spans="2:7" ht="8.25" customHeight="1">
      <c r="G23" s="43"/>
    </row>
    <row r="24" spans="2:7" ht="16.8">
      <c r="B24" s="46" t="s">
        <v>21</v>
      </c>
      <c r="C24" s="47"/>
      <c r="D24" s="47"/>
      <c r="E24" s="48">
        <v>-0.2</v>
      </c>
      <c r="G24" s="42" t="s">
        <v>22</v>
      </c>
    </row>
    <row r="25" spans="2:7" ht="6.75" customHeight="1">
      <c r="B25" s="47"/>
      <c r="C25" s="47"/>
      <c r="D25" s="47"/>
      <c r="E25" s="47"/>
      <c r="G25" s="43"/>
    </row>
    <row r="26" spans="2:7" hidden="1">
      <c r="B26" s="47"/>
      <c r="C26" s="47"/>
      <c r="D26" s="47"/>
      <c r="E26" s="49"/>
    </row>
    <row r="27" spans="2:7" ht="6" hidden="1" customHeight="1">
      <c r="B27" s="47"/>
      <c r="C27" s="47"/>
      <c r="D27" s="47"/>
      <c r="E27" s="47"/>
    </row>
    <row r="28" spans="2:7" ht="15.6">
      <c r="B28" s="35" t="s">
        <v>23</v>
      </c>
      <c r="C28" s="50"/>
      <c r="D28" s="50"/>
      <c r="E28" s="51">
        <f>+E24+E22</f>
        <v>-7.9</v>
      </c>
    </row>
    <row r="29" spans="2:7" ht="12.75" customHeight="1" thickBot="1">
      <c r="B29" s="47"/>
      <c r="C29" s="47"/>
      <c r="D29" s="47"/>
      <c r="E29" s="47"/>
      <c r="F29" s="18"/>
    </row>
    <row r="30" spans="2:7" ht="16.2" thickBot="1">
      <c r="B30" s="47"/>
      <c r="C30" s="36" t="s">
        <v>24</v>
      </c>
      <c r="D30" s="37"/>
      <c r="E30" s="52">
        <f>+E9+E28</f>
        <v>449.70000000000005</v>
      </c>
    </row>
    <row r="31" spans="2:7" ht="24" customHeight="1">
      <c r="B31" s="47"/>
      <c r="C31" s="53" t="s">
        <v>25</v>
      </c>
      <c r="D31" s="47"/>
      <c r="E31" s="54">
        <v>1.5</v>
      </c>
    </row>
    <row r="32" spans="2:7" ht="16.5" customHeight="1">
      <c r="B32" s="47"/>
      <c r="C32" s="53" t="s">
        <v>26</v>
      </c>
      <c r="D32" s="47"/>
      <c r="E32" s="55">
        <f>+E30-E31</f>
        <v>448.20000000000005</v>
      </c>
    </row>
    <row r="33" spans="2:7" ht="42.75" customHeight="1">
      <c r="B33" s="47"/>
      <c r="C33" s="47"/>
      <c r="D33" s="47"/>
      <c r="E33" s="47"/>
      <c r="F33" s="47"/>
      <c r="G33" s="47"/>
    </row>
    <row r="34" spans="2:7">
      <c r="C34" s="47"/>
      <c r="D34" s="92" t="s">
        <v>20</v>
      </c>
      <c r="E34" s="93">
        <f>+E22</f>
        <v>-7.7</v>
      </c>
      <c r="F34" s="47"/>
      <c r="G34" s="47"/>
    </row>
    <row r="35" spans="2:7" ht="12.75" customHeight="1">
      <c r="B35" s="56"/>
      <c r="C35" s="56"/>
      <c r="D35" s="94" t="s">
        <v>27</v>
      </c>
      <c r="E35" s="95">
        <v>1.3</v>
      </c>
      <c r="F35" s="47"/>
      <c r="G35" s="47"/>
    </row>
    <row r="36" spans="2:7" ht="15.6">
      <c r="B36" s="56"/>
      <c r="C36" s="50"/>
      <c r="D36" s="94" t="s">
        <v>28</v>
      </c>
      <c r="E36" s="96">
        <v>1.7</v>
      </c>
      <c r="F36" s="47"/>
      <c r="G36" s="47"/>
    </row>
    <row r="37" spans="2:7" ht="6.75" customHeight="1">
      <c r="B37" s="47"/>
      <c r="C37" s="47"/>
      <c r="D37" s="97"/>
      <c r="E37" s="62"/>
      <c r="F37" s="47"/>
      <c r="G37" s="47"/>
    </row>
    <row r="38" spans="2:7">
      <c r="B38" s="57"/>
      <c r="C38" s="47"/>
      <c r="D38" s="98" t="s">
        <v>29</v>
      </c>
      <c r="E38" s="99">
        <f>SUM(E34:E37)</f>
        <v>-4.7</v>
      </c>
      <c r="F38" s="47"/>
      <c r="G38" s="47"/>
    </row>
    <row r="39" spans="2:7">
      <c r="B39" s="53"/>
      <c r="C39" s="47"/>
      <c r="D39" s="47"/>
      <c r="E39" s="55"/>
      <c r="F39" s="47"/>
      <c r="G39" s="53"/>
    </row>
    <row r="40" spans="2:7" ht="8.25" customHeight="1">
      <c r="B40" s="47"/>
      <c r="C40" s="47"/>
      <c r="D40" s="47"/>
      <c r="E40" s="47"/>
      <c r="F40" s="47"/>
      <c r="G40" s="47"/>
    </row>
    <row r="41" spans="2:7">
      <c r="B41" s="53"/>
      <c r="C41" s="47"/>
      <c r="D41" s="47"/>
      <c r="E41" s="58"/>
      <c r="F41" s="47"/>
      <c r="G41" s="53"/>
    </row>
    <row r="42" spans="2:7" ht="8.25" customHeight="1">
      <c r="B42" s="47"/>
      <c r="C42" s="47"/>
      <c r="D42" s="47"/>
      <c r="E42" s="47"/>
      <c r="F42" s="47"/>
      <c r="G42" s="47"/>
    </row>
    <row r="43" spans="2:7">
      <c r="B43" s="53"/>
      <c r="C43" s="47"/>
      <c r="D43" s="47"/>
      <c r="E43" s="58"/>
      <c r="F43" s="47"/>
      <c r="G43" s="53"/>
    </row>
    <row r="44" spans="2:7" ht="9" customHeight="1">
      <c r="B44" s="47"/>
      <c r="C44" s="47"/>
      <c r="D44" s="47"/>
      <c r="E44" s="47"/>
      <c r="F44" s="47"/>
      <c r="G44" s="47"/>
    </row>
    <row r="45" spans="2:7">
      <c r="B45" s="53"/>
      <c r="C45" s="47"/>
      <c r="D45" s="47"/>
      <c r="E45" s="58"/>
      <c r="F45" s="47"/>
      <c r="G45" s="53"/>
    </row>
    <row r="46" spans="2:7" ht="8.25" customHeight="1">
      <c r="B46" s="47"/>
      <c r="C46" s="47"/>
      <c r="D46" s="47"/>
      <c r="E46" s="47"/>
      <c r="F46" s="47"/>
      <c r="G46" s="47"/>
    </row>
    <row r="47" spans="2:7" ht="16.8">
      <c r="B47" s="53"/>
      <c r="C47" s="47"/>
      <c r="D47" s="47"/>
      <c r="E47" s="48"/>
      <c r="F47" s="47"/>
      <c r="G47" s="53"/>
    </row>
    <row r="48" spans="2:7" ht="8.25" customHeight="1">
      <c r="B48" s="47"/>
      <c r="C48" s="47"/>
      <c r="D48" s="47"/>
      <c r="E48" s="47"/>
      <c r="F48" s="47"/>
      <c r="G48" s="47"/>
    </row>
    <row r="49" spans="2:7" ht="15.6">
      <c r="B49" s="50"/>
      <c r="C49" s="53"/>
      <c r="D49" s="47"/>
      <c r="E49" s="58"/>
      <c r="F49" s="47"/>
      <c r="G49" s="47"/>
    </row>
    <row r="50" spans="2:7" ht="9" customHeight="1">
      <c r="B50" s="47"/>
      <c r="C50" s="47"/>
      <c r="D50" s="47"/>
      <c r="E50" s="47"/>
      <c r="F50" s="47"/>
      <c r="G50" s="47"/>
    </row>
    <row r="51" spans="2:7" ht="16.8">
      <c r="B51" s="46"/>
      <c r="C51" s="47"/>
      <c r="D51" s="47"/>
      <c r="E51" s="48"/>
      <c r="F51" s="47"/>
      <c r="G51" s="53"/>
    </row>
    <row r="52" spans="2:7" ht="15.6">
      <c r="B52" s="50"/>
      <c r="C52" s="47"/>
      <c r="D52" s="47"/>
      <c r="E52" s="51"/>
      <c r="F52" s="47"/>
      <c r="G52" s="47"/>
    </row>
    <row r="53" spans="2:7" ht="6.75" customHeight="1">
      <c r="B53" s="47"/>
      <c r="C53" s="47"/>
      <c r="D53" s="47"/>
      <c r="E53" s="55"/>
      <c r="F53" s="47"/>
      <c r="G53" s="47"/>
    </row>
    <row r="54" spans="2:7" ht="15.6">
      <c r="B54" s="47"/>
      <c r="C54" s="50"/>
      <c r="D54" s="47"/>
      <c r="E54" s="51"/>
      <c r="F54" s="47"/>
      <c r="G54" s="47"/>
    </row>
    <row r="55" spans="2:7" ht="16.8">
      <c r="B55" s="47"/>
      <c r="C55" s="53"/>
      <c r="D55" s="47"/>
      <c r="E55" s="54"/>
      <c r="F55" s="47"/>
      <c r="G55" s="47"/>
    </row>
    <row r="56" spans="2:7" ht="16.5" customHeight="1">
      <c r="B56" s="47"/>
      <c r="C56" s="53"/>
      <c r="D56" s="47"/>
      <c r="E56" s="55"/>
      <c r="F56" s="47"/>
      <c r="G56" s="47"/>
    </row>
    <row r="57" spans="2:7">
      <c r="B57" s="47"/>
      <c r="C57" s="47"/>
      <c r="D57" s="47"/>
      <c r="E57" s="49"/>
      <c r="F57" s="47"/>
      <c r="G57" s="47"/>
    </row>
    <row r="58" spans="2:7">
      <c r="C58" s="47"/>
      <c r="D58" s="47"/>
      <c r="E58" s="47"/>
    </row>
    <row r="59" spans="2:7" ht="15.6">
      <c r="B59" s="35"/>
      <c r="C59" s="50"/>
      <c r="D59" s="50"/>
      <c r="E59" s="51"/>
    </row>
  </sheetData>
  <pageMargins left="0.22" right="0.23" top="0.28000000000000003" bottom="0.43" header="0.18" footer="0.19"/>
  <pageSetup scale="88" orientation="landscape" horizontalDpi="300" verticalDpi="300" r:id="rId1"/>
  <headerFooter alignWithMargins="0">
    <oddFooter>&amp;L&amp;D
&amp;F&amp;Rpage 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5"/>
  <sheetViews>
    <sheetView topLeftCell="A5" zoomScale="65" workbookViewId="0">
      <selection activeCell="G48" sqref="G48"/>
    </sheetView>
  </sheetViews>
  <sheetFormatPr defaultColWidth="9.109375" defaultRowHeight="15"/>
  <cols>
    <col min="1" max="1" width="3.5546875" style="27" customWidth="1"/>
    <col min="2" max="2" width="4.6640625" style="27" customWidth="1"/>
    <col min="3" max="3" width="8.109375" style="27" customWidth="1"/>
    <col min="4" max="4" width="27.6640625" style="27" customWidth="1"/>
    <col min="5" max="5" width="11.6640625" style="27" customWidth="1"/>
    <col min="6" max="6" width="3.109375" style="27" customWidth="1"/>
    <col min="7" max="7" width="101.109375" style="27" customWidth="1"/>
    <col min="8" max="16384" width="9.109375" style="27"/>
  </cols>
  <sheetData>
    <row r="1" spans="2:7" ht="21">
      <c r="C1" s="28" t="s">
        <v>0</v>
      </c>
      <c r="D1" s="29"/>
      <c r="E1" s="29"/>
      <c r="G1" s="30"/>
    </row>
    <row r="2" spans="2:7" ht="21">
      <c r="C2" s="28" t="s">
        <v>3</v>
      </c>
      <c r="D2" s="29"/>
      <c r="E2" s="29"/>
    </row>
    <row r="3" spans="2:7" ht="21">
      <c r="C3" s="28" t="s">
        <v>30</v>
      </c>
      <c r="D3" s="29"/>
      <c r="E3" s="29"/>
    </row>
    <row r="4" spans="2:7" ht="21">
      <c r="C4" s="28" t="s">
        <v>31</v>
      </c>
      <c r="D4" s="29"/>
      <c r="E4" s="29"/>
    </row>
    <row r="5" spans="2:7" ht="16.5" customHeight="1">
      <c r="C5" s="28"/>
      <c r="D5" s="29"/>
      <c r="E5" s="29"/>
    </row>
    <row r="6" spans="2:7" ht="26.25" customHeight="1"/>
    <row r="7" spans="2:7" ht="15.6">
      <c r="B7" s="32" t="s">
        <v>32</v>
      </c>
      <c r="C7" s="33"/>
      <c r="D7" s="33"/>
      <c r="E7" s="17" t="s">
        <v>7</v>
      </c>
    </row>
    <row r="8" spans="2:7" ht="17.25" customHeight="1" thickBot="1">
      <c r="B8" s="56"/>
      <c r="C8" s="56"/>
      <c r="E8" s="18"/>
    </row>
    <row r="9" spans="2:7" ht="16.2" thickBot="1">
      <c r="B9" s="56"/>
      <c r="C9" s="36" t="s">
        <v>33</v>
      </c>
      <c r="D9" s="37"/>
      <c r="E9" s="38">
        <v>447.3</v>
      </c>
    </row>
    <row r="10" spans="2:7" ht="20.25" customHeight="1"/>
    <row r="11" spans="2:7" ht="21">
      <c r="B11" s="39" t="s">
        <v>9</v>
      </c>
    </row>
    <row r="12" spans="2:7">
      <c r="B12" s="40" t="s">
        <v>10</v>
      </c>
      <c r="E12" s="59">
        <v>0.2</v>
      </c>
      <c r="G12" s="40" t="s">
        <v>34</v>
      </c>
    </row>
    <row r="13" spans="2:7" ht="8.25" customHeight="1"/>
    <row r="14" spans="2:7">
      <c r="B14" s="40" t="s">
        <v>12</v>
      </c>
      <c r="E14" s="44">
        <v>1.9</v>
      </c>
      <c r="G14" s="40" t="s">
        <v>35</v>
      </c>
    </row>
    <row r="15" spans="2:7" ht="8.25" customHeight="1"/>
    <row r="16" spans="2:7">
      <c r="B16" s="40" t="s">
        <v>14</v>
      </c>
      <c r="E16" s="44">
        <v>-0.5</v>
      </c>
      <c r="G16" s="40" t="s">
        <v>36</v>
      </c>
    </row>
    <row r="17" spans="2:7" ht="9" customHeight="1"/>
    <row r="18" spans="2:7">
      <c r="B18" s="40" t="s">
        <v>16</v>
      </c>
      <c r="E18" s="44">
        <v>0.5</v>
      </c>
      <c r="G18" s="40" t="s">
        <v>37</v>
      </c>
    </row>
    <row r="19" spans="2:7" ht="8.25" customHeight="1"/>
    <row r="20" spans="2:7" ht="16.8">
      <c r="B20" s="40" t="s">
        <v>18</v>
      </c>
      <c r="E20" s="45">
        <v>0.1</v>
      </c>
      <c r="G20" s="40" t="s">
        <v>38</v>
      </c>
    </row>
    <row r="21" spans="2:7" ht="8.25" customHeight="1"/>
    <row r="22" spans="2:7" ht="15.6">
      <c r="B22" s="35" t="s">
        <v>20</v>
      </c>
      <c r="C22" s="40"/>
      <c r="E22" s="44">
        <f>SUM(E12:E20)</f>
        <v>2.2000000000000002</v>
      </c>
    </row>
    <row r="23" spans="2:7" ht="9" customHeight="1"/>
    <row r="24" spans="2:7" ht="16.8">
      <c r="B24" s="46" t="s">
        <v>21</v>
      </c>
      <c r="C24" s="47"/>
      <c r="D24" s="47"/>
      <c r="E24" s="48">
        <v>0.2</v>
      </c>
      <c r="G24" s="40" t="s">
        <v>22</v>
      </c>
    </row>
    <row r="25" spans="2:7" ht="28.5" customHeight="1">
      <c r="B25" s="35" t="s">
        <v>23</v>
      </c>
      <c r="C25" s="47"/>
      <c r="D25" s="47"/>
      <c r="E25" s="51">
        <f>+E24+E22</f>
        <v>2.4000000000000004</v>
      </c>
    </row>
    <row r="26" spans="2:7" ht="21" customHeight="1" thickBot="1">
      <c r="B26" s="47"/>
      <c r="C26" s="47"/>
      <c r="D26" s="47"/>
      <c r="E26" s="55"/>
    </row>
    <row r="27" spans="2:7" ht="19.5" customHeight="1" thickBot="1">
      <c r="B27" s="47"/>
      <c r="C27" s="36" t="s">
        <v>39</v>
      </c>
      <c r="D27" s="37"/>
      <c r="E27" s="52">
        <f>+E9+E25</f>
        <v>449.7</v>
      </c>
    </row>
    <row r="28" spans="2:7" ht="16.8">
      <c r="B28" s="47"/>
      <c r="C28" s="53" t="s">
        <v>25</v>
      </c>
      <c r="D28" s="47"/>
      <c r="E28" s="54">
        <v>1.5</v>
      </c>
    </row>
    <row r="29" spans="2:7" ht="16.5" customHeight="1">
      <c r="B29" s="47"/>
      <c r="C29" s="53" t="s">
        <v>40</v>
      </c>
      <c r="D29" s="47"/>
      <c r="E29" s="55">
        <f>+E27-E28</f>
        <v>448.2</v>
      </c>
    </row>
    <row r="30" spans="2:7">
      <c r="B30" s="47"/>
      <c r="C30" s="47"/>
      <c r="D30" s="47"/>
      <c r="E30" s="49"/>
    </row>
    <row r="31" spans="2:7">
      <c r="C31" s="47"/>
      <c r="D31" s="47"/>
      <c r="E31" s="47"/>
    </row>
    <row r="32" spans="2:7" ht="15.6">
      <c r="B32" s="35"/>
      <c r="C32" s="50"/>
      <c r="D32" s="50"/>
      <c r="E32" s="51"/>
    </row>
    <row r="35" spans="2:2">
      <c r="B35" s="57"/>
    </row>
  </sheetData>
  <pageMargins left="0.22" right="0.23" top="0.28000000000000003" bottom="0.43" header="0.18" footer="0.19"/>
  <pageSetup scale="85" orientation="landscape" horizontalDpi="300" verticalDpi="300" r:id="rId1"/>
  <headerFooter alignWithMargins="0">
    <oddFooter>&amp;L&amp;D
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64"/>
  <sheetViews>
    <sheetView topLeftCell="A36" zoomScale="65" workbookViewId="0">
      <selection activeCell="G48" sqref="G48"/>
    </sheetView>
  </sheetViews>
  <sheetFormatPr defaultColWidth="9.109375" defaultRowHeight="15"/>
  <cols>
    <col min="1" max="1" width="3.5546875" style="27" customWidth="1"/>
    <col min="2" max="2" width="4.6640625" style="27" customWidth="1"/>
    <col min="3" max="3" width="8.109375" style="27" customWidth="1"/>
    <col min="4" max="4" width="33" style="27" customWidth="1"/>
    <col min="5" max="5" width="11.6640625" style="27" customWidth="1"/>
    <col min="6" max="6" width="8.5546875" style="27" customWidth="1"/>
    <col min="7" max="7" width="71.109375" style="27" customWidth="1"/>
    <col min="8" max="16384" width="9.109375" style="27"/>
  </cols>
  <sheetData>
    <row r="1" spans="2:7" ht="21">
      <c r="C1" s="28" t="s">
        <v>0</v>
      </c>
      <c r="D1" s="29"/>
      <c r="E1" s="29"/>
      <c r="G1" s="30"/>
    </row>
    <row r="2" spans="2:7" ht="21">
      <c r="C2" s="28" t="s">
        <v>3</v>
      </c>
      <c r="D2" s="29"/>
      <c r="E2" s="29"/>
    </row>
    <row r="3" spans="2:7" ht="21">
      <c r="C3" s="28" t="s">
        <v>41</v>
      </c>
      <c r="D3" s="29"/>
      <c r="E3" s="29"/>
    </row>
    <row r="4" spans="2:7" ht="21">
      <c r="C4" s="28" t="s">
        <v>31</v>
      </c>
      <c r="D4" s="29"/>
      <c r="E4" s="29"/>
    </row>
    <row r="5" spans="2:7" ht="16.5" customHeight="1">
      <c r="C5" s="28"/>
      <c r="D5" s="29"/>
      <c r="E5" s="29"/>
    </row>
    <row r="6" spans="2:7" ht="7.5" customHeight="1"/>
    <row r="7" spans="2:7" ht="15.6">
      <c r="B7" s="32" t="s">
        <v>42</v>
      </c>
      <c r="C7" s="33"/>
      <c r="D7" s="33"/>
      <c r="E7" s="17" t="s">
        <v>7</v>
      </c>
    </row>
    <row r="8" spans="2:7" ht="17.25" customHeight="1" thickBot="1">
      <c r="B8" s="56"/>
      <c r="C8" s="56"/>
      <c r="E8" s="18"/>
    </row>
    <row r="9" spans="2:7" ht="16.2" thickBot="1">
      <c r="B9" s="56"/>
      <c r="C9" s="36" t="s">
        <v>39</v>
      </c>
      <c r="D9" s="37"/>
      <c r="E9" s="52">
        <v>449.7</v>
      </c>
    </row>
    <row r="10" spans="2:7" ht="11.25" customHeight="1">
      <c r="E10" s="44"/>
    </row>
    <row r="11" spans="2:7" ht="7.5" customHeight="1">
      <c r="B11" s="39"/>
    </row>
    <row r="12" spans="2:7" ht="30">
      <c r="B12" s="40" t="s">
        <v>10</v>
      </c>
      <c r="D12" s="40" t="s">
        <v>43</v>
      </c>
      <c r="E12" s="59">
        <v>-16.7</v>
      </c>
      <c r="G12" s="42" t="s">
        <v>44</v>
      </c>
    </row>
    <row r="13" spans="2:7" ht="30">
      <c r="B13" s="40"/>
      <c r="D13" s="40" t="s">
        <v>45</v>
      </c>
      <c r="E13" s="41">
        <v>-4.4000000000000004</v>
      </c>
      <c r="G13" s="42" t="s">
        <v>46</v>
      </c>
    </row>
    <row r="14" spans="2:7">
      <c r="B14" s="40"/>
      <c r="D14" s="40" t="s">
        <v>47</v>
      </c>
      <c r="E14" s="41">
        <v>16.5</v>
      </c>
      <c r="G14" s="40"/>
    </row>
    <row r="15" spans="2:7">
      <c r="B15" s="40"/>
      <c r="D15" s="40" t="s">
        <v>48</v>
      </c>
      <c r="E15" s="41">
        <v>-1.5</v>
      </c>
      <c r="G15" s="40"/>
    </row>
    <row r="16" spans="2:7">
      <c r="B16" s="40"/>
      <c r="D16" s="40" t="s">
        <v>49</v>
      </c>
      <c r="E16" s="41">
        <v>3.4</v>
      </c>
      <c r="G16" s="40"/>
    </row>
    <row r="17" spans="2:11">
      <c r="B17" s="40"/>
      <c r="D17" s="40"/>
      <c r="F17" s="104">
        <f>SUM(E12:E16)</f>
        <v>-2.7000000000000015</v>
      </c>
    </row>
    <row r="18" spans="2:11" ht="8.25" customHeight="1"/>
    <row r="19" spans="2:11">
      <c r="B19" s="40" t="s">
        <v>12</v>
      </c>
      <c r="E19" s="44">
        <v>-21.5</v>
      </c>
      <c r="G19" s="40" t="s">
        <v>50</v>
      </c>
    </row>
    <row r="20" spans="2:11" ht="8.25" customHeight="1"/>
    <row r="21" spans="2:11">
      <c r="B21" s="40" t="s">
        <v>14</v>
      </c>
      <c r="E21" s="44">
        <v>-0.4</v>
      </c>
      <c r="G21" s="40" t="s">
        <v>36</v>
      </c>
    </row>
    <row r="22" spans="2:11" ht="9" customHeight="1"/>
    <row r="23" spans="2:11" ht="18.75" customHeight="1">
      <c r="B23" s="40" t="s">
        <v>16</v>
      </c>
      <c r="E23" s="44">
        <v>-1</v>
      </c>
      <c r="G23" s="40" t="s">
        <v>51</v>
      </c>
    </row>
    <row r="24" spans="2:11" ht="4.5" customHeight="1"/>
    <row r="25" spans="2:11" ht="19.5" customHeight="1">
      <c r="B25" s="40" t="s">
        <v>52</v>
      </c>
      <c r="E25" s="44">
        <v>0.2</v>
      </c>
    </row>
    <row r="26" spans="2:11" ht="5.25" customHeight="1">
      <c r="B26" s="40"/>
      <c r="E26" s="60"/>
    </row>
    <row r="27" spans="2:11">
      <c r="B27" s="40"/>
      <c r="C27" s="40" t="s">
        <v>53</v>
      </c>
      <c r="E27" s="49">
        <f>SUM(E12:E26)</f>
        <v>-25.400000000000002</v>
      </c>
      <c r="G27" s="53"/>
      <c r="H27" s="47"/>
      <c r="I27" s="47"/>
      <c r="J27" s="47"/>
      <c r="K27" s="47"/>
    </row>
    <row r="28" spans="2:11" ht="8.25" customHeight="1">
      <c r="G28" s="53"/>
      <c r="H28" s="47"/>
      <c r="I28" s="47"/>
      <c r="J28" s="47"/>
      <c r="K28" s="47"/>
    </row>
    <row r="29" spans="2:11" ht="15.6">
      <c r="B29" s="101" t="s">
        <v>54</v>
      </c>
      <c r="E29" s="3"/>
      <c r="F29" s="3"/>
      <c r="G29" s="4"/>
      <c r="H29" s="4"/>
      <c r="I29" s="4"/>
      <c r="J29" s="47"/>
      <c r="K29" s="47"/>
    </row>
    <row r="30" spans="2:11" ht="15.6">
      <c r="B30" s="40" t="s">
        <v>55</v>
      </c>
      <c r="E30" s="44">
        <v>0.6</v>
      </c>
      <c r="F30" s="4"/>
      <c r="G30" s="4"/>
      <c r="H30" s="4"/>
      <c r="I30" s="4"/>
      <c r="J30" s="47"/>
      <c r="K30" s="47"/>
    </row>
    <row r="31" spans="2:11" ht="15.6">
      <c r="B31" s="40" t="s">
        <v>56</v>
      </c>
      <c r="E31" s="44">
        <v>0.6</v>
      </c>
      <c r="F31" s="4"/>
      <c r="G31" s="4"/>
      <c r="H31" s="4"/>
      <c r="I31" s="4"/>
      <c r="J31" s="47"/>
      <c r="K31" s="47"/>
    </row>
    <row r="32" spans="2:11" ht="15.6">
      <c r="B32" s="40" t="s">
        <v>57</v>
      </c>
      <c r="E32" s="44">
        <v>5</v>
      </c>
      <c r="F32" s="4"/>
      <c r="G32" s="4"/>
      <c r="H32" s="4"/>
      <c r="I32" s="4"/>
      <c r="J32" s="47"/>
      <c r="K32" s="47"/>
    </row>
    <row r="33" spans="2:11" ht="15.6">
      <c r="B33" s="40" t="s">
        <v>58</v>
      </c>
      <c r="E33" s="44">
        <v>0.3</v>
      </c>
      <c r="F33" s="4"/>
      <c r="G33" s="4"/>
      <c r="H33" s="4"/>
      <c r="I33" s="4"/>
      <c r="J33" s="47"/>
      <c r="K33" s="47"/>
    </row>
    <row r="34" spans="2:11" ht="15.6">
      <c r="B34" s="40" t="s">
        <v>59</v>
      </c>
      <c r="E34" s="44">
        <v>5</v>
      </c>
      <c r="F34" s="4"/>
      <c r="G34" s="4"/>
      <c r="H34" s="4"/>
      <c r="I34" s="4"/>
      <c r="J34" s="47"/>
      <c r="K34" s="47"/>
    </row>
    <row r="35" spans="2:11" ht="14.25" customHeight="1">
      <c r="B35" s="40" t="s">
        <v>60</v>
      </c>
      <c r="E35" s="44">
        <v>5</v>
      </c>
      <c r="F35" s="4"/>
      <c r="G35" s="4"/>
      <c r="H35" s="4"/>
      <c r="I35" s="4"/>
      <c r="J35" s="47"/>
      <c r="K35" s="47"/>
    </row>
    <row r="36" spans="2:11" ht="15.6">
      <c r="B36" s="40" t="s">
        <v>61</v>
      </c>
      <c r="C36" s="40"/>
      <c r="D36" s="40"/>
      <c r="E36" s="61">
        <v>-0.2</v>
      </c>
      <c r="F36" s="4"/>
      <c r="G36" s="4"/>
      <c r="H36" s="4"/>
      <c r="I36" s="4"/>
      <c r="J36" s="47"/>
      <c r="K36" s="47"/>
    </row>
    <row r="37" spans="2:11" ht="15.6">
      <c r="B37" s="40" t="s">
        <v>62</v>
      </c>
      <c r="C37" s="40"/>
      <c r="D37" s="40"/>
      <c r="E37" s="44">
        <f>SUM(E30:E36)</f>
        <v>16.3</v>
      </c>
      <c r="F37" s="4"/>
      <c r="G37" s="4"/>
      <c r="H37" s="4"/>
      <c r="I37" s="4"/>
      <c r="J37" s="47"/>
      <c r="K37" s="47"/>
    </row>
    <row r="38" spans="2:11" ht="15.6">
      <c r="B38" s="40"/>
      <c r="C38" s="40"/>
      <c r="D38" s="40"/>
      <c r="E38" s="4"/>
      <c r="F38" s="4"/>
      <c r="G38" s="4"/>
      <c r="H38" s="4"/>
      <c r="I38" s="4"/>
      <c r="J38" s="47"/>
      <c r="K38" s="47"/>
    </row>
    <row r="39" spans="2:11" ht="15.6">
      <c r="B39" s="40" t="s">
        <v>63</v>
      </c>
      <c r="C39" s="40"/>
      <c r="D39" s="40"/>
      <c r="E39" s="5">
        <f>+E27+E37</f>
        <v>-9.1000000000000014</v>
      </c>
      <c r="F39" s="4"/>
      <c r="G39" s="4"/>
      <c r="H39" s="4"/>
      <c r="I39" s="4"/>
      <c r="J39" s="47"/>
      <c r="K39" s="47"/>
    </row>
    <row r="40" spans="2:11" ht="7.5" customHeight="1">
      <c r="B40" s="40"/>
      <c r="C40" s="40"/>
      <c r="D40" s="40"/>
      <c r="F40" s="4"/>
      <c r="G40" s="4"/>
      <c r="H40" s="4"/>
      <c r="I40" s="4"/>
      <c r="J40" s="47"/>
      <c r="K40" s="47"/>
    </row>
    <row r="41" spans="2:11" ht="6.75" customHeight="1">
      <c r="B41" s="40"/>
      <c r="E41" s="44"/>
      <c r="F41" s="4"/>
      <c r="G41" s="4"/>
      <c r="H41" s="4"/>
      <c r="I41" s="4"/>
      <c r="J41" s="47"/>
      <c r="K41" s="47"/>
    </row>
    <row r="42" spans="2:11" ht="7.5" customHeight="1">
      <c r="B42" s="40"/>
      <c r="C42" s="40"/>
      <c r="D42" s="40"/>
      <c r="E42" s="61"/>
      <c r="F42" s="4"/>
      <c r="G42" s="40"/>
      <c r="H42" s="4"/>
      <c r="I42" s="4"/>
      <c r="J42" s="47"/>
      <c r="K42" s="47"/>
    </row>
    <row r="43" spans="2:11" ht="15.6">
      <c r="B43" s="6" t="s">
        <v>64</v>
      </c>
      <c r="C43" s="4"/>
      <c r="D43" s="4"/>
      <c r="E43" s="85">
        <f>+E42+E39+E41</f>
        <v>-9.1000000000000014</v>
      </c>
      <c r="F43" s="4"/>
      <c r="G43" s="4"/>
      <c r="H43" s="4"/>
      <c r="I43" s="4"/>
      <c r="J43" s="47"/>
      <c r="K43" s="47"/>
    </row>
    <row r="44" spans="2:11" ht="6.75" customHeight="1">
      <c r="B44" s="35"/>
      <c r="C44" s="40"/>
      <c r="E44" s="44"/>
      <c r="H44" s="47"/>
      <c r="I44" s="47"/>
      <c r="J44" s="47"/>
      <c r="K44" s="47"/>
    </row>
    <row r="45" spans="2:11" ht="12.75" customHeight="1">
      <c r="D45" s="40"/>
    </row>
    <row r="46" spans="2:11" ht="16.8">
      <c r="B46" s="40" t="s">
        <v>21</v>
      </c>
      <c r="E46" s="48">
        <v>-0.5</v>
      </c>
      <c r="G46" s="40" t="s">
        <v>22</v>
      </c>
    </row>
    <row r="47" spans="2:11" ht="15.6">
      <c r="B47" s="6" t="s">
        <v>23</v>
      </c>
      <c r="C47" s="6"/>
      <c r="D47" s="6"/>
      <c r="E47" s="51">
        <f>+E46+E43</f>
        <v>-9.6000000000000014</v>
      </c>
    </row>
    <row r="48" spans="2:11" ht="18.75" customHeight="1" thickBot="1">
      <c r="B48" s="47"/>
      <c r="C48" s="47"/>
      <c r="D48" s="47"/>
      <c r="E48" s="55"/>
    </row>
    <row r="49" spans="2:51" ht="16.2" thickBot="1">
      <c r="B49" s="47"/>
      <c r="C49" s="36" t="s">
        <v>65</v>
      </c>
      <c r="D49" s="37"/>
      <c r="E49" s="52">
        <f>+E9+E43+E46</f>
        <v>440.09999999999997</v>
      </c>
      <c r="G49" s="100">
        <f>+E49-440.1</f>
        <v>0</v>
      </c>
    </row>
    <row r="50" spans="2:51" ht="21" customHeight="1">
      <c r="B50" s="47"/>
      <c r="C50" s="53" t="s">
        <v>25</v>
      </c>
      <c r="D50" s="47"/>
      <c r="E50" s="54">
        <v>1.5</v>
      </c>
    </row>
    <row r="51" spans="2:51">
      <c r="B51" s="47"/>
      <c r="C51" s="53" t="s">
        <v>66</v>
      </c>
      <c r="D51" s="47"/>
      <c r="E51" s="55">
        <f>+E49-E50</f>
        <v>438.59999999999997</v>
      </c>
    </row>
    <row r="52" spans="2:51" ht="12.75" customHeight="1"/>
    <row r="53" spans="2:51" ht="19.5" customHeight="1">
      <c r="C53" s="40" t="s">
        <v>67</v>
      </c>
      <c r="E53" s="1"/>
      <c r="F53" s="1"/>
      <c r="G53" s="1"/>
      <c r="H53" s="1"/>
      <c r="I53" s="1"/>
    </row>
    <row r="54" spans="2:51" ht="15.6">
      <c r="C54" s="40" t="s">
        <v>68</v>
      </c>
      <c r="E54" s="44">
        <v>10</v>
      </c>
      <c r="F54" s="2"/>
      <c r="G54" s="4"/>
      <c r="H54" s="2"/>
      <c r="I54" s="4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</row>
    <row r="55" spans="2:51" ht="16.5" customHeight="1">
      <c r="C55" s="40" t="s">
        <v>69</v>
      </c>
      <c r="E55" s="61">
        <v>12.7</v>
      </c>
      <c r="F55" s="2"/>
      <c r="G55" s="4" t="s">
        <v>70</v>
      </c>
      <c r="H55" s="2"/>
      <c r="I55" s="4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</row>
    <row r="56" spans="2:51" ht="15.6">
      <c r="C56" s="40" t="s">
        <v>71</v>
      </c>
      <c r="E56" s="58">
        <f>SUM(E52:E55)</f>
        <v>22.7</v>
      </c>
      <c r="F56" s="4"/>
      <c r="G56" s="4"/>
      <c r="H56" s="4"/>
      <c r="I56" s="4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</row>
    <row r="57" spans="2:51" ht="6.75" customHeight="1">
      <c r="B57" s="35"/>
      <c r="C57" s="40"/>
      <c r="E57" s="2"/>
      <c r="F57" s="2"/>
      <c r="G57" s="2"/>
      <c r="H57" s="2"/>
      <c r="I57" s="2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</row>
    <row r="58" spans="2:51" ht="16.2" thickBot="1">
      <c r="C58" s="6" t="s">
        <v>72</v>
      </c>
      <c r="D58" s="6"/>
      <c r="E58" s="105">
        <f>+E56+E51</f>
        <v>461.29999999999995</v>
      </c>
      <c r="F58" s="7"/>
      <c r="G58" s="7"/>
      <c r="H58" s="7"/>
      <c r="I58" s="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</row>
    <row r="59" spans="2:51" ht="16.2" thickTop="1">
      <c r="C59" s="4"/>
      <c r="D59" s="4"/>
      <c r="E59" s="4"/>
      <c r="F59" s="4"/>
      <c r="G59" s="4"/>
      <c r="H59" s="4"/>
      <c r="I59" s="4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</row>
    <row r="60" spans="2:51" ht="15.6">
      <c r="B60" s="57"/>
      <c r="C60" s="6" t="s">
        <v>23</v>
      </c>
      <c r="E60" s="107">
        <f>+E47</f>
        <v>-9.6000000000000014</v>
      </c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</row>
    <row r="61" spans="2:51" ht="15.6">
      <c r="C61" s="6" t="s">
        <v>73</v>
      </c>
      <c r="D61" s="6"/>
      <c r="E61" s="102">
        <v>16.7</v>
      </c>
    </row>
    <row r="62" spans="2:51" ht="15.6">
      <c r="C62" s="6" t="s">
        <v>74</v>
      </c>
      <c r="D62" s="6"/>
      <c r="E62" s="103">
        <v>4.4000000000000004</v>
      </c>
    </row>
    <row r="63" spans="2:51" ht="16.2" thickBot="1">
      <c r="C63" s="6" t="s">
        <v>75</v>
      </c>
      <c r="D63" s="6"/>
      <c r="E63" s="106">
        <f>SUM(E60:E62)</f>
        <v>11.499999999999998</v>
      </c>
    </row>
    <row r="64" spans="2:51" ht="15.6" thickTop="1"/>
  </sheetData>
  <pageMargins left="0.22" right="0.23" top="0.28000000000000003" bottom="0.43" header="0.18" footer="0.19"/>
  <pageSetup scale="73" orientation="portrait" horizontalDpi="300" verticalDpi="300" r:id="rId1"/>
  <headerFooter alignWithMargins="0">
    <oddFooter>&amp;L&amp;D
&amp;F&amp;Rpage 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68"/>
  <sheetViews>
    <sheetView tabSelected="1" zoomScale="75" workbookViewId="0">
      <selection activeCell="G48" sqref="G48"/>
    </sheetView>
  </sheetViews>
  <sheetFormatPr defaultRowHeight="13.2"/>
  <cols>
    <col min="1" max="1" width="5.109375" customWidth="1"/>
    <col min="2" max="2" width="21.33203125" customWidth="1"/>
    <col min="3" max="3" width="6.5546875" customWidth="1"/>
    <col min="4" max="4" width="4" customWidth="1"/>
    <col min="9" max="9" width="3.5546875" customWidth="1"/>
    <col min="10" max="10" width="28.6640625" customWidth="1"/>
    <col min="11" max="11" width="4.6640625" customWidth="1"/>
    <col min="14" max="14" width="12.44140625" customWidth="1"/>
    <col min="15" max="15" width="9.6640625" customWidth="1"/>
    <col min="16" max="16" width="2.88671875" customWidth="1"/>
    <col min="17" max="17" width="6.33203125" customWidth="1"/>
    <col min="18" max="18" width="9.5546875" customWidth="1"/>
  </cols>
  <sheetData>
    <row r="2" spans="1:10" ht="17.399999999999999">
      <c r="B2" s="63" t="s">
        <v>76</v>
      </c>
    </row>
    <row r="3" spans="1:10" ht="17.399999999999999">
      <c r="B3" s="63" t="s">
        <v>77</v>
      </c>
    </row>
    <row r="4" spans="1:10" ht="17.399999999999999">
      <c r="B4" s="63" t="s">
        <v>78</v>
      </c>
    </row>
    <row r="5" spans="1:10" ht="17.399999999999999">
      <c r="B5" s="63" t="s">
        <v>79</v>
      </c>
    </row>
    <row r="6" spans="1:10" ht="17.399999999999999">
      <c r="B6" s="63"/>
    </row>
    <row r="7" spans="1:10">
      <c r="C7" s="9"/>
      <c r="D7" s="9"/>
      <c r="E7" s="64"/>
      <c r="F7" s="9"/>
      <c r="G7" s="9"/>
      <c r="H7" s="9"/>
      <c r="I7" s="9"/>
      <c r="J7" s="9"/>
    </row>
    <row r="8" spans="1:10">
      <c r="B8" s="8" t="s">
        <v>80</v>
      </c>
      <c r="C8" s="9"/>
      <c r="D8" s="9"/>
      <c r="E8" s="9"/>
      <c r="F8" s="9"/>
      <c r="G8" s="9"/>
      <c r="H8" s="9"/>
      <c r="I8" s="9"/>
      <c r="J8" s="9"/>
    </row>
    <row r="9" spans="1:10">
      <c r="B9" s="9"/>
      <c r="C9" s="9"/>
      <c r="D9" s="13"/>
      <c r="E9" s="65" t="s">
        <v>81</v>
      </c>
      <c r="F9" s="11" t="s">
        <v>82</v>
      </c>
      <c r="G9" s="11" t="s">
        <v>83</v>
      </c>
      <c r="H9" s="11" t="s">
        <v>84</v>
      </c>
      <c r="I9" s="9"/>
      <c r="J9" s="9"/>
    </row>
    <row r="10" spans="1:10">
      <c r="B10" s="9"/>
      <c r="C10" s="9"/>
      <c r="D10" s="13"/>
      <c r="E10" s="13"/>
      <c r="F10" s="9"/>
      <c r="G10" s="9"/>
      <c r="H10" s="9"/>
      <c r="I10" s="9"/>
      <c r="J10" s="9"/>
    </row>
    <row r="11" spans="1:10">
      <c r="B11" s="9" t="s">
        <v>85</v>
      </c>
      <c r="C11" s="9"/>
      <c r="D11" s="13"/>
      <c r="E11" s="13">
        <v>-0.1</v>
      </c>
      <c r="F11" s="13">
        <v>-0.1</v>
      </c>
      <c r="G11" s="13">
        <v>-0.1</v>
      </c>
      <c r="H11" s="13">
        <f>SUM(E11:G11)</f>
        <v>-0.30000000000000004</v>
      </c>
      <c r="I11" s="13"/>
      <c r="J11" s="9" t="s">
        <v>86</v>
      </c>
    </row>
    <row r="12" spans="1:10">
      <c r="A12" s="9"/>
      <c r="B12" s="9" t="s">
        <v>87</v>
      </c>
      <c r="C12" s="9"/>
      <c r="D12" s="13"/>
      <c r="E12" s="13">
        <v>0.1</v>
      </c>
      <c r="F12" s="13">
        <v>0.1</v>
      </c>
      <c r="G12" s="66">
        <v>0.1</v>
      </c>
      <c r="H12" s="13">
        <f>SUM(E12:G12)</f>
        <v>0.30000000000000004</v>
      </c>
      <c r="I12" s="13"/>
      <c r="J12" s="9" t="s">
        <v>88</v>
      </c>
    </row>
    <row r="13" spans="1:10">
      <c r="B13" s="9" t="s">
        <v>89</v>
      </c>
      <c r="C13" s="9"/>
      <c r="D13" s="13"/>
      <c r="E13" s="13">
        <v>0.1</v>
      </c>
      <c r="F13" s="13">
        <v>0.1</v>
      </c>
      <c r="G13" s="13">
        <v>0.1</v>
      </c>
      <c r="H13" s="13">
        <f>SUM(E13:G13)</f>
        <v>0.30000000000000004</v>
      </c>
      <c r="I13" s="13"/>
      <c r="J13" s="9" t="s">
        <v>90</v>
      </c>
    </row>
    <row r="14" spans="1:10">
      <c r="B14" s="9" t="s">
        <v>91</v>
      </c>
      <c r="C14" s="9"/>
      <c r="D14" s="13"/>
      <c r="E14" s="13">
        <v>0.1</v>
      </c>
      <c r="F14" s="13">
        <v>0.1</v>
      </c>
      <c r="G14" s="13">
        <v>0.1</v>
      </c>
      <c r="H14" s="13">
        <f>SUM(E14:G14)</f>
        <v>0.30000000000000004</v>
      </c>
      <c r="I14" s="13"/>
      <c r="J14" s="9" t="s">
        <v>92</v>
      </c>
    </row>
    <row r="15" spans="1:10">
      <c r="B15" s="9" t="s">
        <v>93</v>
      </c>
      <c r="C15" s="9"/>
      <c r="D15" s="13"/>
      <c r="E15" s="10">
        <v>0.2</v>
      </c>
      <c r="F15" s="10">
        <v>0.2</v>
      </c>
      <c r="G15" s="10">
        <v>0.2</v>
      </c>
      <c r="H15" s="10">
        <f>SUM(E15:G15)</f>
        <v>0.60000000000000009</v>
      </c>
      <c r="I15" s="13"/>
      <c r="J15" s="9" t="s">
        <v>94</v>
      </c>
    </row>
    <row r="16" spans="1:10">
      <c r="B16" s="9" t="s">
        <v>95</v>
      </c>
      <c r="C16" s="9"/>
      <c r="D16" s="13"/>
      <c r="E16" s="13">
        <f>SUM(E11:E15)</f>
        <v>0.4</v>
      </c>
      <c r="F16" s="13">
        <f>SUM(F11:F15)</f>
        <v>0.4</v>
      </c>
      <c r="G16" s="13">
        <f>SUM(G11:G15)</f>
        <v>0.4</v>
      </c>
      <c r="H16" s="13">
        <f>SUM(H11:H15)</f>
        <v>1.2000000000000002</v>
      </c>
      <c r="I16" s="13"/>
      <c r="J16" s="9"/>
    </row>
    <row r="17" spans="1:10" ht="12" customHeight="1">
      <c r="B17" s="9"/>
      <c r="C17" s="9"/>
      <c r="D17" s="9"/>
      <c r="E17" s="13"/>
      <c r="F17" s="13"/>
      <c r="G17" s="13"/>
      <c r="H17" s="13"/>
      <c r="I17" s="13"/>
      <c r="J17" s="9"/>
    </row>
    <row r="18" spans="1:10">
      <c r="A18" s="9"/>
      <c r="B18" s="9" t="s">
        <v>96</v>
      </c>
      <c r="C18" s="9"/>
      <c r="D18" s="13"/>
      <c r="E18" s="13">
        <v>-0.5</v>
      </c>
      <c r="F18" s="13">
        <v>0</v>
      </c>
      <c r="G18" s="13">
        <v>0</v>
      </c>
      <c r="H18" s="13">
        <f>SUM(E18:G18)</f>
        <v>-0.5</v>
      </c>
      <c r="I18" s="13"/>
      <c r="J18" s="9" t="s">
        <v>97</v>
      </c>
    </row>
    <row r="19" spans="1:10">
      <c r="A19" s="9"/>
      <c r="B19" s="9" t="s">
        <v>98</v>
      </c>
      <c r="C19" s="9"/>
      <c r="D19" s="13"/>
      <c r="E19" s="13"/>
      <c r="F19" s="13">
        <v>-0.1</v>
      </c>
      <c r="G19" s="13">
        <v>-0.1</v>
      </c>
      <c r="H19" s="13">
        <f>SUM(E19:G19)</f>
        <v>-0.2</v>
      </c>
      <c r="I19" s="13"/>
      <c r="J19" s="9" t="s">
        <v>99</v>
      </c>
    </row>
    <row r="20" spans="1:10">
      <c r="A20" s="9"/>
      <c r="B20" s="9" t="s">
        <v>100</v>
      </c>
      <c r="C20" s="9"/>
      <c r="D20" s="13"/>
      <c r="E20" s="10">
        <v>0.3</v>
      </c>
      <c r="F20" s="10">
        <v>0</v>
      </c>
      <c r="G20" s="10">
        <v>0</v>
      </c>
      <c r="H20" s="10">
        <f>SUM(E20:G20)</f>
        <v>0.3</v>
      </c>
      <c r="I20" s="13"/>
      <c r="J20" s="9" t="s">
        <v>101</v>
      </c>
    </row>
    <row r="21" spans="1:10">
      <c r="B21" s="9" t="s">
        <v>102</v>
      </c>
      <c r="C21" s="9"/>
      <c r="D21" s="13"/>
      <c r="E21" s="13">
        <f>+E20+E18</f>
        <v>-0.2</v>
      </c>
      <c r="F21" s="13">
        <f>+F20+F18</f>
        <v>0</v>
      </c>
      <c r="G21" s="13">
        <f>+G20+G18</f>
        <v>0</v>
      </c>
      <c r="H21" s="13">
        <f>SUM(H17:H20)</f>
        <v>-0.39999999999999997</v>
      </c>
      <c r="I21" s="13"/>
      <c r="J21" s="9"/>
    </row>
    <row r="22" spans="1:10">
      <c r="B22" s="9"/>
      <c r="C22" s="9"/>
      <c r="D22" s="13"/>
      <c r="E22" s="13"/>
      <c r="F22" s="13"/>
      <c r="G22" s="13"/>
      <c r="H22" s="13">
        <f>SUM(E22:G22)</f>
        <v>0</v>
      </c>
      <c r="I22" s="13"/>
      <c r="J22" s="9"/>
    </row>
    <row r="23" spans="1:10">
      <c r="A23" s="9"/>
      <c r="B23" s="9" t="s">
        <v>103</v>
      </c>
      <c r="C23" s="9"/>
      <c r="D23" s="13"/>
      <c r="E23" s="13">
        <v>0.4</v>
      </c>
      <c r="F23" s="13">
        <v>0</v>
      </c>
      <c r="G23" s="13">
        <v>0</v>
      </c>
      <c r="H23" s="13">
        <f>SUM(E23:G23)</f>
        <v>0.4</v>
      </c>
      <c r="I23" s="13"/>
      <c r="J23" s="9" t="s">
        <v>104</v>
      </c>
    </row>
    <row r="24" spans="1:10">
      <c r="A24" s="9"/>
      <c r="B24" s="9"/>
      <c r="C24" s="9"/>
      <c r="D24" s="13"/>
      <c r="E24" s="13"/>
      <c r="F24" s="13"/>
      <c r="G24" s="13"/>
      <c r="H24" s="13">
        <f>SUM(E24:G24)</f>
        <v>0</v>
      </c>
      <c r="I24" s="13"/>
      <c r="J24" s="9"/>
    </row>
    <row r="25" spans="1:10">
      <c r="A25" s="9"/>
      <c r="B25" s="9" t="s">
        <v>38</v>
      </c>
      <c r="C25" s="9"/>
      <c r="D25" s="13"/>
      <c r="E25" s="13">
        <v>-0.3</v>
      </c>
      <c r="F25" s="13">
        <v>-0.2</v>
      </c>
      <c r="G25" s="13">
        <v>-0.1</v>
      </c>
      <c r="H25" s="13">
        <f>SUM(E25:G25)</f>
        <v>-0.6</v>
      </c>
      <c r="I25" s="13"/>
      <c r="J25" s="9" t="s">
        <v>105</v>
      </c>
    </row>
    <row r="26" spans="1:10">
      <c r="B26" s="9"/>
      <c r="C26" s="9"/>
      <c r="D26" s="9"/>
      <c r="E26" s="13"/>
      <c r="F26" s="13"/>
      <c r="G26" s="13"/>
      <c r="H26" s="13">
        <f>SUM(E26:G26)</f>
        <v>0</v>
      </c>
      <c r="I26" s="13"/>
      <c r="J26" s="9"/>
    </row>
    <row r="27" spans="1:10" ht="13.8" thickBot="1">
      <c r="B27" s="9" t="s">
        <v>106</v>
      </c>
      <c r="C27" s="9"/>
      <c r="D27" s="9"/>
      <c r="E27" s="67">
        <f>+E23+E21+E16+E25</f>
        <v>0.3000000000000001</v>
      </c>
      <c r="F27" s="67">
        <f>+F23+F21+F16+F25</f>
        <v>0.2</v>
      </c>
      <c r="G27" s="67">
        <f>+G23+G21+G16+G25</f>
        <v>0.30000000000000004</v>
      </c>
      <c r="H27" s="67">
        <f>+H23+H21+H16+H25</f>
        <v>0.6000000000000002</v>
      </c>
      <c r="I27" s="13"/>
      <c r="J27" s="9"/>
    </row>
    <row r="28" spans="1:10" ht="13.8" thickTop="1">
      <c r="B28" s="9"/>
      <c r="C28" s="9"/>
      <c r="D28" s="9"/>
      <c r="E28" s="9"/>
      <c r="F28" s="9"/>
      <c r="G28" s="9"/>
    </row>
    <row r="29" spans="1:10">
      <c r="C29" s="9"/>
      <c r="D29" s="9"/>
      <c r="E29" s="64"/>
      <c r="F29" s="9"/>
      <c r="G29" s="9"/>
    </row>
    <row r="30" spans="1:10">
      <c r="B30" s="8"/>
      <c r="C30" s="9"/>
      <c r="D30" s="9"/>
      <c r="E30" s="9"/>
      <c r="F30" s="9"/>
      <c r="G30" s="9"/>
      <c r="H30" s="9"/>
      <c r="I30" s="9"/>
      <c r="J30" s="9"/>
    </row>
    <row r="31" spans="1:10">
      <c r="B31" s="9"/>
      <c r="C31" s="9"/>
      <c r="D31" s="13"/>
      <c r="E31" s="68"/>
      <c r="F31" s="9"/>
      <c r="G31" s="9"/>
      <c r="H31" s="9"/>
      <c r="I31" s="9"/>
      <c r="J31" s="9"/>
    </row>
    <row r="32" spans="1:10">
      <c r="B32" s="9"/>
      <c r="C32" s="9"/>
      <c r="D32" s="13"/>
      <c r="E32" s="13"/>
      <c r="F32" s="9"/>
      <c r="G32" s="9"/>
      <c r="H32" s="9"/>
      <c r="I32" s="9"/>
      <c r="J32" s="9"/>
    </row>
    <row r="33" spans="2:10">
      <c r="B33" s="9"/>
      <c r="C33" s="9"/>
      <c r="D33" s="13"/>
      <c r="E33" s="69"/>
      <c r="F33" s="69"/>
      <c r="G33" s="69"/>
      <c r="H33" s="70"/>
      <c r="I33" s="9"/>
      <c r="J33" s="9"/>
    </row>
    <row r="34" spans="2:10">
      <c r="B34" s="9"/>
      <c r="C34" s="9"/>
      <c r="D34" s="9"/>
      <c r="E34" s="71"/>
      <c r="F34" s="71"/>
      <c r="G34" s="71"/>
      <c r="H34" s="71"/>
      <c r="I34" s="9"/>
      <c r="J34" s="9"/>
    </row>
    <row r="35" spans="2:10">
      <c r="B35" s="9"/>
      <c r="C35" s="9"/>
      <c r="D35" s="13"/>
      <c r="E35" s="72"/>
      <c r="F35" s="72"/>
      <c r="G35" s="72"/>
      <c r="H35" s="72"/>
      <c r="I35" s="9"/>
      <c r="J35" s="9"/>
    </row>
    <row r="36" spans="2:10">
      <c r="B36" s="9"/>
      <c r="C36" s="9"/>
      <c r="D36" s="9"/>
      <c r="E36" s="71"/>
      <c r="F36" s="71"/>
      <c r="G36" s="71"/>
      <c r="H36" s="71"/>
      <c r="I36" s="9"/>
      <c r="J36" s="9"/>
    </row>
    <row r="37" spans="2:10">
      <c r="B37" s="9"/>
      <c r="C37" s="9"/>
      <c r="D37" s="9"/>
      <c r="E37" s="72"/>
      <c r="F37" s="72"/>
      <c r="G37" s="72"/>
      <c r="H37" s="71"/>
      <c r="I37" s="9"/>
      <c r="J37" s="9"/>
    </row>
    <row r="38" spans="2:10">
      <c r="B38" s="9"/>
      <c r="C38" s="9"/>
      <c r="D38" s="9"/>
      <c r="E38" s="72"/>
      <c r="F38" s="72"/>
      <c r="G38" s="72"/>
      <c r="H38" s="71"/>
      <c r="I38" s="9"/>
      <c r="J38" s="9"/>
    </row>
    <row r="39" spans="2:10">
      <c r="B39" s="9"/>
      <c r="C39" s="9"/>
      <c r="D39" s="9"/>
      <c r="E39" s="72"/>
      <c r="F39" s="72"/>
      <c r="G39" s="72"/>
      <c r="H39" s="71"/>
      <c r="I39" s="9"/>
      <c r="J39" s="9"/>
    </row>
    <row r="40" spans="2:10">
      <c r="B40" s="9"/>
      <c r="C40" s="9"/>
      <c r="D40" s="9"/>
      <c r="E40" s="72"/>
      <c r="F40" s="72"/>
      <c r="G40" s="72"/>
      <c r="H40" s="71"/>
      <c r="I40" s="9"/>
      <c r="J40" s="9"/>
    </row>
    <row r="41" spans="2:10">
      <c r="B41" s="9"/>
      <c r="C41" s="9"/>
      <c r="D41" s="9"/>
      <c r="E41" s="72"/>
      <c r="F41" s="72"/>
      <c r="G41" s="72"/>
      <c r="H41" s="71"/>
      <c r="I41" s="9"/>
      <c r="J41" s="9"/>
    </row>
    <row r="42" spans="2:10">
      <c r="B42" s="9"/>
      <c r="C42" s="9"/>
      <c r="D42" s="9"/>
      <c r="E42" s="72"/>
      <c r="F42" s="72"/>
      <c r="G42" s="72"/>
      <c r="H42" s="71"/>
      <c r="I42" s="9"/>
      <c r="J42" s="9"/>
    </row>
    <row r="43" spans="2:10">
      <c r="B43" s="9"/>
      <c r="C43" s="9"/>
      <c r="D43" s="9"/>
      <c r="E43" s="72"/>
      <c r="F43" s="72"/>
      <c r="G43" s="72"/>
      <c r="H43" s="71"/>
      <c r="I43" s="9"/>
      <c r="J43" s="9"/>
    </row>
    <row r="44" spans="2:10">
      <c r="B44" s="9"/>
      <c r="C44" s="9"/>
      <c r="D44" s="9"/>
      <c r="E44" s="72"/>
      <c r="F44" s="72"/>
      <c r="G44" s="72"/>
      <c r="H44" s="71"/>
      <c r="I44" s="9"/>
      <c r="J44" s="9"/>
    </row>
    <row r="45" spans="2:10">
      <c r="B45" s="9"/>
      <c r="C45" s="9"/>
      <c r="D45" s="9"/>
      <c r="E45" s="72"/>
      <c r="F45" s="72"/>
      <c r="G45" s="72"/>
      <c r="H45" s="71"/>
      <c r="I45" s="9"/>
      <c r="J45" s="9"/>
    </row>
    <row r="46" spans="2:10">
      <c r="B46" s="9"/>
      <c r="C46" s="9"/>
      <c r="D46" s="9"/>
      <c r="E46" s="72"/>
      <c r="F46" s="72"/>
      <c r="G46" s="72"/>
      <c r="H46" s="71"/>
      <c r="I46" s="9"/>
      <c r="J46" s="9"/>
    </row>
    <row r="47" spans="2:10">
      <c r="B47" s="9"/>
      <c r="C47" s="9"/>
      <c r="D47" s="9"/>
      <c r="E47" s="72"/>
      <c r="F47" s="72"/>
      <c r="G47" s="72"/>
      <c r="H47" s="71"/>
      <c r="I47" s="9"/>
      <c r="J47" s="9"/>
    </row>
    <row r="48" spans="2:10">
      <c r="B48" s="9"/>
      <c r="C48" s="9"/>
      <c r="D48" s="9"/>
      <c r="E48" s="72"/>
      <c r="F48" s="72"/>
      <c r="G48" s="72"/>
      <c r="H48" s="71"/>
      <c r="I48" s="9"/>
      <c r="J48" s="9"/>
    </row>
    <row r="49" spans="2:10">
      <c r="B49" s="9"/>
      <c r="C49" s="9"/>
      <c r="D49" s="9"/>
      <c r="E49" s="72"/>
      <c r="F49" s="72"/>
      <c r="G49" s="72"/>
      <c r="H49" s="71"/>
      <c r="I49" s="9"/>
      <c r="J49" s="9"/>
    </row>
    <row r="50" spans="2:10">
      <c r="B50" s="9"/>
      <c r="C50" s="9"/>
      <c r="D50" s="9"/>
      <c r="E50" s="72"/>
      <c r="F50" s="72"/>
      <c r="G50" s="72"/>
      <c r="H50" s="71"/>
      <c r="I50" s="9"/>
      <c r="J50" s="9"/>
    </row>
    <row r="51" spans="2:10">
      <c r="B51" s="9"/>
      <c r="C51" s="9"/>
      <c r="D51" s="9"/>
      <c r="E51" s="72"/>
      <c r="F51" s="72"/>
      <c r="G51" s="72"/>
      <c r="H51" s="71"/>
      <c r="I51" s="9"/>
      <c r="J51" s="9"/>
    </row>
    <row r="52" spans="2:10">
      <c r="B52" s="9"/>
      <c r="C52" s="9"/>
      <c r="D52" s="9"/>
      <c r="E52" s="72"/>
      <c r="F52" s="72"/>
      <c r="G52" s="72"/>
      <c r="H52" s="71"/>
      <c r="I52" s="9"/>
      <c r="J52" s="9"/>
    </row>
    <row r="53" spans="2:10">
      <c r="B53" s="9"/>
      <c r="C53" s="9"/>
      <c r="D53" s="9"/>
      <c r="E53" s="72"/>
      <c r="F53" s="72"/>
      <c r="G53" s="72"/>
      <c r="H53" s="72"/>
      <c r="I53" s="9"/>
      <c r="J53" s="9"/>
    </row>
    <row r="54" spans="2:10">
      <c r="B54" s="9"/>
      <c r="C54" s="9"/>
      <c r="D54" s="9"/>
      <c r="E54" s="72"/>
      <c r="F54" s="72"/>
      <c r="G54" s="72"/>
      <c r="H54" s="71"/>
      <c r="I54" s="9"/>
      <c r="J54" s="9"/>
    </row>
    <row r="55" spans="2:10">
      <c r="B55" s="22"/>
      <c r="C55" s="22"/>
      <c r="D55" s="73"/>
      <c r="E55" s="74"/>
      <c r="F55" s="74"/>
      <c r="G55" s="74"/>
      <c r="H55" s="74"/>
      <c r="I55" s="9"/>
      <c r="J55" s="9"/>
    </row>
    <row r="56" spans="2:10">
      <c r="B56" s="9"/>
      <c r="C56" s="9"/>
      <c r="D56" s="9"/>
      <c r="E56" s="72"/>
      <c r="F56" s="72"/>
      <c r="G56" s="72"/>
      <c r="H56" s="71"/>
      <c r="I56" s="9"/>
      <c r="J56" s="9"/>
    </row>
    <row r="57" spans="2:10">
      <c r="B57" s="9"/>
      <c r="C57" s="9"/>
      <c r="D57" s="9"/>
      <c r="E57" s="71"/>
      <c r="F57" s="71"/>
      <c r="G57" s="71"/>
      <c r="H57" s="71"/>
      <c r="I57" s="9"/>
      <c r="J57" s="9"/>
    </row>
    <row r="58" spans="2:10">
      <c r="B58" s="9"/>
      <c r="C58" s="9"/>
      <c r="D58" s="13"/>
      <c r="E58" s="72"/>
      <c r="F58" s="72"/>
      <c r="G58" s="72"/>
      <c r="H58" s="72"/>
      <c r="I58" s="9"/>
      <c r="J58" s="9"/>
    </row>
    <row r="59" spans="2:10">
      <c r="B59" s="9"/>
      <c r="C59" s="9"/>
      <c r="D59" s="9"/>
      <c r="E59" s="75"/>
      <c r="F59" s="75"/>
      <c r="G59" s="75"/>
      <c r="H59" s="75"/>
      <c r="I59" s="9"/>
      <c r="J59" s="9"/>
    </row>
    <row r="60" spans="2:10">
      <c r="B60" s="9"/>
      <c r="C60" s="9"/>
      <c r="D60" s="9"/>
      <c r="E60" s="75"/>
      <c r="F60" s="75"/>
      <c r="G60" s="75"/>
      <c r="H60" s="75"/>
      <c r="I60" s="9"/>
      <c r="J60" s="9"/>
    </row>
    <row r="61" spans="2:10">
      <c r="B61" s="8"/>
      <c r="C61" s="8"/>
      <c r="D61" s="9"/>
      <c r="E61" s="76"/>
      <c r="F61" s="76"/>
      <c r="G61" s="76"/>
      <c r="H61" s="76"/>
      <c r="I61" s="9"/>
      <c r="J61" s="9"/>
    </row>
    <row r="62" spans="2:10">
      <c r="B62" s="9"/>
      <c r="C62" s="8"/>
      <c r="D62" s="13"/>
      <c r="E62" s="76"/>
      <c r="F62" s="76"/>
      <c r="G62" s="76"/>
      <c r="H62" s="76"/>
      <c r="I62" s="9"/>
      <c r="J62" s="9"/>
    </row>
    <row r="63" spans="2:10">
      <c r="B63" s="9"/>
      <c r="C63" s="8"/>
      <c r="D63" s="9"/>
      <c r="E63" s="76"/>
      <c r="F63" s="76"/>
      <c r="G63" s="76"/>
      <c r="H63" s="76"/>
      <c r="I63" s="9"/>
      <c r="J63" s="9"/>
    </row>
    <row r="64" spans="2:10">
      <c r="B64" s="9"/>
      <c r="C64" s="8"/>
      <c r="D64" s="9"/>
      <c r="E64" s="13"/>
      <c r="F64" s="13"/>
      <c r="G64" s="13"/>
      <c r="H64" s="13"/>
      <c r="I64" s="9"/>
      <c r="J64" s="9"/>
    </row>
    <row r="65" spans="2:7">
      <c r="B65" s="9"/>
      <c r="C65" s="9"/>
      <c r="D65" s="9"/>
      <c r="E65" s="77"/>
      <c r="F65" s="9"/>
      <c r="G65" s="9"/>
    </row>
    <row r="66" spans="2:7">
      <c r="B66" s="9"/>
      <c r="C66" s="9"/>
      <c r="D66" s="9"/>
      <c r="E66" s="9"/>
      <c r="F66" s="9"/>
      <c r="G66" s="9"/>
    </row>
    <row r="67" spans="2:7">
      <c r="B67" s="9"/>
      <c r="C67" s="9"/>
      <c r="D67" s="9"/>
      <c r="E67" s="9"/>
      <c r="F67" s="9"/>
      <c r="G67" s="9"/>
    </row>
    <row r="68" spans="2:7">
      <c r="B68" s="9"/>
      <c r="C68" s="9"/>
      <c r="D68" s="9"/>
      <c r="E68" s="9"/>
      <c r="F68" s="9"/>
      <c r="G68" s="9"/>
    </row>
  </sheetData>
  <pageMargins left="0.2" right="0.23" top="0.39" bottom="0.44" header="0.18" footer="0.24"/>
  <pageSetup orientation="landscape" r:id="rId1"/>
  <headerFooter alignWithMargins="0">
    <oddHeader>&amp;A</oddHeader>
    <oddFooter>&amp;L&amp;D   &amp;T&amp;C&amp;F&amp;Rpage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zoomScale="75" workbookViewId="0">
      <selection activeCell="G48" sqref="G48"/>
    </sheetView>
  </sheetViews>
  <sheetFormatPr defaultRowHeight="13.2"/>
  <cols>
    <col min="1" max="1" width="15.88671875" customWidth="1"/>
    <col min="4" max="4" width="10.33203125" customWidth="1"/>
    <col min="5" max="5" width="11.33203125" customWidth="1"/>
    <col min="9" max="9" width="34.44140625" customWidth="1"/>
  </cols>
  <sheetData>
    <row r="1" spans="1:5" ht="15.6">
      <c r="A1" s="14" t="s">
        <v>107</v>
      </c>
      <c r="B1" s="14"/>
      <c r="C1" s="14"/>
      <c r="D1" s="14"/>
      <c r="E1" s="14"/>
    </row>
    <row r="2" spans="1:5" ht="15.6">
      <c r="A2" s="15" t="s">
        <v>108</v>
      </c>
      <c r="B2" s="15"/>
      <c r="C2" s="15"/>
      <c r="D2" s="15"/>
      <c r="E2" s="15"/>
    </row>
    <row r="3" spans="1:5" ht="15.6">
      <c r="A3" s="15" t="s">
        <v>109</v>
      </c>
      <c r="B3" s="15"/>
      <c r="C3" s="15"/>
      <c r="D3" s="15"/>
      <c r="E3" s="15"/>
    </row>
    <row r="4" spans="1:5" ht="15.6">
      <c r="A4" s="16"/>
      <c r="B4" s="16"/>
      <c r="C4" s="16"/>
      <c r="D4" s="16"/>
      <c r="E4" s="16"/>
    </row>
    <row r="5" spans="1:5" ht="15.6">
      <c r="A5" s="16"/>
      <c r="B5" s="16"/>
      <c r="C5" s="16"/>
      <c r="D5" s="17" t="s">
        <v>7</v>
      </c>
      <c r="E5" s="16"/>
    </row>
    <row r="6" spans="1:5" ht="15.6">
      <c r="A6" s="16"/>
      <c r="B6" s="16"/>
      <c r="C6" s="16"/>
      <c r="D6" s="18"/>
      <c r="E6" s="16"/>
    </row>
    <row r="7" spans="1:5" ht="15.6">
      <c r="A7" s="19" t="s">
        <v>110</v>
      </c>
      <c r="B7" s="20"/>
      <c r="C7" s="20"/>
      <c r="D7" s="21">
        <v>147.28306000000001</v>
      </c>
      <c r="E7" s="16"/>
    </row>
    <row r="8" spans="1:5" ht="15.6">
      <c r="A8" s="16"/>
      <c r="B8" s="16"/>
      <c r="C8" s="16"/>
      <c r="D8" s="18"/>
      <c r="E8" s="16"/>
    </row>
    <row r="9" spans="1:5">
      <c r="A9" s="22" t="s">
        <v>111</v>
      </c>
      <c r="D9" s="23">
        <v>-0.2755599999999977</v>
      </c>
    </row>
    <row r="10" spans="1:5">
      <c r="A10" t="s">
        <v>112</v>
      </c>
      <c r="D10" s="23">
        <v>-3.5323000000000002</v>
      </c>
      <c r="E10" t="s">
        <v>113</v>
      </c>
    </row>
    <row r="11" spans="1:5">
      <c r="D11" s="23"/>
      <c r="E11" t="s">
        <v>114</v>
      </c>
    </row>
    <row r="12" spans="1:5">
      <c r="A12" t="s">
        <v>115</v>
      </c>
      <c r="D12" s="23">
        <v>-1.4433999999999998</v>
      </c>
      <c r="E12" t="s">
        <v>116</v>
      </c>
    </row>
    <row r="13" spans="1:5">
      <c r="A13" t="s">
        <v>117</v>
      </c>
      <c r="D13" s="24">
        <v>0.10209999999999983</v>
      </c>
    </row>
    <row r="15" spans="1:5">
      <c r="A15" t="s">
        <v>84</v>
      </c>
      <c r="D15" s="23">
        <v>-5.1491599999999975</v>
      </c>
    </row>
    <row r="17" spans="1:6" ht="15.6">
      <c r="A17" s="19" t="s">
        <v>118</v>
      </c>
      <c r="B17" s="20"/>
      <c r="C17" s="20"/>
      <c r="D17" s="21">
        <v>142.13390000000001</v>
      </c>
    </row>
    <row r="20" spans="1:6" ht="15.6">
      <c r="A20" s="15"/>
      <c r="B20" s="15"/>
      <c r="C20" s="15"/>
      <c r="D20" s="15"/>
      <c r="E20" s="15"/>
      <c r="F20" s="15"/>
    </row>
    <row r="21" spans="1:6" ht="15.6">
      <c r="A21" s="15"/>
      <c r="B21" s="15"/>
      <c r="C21" s="15"/>
      <c r="D21" s="15"/>
      <c r="E21" s="15"/>
      <c r="F21" s="15"/>
    </row>
    <row r="23" spans="1:6" ht="15.6">
      <c r="A23" s="19" t="s">
        <v>119</v>
      </c>
      <c r="B23" s="25"/>
      <c r="C23" s="25"/>
      <c r="D23" s="26">
        <v>141.30000000000001</v>
      </c>
    </row>
    <row r="25" spans="1:6">
      <c r="A25" s="22" t="s">
        <v>111</v>
      </c>
      <c r="D25" s="23">
        <v>0.5</v>
      </c>
      <c r="E25" t="s">
        <v>120</v>
      </c>
    </row>
    <row r="26" spans="1:6">
      <c r="A26" t="s">
        <v>112</v>
      </c>
      <c r="D26" s="23">
        <v>0.4</v>
      </c>
      <c r="E26" t="s">
        <v>121</v>
      </c>
    </row>
    <row r="27" spans="1:6">
      <c r="A27" t="s">
        <v>115</v>
      </c>
      <c r="D27" s="23">
        <v>-0.1</v>
      </c>
    </row>
    <row r="28" spans="1:6">
      <c r="A28" t="s">
        <v>117</v>
      </c>
      <c r="D28" s="24">
        <v>0</v>
      </c>
    </row>
    <row r="30" spans="1:6">
      <c r="A30" t="s">
        <v>84</v>
      </c>
      <c r="D30" s="23">
        <f>SUM(D25:D29)</f>
        <v>0.8</v>
      </c>
    </row>
    <row r="32" spans="1:6" ht="15.6">
      <c r="A32" s="19" t="s">
        <v>118</v>
      </c>
      <c r="B32" s="25"/>
      <c r="C32" s="25"/>
      <c r="D32" s="26">
        <f>SUM(D23:D28)</f>
        <v>142.10000000000002</v>
      </c>
    </row>
    <row r="33" spans="1:6" ht="13.5" customHeight="1"/>
    <row r="36" spans="1:6" ht="15.6">
      <c r="A36" s="14" t="s">
        <v>107</v>
      </c>
      <c r="B36" s="14"/>
      <c r="C36" s="14"/>
      <c r="D36" s="14"/>
      <c r="E36" s="14"/>
      <c r="F36" s="14"/>
    </row>
    <row r="37" spans="1:6" ht="15.6">
      <c r="A37" s="15" t="s">
        <v>122</v>
      </c>
      <c r="B37" s="15"/>
      <c r="C37" s="15"/>
      <c r="D37" s="15"/>
      <c r="E37" s="15"/>
      <c r="F37" s="15"/>
    </row>
    <row r="38" spans="1:6" ht="15.6">
      <c r="A38" s="15" t="s">
        <v>109</v>
      </c>
      <c r="B38" s="15"/>
      <c r="C38" s="15"/>
      <c r="D38" s="15"/>
      <c r="E38" s="15"/>
      <c r="F38" s="15"/>
    </row>
    <row r="41" spans="1:6" ht="15.6">
      <c r="A41" s="19" t="s">
        <v>118</v>
      </c>
      <c r="B41" s="25"/>
      <c r="C41" s="25"/>
      <c r="D41" s="26">
        <v>142.13390000000001</v>
      </c>
    </row>
    <row r="43" spans="1:6">
      <c r="A43" s="22" t="s">
        <v>111</v>
      </c>
      <c r="D43" s="23">
        <v>7.7</v>
      </c>
      <c r="E43" t="s">
        <v>123</v>
      </c>
    </row>
    <row r="44" spans="1:6">
      <c r="A44" t="s">
        <v>112</v>
      </c>
      <c r="D44" s="23">
        <v>-3.6</v>
      </c>
      <c r="E44" t="s">
        <v>124</v>
      </c>
    </row>
    <row r="45" spans="1:6">
      <c r="D45" s="23"/>
      <c r="E45" t="s">
        <v>125</v>
      </c>
    </row>
    <row r="46" spans="1:6">
      <c r="A46" t="s">
        <v>115</v>
      </c>
      <c r="D46" s="23">
        <v>0.2</v>
      </c>
    </row>
    <row r="47" spans="1:6">
      <c r="A47" t="s">
        <v>117</v>
      </c>
      <c r="D47" s="24">
        <v>0.8</v>
      </c>
      <c r="E47" t="s">
        <v>123</v>
      </c>
    </row>
    <row r="49" spans="1:6">
      <c r="A49" t="s">
        <v>84</v>
      </c>
      <c r="D49" s="23">
        <f>SUM(D43:D48)</f>
        <v>5.0999999999999996</v>
      </c>
    </row>
    <row r="51" spans="1:6" ht="15.6">
      <c r="A51" s="19" t="s">
        <v>65</v>
      </c>
      <c r="B51" s="25"/>
      <c r="C51" s="25"/>
      <c r="D51" s="26">
        <v>147.19999999999999</v>
      </c>
    </row>
    <row r="57" spans="1:6" ht="15.6">
      <c r="A57" s="14" t="s">
        <v>107</v>
      </c>
      <c r="B57" s="14"/>
      <c r="C57" s="14"/>
      <c r="D57" s="14"/>
      <c r="E57" s="14"/>
      <c r="F57" s="14"/>
    </row>
    <row r="58" spans="1:6">
      <c r="A58" s="86" t="s">
        <v>126</v>
      </c>
      <c r="B58" s="86"/>
      <c r="C58" s="86"/>
      <c r="D58" s="86"/>
      <c r="E58" s="86"/>
      <c r="F58" s="86"/>
    </row>
    <row r="61" spans="1:6">
      <c r="A61" s="87" t="s">
        <v>127</v>
      </c>
      <c r="B61" s="25"/>
      <c r="C61" s="25"/>
      <c r="D61" s="88">
        <v>18.600000000000001</v>
      </c>
      <c r="E61" s="9"/>
    </row>
    <row r="63" spans="1:6">
      <c r="A63" t="s">
        <v>128</v>
      </c>
      <c r="D63" s="12">
        <f>-1.4+0.6-1.1+0.4+0.1</f>
        <v>-1.4</v>
      </c>
      <c r="E63" t="s">
        <v>129</v>
      </c>
    </row>
    <row r="64" spans="1:6">
      <c r="A64" t="s">
        <v>130</v>
      </c>
      <c r="D64" s="12">
        <v>0.3</v>
      </c>
      <c r="E64" t="s">
        <v>131</v>
      </c>
    </row>
    <row r="65" spans="1:5">
      <c r="A65" t="s">
        <v>132</v>
      </c>
      <c r="D65" s="12">
        <v>-1.4</v>
      </c>
      <c r="E65" t="s">
        <v>133</v>
      </c>
    </row>
    <row r="66" spans="1:5">
      <c r="D66" s="12"/>
      <c r="E66" t="s">
        <v>134</v>
      </c>
    </row>
    <row r="67" spans="1:5">
      <c r="A67" t="s">
        <v>135</v>
      </c>
      <c r="D67">
        <v>0.6</v>
      </c>
      <c r="E67" t="s">
        <v>136</v>
      </c>
    </row>
    <row r="69" spans="1:5">
      <c r="A69" s="87" t="s">
        <v>118</v>
      </c>
      <c r="B69" s="89"/>
      <c r="C69" s="89"/>
      <c r="D69" s="90">
        <f>SUM(D61:D68)</f>
        <v>16.700000000000006</v>
      </c>
    </row>
  </sheetData>
  <pageMargins left="1.1200000000000001" right="0.5" top="0.5" bottom="0.5" header="0.25" footer="0.25"/>
  <pageSetup fitToHeight="4" orientation="landscape" horizontalDpi="4294967292" r:id="rId1"/>
  <headerFooter alignWithMargins="0">
    <oddFooter>&amp;Rpage &amp;P</oddFooter>
  </headerFooter>
  <rowBreaks count="1" manualBreakCount="1">
    <brk id="33" max="6553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48"/>
  <sheetViews>
    <sheetView topLeftCell="A7" zoomScale="75" workbookViewId="0">
      <pane xSplit="2" ySplit="2" topLeftCell="C22" activePane="bottomRight" state="frozenSplit"/>
      <selection activeCell="G48" sqref="G48"/>
      <selection pane="topRight" activeCell="G48" sqref="G48"/>
      <selection pane="bottomLeft" activeCell="G48" sqref="G48"/>
      <selection pane="bottomRight" activeCell="G48" sqref="G48"/>
    </sheetView>
  </sheetViews>
  <sheetFormatPr defaultRowHeight="13.2"/>
  <cols>
    <col min="1" max="1" width="5.109375" customWidth="1"/>
    <col min="2" max="2" width="21.33203125" customWidth="1"/>
    <col min="3" max="3" width="6.5546875" customWidth="1"/>
    <col min="4" max="4" width="4" customWidth="1"/>
    <col min="9" max="9" width="3.5546875" customWidth="1"/>
    <col min="10" max="10" width="28.6640625" customWidth="1"/>
    <col min="11" max="11" width="4.6640625" customWidth="1"/>
    <col min="14" max="14" width="12.44140625" customWidth="1"/>
    <col min="15" max="15" width="9.6640625" customWidth="1"/>
    <col min="16" max="16" width="2.88671875" customWidth="1"/>
    <col min="17" max="17" width="6.33203125" customWidth="1"/>
    <col min="18" max="18" width="9.5546875" customWidth="1"/>
  </cols>
  <sheetData>
    <row r="2" spans="2:10" ht="17.399999999999999">
      <c r="B2" s="63" t="s">
        <v>76</v>
      </c>
    </row>
    <row r="3" spans="2:10" ht="17.399999999999999">
      <c r="B3" s="63" t="s">
        <v>77</v>
      </c>
    </row>
    <row r="4" spans="2:10" ht="17.399999999999999">
      <c r="B4" s="63" t="s">
        <v>137</v>
      </c>
    </row>
    <row r="5" spans="2:10" ht="17.399999999999999">
      <c r="B5" s="63" t="s">
        <v>79</v>
      </c>
    </row>
    <row r="6" spans="2:10" ht="17.399999999999999">
      <c r="B6" s="63"/>
    </row>
    <row r="7" spans="2:10">
      <c r="C7" s="9"/>
      <c r="D7" s="9"/>
      <c r="E7" s="64"/>
      <c r="F7" s="9"/>
      <c r="G7" s="9"/>
    </row>
    <row r="8" spans="2:10">
      <c r="B8" s="8" t="s">
        <v>138</v>
      </c>
      <c r="C8" s="9"/>
      <c r="D8" s="9"/>
      <c r="E8" s="9"/>
      <c r="F8" s="9"/>
      <c r="G8" s="9"/>
    </row>
    <row r="9" spans="2:10">
      <c r="B9" s="9"/>
      <c r="C9" s="9"/>
      <c r="D9" s="13"/>
      <c r="E9" s="65" t="s">
        <v>81</v>
      </c>
      <c r="F9" s="11" t="s">
        <v>82</v>
      </c>
      <c r="G9" s="11" t="s">
        <v>83</v>
      </c>
      <c r="H9" s="11" t="s">
        <v>84</v>
      </c>
    </row>
    <row r="10" spans="2:10">
      <c r="B10" s="9"/>
      <c r="C10" s="9"/>
      <c r="D10" s="13"/>
      <c r="E10" s="13"/>
      <c r="F10" s="9"/>
      <c r="G10" s="9"/>
    </row>
    <row r="11" spans="2:10">
      <c r="B11" s="9" t="s">
        <v>139</v>
      </c>
      <c r="C11" s="9"/>
      <c r="D11" s="13"/>
      <c r="E11" s="69">
        <v>-2.7E-2</v>
      </c>
      <c r="F11" s="69">
        <v>-2.5999999999999999E-2</v>
      </c>
      <c r="G11" s="69">
        <v>-2.7E-2</v>
      </c>
      <c r="H11" s="80">
        <f>SUM(E11:G11)</f>
        <v>-0.08</v>
      </c>
      <c r="J11" t="s">
        <v>140</v>
      </c>
    </row>
    <row r="12" spans="2:10">
      <c r="B12" s="9"/>
      <c r="C12" s="9"/>
      <c r="D12" s="9"/>
      <c r="E12" s="71"/>
      <c r="F12" s="71"/>
      <c r="G12" s="71"/>
      <c r="H12" s="81"/>
    </row>
    <row r="13" spans="2:10">
      <c r="B13" s="9" t="s">
        <v>141</v>
      </c>
      <c r="C13" s="9"/>
      <c r="D13" s="13"/>
      <c r="E13" s="69">
        <v>-0.05</v>
      </c>
      <c r="F13" s="69"/>
      <c r="G13" s="69"/>
      <c r="H13" s="82">
        <f>SUM(E13:G13)</f>
        <v>-0.05</v>
      </c>
      <c r="J13" s="91" t="s">
        <v>142</v>
      </c>
    </row>
    <row r="14" spans="2:10">
      <c r="B14" s="9"/>
      <c r="C14" s="9"/>
      <c r="D14" s="9"/>
      <c r="E14" s="71"/>
      <c r="F14" s="71"/>
      <c r="G14" s="71"/>
      <c r="H14" s="81"/>
    </row>
    <row r="15" spans="2:10">
      <c r="B15" s="9" t="s">
        <v>143</v>
      </c>
      <c r="C15" s="9"/>
      <c r="D15" s="9"/>
      <c r="E15" s="72"/>
      <c r="F15" s="72">
        <v>-0.1</v>
      </c>
      <c r="G15" s="72">
        <v>-0.11</v>
      </c>
      <c r="H15" s="81">
        <f>SUM(E15:G15)</f>
        <v>-0.21000000000000002</v>
      </c>
      <c r="J15" t="s">
        <v>144</v>
      </c>
    </row>
    <row r="16" spans="2:10">
      <c r="B16" s="9"/>
      <c r="C16" s="9"/>
      <c r="D16" s="9"/>
      <c r="E16" s="72"/>
      <c r="F16" s="72"/>
      <c r="G16" s="72"/>
      <c r="H16" s="81"/>
    </row>
    <row r="17" spans="2:10">
      <c r="B17" s="9" t="s">
        <v>145</v>
      </c>
      <c r="C17" s="9"/>
      <c r="D17" s="9"/>
      <c r="E17" s="72">
        <v>-3.9E-2</v>
      </c>
      <c r="F17" s="72">
        <v>-3.6249999999999998E-2</v>
      </c>
      <c r="G17" s="72">
        <v>-3.875E-2</v>
      </c>
      <c r="H17" s="81">
        <f>SUM(E17:G17)</f>
        <v>-0.11399999999999999</v>
      </c>
      <c r="J17" t="s">
        <v>146</v>
      </c>
    </row>
    <row r="18" spans="2:10">
      <c r="B18" s="9"/>
      <c r="C18" s="9"/>
      <c r="D18" s="9"/>
      <c r="E18" s="72"/>
      <c r="F18" s="72"/>
      <c r="G18" s="72"/>
      <c r="H18" s="81"/>
    </row>
    <row r="19" spans="2:10">
      <c r="B19" s="9" t="s">
        <v>147</v>
      </c>
      <c r="C19" s="9"/>
      <c r="D19" s="9"/>
      <c r="E19" s="72">
        <v>-0.01</v>
      </c>
      <c r="F19" s="72">
        <v>-0.01</v>
      </c>
      <c r="G19" s="72">
        <v>-0.01</v>
      </c>
      <c r="H19" s="81">
        <f>SUM(E19:G19)</f>
        <v>-0.03</v>
      </c>
      <c r="J19" t="s">
        <v>148</v>
      </c>
    </row>
    <row r="20" spans="2:10">
      <c r="B20" s="9"/>
      <c r="C20" s="9"/>
      <c r="D20" s="9"/>
      <c r="E20" s="72"/>
      <c r="F20" s="72"/>
      <c r="G20" s="72"/>
      <c r="H20" s="81"/>
    </row>
    <row r="21" spans="2:10">
      <c r="B21" s="9" t="s">
        <v>149</v>
      </c>
      <c r="C21" s="9"/>
      <c r="D21" s="9"/>
      <c r="E21" s="72"/>
      <c r="F21" s="72"/>
      <c r="G21" s="72">
        <v>-0.01</v>
      </c>
      <c r="H21" s="81">
        <f>SUM(E21:G21)</f>
        <v>-0.01</v>
      </c>
      <c r="J21" t="s">
        <v>150</v>
      </c>
    </row>
    <row r="22" spans="2:10">
      <c r="B22" s="9"/>
      <c r="C22" s="9"/>
      <c r="D22" s="9"/>
      <c r="E22" s="72"/>
      <c r="F22" s="72"/>
      <c r="G22" s="72"/>
      <c r="H22" s="81"/>
    </row>
    <row r="23" spans="2:10">
      <c r="B23" s="9" t="s">
        <v>151</v>
      </c>
      <c r="C23" s="9"/>
      <c r="D23" s="9"/>
      <c r="E23" s="72">
        <v>-0.01</v>
      </c>
      <c r="F23" s="72"/>
      <c r="G23" s="72"/>
      <c r="H23" s="81">
        <f>SUM(E23:G23)</f>
        <v>-0.01</v>
      </c>
    </row>
    <row r="24" spans="2:10">
      <c r="B24" s="9"/>
      <c r="C24" s="9"/>
      <c r="D24" s="9"/>
      <c r="E24" s="72"/>
      <c r="F24" s="72"/>
      <c r="G24" s="72"/>
      <c r="H24" s="81"/>
    </row>
    <row r="25" spans="2:10">
      <c r="B25" s="9" t="s">
        <v>143</v>
      </c>
      <c r="C25" s="9"/>
      <c r="D25" s="9"/>
      <c r="E25" s="72"/>
      <c r="F25" s="72"/>
      <c r="G25" s="72">
        <v>-0.02</v>
      </c>
      <c r="H25" s="81">
        <f>SUM(E25:G25)</f>
        <v>-0.02</v>
      </c>
      <c r="J25" t="s">
        <v>152</v>
      </c>
    </row>
    <row r="26" spans="2:10">
      <c r="B26" s="9"/>
      <c r="C26" s="9"/>
      <c r="D26" s="9"/>
      <c r="E26" s="72"/>
      <c r="F26" s="72"/>
      <c r="G26" s="72"/>
      <c r="H26" s="81"/>
    </row>
    <row r="27" spans="2:10">
      <c r="B27" s="9" t="s">
        <v>153</v>
      </c>
      <c r="C27" s="9"/>
      <c r="D27" s="9"/>
      <c r="E27" s="72">
        <v>0.04</v>
      </c>
      <c r="F27" s="72">
        <v>0.04</v>
      </c>
      <c r="G27" s="72">
        <v>0.04</v>
      </c>
      <c r="H27" s="81">
        <f>SUM(E27:G27)</f>
        <v>0.12</v>
      </c>
      <c r="J27" t="s">
        <v>154</v>
      </c>
    </row>
    <row r="28" spans="2:10">
      <c r="B28" s="9"/>
      <c r="C28" s="9"/>
      <c r="D28" s="9"/>
      <c r="E28" s="72"/>
      <c r="F28" s="72"/>
      <c r="G28" s="72"/>
      <c r="H28" s="81"/>
    </row>
    <row r="29" spans="2:10">
      <c r="B29" s="9" t="s">
        <v>155</v>
      </c>
      <c r="C29" s="9"/>
      <c r="D29" s="9"/>
      <c r="E29" s="72">
        <v>0.08</v>
      </c>
      <c r="F29" s="72"/>
      <c r="G29" s="72"/>
      <c r="H29" s="81">
        <f>SUM(E29:G29)</f>
        <v>0.08</v>
      </c>
    </row>
    <row r="30" spans="2:10">
      <c r="B30" s="9"/>
      <c r="C30" s="9"/>
      <c r="D30" s="9"/>
      <c r="E30" s="72"/>
      <c r="F30" s="72"/>
      <c r="G30" s="72"/>
      <c r="H30" s="81"/>
    </row>
    <row r="31" spans="2:10">
      <c r="B31" s="9" t="s">
        <v>156</v>
      </c>
      <c r="C31" s="9"/>
      <c r="D31" s="9"/>
      <c r="E31" s="72">
        <v>0.3</v>
      </c>
      <c r="F31" s="72"/>
      <c r="G31" s="72"/>
      <c r="H31" s="81">
        <f>SUM(E31:G31)</f>
        <v>0.3</v>
      </c>
    </row>
    <row r="32" spans="2:10">
      <c r="B32" s="9"/>
      <c r="C32" s="9"/>
      <c r="D32" s="9"/>
      <c r="E32" s="83"/>
      <c r="F32" s="83"/>
      <c r="G32" s="83"/>
      <c r="H32" s="84"/>
    </row>
    <row r="33" spans="2:10">
      <c r="B33" s="9" t="s">
        <v>157</v>
      </c>
      <c r="C33" s="9"/>
      <c r="D33" s="9"/>
      <c r="E33" s="72">
        <f>SUM(E11:E32)</f>
        <v>0.28399999999999997</v>
      </c>
      <c r="F33" s="72">
        <f>SUM(F11:F32)</f>
        <v>-0.13225000000000001</v>
      </c>
      <c r="G33" s="72">
        <f>SUM(G11:G32)</f>
        <v>-0.17575000000000002</v>
      </c>
      <c r="H33" s="72">
        <f>SUM(H11:H32)</f>
        <v>-2.4000000000000021E-2</v>
      </c>
    </row>
    <row r="34" spans="2:10">
      <c r="B34" s="9"/>
      <c r="C34" s="9"/>
      <c r="D34" s="9"/>
      <c r="E34" s="72"/>
      <c r="F34" s="72"/>
      <c r="G34" s="72"/>
      <c r="H34" s="81"/>
    </row>
    <row r="35" spans="2:10">
      <c r="B35" s="22" t="s">
        <v>158</v>
      </c>
      <c r="C35" s="22"/>
      <c r="D35" s="73"/>
      <c r="E35" s="74">
        <v>0</v>
      </c>
      <c r="F35" s="74">
        <v>-0.1</v>
      </c>
      <c r="G35" s="74">
        <v>-0.1</v>
      </c>
      <c r="H35" s="74">
        <f>SUM(E35:G35)</f>
        <v>-0.2</v>
      </c>
      <c r="J35" t="s">
        <v>159</v>
      </c>
    </row>
    <row r="36" spans="2:10">
      <c r="B36" s="9"/>
      <c r="C36" s="9"/>
      <c r="D36" s="9"/>
      <c r="E36" s="72"/>
      <c r="F36" s="72"/>
      <c r="G36" s="72"/>
      <c r="H36" s="81"/>
    </row>
    <row r="37" spans="2:10">
      <c r="B37" s="9"/>
      <c r="C37" s="9"/>
      <c r="D37" s="9"/>
      <c r="E37" s="84"/>
      <c r="F37" s="84"/>
      <c r="G37" s="84"/>
      <c r="H37" s="84"/>
    </row>
    <row r="38" spans="2:10">
      <c r="B38" s="9" t="s">
        <v>160</v>
      </c>
      <c r="C38" s="9"/>
      <c r="D38" s="13"/>
      <c r="E38" s="72">
        <f>+E35+E33</f>
        <v>0.28399999999999997</v>
      </c>
      <c r="F38" s="72">
        <f>+F35+F33</f>
        <v>-0.23225000000000001</v>
      </c>
      <c r="G38" s="72">
        <f>+G35+G33</f>
        <v>-0.27575000000000005</v>
      </c>
      <c r="H38" s="72">
        <f>+H35+H33</f>
        <v>-0.22400000000000003</v>
      </c>
    </row>
    <row r="39" spans="2:10">
      <c r="B39" s="9"/>
      <c r="C39" s="9"/>
      <c r="D39" s="9"/>
      <c r="E39" s="75"/>
      <c r="F39" s="75"/>
      <c r="G39" s="75"/>
      <c r="H39" s="23"/>
    </row>
    <row r="40" spans="2:10">
      <c r="B40" s="9"/>
      <c r="C40" s="9"/>
      <c r="D40" s="9"/>
      <c r="E40" s="75"/>
      <c r="F40" s="75"/>
      <c r="G40" s="75"/>
      <c r="H40" s="75"/>
      <c r="I40" s="9"/>
    </row>
    <row r="41" spans="2:10">
      <c r="B41" s="8"/>
      <c r="C41" s="8"/>
      <c r="D41" s="9"/>
      <c r="E41" s="72"/>
      <c r="F41" s="72"/>
      <c r="G41" s="72"/>
      <c r="H41" s="72"/>
      <c r="I41" s="9"/>
    </row>
    <row r="42" spans="2:10">
      <c r="B42" s="9"/>
      <c r="C42" s="8"/>
      <c r="D42" s="13"/>
      <c r="E42" s="72"/>
      <c r="F42" s="72"/>
      <c r="G42" s="72"/>
      <c r="H42" s="72"/>
      <c r="I42" s="9"/>
    </row>
    <row r="43" spans="2:10">
      <c r="B43" s="9"/>
      <c r="C43" s="8"/>
      <c r="D43" s="9"/>
      <c r="E43" s="72"/>
      <c r="F43" s="72"/>
      <c r="G43" s="72"/>
      <c r="H43" s="72"/>
      <c r="I43" s="9"/>
    </row>
    <row r="44" spans="2:10">
      <c r="B44" s="9"/>
      <c r="C44" s="8"/>
      <c r="D44" s="9"/>
      <c r="E44" s="13"/>
      <c r="F44" s="13"/>
      <c r="G44" s="13"/>
      <c r="H44" s="13"/>
      <c r="I44" s="9"/>
    </row>
    <row r="45" spans="2:10">
      <c r="B45" s="9"/>
      <c r="C45" s="9"/>
      <c r="D45" s="9"/>
      <c r="E45" s="77"/>
      <c r="F45" s="9"/>
      <c r="G45" s="9"/>
    </row>
    <row r="46" spans="2:10">
      <c r="B46" s="9"/>
      <c r="C46" s="9"/>
      <c r="D46" s="9"/>
      <c r="E46" s="9"/>
      <c r="F46" s="9"/>
      <c r="G46" s="9"/>
    </row>
    <row r="47" spans="2:10">
      <c r="B47" s="9"/>
      <c r="C47" s="9"/>
      <c r="D47" s="9"/>
      <c r="E47" s="9"/>
      <c r="F47" s="9"/>
      <c r="G47" s="9"/>
    </row>
    <row r="48" spans="2:10">
      <c r="B48" s="9"/>
      <c r="C48" s="9"/>
      <c r="D48" s="9"/>
      <c r="E48" s="9"/>
      <c r="F48" s="9"/>
      <c r="G48" s="9"/>
    </row>
  </sheetData>
  <pageMargins left="0.2" right="0.23" top="0.39" bottom="0.91" header="0.18" footer="0.24"/>
  <pageSetup scale="97" orientation="landscape" r:id="rId1"/>
  <headerFooter alignWithMargins="0">
    <oddHeader>&amp;A</oddHeader>
    <oddFooter>&amp;L&amp;D   &amp;T&amp;C&amp;F&amp;Rpage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Cover</vt:lpstr>
      <vt:lpstr>NNG 99 Plan to Actuals</vt:lpstr>
      <vt:lpstr>NNG  99 3c3 to Actuals</vt:lpstr>
      <vt:lpstr>NNG  99Act to 2000 Plan</vt:lpstr>
      <vt:lpstr>1 qtr SummaryNNG (2)</vt:lpstr>
      <vt:lpstr>TW </vt:lpstr>
      <vt:lpstr>1 qtr SummaryTW</vt:lpstr>
      <vt:lpstr>Sheet3</vt:lpstr>
      <vt:lpstr>'NNG  99Act to 2000 Plan'!Print_Area</vt:lpstr>
      <vt:lpstr>'TW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2000-01-24T22:33:36Z</cp:lastPrinted>
  <dcterms:created xsi:type="dcterms:W3CDTF">2000-01-10T15:49:01Z</dcterms:created>
  <dcterms:modified xsi:type="dcterms:W3CDTF">2023-09-10T11:37:44Z</dcterms:modified>
</cp:coreProperties>
</file>