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'!$A$1:$U$79</definedName>
    <definedName name="_xlnm.Print_Titles" localSheetId="0">'Hotlist - Identified '!$1:$6</definedName>
  </definedNames>
  <calcPr calcId="92512" fullCalcOnLoad="1"/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K40" i="25"/>
  <c r="M40" i="25"/>
  <c r="C44" i="25"/>
  <c r="C45" i="25"/>
  <c r="F7" i="21"/>
  <c r="J7" i="21"/>
  <c r="N7" i="21"/>
  <c r="R7" i="21"/>
  <c r="U7" i="21"/>
  <c r="E17" i="21"/>
  <c r="I17" i="21"/>
  <c r="M17" i="21"/>
  <c r="Q17" i="21"/>
  <c r="T17" i="21"/>
  <c r="F18" i="21"/>
  <c r="J18" i="21"/>
  <c r="N18" i="21"/>
  <c r="R18" i="21"/>
  <c r="U18" i="21"/>
  <c r="E25" i="21"/>
  <c r="I25" i="21"/>
  <c r="M25" i="21"/>
  <c r="Q25" i="21"/>
  <c r="T25" i="21"/>
  <c r="F26" i="21"/>
  <c r="J26" i="21"/>
  <c r="N26" i="21"/>
  <c r="R26" i="21"/>
  <c r="U26" i="21"/>
  <c r="E30" i="21"/>
  <c r="I30" i="21"/>
  <c r="M30" i="21"/>
  <c r="Q30" i="21"/>
  <c r="T30" i="21"/>
  <c r="F31" i="21"/>
  <c r="J31" i="21"/>
  <c r="N31" i="21"/>
  <c r="R31" i="21"/>
  <c r="U31" i="21"/>
  <c r="E34" i="21"/>
  <c r="I34" i="21"/>
  <c r="M34" i="21"/>
  <c r="Q34" i="21"/>
  <c r="T34" i="21"/>
  <c r="F35" i="21"/>
  <c r="J35" i="21"/>
  <c r="N35" i="21"/>
  <c r="R35" i="21"/>
  <c r="U35" i="21"/>
  <c r="E46" i="21"/>
  <c r="I46" i="21"/>
  <c r="M46" i="21"/>
  <c r="Q46" i="21"/>
  <c r="T46" i="21"/>
  <c r="F47" i="21"/>
  <c r="J47" i="21"/>
  <c r="N47" i="21"/>
  <c r="R47" i="21"/>
  <c r="U47" i="21"/>
  <c r="E54" i="21"/>
  <c r="I54" i="21"/>
  <c r="M54" i="21"/>
  <c r="Q54" i="21"/>
  <c r="T54" i="21"/>
  <c r="F55" i="21"/>
  <c r="J55" i="21"/>
  <c r="N55" i="21"/>
  <c r="R55" i="21"/>
  <c r="U55" i="21"/>
  <c r="E59" i="21"/>
  <c r="I59" i="21"/>
  <c r="M59" i="21"/>
  <c r="Q59" i="21"/>
  <c r="T59" i="21"/>
  <c r="F60" i="21"/>
  <c r="J60" i="21"/>
  <c r="N60" i="21"/>
  <c r="R60" i="21"/>
  <c r="U60" i="21"/>
  <c r="E63" i="21"/>
  <c r="I63" i="21"/>
  <c r="M63" i="21"/>
  <c r="Q63" i="21"/>
  <c r="T63" i="21"/>
  <c r="F64" i="21"/>
  <c r="J64" i="21"/>
  <c r="N64" i="21"/>
  <c r="R64" i="21"/>
  <c r="U64" i="21"/>
  <c r="E68" i="21"/>
  <c r="I68" i="21"/>
  <c r="M68" i="21"/>
  <c r="Q68" i="21"/>
  <c r="T68" i="21"/>
  <c r="F69" i="21"/>
  <c r="J69" i="21"/>
  <c r="N69" i="21"/>
  <c r="R69" i="21"/>
  <c r="U69" i="21"/>
  <c r="E75" i="21"/>
  <c r="I75" i="21"/>
  <c r="M75" i="21"/>
  <c r="Q75" i="21"/>
  <c r="T75" i="21"/>
  <c r="E77" i="21"/>
  <c r="F77" i="21"/>
  <c r="I77" i="21"/>
  <c r="J77" i="21"/>
  <c r="M77" i="21"/>
  <c r="N77" i="21"/>
  <c r="Q77" i="21"/>
  <c r="R77" i="21"/>
  <c r="T77" i="21"/>
  <c r="U77" i="21"/>
</calcChain>
</file>

<file path=xl/sharedStrings.xml><?xml version="1.0" encoding="utf-8"?>
<sst xmlns="http://schemas.openxmlformats.org/spreadsheetml/2006/main" count="276" uniqueCount="92">
  <si>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</si>
  <si>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</si>
  <si>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</si>
  <si>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</si>
  <si>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</si>
  <si>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</si>
  <si>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</si>
  <si>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</si>
  <si>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</si>
  <si>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</si>
  <si>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</si>
  <si>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</si>
  <si>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</si>
  <si>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</si>
  <si>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</si>
  <si>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</si>
  <si>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</si>
  <si>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</si>
  <si>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</si>
  <si>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</si>
  <si>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Puerto Rico</t>
  </si>
  <si>
    <t>%</t>
  </si>
  <si>
    <t>Envera</t>
  </si>
  <si>
    <t>M&amp;G - UK</t>
  </si>
  <si>
    <t>1Q01 DEALS COMPLETED</t>
  </si>
  <si>
    <t>Fourth Quarter 2001</t>
  </si>
  <si>
    <t>Progasco</t>
  </si>
  <si>
    <t>DPR - Sale/Restructure</t>
  </si>
  <si>
    <t>Crude &amp; Products</t>
  </si>
  <si>
    <t>Pace Carbon</t>
  </si>
  <si>
    <t>Freight</t>
  </si>
  <si>
    <t>Noxtech</t>
  </si>
  <si>
    <t>Finance &amp;</t>
  </si>
  <si>
    <t>Structuring</t>
  </si>
  <si>
    <t>Inventory Financing</t>
  </si>
  <si>
    <t>Finance &amp; Structuring</t>
  </si>
  <si>
    <t>Coal</t>
  </si>
  <si>
    <t>Arcos LNG Sale</t>
  </si>
  <si>
    <t>Venezuela LNG</t>
  </si>
  <si>
    <t>Mitsui</t>
  </si>
  <si>
    <t>BHP</t>
  </si>
  <si>
    <t>Formosa</t>
  </si>
  <si>
    <t>Deal Count</t>
  </si>
  <si>
    <t>Gotham Partners</t>
  </si>
  <si>
    <t>Vopak</t>
  </si>
  <si>
    <t>Heritage Propane</t>
  </si>
  <si>
    <t>Taft (Nuevo)</t>
  </si>
  <si>
    <t>Vessel / Shipping</t>
  </si>
  <si>
    <t>PRIVATE &amp; CONFIDENTIAL</t>
  </si>
  <si>
    <t>Markets</t>
  </si>
  <si>
    <t>Venture Production</t>
  </si>
  <si>
    <t>AES</t>
  </si>
  <si>
    <t>Vessel</t>
  </si>
  <si>
    <t>Trading</t>
  </si>
  <si>
    <t>Exmar Time Charter</t>
  </si>
  <si>
    <t>First Quarter 2002</t>
  </si>
  <si>
    <t>Agway</t>
  </si>
  <si>
    <t>Cline Put Restructure</t>
  </si>
  <si>
    <t>AMCI</t>
  </si>
  <si>
    <t>Australian Wheat Board</t>
  </si>
  <si>
    <t>Lubrizol K Monetization</t>
  </si>
  <si>
    <t>KCS</t>
  </si>
  <si>
    <t>Project Deseret</t>
  </si>
  <si>
    <t>Jose Project Finance</t>
  </si>
  <si>
    <t>Project Phoenix</t>
  </si>
  <si>
    <t>Mt Belvieu HUB</t>
  </si>
  <si>
    <t>ABN Amro Construction</t>
  </si>
  <si>
    <t>RBS</t>
  </si>
  <si>
    <t>US Pipeline</t>
  </si>
  <si>
    <t>Florida Pipeline</t>
  </si>
  <si>
    <t>PacifiCorp - Stream Flow Deal</t>
  </si>
  <si>
    <t>PacifiCorp - Guaranteed Generation</t>
  </si>
  <si>
    <t>Dejana Industries</t>
  </si>
  <si>
    <t>Peoples (WAM)</t>
  </si>
  <si>
    <t>Ready Pac</t>
  </si>
  <si>
    <t>Multi-trigger PL Large Txns (5)</t>
  </si>
  <si>
    <t>Multi-trigger PL Medium Txns (4)</t>
  </si>
  <si>
    <t>Multi-trigger PL Small Txns (3)</t>
  </si>
  <si>
    <t>PacifiCorp - CDD Swap</t>
  </si>
  <si>
    <t>Cantabrico Trading SA (H del C)</t>
  </si>
  <si>
    <t>American Coal</t>
  </si>
  <si>
    <t>Beagle</t>
  </si>
  <si>
    <t>Claims Trading Pipeline - Southern</t>
  </si>
  <si>
    <t>Claims Trading Pipeline Txns (3)</t>
  </si>
  <si>
    <t>First Energy</t>
  </si>
  <si>
    <t>Project Timber</t>
  </si>
  <si>
    <t>Ag Contract Monetization</t>
  </si>
  <si>
    <t>Bahamas</t>
  </si>
  <si>
    <t>Elba Island  K Monetization</t>
  </si>
  <si>
    <t>Project Sarto</t>
  </si>
  <si>
    <t>Results based on activity through May 25, 2001</t>
  </si>
  <si>
    <t>Lyondell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</si>
</sst>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4</xdr:row>
      <xdr:rowOff>83820</xdr:rowOff>
    </xdr:from>
    <xdr:to>
      <xdr:col>21</xdr:col>
      <xdr:colOff>0</xdr:colOff>
      <xdr:row>4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749040" y="944880"/>
          <a:ext cx="1226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4</xdr:row>
      <xdr:rowOff>182880</xdr:rowOff>
    </xdr:from>
    <xdr:to>
      <xdr:col>12</xdr:col>
      <xdr:colOff>510540</xdr:colOff>
      <xdr:row>4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98298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7"/>
  <sheetViews>
    <sheetView tabSelected="1" zoomScale="80" zoomScaleNormal="80" workbookViewId="0">
      <pane ySplit="6" topLeftCell="A7" activePane="bottomLeft" state="frozen"/>
      <selection activeCell="K41" sqref="K41"/>
      <selection pane="bottomLeft" activeCell="C3" sqref="C3"/>
    </sheetView>
  </sheetViews>
  <sheetFormatPr defaultColWidth="9.109375" defaultRowHeight="10.199999999999999" x14ac:dyDescent="0.2"/>
  <cols>
    <col min="1" max="2" width="2.6640625" style="3" customWidth="1"/>
    <col min="3" max="3" width="28" style="1" customWidth="1"/>
    <col min="4" max="4" width="6" style="1" customWidth="1"/>
    <col min="5" max="5" width="10.33203125" style="1" customWidth="1"/>
    <col min="6" max="6" width="6" style="1" customWidth="1"/>
    <col min="7" max="7" width="27.109375" style="1" bestFit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88671875" style="1" bestFit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48</v>
      </c>
    </row>
    <row r="3" spans="1:21" s="9" customFormat="1" ht="15.75" customHeight="1" x14ac:dyDescent="0.25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5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90</v>
      </c>
    </row>
    <row r="5" spans="1:21" s="9" customFormat="1" ht="15" customHeight="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3.8" x14ac:dyDescent="0.2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25</v>
      </c>
      <c r="L6" s="22"/>
      <c r="M6" s="22"/>
      <c r="N6" s="23"/>
      <c r="O6" s="21" t="s">
        <v>55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">
      <c r="A7" s="97"/>
      <c r="B7" s="100" t="s">
        <v>28</v>
      </c>
      <c r="C7" s="14" t="s">
        <v>0</v>
      </c>
      <c r="D7" s="15" t="s">
        <v>21</v>
      </c>
      <c r="E7" s="15" t="s">
        <v>1</v>
      </c>
      <c r="F7" s="16">
        <f>COUNTA(C8:C16)</f>
        <v>2</v>
      </c>
      <c r="G7" s="14" t="s">
        <v>0</v>
      </c>
      <c r="H7" s="15" t="s">
        <v>21</v>
      </c>
      <c r="I7" s="15" t="s">
        <v>1</v>
      </c>
      <c r="J7" s="16">
        <f>COUNTA(G8:G16)</f>
        <v>8</v>
      </c>
      <c r="K7" s="14" t="s">
        <v>0</v>
      </c>
      <c r="L7" s="15" t="s">
        <v>21</v>
      </c>
      <c r="M7" s="15" t="s">
        <v>1</v>
      </c>
      <c r="N7" s="16">
        <f>COUNTA(K8:K16)</f>
        <v>0</v>
      </c>
      <c r="O7" s="14" t="s">
        <v>0</v>
      </c>
      <c r="P7" s="15" t="s">
        <v>21</v>
      </c>
      <c r="Q7" s="15" t="s">
        <v>1</v>
      </c>
      <c r="R7" s="16">
        <f>COUNTA(O8:O16)</f>
        <v>0</v>
      </c>
      <c r="S7" s="14"/>
      <c r="T7" s="15"/>
      <c r="U7" s="16">
        <f>+F7+J7+N7+R7</f>
        <v>10</v>
      </c>
    </row>
    <row r="8" spans="1:21" ht="13.2" x14ac:dyDescent="0.3">
      <c r="A8" s="98"/>
      <c r="B8" s="101"/>
      <c r="C8" s="73" t="s">
        <v>85</v>
      </c>
      <c r="D8" s="78">
        <v>0.8</v>
      </c>
      <c r="E8" s="18">
        <v>75000</v>
      </c>
      <c r="F8" s="74"/>
      <c r="G8" s="73" t="s">
        <v>81</v>
      </c>
      <c r="H8" s="78">
        <v>0.5</v>
      </c>
      <c r="I8" s="72">
        <v>35000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2" x14ac:dyDescent="0.3">
      <c r="A9" s="98"/>
      <c r="B9" s="101"/>
      <c r="C9" s="73" t="s">
        <v>22</v>
      </c>
      <c r="D9" s="78">
        <v>0.65</v>
      </c>
      <c r="E9" s="18">
        <v>1765</v>
      </c>
      <c r="F9" s="74"/>
      <c r="G9" s="73" t="s">
        <v>65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2" x14ac:dyDescent="0.3">
      <c r="A10" s="98"/>
      <c r="B10" s="101"/>
      <c r="C10" s="73"/>
      <c r="D10" s="78"/>
      <c r="E10" s="18"/>
      <c r="F10" s="74"/>
      <c r="G10" s="73" t="s">
        <v>41</v>
      </c>
      <c r="H10" s="78">
        <v>0.3</v>
      </c>
      <c r="I10" s="72">
        <v>8000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2" x14ac:dyDescent="0.3">
      <c r="A11" s="98"/>
      <c r="B11" s="101"/>
      <c r="C11" s="73"/>
      <c r="D11" s="78"/>
      <c r="E11" s="18"/>
      <c r="F11" s="74"/>
      <c r="G11" s="73" t="s">
        <v>19</v>
      </c>
      <c r="H11" s="78">
        <v>0.7</v>
      </c>
      <c r="I11" s="72">
        <v>3000</v>
      </c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2" x14ac:dyDescent="0.3">
      <c r="A12" s="98"/>
      <c r="B12" s="101"/>
      <c r="C12" s="73"/>
      <c r="D12" s="78"/>
      <c r="E12" s="18"/>
      <c r="F12" s="74"/>
      <c r="G12" s="73" t="s">
        <v>91</v>
      </c>
      <c r="H12" s="78">
        <v>0.6</v>
      </c>
      <c r="I12" s="72">
        <v>3000</v>
      </c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13.2" x14ac:dyDescent="0.3">
      <c r="A13" s="98"/>
      <c r="B13" s="101"/>
      <c r="C13" s="73"/>
      <c r="D13" s="78"/>
      <c r="E13" s="18"/>
      <c r="F13" s="74"/>
      <c r="G13" s="73" t="s">
        <v>50</v>
      </c>
      <c r="H13" s="78">
        <v>0.6</v>
      </c>
      <c r="I13" s="72">
        <v>2000</v>
      </c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ht="13.2" x14ac:dyDescent="0.3">
      <c r="A14" s="98"/>
      <c r="B14" s="101"/>
      <c r="C14" s="73"/>
      <c r="D14" s="78"/>
      <c r="E14" s="18"/>
      <c r="F14" s="74"/>
      <c r="G14" s="73" t="s">
        <v>44</v>
      </c>
      <c r="H14" s="78">
        <v>0.75</v>
      </c>
      <c r="I14" s="72">
        <v>1000</v>
      </c>
      <c r="J14" s="74"/>
      <c r="K14" s="73"/>
      <c r="L14" s="78"/>
      <c r="M14" s="18"/>
      <c r="N14" s="74"/>
      <c r="O14" s="73"/>
      <c r="P14" s="78"/>
      <c r="Q14" s="18"/>
      <c r="R14" s="74"/>
      <c r="S14" s="73"/>
      <c r="T14" s="13"/>
      <c r="U14" s="2"/>
    </row>
    <row r="15" spans="1:21" ht="13.2" x14ac:dyDescent="0.3">
      <c r="A15" s="98"/>
      <c r="B15" s="101"/>
      <c r="C15" s="73"/>
      <c r="D15" s="78"/>
      <c r="E15" s="18"/>
      <c r="F15" s="74"/>
      <c r="G15" s="73" t="s">
        <v>22</v>
      </c>
      <c r="H15" s="78">
        <v>0.95</v>
      </c>
      <c r="I15" s="72">
        <v>737</v>
      </c>
      <c r="J15" s="74"/>
      <c r="K15" s="73"/>
      <c r="L15" s="78"/>
      <c r="M15" s="18"/>
      <c r="N15" s="74"/>
      <c r="O15" s="73"/>
      <c r="P15" s="78"/>
      <c r="Q15" s="18"/>
      <c r="R15" s="74"/>
      <c r="S15" s="73"/>
      <c r="T15" s="13"/>
      <c r="U15" s="2"/>
    </row>
    <row r="16" spans="1:21" ht="13.2" x14ac:dyDescent="0.3">
      <c r="A16" s="98"/>
      <c r="B16" s="101"/>
      <c r="C16" s="95"/>
      <c r="D16" s="78"/>
      <c r="E16" s="18"/>
      <c r="F16" s="74"/>
      <c r="G16" s="95"/>
      <c r="H16" s="78"/>
      <c r="I16" s="18"/>
      <c r="J16" s="74"/>
      <c r="K16" s="73"/>
      <c r="L16" s="78"/>
      <c r="M16" s="18"/>
      <c r="N16" s="74"/>
      <c r="O16" s="73"/>
      <c r="P16" s="78"/>
      <c r="Q16" s="18"/>
      <c r="R16" s="74"/>
      <c r="S16" s="73"/>
      <c r="T16" s="13"/>
      <c r="U16" s="2"/>
    </row>
    <row r="17" spans="1:21" x14ac:dyDescent="0.2">
      <c r="A17" s="99"/>
      <c r="B17" s="102"/>
      <c r="C17" s="67" t="s">
        <v>9</v>
      </c>
      <c r="D17" s="77"/>
      <c r="E17" s="68">
        <f>SUM(E8:E16)</f>
        <v>76765</v>
      </c>
      <c r="F17" s="69"/>
      <c r="G17" s="67" t="s">
        <v>9</v>
      </c>
      <c r="H17" s="77"/>
      <c r="I17" s="68">
        <f>SUM(I8:I16)</f>
        <v>62737</v>
      </c>
      <c r="J17" s="69"/>
      <c r="K17" s="67" t="s">
        <v>9</v>
      </c>
      <c r="L17" s="77"/>
      <c r="M17" s="68">
        <f>SUM(M8:M16)</f>
        <v>0</v>
      </c>
      <c r="N17" s="69"/>
      <c r="O17" s="67" t="s">
        <v>9</v>
      </c>
      <c r="P17" s="77"/>
      <c r="Q17" s="68">
        <f>SUM(Q8:Q16)</f>
        <v>0</v>
      </c>
      <c r="R17" s="69"/>
      <c r="S17" s="67" t="s">
        <v>15</v>
      </c>
      <c r="T17" s="68">
        <f>+E17+I17+M17+Q17</f>
        <v>139502</v>
      </c>
      <c r="U17" s="69"/>
    </row>
    <row r="18" spans="1:21" ht="14.4" thickBot="1" x14ac:dyDescent="0.4">
      <c r="A18" s="97" t="s">
        <v>3</v>
      </c>
      <c r="B18" s="100" t="s">
        <v>4</v>
      </c>
      <c r="C18" s="14" t="s">
        <v>0</v>
      </c>
      <c r="D18" s="15"/>
      <c r="E18" s="15" t="s">
        <v>1</v>
      </c>
      <c r="F18" s="16">
        <f>COUNTA(C19:C24)</f>
        <v>5</v>
      </c>
      <c r="G18" s="14" t="s">
        <v>0</v>
      </c>
      <c r="H18" s="15"/>
      <c r="I18" s="15" t="s">
        <v>1</v>
      </c>
      <c r="J18" s="16">
        <f>COUNTA(G19:G24)</f>
        <v>4</v>
      </c>
      <c r="K18" s="14" t="s">
        <v>0</v>
      </c>
      <c r="L18" s="15"/>
      <c r="M18" s="15" t="s">
        <v>1</v>
      </c>
      <c r="N18" s="16">
        <f>COUNTA(K19:K24)</f>
        <v>2</v>
      </c>
      <c r="O18" s="14" t="s">
        <v>0</v>
      </c>
      <c r="P18" s="15"/>
      <c r="Q18" s="15" t="s">
        <v>1</v>
      </c>
      <c r="R18" s="16">
        <f>COUNTA(O19:O24)</f>
        <v>0</v>
      </c>
      <c r="S18" s="14"/>
      <c r="T18" s="15"/>
      <c r="U18" s="16">
        <f>+F18+J18+N18+R18</f>
        <v>11</v>
      </c>
    </row>
    <row r="19" spans="1:21" ht="13.2" x14ac:dyDescent="0.3">
      <c r="A19" s="103"/>
      <c r="B19" s="105"/>
      <c r="C19" s="71" t="s">
        <v>57</v>
      </c>
      <c r="D19" s="79">
        <v>0.99</v>
      </c>
      <c r="E19" s="72">
        <v>4000</v>
      </c>
      <c r="F19" s="94"/>
      <c r="G19" s="71" t="s">
        <v>29</v>
      </c>
      <c r="H19" s="79">
        <v>0.25</v>
      </c>
      <c r="I19" s="72">
        <v>15000</v>
      </c>
      <c r="J19" s="94"/>
      <c r="K19" s="71" t="s">
        <v>29</v>
      </c>
      <c r="L19" s="78">
        <v>0.25</v>
      </c>
      <c r="M19" s="18">
        <v>15000</v>
      </c>
      <c r="N19" s="2"/>
      <c r="O19" s="71"/>
      <c r="P19" s="79"/>
      <c r="Q19" s="72"/>
      <c r="R19" s="2"/>
      <c r="S19" s="73"/>
      <c r="T19" s="18"/>
      <c r="U19" s="74"/>
    </row>
    <row r="20" spans="1:21" ht="13.2" x14ac:dyDescent="0.3">
      <c r="A20" s="103"/>
      <c r="B20" s="105"/>
      <c r="C20" s="71" t="s">
        <v>84</v>
      </c>
      <c r="D20" s="79">
        <v>0.75</v>
      </c>
      <c r="E20" s="72">
        <v>1500</v>
      </c>
      <c r="F20" s="94"/>
      <c r="G20" s="71" t="s">
        <v>40</v>
      </c>
      <c r="H20" s="79">
        <v>0.25</v>
      </c>
      <c r="I20" s="72">
        <v>10000</v>
      </c>
      <c r="J20" s="94"/>
      <c r="K20" s="71" t="s">
        <v>27</v>
      </c>
      <c r="L20" s="79">
        <v>0.25</v>
      </c>
      <c r="M20" s="72">
        <v>5000</v>
      </c>
      <c r="N20" s="2"/>
      <c r="O20" s="73"/>
      <c r="P20" s="78"/>
      <c r="Q20" s="18"/>
      <c r="R20" s="2"/>
      <c r="S20" s="73"/>
      <c r="T20" s="18"/>
      <c r="U20" s="74"/>
    </row>
    <row r="21" spans="1:21" ht="13.2" x14ac:dyDescent="0.3">
      <c r="A21" s="103"/>
      <c r="B21" s="105"/>
      <c r="C21" s="71" t="s">
        <v>23</v>
      </c>
      <c r="D21" s="79">
        <v>0.5</v>
      </c>
      <c r="E21" s="72">
        <v>1000</v>
      </c>
      <c r="F21" s="94"/>
      <c r="G21" s="71" t="s">
        <v>80</v>
      </c>
      <c r="H21" s="79">
        <v>0.5</v>
      </c>
      <c r="I21" s="72">
        <v>5000</v>
      </c>
      <c r="J21" s="94"/>
      <c r="K21" s="71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13.2" x14ac:dyDescent="0.3">
      <c r="A22" s="103"/>
      <c r="B22" s="105"/>
      <c r="C22" s="71" t="s">
        <v>5</v>
      </c>
      <c r="D22" s="79">
        <v>0.75</v>
      </c>
      <c r="E22" s="72">
        <v>1000</v>
      </c>
      <c r="F22" s="94"/>
      <c r="G22" s="71" t="s">
        <v>58</v>
      </c>
      <c r="H22" s="79">
        <v>0.5</v>
      </c>
      <c r="I22" s="72">
        <v>500</v>
      </c>
      <c r="J22" s="94"/>
      <c r="K22" s="71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ht="13.2" x14ac:dyDescent="0.3">
      <c r="A23" s="103"/>
      <c r="B23" s="105"/>
      <c r="C23" s="71" t="s">
        <v>51</v>
      </c>
      <c r="D23" s="79">
        <v>0.75</v>
      </c>
      <c r="E23" s="72">
        <v>500</v>
      </c>
      <c r="F23" s="94"/>
      <c r="G23" s="71"/>
      <c r="H23" s="79"/>
      <c r="I23" s="72"/>
      <c r="J23" s="94"/>
      <c r="K23" s="71"/>
      <c r="L23" s="78"/>
      <c r="M23" s="18"/>
      <c r="N23" s="2"/>
      <c r="O23" s="71"/>
      <c r="P23" s="78"/>
      <c r="Q23" s="18"/>
      <c r="R23" s="2"/>
      <c r="S23" s="73"/>
      <c r="T23" s="18"/>
      <c r="U23" s="74"/>
    </row>
    <row r="24" spans="1:21" ht="13.2" x14ac:dyDescent="0.3">
      <c r="A24" s="103"/>
      <c r="B24" s="105"/>
      <c r="C24" s="71"/>
      <c r="D24" s="79"/>
      <c r="E24" s="72"/>
      <c r="F24" s="2"/>
      <c r="G24" s="73"/>
      <c r="H24" s="78"/>
      <c r="I24" s="18"/>
      <c r="J24" s="2"/>
      <c r="K24" s="73"/>
      <c r="L24" s="78"/>
      <c r="M24" s="18"/>
      <c r="N24" s="2"/>
      <c r="O24" s="73"/>
      <c r="P24" s="78"/>
      <c r="Q24" s="18"/>
      <c r="R24" s="2"/>
      <c r="S24" s="73"/>
      <c r="T24" s="18"/>
      <c r="U24" s="74"/>
    </row>
    <row r="25" spans="1:21" x14ac:dyDescent="0.2">
      <c r="A25" s="104"/>
      <c r="B25" s="106"/>
      <c r="C25" s="67" t="s">
        <v>9</v>
      </c>
      <c r="D25" s="77"/>
      <c r="E25" s="68">
        <f>SUM(E19:E24)</f>
        <v>8000</v>
      </c>
      <c r="F25" s="69"/>
      <c r="G25" s="67" t="s">
        <v>9</v>
      </c>
      <c r="H25" s="77"/>
      <c r="I25" s="68">
        <f>SUM(I19:I24)</f>
        <v>30500</v>
      </c>
      <c r="J25" s="69"/>
      <c r="K25" s="67" t="s">
        <v>9</v>
      </c>
      <c r="L25" s="77"/>
      <c r="M25" s="68">
        <f>SUM(M19:M24)</f>
        <v>20000</v>
      </c>
      <c r="N25" s="69"/>
      <c r="O25" s="67" t="s">
        <v>9</v>
      </c>
      <c r="P25" s="77"/>
      <c r="Q25" s="68">
        <f>SUM(Q19:Q24)</f>
        <v>0</v>
      </c>
      <c r="R25" s="69"/>
      <c r="S25" s="67" t="s">
        <v>15</v>
      </c>
      <c r="T25" s="68">
        <f>+E25+I25+M25+Q25</f>
        <v>58500</v>
      </c>
      <c r="U25" s="69"/>
    </row>
    <row r="26" spans="1:21" ht="14.4" thickBot="1" x14ac:dyDescent="0.4">
      <c r="A26" s="97" t="s">
        <v>52</v>
      </c>
      <c r="B26" s="100" t="s">
        <v>53</v>
      </c>
      <c r="C26" s="14" t="s">
        <v>0</v>
      </c>
      <c r="D26" s="15"/>
      <c r="E26" s="15" t="s">
        <v>1</v>
      </c>
      <c r="F26" s="16">
        <f>COUNTA(C27:C29)</f>
        <v>1</v>
      </c>
      <c r="G26" s="14" t="s">
        <v>0</v>
      </c>
      <c r="H26" s="15"/>
      <c r="I26" s="15" t="s">
        <v>1</v>
      </c>
      <c r="J26" s="16">
        <f>COUNTA(G27:G29)</f>
        <v>1</v>
      </c>
      <c r="K26" s="14" t="s">
        <v>0</v>
      </c>
      <c r="L26" s="15"/>
      <c r="M26" s="15" t="s">
        <v>1</v>
      </c>
      <c r="N26" s="16">
        <f>COUNTA(K27:K29)</f>
        <v>1</v>
      </c>
      <c r="O26" s="14" t="s">
        <v>0</v>
      </c>
      <c r="P26" s="15"/>
      <c r="Q26" s="15" t="s">
        <v>1</v>
      </c>
      <c r="R26" s="16">
        <f>COUNTA(O27:O29)</f>
        <v>0</v>
      </c>
      <c r="S26" s="14"/>
      <c r="T26" s="15"/>
      <c r="U26" s="16">
        <f>+F26+J26+N26+R26</f>
        <v>3</v>
      </c>
    </row>
    <row r="27" spans="1:21" ht="13.2" x14ac:dyDescent="0.3">
      <c r="A27" s="98"/>
      <c r="B27" s="101"/>
      <c r="C27" s="73" t="s">
        <v>39</v>
      </c>
      <c r="D27" s="78">
        <v>0.5</v>
      </c>
      <c r="E27" s="18">
        <v>5000</v>
      </c>
      <c r="F27" s="74"/>
      <c r="G27" s="73" t="s">
        <v>39</v>
      </c>
      <c r="H27" s="78">
        <v>0.5</v>
      </c>
      <c r="I27" s="18">
        <v>5000</v>
      </c>
      <c r="J27" s="74"/>
      <c r="K27" s="73" t="s">
        <v>67</v>
      </c>
      <c r="L27" s="78">
        <v>0.5</v>
      </c>
      <c r="M27" s="18">
        <v>2000</v>
      </c>
      <c r="N27" s="74"/>
      <c r="O27" s="73"/>
      <c r="P27" s="78"/>
      <c r="Q27" s="18"/>
      <c r="R27" s="74"/>
      <c r="S27" s="73"/>
      <c r="T27" s="13"/>
      <c r="U27" s="2"/>
    </row>
    <row r="28" spans="1:21" ht="13.2" x14ac:dyDescent="0.3">
      <c r="A28" s="98"/>
      <c r="B28" s="101"/>
      <c r="C28" s="73"/>
      <c r="D28" s="78"/>
      <c r="E28" s="18"/>
      <c r="F28" s="74"/>
      <c r="G28" s="73"/>
      <c r="H28" s="78"/>
      <c r="I28" s="18"/>
      <c r="J28" s="74"/>
      <c r="K28" s="73"/>
      <c r="L28" s="78"/>
      <c r="M28" s="18"/>
      <c r="N28" s="74"/>
      <c r="O28" s="73"/>
      <c r="P28" s="78"/>
      <c r="Q28" s="18"/>
      <c r="R28" s="74"/>
      <c r="S28" s="73"/>
      <c r="T28" s="13"/>
      <c r="U28" s="2"/>
    </row>
    <row r="29" spans="1:21" ht="13.2" x14ac:dyDescent="0.3">
      <c r="A29" s="98"/>
      <c r="B29" s="101"/>
      <c r="C29" s="73"/>
      <c r="D29" s="18"/>
      <c r="E29" s="18"/>
      <c r="F29" s="74"/>
      <c r="G29" s="73"/>
      <c r="H29" s="18"/>
      <c r="I29" s="18"/>
      <c r="J29" s="74"/>
      <c r="K29" s="73"/>
      <c r="L29" s="18"/>
      <c r="M29" s="18"/>
      <c r="N29" s="74"/>
      <c r="O29" s="73"/>
      <c r="P29" s="18"/>
      <c r="Q29" s="18"/>
      <c r="R29" s="74"/>
      <c r="S29" s="73"/>
      <c r="T29" s="13"/>
      <c r="U29" s="2"/>
    </row>
    <row r="30" spans="1:21" x14ac:dyDescent="0.2">
      <c r="A30" s="99"/>
      <c r="B30" s="102"/>
      <c r="C30" s="67" t="s">
        <v>9</v>
      </c>
      <c r="D30" s="77"/>
      <c r="E30" s="68">
        <f>SUM(E27:E29)</f>
        <v>5000</v>
      </c>
      <c r="F30" s="69"/>
      <c r="G30" s="67" t="s">
        <v>9</v>
      </c>
      <c r="H30" s="77"/>
      <c r="I30" s="68">
        <f>SUM(I27:I29)</f>
        <v>5000</v>
      </c>
      <c r="J30" s="69"/>
      <c r="K30" s="67" t="s">
        <v>9</v>
      </c>
      <c r="L30" s="77"/>
      <c r="M30" s="68">
        <f>SUM(M27:M29)</f>
        <v>2000</v>
      </c>
      <c r="N30" s="69"/>
      <c r="O30" s="67" t="s">
        <v>9</v>
      </c>
      <c r="P30" s="77"/>
      <c r="Q30" s="68">
        <f>SUM(Q27:Q29)</f>
        <v>0</v>
      </c>
      <c r="R30" s="69"/>
      <c r="S30" s="67" t="s">
        <v>15</v>
      </c>
      <c r="T30" s="68">
        <f>+E30+I30+M30+Q30</f>
        <v>12000</v>
      </c>
      <c r="U30" s="69"/>
    </row>
    <row r="31" spans="1:21" ht="14.4" thickBot="1" x14ac:dyDescent="0.4">
      <c r="A31" s="97"/>
      <c r="B31" s="100" t="s">
        <v>13</v>
      </c>
      <c r="C31" s="14" t="s">
        <v>0</v>
      </c>
      <c r="D31" s="15"/>
      <c r="E31" s="15" t="s">
        <v>1</v>
      </c>
      <c r="F31" s="16">
        <f>COUNTA(C32:C33)</f>
        <v>1</v>
      </c>
      <c r="G31" s="14" t="s">
        <v>0</v>
      </c>
      <c r="H31" s="15"/>
      <c r="I31" s="15" t="s">
        <v>1</v>
      </c>
      <c r="J31" s="16">
        <f>COUNTA(G32:G33)</f>
        <v>0</v>
      </c>
      <c r="K31" s="14" t="s">
        <v>0</v>
      </c>
      <c r="L31" s="15"/>
      <c r="M31" s="15" t="s">
        <v>1</v>
      </c>
      <c r="N31" s="16">
        <f>COUNTA(K32:K33)</f>
        <v>0</v>
      </c>
      <c r="O31" s="14" t="s">
        <v>0</v>
      </c>
      <c r="P31" s="15"/>
      <c r="Q31" s="15" t="s">
        <v>1</v>
      </c>
      <c r="R31" s="16">
        <f>COUNTA(O32:O33)</f>
        <v>0</v>
      </c>
      <c r="S31" s="14"/>
      <c r="T31" s="15"/>
      <c r="U31" s="16">
        <f>+F31+J31+N31+R31</f>
        <v>1</v>
      </c>
    </row>
    <row r="32" spans="1:21" ht="13.2" x14ac:dyDescent="0.3">
      <c r="A32" s="98"/>
      <c r="B32" s="101"/>
      <c r="C32" s="73" t="s">
        <v>31</v>
      </c>
      <c r="D32" s="78">
        <v>0.75</v>
      </c>
      <c r="E32" s="18">
        <v>6000</v>
      </c>
      <c r="F32" s="74"/>
      <c r="G32" s="73"/>
      <c r="H32" s="78"/>
      <c r="I32" s="18"/>
      <c r="J32" s="74"/>
      <c r="K32" s="73"/>
      <c r="L32" s="78"/>
      <c r="M32" s="18"/>
      <c r="N32" s="74"/>
      <c r="O32" s="73"/>
      <c r="P32" s="78"/>
      <c r="Q32" s="18"/>
      <c r="R32" s="74"/>
      <c r="S32" s="73"/>
      <c r="T32" s="13"/>
      <c r="U32" s="2"/>
    </row>
    <row r="33" spans="1:21" ht="13.2" x14ac:dyDescent="0.3">
      <c r="A33" s="98"/>
      <c r="B33" s="101"/>
      <c r="C33" s="73"/>
      <c r="D33" s="18"/>
      <c r="E33" s="18"/>
      <c r="F33" s="74"/>
      <c r="G33" s="73"/>
      <c r="H33" s="18"/>
      <c r="I33" s="18"/>
      <c r="J33" s="74"/>
      <c r="K33" s="73"/>
      <c r="L33" s="18"/>
      <c r="M33" s="18"/>
      <c r="N33" s="74"/>
      <c r="O33" s="73"/>
      <c r="P33" s="18"/>
      <c r="Q33" s="18"/>
      <c r="R33" s="74"/>
      <c r="S33" s="73"/>
      <c r="T33" s="13"/>
      <c r="U33" s="2"/>
    </row>
    <row r="34" spans="1:21" x14ac:dyDescent="0.2">
      <c r="A34" s="99"/>
      <c r="B34" s="102"/>
      <c r="C34" s="67" t="s">
        <v>9</v>
      </c>
      <c r="D34" s="77"/>
      <c r="E34" s="68">
        <f>SUM(E32:E33)</f>
        <v>6000</v>
      </c>
      <c r="F34" s="69"/>
      <c r="G34" s="67" t="s">
        <v>9</v>
      </c>
      <c r="H34" s="77"/>
      <c r="I34" s="68">
        <f>SUM(I32:I33)</f>
        <v>0</v>
      </c>
      <c r="J34" s="69"/>
      <c r="K34" s="67" t="s">
        <v>9</v>
      </c>
      <c r="L34" s="77"/>
      <c r="M34" s="68">
        <f>SUM(M32:M33)</f>
        <v>0</v>
      </c>
      <c r="N34" s="69"/>
      <c r="O34" s="67" t="s">
        <v>9</v>
      </c>
      <c r="P34" s="77"/>
      <c r="Q34" s="68">
        <f>SUM(Q32:Q33)</f>
        <v>0</v>
      </c>
      <c r="R34" s="69"/>
      <c r="S34" s="67" t="s">
        <v>15</v>
      </c>
      <c r="T34" s="68">
        <f>+E34+I34+M34+Q34</f>
        <v>6000</v>
      </c>
      <c r="U34" s="69"/>
    </row>
    <row r="35" spans="1:21" ht="14.4" thickBot="1" x14ac:dyDescent="0.4">
      <c r="A35" s="97"/>
      <c r="B35" s="100" t="s">
        <v>14</v>
      </c>
      <c r="C35" s="14" t="s">
        <v>0</v>
      </c>
      <c r="D35" s="15"/>
      <c r="E35" s="15" t="s">
        <v>1</v>
      </c>
      <c r="F35" s="16">
        <f>COUNTA(C36:C45)</f>
        <v>8</v>
      </c>
      <c r="G35" s="14" t="s">
        <v>0</v>
      </c>
      <c r="H35" s="15"/>
      <c r="I35" s="15" t="s">
        <v>1</v>
      </c>
      <c r="J35" s="16">
        <f>COUNTA(G36:G45)</f>
        <v>3</v>
      </c>
      <c r="K35" s="14" t="s">
        <v>0</v>
      </c>
      <c r="L35" s="15"/>
      <c r="M35" s="15" t="s">
        <v>1</v>
      </c>
      <c r="N35" s="16">
        <f>COUNTA(K36:K45)</f>
        <v>2</v>
      </c>
      <c r="O35" s="14" t="s">
        <v>0</v>
      </c>
      <c r="P35" s="15"/>
      <c r="Q35" s="15" t="s">
        <v>1</v>
      </c>
      <c r="R35" s="16">
        <f>COUNTA(O36:O45)</f>
        <v>0</v>
      </c>
      <c r="S35" s="14"/>
      <c r="T35" s="15"/>
      <c r="U35" s="16">
        <f>+F35+J35+N35+R35</f>
        <v>13</v>
      </c>
    </row>
    <row r="36" spans="1:21" ht="13.2" x14ac:dyDescent="0.3">
      <c r="A36" s="98"/>
      <c r="B36" s="101"/>
      <c r="C36" s="73" t="s">
        <v>70</v>
      </c>
      <c r="D36" s="78">
        <v>0.4</v>
      </c>
      <c r="E36" s="72">
        <v>3000</v>
      </c>
      <c r="F36" s="74"/>
      <c r="G36" s="73" t="s">
        <v>66</v>
      </c>
      <c r="H36" s="78">
        <v>0.3</v>
      </c>
      <c r="I36" s="18">
        <v>3000</v>
      </c>
      <c r="J36" s="74"/>
      <c r="K36" s="73" t="s">
        <v>72</v>
      </c>
      <c r="L36" s="78">
        <v>0.35</v>
      </c>
      <c r="M36" s="18">
        <v>100</v>
      </c>
      <c r="N36" s="74"/>
      <c r="O36" s="73"/>
      <c r="P36" s="78"/>
      <c r="Q36" s="18"/>
      <c r="R36" s="74"/>
      <c r="S36" s="73"/>
      <c r="T36" s="13"/>
      <c r="U36" s="2"/>
    </row>
    <row r="37" spans="1:21" ht="13.2" x14ac:dyDescent="0.3">
      <c r="A37" s="98"/>
      <c r="B37" s="101"/>
      <c r="C37" s="73" t="s">
        <v>71</v>
      </c>
      <c r="D37" s="78">
        <v>0.3</v>
      </c>
      <c r="E37" s="72">
        <v>1000</v>
      </c>
      <c r="F37" s="74"/>
      <c r="G37" s="73" t="s">
        <v>73</v>
      </c>
      <c r="H37" s="78">
        <v>0.4</v>
      </c>
      <c r="I37" s="18">
        <v>1000</v>
      </c>
      <c r="J37" s="74"/>
      <c r="K37" s="73" t="s">
        <v>74</v>
      </c>
      <c r="L37" s="78">
        <v>0.1</v>
      </c>
      <c r="M37" s="72">
        <v>10</v>
      </c>
      <c r="N37" s="74"/>
      <c r="O37" s="73"/>
      <c r="P37" s="78"/>
      <c r="Q37" s="18"/>
      <c r="R37" s="74"/>
      <c r="S37" s="73"/>
      <c r="T37" s="13"/>
      <c r="U37" s="2"/>
    </row>
    <row r="38" spans="1:21" ht="13.2" x14ac:dyDescent="0.3">
      <c r="A38" s="98"/>
      <c r="B38" s="101"/>
      <c r="C38" s="73" t="s">
        <v>69</v>
      </c>
      <c r="D38" s="78">
        <v>0.15</v>
      </c>
      <c r="E38" s="72">
        <v>500</v>
      </c>
      <c r="F38" s="74"/>
      <c r="G38" s="73" t="s">
        <v>59</v>
      </c>
      <c r="H38" s="78">
        <v>0.1</v>
      </c>
      <c r="I38" s="72">
        <v>15</v>
      </c>
      <c r="J38" s="74"/>
      <c r="K38" s="73"/>
      <c r="L38" s="78"/>
      <c r="M38" s="18"/>
      <c r="N38" s="74"/>
      <c r="O38" s="73"/>
      <c r="P38" s="78"/>
      <c r="Q38" s="18"/>
      <c r="R38" s="74"/>
      <c r="S38" s="73"/>
      <c r="T38" s="13"/>
      <c r="U38" s="2"/>
    </row>
    <row r="39" spans="1:21" ht="13.2" x14ac:dyDescent="0.3">
      <c r="A39" s="98"/>
      <c r="B39" s="101"/>
      <c r="C39" s="73" t="s">
        <v>78</v>
      </c>
      <c r="D39" s="78">
        <v>0.5</v>
      </c>
      <c r="E39" s="72">
        <v>250</v>
      </c>
      <c r="F39" s="74"/>
      <c r="G39" s="73"/>
      <c r="H39" s="78"/>
      <c r="I39" s="72"/>
      <c r="J39" s="74"/>
      <c r="K39" s="73"/>
      <c r="L39" s="78"/>
      <c r="M39" s="18"/>
      <c r="N39" s="74"/>
      <c r="O39" s="73"/>
      <c r="P39" s="78"/>
      <c r="Q39" s="18"/>
      <c r="R39" s="74"/>
      <c r="S39" s="73"/>
      <c r="T39" s="13"/>
      <c r="U39" s="2"/>
    </row>
    <row r="40" spans="1:21" ht="13.2" x14ac:dyDescent="0.3">
      <c r="A40" s="98"/>
      <c r="B40" s="101"/>
      <c r="C40" s="73" t="s">
        <v>56</v>
      </c>
      <c r="D40" s="78">
        <v>0.1</v>
      </c>
      <c r="E40" s="72">
        <v>150</v>
      </c>
      <c r="F40" s="74"/>
      <c r="G40" s="95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2" x14ac:dyDescent="0.3">
      <c r="A41" s="98"/>
      <c r="B41" s="101"/>
      <c r="C41" s="73" t="s">
        <v>68</v>
      </c>
      <c r="D41" s="78">
        <v>0.2</v>
      </c>
      <c r="E41" s="72">
        <v>100</v>
      </c>
      <c r="F41" s="74"/>
      <c r="G41" s="73"/>
      <c r="H41" s="78"/>
      <c r="I41" s="18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2" x14ac:dyDescent="0.3">
      <c r="A42" s="98"/>
      <c r="B42" s="101"/>
      <c r="C42" s="73" t="s">
        <v>43</v>
      </c>
      <c r="D42" s="78">
        <v>0.1</v>
      </c>
      <c r="E42" s="72">
        <v>100</v>
      </c>
      <c r="F42" s="74"/>
      <c r="G42" s="95"/>
      <c r="H42" s="78"/>
      <c r="I42" s="18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2" x14ac:dyDescent="0.3">
      <c r="A43" s="98"/>
      <c r="B43" s="101"/>
      <c r="C43" s="73" t="s">
        <v>45</v>
      </c>
      <c r="D43" s="78">
        <v>0.7</v>
      </c>
      <c r="E43" s="72">
        <v>100</v>
      </c>
      <c r="F43" s="74"/>
      <c r="G43" s="95"/>
      <c r="H43" s="78"/>
      <c r="I43" s="72"/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2" x14ac:dyDescent="0.3">
      <c r="A44" s="98"/>
      <c r="B44" s="101"/>
      <c r="C44" s="73"/>
      <c r="D44" s="78"/>
      <c r="E44" s="72"/>
      <c r="F44" s="74"/>
      <c r="G44" s="73"/>
      <c r="H44" s="78"/>
      <c r="I44" s="72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2" x14ac:dyDescent="0.3">
      <c r="A45" s="98"/>
      <c r="B45" s="101"/>
      <c r="C45" s="73"/>
      <c r="D45" s="78"/>
      <c r="E45" s="72"/>
      <c r="F45" s="74"/>
      <c r="G45" s="73"/>
      <c r="H45" s="18"/>
      <c r="I45" s="18"/>
      <c r="J45" s="74"/>
      <c r="K45" s="73"/>
      <c r="L45" s="18"/>
      <c r="M45" s="18"/>
      <c r="N45" s="74"/>
      <c r="O45" s="73"/>
      <c r="P45" s="18"/>
      <c r="Q45" s="18"/>
      <c r="R45" s="74"/>
      <c r="S45" s="73"/>
      <c r="T45" s="13"/>
      <c r="U45" s="2"/>
    </row>
    <row r="46" spans="1:21" x14ac:dyDescent="0.2">
      <c r="A46" s="99"/>
      <c r="B46" s="102"/>
      <c r="C46" s="67" t="s">
        <v>9</v>
      </c>
      <c r="D46" s="77"/>
      <c r="E46" s="68">
        <f>SUM(E36:E45)</f>
        <v>5200</v>
      </c>
      <c r="F46" s="69"/>
      <c r="G46" s="67" t="s">
        <v>9</v>
      </c>
      <c r="H46" s="77"/>
      <c r="I46" s="68">
        <f>SUM(I36:I45)</f>
        <v>4015</v>
      </c>
      <c r="J46" s="69"/>
      <c r="K46" s="67" t="s">
        <v>9</v>
      </c>
      <c r="L46" s="77"/>
      <c r="M46" s="68">
        <f>SUM(M36:M45)</f>
        <v>110</v>
      </c>
      <c r="N46" s="69"/>
      <c r="O46" s="67" t="s">
        <v>9</v>
      </c>
      <c r="P46" s="77"/>
      <c r="Q46" s="68">
        <f>SUM(Q36:Q45)</f>
        <v>0</v>
      </c>
      <c r="R46" s="69"/>
      <c r="S46" s="67" t="s">
        <v>15</v>
      </c>
      <c r="T46" s="68">
        <f>+E46+I46+M46+Q46</f>
        <v>9325</v>
      </c>
      <c r="U46" s="69"/>
    </row>
    <row r="47" spans="1:21" ht="14.4" thickBot="1" x14ac:dyDescent="0.4">
      <c r="A47" s="97" t="s">
        <v>11</v>
      </c>
      <c r="B47" s="100" t="s">
        <v>12</v>
      </c>
      <c r="C47" s="14" t="s">
        <v>0</v>
      </c>
      <c r="D47" s="15"/>
      <c r="E47" s="15" t="s">
        <v>1</v>
      </c>
      <c r="F47" s="16">
        <f>COUNTA(C48:C53)</f>
        <v>5</v>
      </c>
      <c r="G47" s="14" t="s">
        <v>0</v>
      </c>
      <c r="H47" s="15"/>
      <c r="I47" s="15" t="s">
        <v>1</v>
      </c>
      <c r="J47" s="16">
        <f>COUNTA(G48:G53)</f>
        <v>2</v>
      </c>
      <c r="K47" s="14" t="s">
        <v>0</v>
      </c>
      <c r="L47" s="15"/>
      <c r="M47" s="15" t="s">
        <v>1</v>
      </c>
      <c r="N47" s="16">
        <f>COUNTA(K48:K53)</f>
        <v>0</v>
      </c>
      <c r="O47" s="14" t="s">
        <v>0</v>
      </c>
      <c r="P47" s="15"/>
      <c r="Q47" s="15" t="s">
        <v>1</v>
      </c>
      <c r="R47" s="16">
        <f>COUNTA(O48:O53)</f>
        <v>0</v>
      </c>
      <c r="S47" s="14"/>
      <c r="T47" s="15"/>
      <c r="U47" s="16">
        <f>+F47+J47+N47+R47</f>
        <v>7</v>
      </c>
    </row>
    <row r="48" spans="1:21" ht="13.2" x14ac:dyDescent="0.3">
      <c r="A48" s="98"/>
      <c r="B48" s="101"/>
      <c r="C48" s="73" t="s">
        <v>61</v>
      </c>
      <c r="D48" s="78">
        <v>0.4</v>
      </c>
      <c r="E48" s="18">
        <v>2000</v>
      </c>
      <c r="F48" s="74"/>
      <c r="G48" s="73" t="s">
        <v>46</v>
      </c>
      <c r="H48" s="78">
        <v>0.2</v>
      </c>
      <c r="I48" s="18">
        <v>6000</v>
      </c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13.2" x14ac:dyDescent="0.3">
      <c r="A49" s="98"/>
      <c r="B49" s="101"/>
      <c r="C49" s="73" t="s">
        <v>75</v>
      </c>
      <c r="D49" s="78">
        <v>0.3</v>
      </c>
      <c r="E49" s="18">
        <v>1000</v>
      </c>
      <c r="F49" s="74"/>
      <c r="G49" s="73" t="s">
        <v>83</v>
      </c>
      <c r="H49" s="78">
        <v>0.3</v>
      </c>
      <c r="I49" s="18">
        <v>3000</v>
      </c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2" x14ac:dyDescent="0.3">
      <c r="A50" s="98"/>
      <c r="B50" s="101"/>
      <c r="C50" s="73" t="s">
        <v>76</v>
      </c>
      <c r="D50" s="78">
        <v>0.3</v>
      </c>
      <c r="E50" s="18">
        <v>750</v>
      </c>
      <c r="F50" s="74"/>
      <c r="G50" s="73"/>
      <c r="H50" s="78"/>
      <c r="I50" s="18"/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2" x14ac:dyDescent="0.3">
      <c r="A51" s="98"/>
      <c r="B51" s="101"/>
      <c r="C51" s="73" t="s">
        <v>77</v>
      </c>
      <c r="D51" s="78">
        <v>0.3</v>
      </c>
      <c r="E51" s="18">
        <v>500</v>
      </c>
      <c r="F51" s="74"/>
      <c r="G51" s="73"/>
      <c r="H51" s="78"/>
      <c r="I51" s="18"/>
      <c r="J51" s="74"/>
      <c r="K51" s="73"/>
      <c r="L51" s="78"/>
      <c r="M51" s="18"/>
      <c r="N51" s="74"/>
      <c r="O51" s="73"/>
      <c r="P51" s="78"/>
      <c r="Q51" s="18"/>
      <c r="R51" s="74"/>
      <c r="S51" s="73"/>
      <c r="T51" s="13"/>
      <c r="U51" s="2"/>
    </row>
    <row r="52" spans="1:21" ht="13.2" x14ac:dyDescent="0.3">
      <c r="A52" s="98"/>
      <c r="B52" s="101"/>
      <c r="C52" s="73" t="s">
        <v>82</v>
      </c>
      <c r="D52" s="78">
        <v>0.3</v>
      </c>
      <c r="E52" s="18">
        <v>500</v>
      </c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2" x14ac:dyDescent="0.3">
      <c r="A53" s="98"/>
      <c r="B53" s="101"/>
      <c r="C53" s="73"/>
      <c r="D53" s="18"/>
      <c r="E53" s="18"/>
      <c r="F53" s="74"/>
      <c r="G53" s="73"/>
      <c r="H53" s="18"/>
      <c r="I53" s="18"/>
      <c r="J53" s="74"/>
      <c r="K53" s="73"/>
      <c r="L53" s="18"/>
      <c r="M53" s="18"/>
      <c r="N53" s="74"/>
      <c r="O53" s="73"/>
      <c r="P53" s="18"/>
      <c r="Q53" s="18"/>
      <c r="R53" s="74"/>
      <c r="S53" s="73"/>
      <c r="T53" s="13"/>
      <c r="U53" s="2"/>
    </row>
    <row r="54" spans="1:21" x14ac:dyDescent="0.2">
      <c r="A54" s="99"/>
      <c r="B54" s="102"/>
      <c r="C54" s="67" t="s">
        <v>9</v>
      </c>
      <c r="D54" s="77"/>
      <c r="E54" s="68">
        <f>SUM(E48:E53)</f>
        <v>4750</v>
      </c>
      <c r="F54" s="69"/>
      <c r="G54" s="67" t="s">
        <v>9</v>
      </c>
      <c r="H54" s="77"/>
      <c r="I54" s="68">
        <f>SUM(I48:I53)</f>
        <v>9000</v>
      </c>
      <c r="J54" s="69"/>
      <c r="K54" s="67" t="s">
        <v>9</v>
      </c>
      <c r="L54" s="77"/>
      <c r="M54" s="68">
        <f>SUM(M48:M53)</f>
        <v>0</v>
      </c>
      <c r="N54" s="69"/>
      <c r="O54" s="67" t="s">
        <v>9</v>
      </c>
      <c r="P54" s="77"/>
      <c r="Q54" s="68">
        <f>SUM(Q48:Q53)</f>
        <v>0</v>
      </c>
      <c r="R54" s="69"/>
      <c r="S54" s="67" t="s">
        <v>15</v>
      </c>
      <c r="T54" s="68">
        <f>+E54+I54+M54+Q54</f>
        <v>13750</v>
      </c>
      <c r="U54" s="69"/>
    </row>
    <row r="55" spans="1:21" ht="16.5" customHeight="1" thickBot="1" x14ac:dyDescent="0.4">
      <c r="A55" s="97" t="s">
        <v>30</v>
      </c>
      <c r="B55" s="100" t="s">
        <v>49</v>
      </c>
      <c r="C55" s="14" t="s">
        <v>0</v>
      </c>
      <c r="D55" s="15"/>
      <c r="E55" s="15" t="s">
        <v>1</v>
      </c>
      <c r="F55" s="16">
        <f>COUNTA(C56:C58)</f>
        <v>0</v>
      </c>
      <c r="G55" s="14" t="s">
        <v>0</v>
      </c>
      <c r="H55" s="15"/>
      <c r="I55" s="15" t="s">
        <v>1</v>
      </c>
      <c r="J55" s="16">
        <f>COUNTA(G56:G58)</f>
        <v>0</v>
      </c>
      <c r="K55" s="14" t="s">
        <v>0</v>
      </c>
      <c r="L55" s="15"/>
      <c r="M55" s="15" t="s">
        <v>1</v>
      </c>
      <c r="N55" s="16">
        <f>COUNTA(K56:K58)</f>
        <v>0</v>
      </c>
      <c r="O55" s="14" t="s">
        <v>0</v>
      </c>
      <c r="P55" s="15"/>
      <c r="Q55" s="15" t="s">
        <v>1</v>
      </c>
      <c r="R55" s="16">
        <f>COUNTA(O56:O58)</f>
        <v>0</v>
      </c>
      <c r="S55" s="14"/>
      <c r="T55" s="15"/>
      <c r="U55" s="16">
        <f>+F55+J55+N55+R55</f>
        <v>0</v>
      </c>
    </row>
    <row r="56" spans="1:21" ht="13.2" x14ac:dyDescent="0.3">
      <c r="A56" s="98"/>
      <c r="B56" s="101"/>
      <c r="C56" s="73"/>
      <c r="D56" s="78"/>
      <c r="E56" s="18"/>
      <c r="F56" s="74"/>
      <c r="G56" s="73"/>
      <c r="H56" s="78"/>
      <c r="I56" s="18"/>
      <c r="J56" s="74"/>
      <c r="K56" s="73"/>
      <c r="L56" s="78"/>
      <c r="M56" s="18"/>
      <c r="N56" s="74"/>
      <c r="O56" s="73"/>
      <c r="P56" s="78"/>
      <c r="Q56" s="18"/>
      <c r="R56" s="74"/>
      <c r="S56" s="73"/>
      <c r="T56" s="13"/>
      <c r="U56" s="2"/>
    </row>
    <row r="57" spans="1:21" ht="13.2" x14ac:dyDescent="0.3">
      <c r="A57" s="98"/>
      <c r="B57" s="101"/>
      <c r="C57" s="73"/>
      <c r="D57" s="78"/>
      <c r="E57" s="18"/>
      <c r="F57" s="74"/>
      <c r="G57" s="73"/>
      <c r="H57" s="78"/>
      <c r="I57" s="18"/>
      <c r="J57" s="74"/>
      <c r="K57" s="73"/>
      <c r="L57" s="78"/>
      <c r="M57" s="18"/>
      <c r="N57" s="74"/>
      <c r="O57" s="73"/>
      <c r="P57" s="78"/>
      <c r="Q57" s="18"/>
      <c r="R57" s="74"/>
      <c r="S57" s="73"/>
      <c r="T57" s="13"/>
      <c r="U57" s="2"/>
    </row>
    <row r="58" spans="1:21" ht="13.2" x14ac:dyDescent="0.3">
      <c r="A58" s="98"/>
      <c r="B58" s="101"/>
      <c r="C58" s="73"/>
      <c r="D58" s="78"/>
      <c r="E58" s="18"/>
      <c r="F58" s="74"/>
      <c r="G58" s="73"/>
      <c r="H58" s="78"/>
      <c r="I58" s="18"/>
      <c r="J58" s="74"/>
      <c r="K58" s="73"/>
      <c r="L58" s="78"/>
      <c r="M58" s="18"/>
      <c r="N58" s="74"/>
      <c r="O58" s="73"/>
      <c r="P58" s="78"/>
      <c r="Q58" s="18"/>
      <c r="R58" s="74"/>
      <c r="S58" s="73"/>
      <c r="T58" s="13"/>
      <c r="U58" s="2"/>
    </row>
    <row r="59" spans="1:21" x14ac:dyDescent="0.2">
      <c r="A59" s="99"/>
      <c r="B59" s="102"/>
      <c r="C59" s="67" t="s">
        <v>9</v>
      </c>
      <c r="D59" s="77"/>
      <c r="E59" s="68">
        <f>SUM(E56:E58)</f>
        <v>0</v>
      </c>
      <c r="F59" s="69"/>
      <c r="G59" s="67" t="s">
        <v>9</v>
      </c>
      <c r="H59" s="77"/>
      <c r="I59" s="68">
        <f>SUM(I56:I58)</f>
        <v>0</v>
      </c>
      <c r="J59" s="69"/>
      <c r="K59" s="67" t="s">
        <v>9</v>
      </c>
      <c r="L59" s="77"/>
      <c r="M59" s="68">
        <f>SUM(M56:M58)</f>
        <v>0</v>
      </c>
      <c r="N59" s="69"/>
      <c r="O59" s="67" t="s">
        <v>9</v>
      </c>
      <c r="P59" s="77"/>
      <c r="Q59" s="68">
        <f>SUM(Q56:Q58)</f>
        <v>0</v>
      </c>
      <c r="R59" s="69"/>
      <c r="S59" s="67" t="s">
        <v>15</v>
      </c>
      <c r="T59" s="68">
        <f>+E59+I59+M59+Q59</f>
        <v>0</v>
      </c>
      <c r="U59" s="69"/>
    </row>
    <row r="60" spans="1:21" ht="16.5" customHeight="1" thickBot="1" x14ac:dyDescent="0.4">
      <c r="A60" s="97"/>
      <c r="B60" s="100" t="s">
        <v>16</v>
      </c>
      <c r="C60" s="14" t="s">
        <v>0</v>
      </c>
      <c r="D60" s="15"/>
      <c r="E60" s="15" t="s">
        <v>1</v>
      </c>
      <c r="F60" s="16">
        <f>COUNTA(C61:C62)</f>
        <v>0</v>
      </c>
      <c r="G60" s="14" t="s">
        <v>0</v>
      </c>
      <c r="H60" s="15"/>
      <c r="I60" s="15" t="s">
        <v>1</v>
      </c>
      <c r="J60" s="16">
        <f>COUNTA(G61:G62)</f>
        <v>1</v>
      </c>
      <c r="K60" s="14" t="s">
        <v>0</v>
      </c>
      <c r="L60" s="15"/>
      <c r="M60" s="15" t="s">
        <v>1</v>
      </c>
      <c r="N60" s="16">
        <f>COUNTA(K61:K62)</f>
        <v>1</v>
      </c>
      <c r="O60" s="14" t="s">
        <v>0</v>
      </c>
      <c r="P60" s="15"/>
      <c r="Q60" s="15" t="s">
        <v>1</v>
      </c>
      <c r="R60" s="16">
        <f>COUNTA(O61:O62)</f>
        <v>0</v>
      </c>
      <c r="S60" s="14"/>
      <c r="T60" s="15"/>
      <c r="U60" s="16">
        <f>+F60+J60+N60+R60</f>
        <v>2</v>
      </c>
    </row>
    <row r="61" spans="1:21" ht="13.2" x14ac:dyDescent="0.3">
      <c r="A61" s="98"/>
      <c r="B61" s="101"/>
      <c r="C61" s="73"/>
      <c r="D61" s="78"/>
      <c r="E61" s="18"/>
      <c r="F61" s="74"/>
      <c r="G61" s="73" t="s">
        <v>37</v>
      </c>
      <c r="H61" s="78">
        <v>0.5</v>
      </c>
      <c r="I61" s="18">
        <v>5000</v>
      </c>
      <c r="J61" s="74"/>
      <c r="K61" s="73" t="s">
        <v>38</v>
      </c>
      <c r="L61" s="78">
        <v>0.5</v>
      </c>
      <c r="M61" s="18">
        <v>50000</v>
      </c>
      <c r="N61" s="74"/>
      <c r="O61" s="73"/>
      <c r="P61" s="78"/>
      <c r="Q61" s="18"/>
      <c r="R61" s="74"/>
      <c r="S61" s="73"/>
      <c r="T61" s="13"/>
      <c r="U61" s="2"/>
    </row>
    <row r="62" spans="1:21" ht="13.2" x14ac:dyDescent="0.3">
      <c r="A62" s="98"/>
      <c r="B62" s="101"/>
      <c r="C62" s="73"/>
      <c r="D62" s="18"/>
      <c r="E62" s="18"/>
      <c r="F62" s="74"/>
      <c r="G62" s="73"/>
      <c r="H62" s="18"/>
      <c r="I62" s="18"/>
      <c r="J62" s="74"/>
      <c r="K62" s="73"/>
      <c r="L62" s="18"/>
      <c r="M62" s="18"/>
      <c r="N62" s="74"/>
      <c r="O62" s="73"/>
      <c r="P62" s="18"/>
      <c r="Q62" s="18"/>
      <c r="R62" s="74"/>
      <c r="S62" s="73"/>
      <c r="T62" s="13"/>
      <c r="U62" s="2"/>
    </row>
    <row r="63" spans="1:21" x14ac:dyDescent="0.2">
      <c r="A63" s="99"/>
      <c r="B63" s="102"/>
      <c r="C63" s="67" t="s">
        <v>9</v>
      </c>
      <c r="D63" s="77"/>
      <c r="E63" s="68">
        <f>SUM(E61:E62)</f>
        <v>0</v>
      </c>
      <c r="F63" s="69"/>
      <c r="G63" s="67" t="s">
        <v>9</v>
      </c>
      <c r="H63" s="77"/>
      <c r="I63" s="68">
        <f>SUM(I61:I62)</f>
        <v>5000</v>
      </c>
      <c r="J63" s="69"/>
      <c r="K63" s="67" t="s">
        <v>9</v>
      </c>
      <c r="L63" s="77"/>
      <c r="M63" s="68">
        <f>SUM(M61:M62)</f>
        <v>50000</v>
      </c>
      <c r="N63" s="69"/>
      <c r="O63" s="67" t="s">
        <v>9</v>
      </c>
      <c r="P63" s="77"/>
      <c r="Q63" s="68">
        <f>SUM(Q61:Q62)</f>
        <v>0</v>
      </c>
      <c r="R63" s="69"/>
      <c r="S63" s="67" t="s">
        <v>15</v>
      </c>
      <c r="T63" s="68">
        <f>+E63+I63+M63+Q63</f>
        <v>55000</v>
      </c>
      <c r="U63" s="69"/>
    </row>
    <row r="64" spans="1:21" ht="16.5" customHeight="1" thickBot="1" x14ac:dyDescent="0.4">
      <c r="A64" s="97"/>
      <c r="B64" s="100" t="s">
        <v>20</v>
      </c>
      <c r="C64" s="14" t="s">
        <v>0</v>
      </c>
      <c r="D64" s="15"/>
      <c r="E64" s="15" t="s">
        <v>1</v>
      </c>
      <c r="F64" s="16">
        <f>COUNTA(C65:C67)</f>
        <v>1</v>
      </c>
      <c r="G64" s="14" t="s">
        <v>0</v>
      </c>
      <c r="H64" s="15"/>
      <c r="I64" s="15" t="s">
        <v>1</v>
      </c>
      <c r="J64" s="16">
        <f>COUNTA(G65:G67)</f>
        <v>0</v>
      </c>
      <c r="K64" s="14" t="s">
        <v>0</v>
      </c>
      <c r="L64" s="15"/>
      <c r="M64" s="15" t="s">
        <v>1</v>
      </c>
      <c r="N64" s="16">
        <f>COUNTA(K65:K67)</f>
        <v>0</v>
      </c>
      <c r="O64" s="14" t="s">
        <v>0</v>
      </c>
      <c r="P64" s="15"/>
      <c r="Q64" s="15" t="s">
        <v>1</v>
      </c>
      <c r="R64" s="16">
        <f>COUNTA(O65:O67)</f>
        <v>0</v>
      </c>
      <c r="S64" s="14"/>
      <c r="T64" s="15"/>
      <c r="U64" s="16">
        <f>+F64+J64+N64+R64</f>
        <v>1</v>
      </c>
    </row>
    <row r="65" spans="1:21" ht="13.2" x14ac:dyDescent="0.3">
      <c r="A65" s="98"/>
      <c r="B65" s="101"/>
      <c r="C65" s="73" t="s">
        <v>26</v>
      </c>
      <c r="D65" s="78">
        <v>0.8</v>
      </c>
      <c r="E65" s="18">
        <v>3000</v>
      </c>
      <c r="F65" s="74"/>
      <c r="G65" s="73"/>
      <c r="H65" s="78"/>
      <c r="I65" s="18"/>
      <c r="J65" s="74"/>
      <c r="K65" s="73"/>
      <c r="L65" s="78"/>
      <c r="M65" s="18"/>
      <c r="N65" s="74"/>
      <c r="O65" s="73"/>
      <c r="P65" s="78"/>
      <c r="Q65" s="18"/>
      <c r="R65" s="74"/>
      <c r="S65" s="73"/>
      <c r="T65" s="13"/>
      <c r="U65" s="2"/>
    </row>
    <row r="66" spans="1:21" ht="13.2" x14ac:dyDescent="0.3">
      <c r="A66" s="98"/>
      <c r="B66" s="101"/>
      <c r="C66" s="73"/>
      <c r="D66" s="78"/>
      <c r="E66" s="18"/>
      <c r="F66" s="74"/>
      <c r="G66" s="73"/>
      <c r="H66" s="78"/>
      <c r="I66" s="18"/>
      <c r="J66" s="74"/>
      <c r="K66" s="73"/>
      <c r="L66" s="78"/>
      <c r="M66" s="18"/>
      <c r="N66" s="74"/>
      <c r="O66" s="73"/>
      <c r="P66" s="78"/>
      <c r="Q66" s="18"/>
      <c r="R66" s="74"/>
      <c r="S66" s="73"/>
      <c r="T66" s="13"/>
      <c r="U66" s="2"/>
    </row>
    <row r="67" spans="1:21" ht="13.2" x14ac:dyDescent="0.3">
      <c r="A67" s="98"/>
      <c r="B67" s="101"/>
      <c r="C67" s="73"/>
      <c r="D67" s="18"/>
      <c r="E67" s="18"/>
      <c r="F67" s="74"/>
      <c r="G67" s="73"/>
      <c r="H67" s="18"/>
      <c r="I67" s="18"/>
      <c r="J67" s="74"/>
      <c r="K67" s="73"/>
      <c r="L67" s="18"/>
      <c r="M67" s="18"/>
      <c r="N67" s="74"/>
      <c r="O67" s="73"/>
      <c r="P67" s="18"/>
      <c r="Q67" s="18"/>
      <c r="R67" s="74"/>
      <c r="S67" s="73"/>
      <c r="T67" s="13"/>
      <c r="U67" s="2"/>
    </row>
    <row r="68" spans="1:21" x14ac:dyDescent="0.2">
      <c r="A68" s="99"/>
      <c r="B68" s="102"/>
      <c r="C68" s="67" t="s">
        <v>9</v>
      </c>
      <c r="D68" s="77"/>
      <c r="E68" s="68">
        <f>SUM(E65:E67)</f>
        <v>3000</v>
      </c>
      <c r="F68" s="69"/>
      <c r="G68" s="67" t="s">
        <v>9</v>
      </c>
      <c r="H68" s="77"/>
      <c r="I68" s="68">
        <f>SUM(I65:I67)</f>
        <v>0</v>
      </c>
      <c r="J68" s="69"/>
      <c r="K68" s="67" t="s">
        <v>9</v>
      </c>
      <c r="L68" s="77"/>
      <c r="M68" s="68">
        <f>SUM(M65:M67)</f>
        <v>0</v>
      </c>
      <c r="N68" s="69"/>
      <c r="O68" s="67" t="s">
        <v>9</v>
      </c>
      <c r="P68" s="77"/>
      <c r="Q68" s="68">
        <f>SUM(Q65:Q67)</f>
        <v>0</v>
      </c>
      <c r="R68" s="69"/>
      <c r="S68" s="67" t="s">
        <v>15</v>
      </c>
      <c r="T68" s="68">
        <f>+E68+I68+M68+Q68</f>
        <v>3000</v>
      </c>
      <c r="U68" s="69"/>
    </row>
    <row r="69" spans="1:21" ht="16.5" customHeight="1" thickBot="1" x14ac:dyDescent="0.4">
      <c r="A69" s="97" t="s">
        <v>32</v>
      </c>
      <c r="B69" s="100" t="s">
        <v>33</v>
      </c>
      <c r="C69" s="14" t="s">
        <v>0</v>
      </c>
      <c r="D69" s="15"/>
      <c r="E69" s="15" t="s">
        <v>1</v>
      </c>
      <c r="F69" s="16">
        <f>COUNTA(C70:C74)</f>
        <v>2</v>
      </c>
      <c r="G69" s="14" t="s">
        <v>0</v>
      </c>
      <c r="H69" s="15"/>
      <c r="I69" s="15" t="s">
        <v>1</v>
      </c>
      <c r="J69" s="16">
        <f>COUNTA(G70:G74)</f>
        <v>2</v>
      </c>
      <c r="K69" s="14" t="s">
        <v>0</v>
      </c>
      <c r="L69" s="15"/>
      <c r="M69" s="15" t="s">
        <v>1</v>
      </c>
      <c r="N69" s="16">
        <f>COUNTA(K70:K74)</f>
        <v>4</v>
      </c>
      <c r="O69" s="14" t="s">
        <v>0</v>
      </c>
      <c r="P69" s="15"/>
      <c r="Q69" s="15" t="s">
        <v>1</v>
      </c>
      <c r="R69" s="16">
        <f>COUNTA(O70:O74)</f>
        <v>1</v>
      </c>
      <c r="S69" s="14"/>
      <c r="T69" s="15"/>
      <c r="U69" s="16">
        <f>+F69+J69+N69+R69</f>
        <v>9</v>
      </c>
    </row>
    <row r="70" spans="1:21" ht="13.2" x14ac:dyDescent="0.3">
      <c r="A70" s="98"/>
      <c r="B70" s="101"/>
      <c r="C70" s="73" t="s">
        <v>54</v>
      </c>
      <c r="D70" s="78">
        <v>0.9</v>
      </c>
      <c r="E70" s="18">
        <v>0</v>
      </c>
      <c r="F70" s="74"/>
      <c r="G70" s="73" t="s">
        <v>86</v>
      </c>
      <c r="H70" s="78">
        <v>0.2</v>
      </c>
      <c r="I70" s="18">
        <v>1000</v>
      </c>
      <c r="J70" s="74"/>
      <c r="K70" s="73" t="s">
        <v>64</v>
      </c>
      <c r="L70" s="78">
        <v>0.25</v>
      </c>
      <c r="M70" s="18">
        <v>10000</v>
      </c>
      <c r="N70" s="74"/>
      <c r="O70" s="73" t="s">
        <v>63</v>
      </c>
      <c r="P70" s="78">
        <v>0.25</v>
      </c>
      <c r="Q70" s="18">
        <v>0</v>
      </c>
      <c r="R70" s="74"/>
      <c r="S70" s="73"/>
      <c r="T70" s="13"/>
      <c r="U70" s="2"/>
    </row>
    <row r="71" spans="1:21" ht="13.2" x14ac:dyDescent="0.3">
      <c r="A71" s="98"/>
      <c r="B71" s="101"/>
      <c r="C71" s="73" t="s">
        <v>34</v>
      </c>
      <c r="D71" s="78"/>
      <c r="E71" s="18">
        <v>0</v>
      </c>
      <c r="F71" s="74"/>
      <c r="G71" s="73" t="s">
        <v>60</v>
      </c>
      <c r="H71" s="78"/>
      <c r="I71" s="18">
        <v>0</v>
      </c>
      <c r="J71" s="74"/>
      <c r="K71" s="73" t="s">
        <v>87</v>
      </c>
      <c r="L71" s="78">
        <v>0.25</v>
      </c>
      <c r="M71" s="18">
        <v>5000</v>
      </c>
      <c r="N71" s="74"/>
      <c r="O71" s="73"/>
      <c r="P71" s="78"/>
      <c r="Q71" s="18"/>
      <c r="R71" s="74"/>
      <c r="S71" s="73"/>
      <c r="T71" s="13"/>
      <c r="U71" s="2"/>
    </row>
    <row r="72" spans="1:21" ht="13.2" x14ac:dyDescent="0.3">
      <c r="A72" s="98"/>
      <c r="B72" s="101"/>
      <c r="C72" s="73"/>
      <c r="D72" s="78"/>
      <c r="E72" s="18"/>
      <c r="F72" s="74"/>
      <c r="G72" s="73"/>
      <c r="H72" s="78"/>
      <c r="I72" s="18"/>
      <c r="J72" s="74"/>
      <c r="K72" s="73" t="s">
        <v>88</v>
      </c>
      <c r="L72" s="78">
        <v>0.25</v>
      </c>
      <c r="M72" s="18">
        <v>2000</v>
      </c>
      <c r="N72" s="74"/>
      <c r="O72" s="73"/>
      <c r="P72" s="78"/>
      <c r="Q72" s="18"/>
      <c r="R72" s="74"/>
      <c r="S72" s="73"/>
      <c r="T72" s="13"/>
      <c r="U72" s="2"/>
    </row>
    <row r="73" spans="1:21" ht="13.2" x14ac:dyDescent="0.3">
      <c r="A73" s="98"/>
      <c r="B73" s="101"/>
      <c r="C73" s="73"/>
      <c r="D73" s="78"/>
      <c r="E73" s="18"/>
      <c r="F73" s="74"/>
      <c r="G73" s="73"/>
      <c r="H73" s="78"/>
      <c r="I73" s="18"/>
      <c r="J73" s="74"/>
      <c r="K73" s="73" t="s">
        <v>89</v>
      </c>
      <c r="L73" s="78">
        <v>0.25</v>
      </c>
      <c r="M73" s="18">
        <v>2000</v>
      </c>
      <c r="N73" s="74"/>
      <c r="O73" s="73"/>
      <c r="P73" s="78"/>
      <c r="Q73" s="18"/>
      <c r="R73" s="74"/>
      <c r="S73" s="73"/>
      <c r="T73" s="13"/>
      <c r="U73" s="2"/>
    </row>
    <row r="74" spans="1:21" ht="13.2" x14ac:dyDescent="0.3">
      <c r="A74" s="98"/>
      <c r="B74" s="101"/>
      <c r="C74" s="73"/>
      <c r="D74" s="18"/>
      <c r="E74" s="18"/>
      <c r="F74" s="74"/>
      <c r="G74" s="73"/>
      <c r="H74" s="18"/>
      <c r="I74" s="18"/>
      <c r="J74" s="74"/>
      <c r="K74" s="73"/>
      <c r="L74" s="18"/>
      <c r="M74" s="18"/>
      <c r="N74" s="74"/>
      <c r="O74" s="73"/>
      <c r="P74" s="18"/>
      <c r="Q74" s="18"/>
      <c r="R74" s="74"/>
      <c r="S74" s="73"/>
      <c r="T74" s="13"/>
      <c r="U74" s="2"/>
    </row>
    <row r="75" spans="1:21" x14ac:dyDescent="0.2">
      <c r="A75" s="99"/>
      <c r="B75" s="102"/>
      <c r="C75" s="67" t="s">
        <v>9</v>
      </c>
      <c r="D75" s="77"/>
      <c r="E75" s="68">
        <f>SUM(E70:E74)</f>
        <v>0</v>
      </c>
      <c r="F75" s="69"/>
      <c r="G75" s="67" t="s">
        <v>9</v>
      </c>
      <c r="H75" s="77"/>
      <c r="I75" s="68">
        <f>SUM(I70:I74)</f>
        <v>1000</v>
      </c>
      <c r="J75" s="69"/>
      <c r="K75" s="67" t="s">
        <v>9</v>
      </c>
      <c r="L75" s="77"/>
      <c r="M75" s="68">
        <f>SUM(M70:M74)</f>
        <v>19000</v>
      </c>
      <c r="N75" s="69"/>
      <c r="O75" s="67" t="s">
        <v>9</v>
      </c>
      <c r="P75" s="77"/>
      <c r="Q75" s="68">
        <f>SUM(Q70:Q74)</f>
        <v>0</v>
      </c>
      <c r="R75" s="69"/>
      <c r="S75" s="67" t="s">
        <v>15</v>
      </c>
      <c r="T75" s="68">
        <f>+E75+I75+M75+Q75</f>
        <v>20000</v>
      </c>
      <c r="U75" s="69"/>
    </row>
    <row r="76" spans="1:21" s="12" customFormat="1" ht="6.75" customHeight="1" x14ac:dyDescent="0.2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">
      <c r="C77" s="67" t="s">
        <v>8</v>
      </c>
      <c r="D77" s="77"/>
      <c r="E77" s="68">
        <f>+E17+E25+E30+E34+E46+E54+E75+E59+E63+E68</f>
        <v>108715</v>
      </c>
      <c r="F77" s="70">
        <f>+F7+F18+F26+F31+F35+F47+F69+F55+F60+F64</f>
        <v>25</v>
      </c>
      <c r="G77" s="67" t="s">
        <v>8</v>
      </c>
      <c r="H77" s="77"/>
      <c r="I77" s="68">
        <f>+I17+I25+I30+I34+I46+I54+I75+I59+I63+I68</f>
        <v>117252</v>
      </c>
      <c r="J77" s="70">
        <f>+J7+J18+J26+J31+J35+J47+J69+J55+J60+J64</f>
        <v>21</v>
      </c>
      <c r="K77" s="67" t="s">
        <v>8</v>
      </c>
      <c r="L77" s="77"/>
      <c r="M77" s="68">
        <f>+M17+M25+M30+M34+M46+M54+M75+M59+M63+M68</f>
        <v>91110</v>
      </c>
      <c r="N77" s="70">
        <f>+N7+N18+N26+N31+N35+N47+N69+N55+N60+N64</f>
        <v>10</v>
      </c>
      <c r="O77" s="67" t="s">
        <v>8</v>
      </c>
      <c r="P77" s="77"/>
      <c r="Q77" s="68">
        <f>+Q17+Q25+Q30+Q34+Q46+Q54+Q75+Q59+Q63+Q68</f>
        <v>0</v>
      </c>
      <c r="R77" s="70">
        <f>+R7+R18+R26+R31+R35+R47+R69+R55+R60+R64</f>
        <v>1</v>
      </c>
      <c r="S77" s="67" t="s">
        <v>8</v>
      </c>
      <c r="T77" s="68">
        <f>+T17+T25+T30+T34+T46+T54+T75+T59+T63+T68</f>
        <v>317077</v>
      </c>
      <c r="U77" s="70">
        <f>+U7+U18+U26+U31+U35+U47+U69+U55+U60+U64</f>
        <v>57</v>
      </c>
    </row>
  </sheetData>
  <mergeCells count="20">
    <mergeCell ref="A64:A68"/>
    <mergeCell ref="B64:B68"/>
    <mergeCell ref="A69:A75"/>
    <mergeCell ref="B69:B75"/>
    <mergeCell ref="A47:A54"/>
    <mergeCell ref="B47:B54"/>
    <mergeCell ref="A60:A63"/>
    <mergeCell ref="B60:B63"/>
    <mergeCell ref="A55:A59"/>
    <mergeCell ref="B55:B59"/>
    <mergeCell ref="A35:A46"/>
    <mergeCell ref="B35:B46"/>
    <mergeCell ref="A7:A17"/>
    <mergeCell ref="B7:B17"/>
    <mergeCell ref="A31:A34"/>
    <mergeCell ref="B31:B34"/>
    <mergeCell ref="A18:A25"/>
    <mergeCell ref="B18:B25"/>
    <mergeCell ref="A26:A30"/>
    <mergeCell ref="B26:B30"/>
  </mergeCells>
  <phoneticPr fontId="0" type="noConversion"/>
  <printOptions horizontalCentered="1" verticalCentered="1"/>
  <pageMargins left="0.25" right="0.25" top="0.25" bottom="0.25" header="0.25" footer="0.25"/>
  <pageSetup scale="5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zoomScaleNormal="100" workbookViewId="0">
      <selection activeCell="A3" sqref="A3"/>
    </sheetView>
  </sheetViews>
  <sheetFormatPr defaultColWidth="9.109375" defaultRowHeight="10.199999999999999" x14ac:dyDescent="0.2"/>
  <cols>
    <col min="1" max="2" width="2.6640625" style="24" customWidth="1"/>
    <col min="3" max="3" width="25.6640625" style="47" customWidth="1"/>
    <col min="4" max="4" width="8.6640625" style="24" customWidth="1"/>
    <col min="5" max="5" width="7.6640625" style="47" customWidth="1"/>
    <col min="6" max="6" width="7.6640625" style="24" customWidth="1"/>
    <col min="7" max="7" width="11.6640625" style="47" customWidth="1"/>
    <col min="8" max="8" width="9.88671875" style="24" customWidth="1"/>
    <col min="9" max="9" width="25.33203125" style="24" customWidth="1"/>
    <col min="10" max="10" width="8.6640625" style="24" customWidth="1"/>
    <col min="11" max="12" width="7.6640625" style="24" customWidth="1"/>
    <col min="13" max="13" width="12.88671875" style="24" customWidth="1"/>
    <col min="14" max="14" width="11.33203125" style="24" customWidth="1"/>
    <col min="15" max="15" width="13.6640625" style="24" customWidth="1"/>
    <col min="16" max="17" width="7.6640625" style="24" customWidth="1"/>
    <col min="18" max="18" width="13.6640625" style="24" customWidth="1"/>
    <col min="19" max="20" width="7.6640625" style="24" customWidth="1"/>
    <col min="21" max="16384" width="9.109375" style="24"/>
  </cols>
  <sheetData>
    <row r="1" spans="1:20" ht="9.75" customHeight="1" x14ac:dyDescent="0.2">
      <c r="B1" s="25"/>
      <c r="C1" s="26"/>
      <c r="D1" s="25"/>
      <c r="E1" s="26"/>
      <c r="F1" s="25"/>
      <c r="G1" s="27"/>
    </row>
    <row r="2" spans="1:20" s="33" customFormat="1" ht="27" customHeight="1" x14ac:dyDescent="0.5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48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24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May 25, 2001</v>
      </c>
      <c r="O4" s="41"/>
      <c r="P4" s="41"/>
      <c r="Q4" s="44"/>
      <c r="T4" s="45"/>
    </row>
    <row r="5" spans="1:20" s="35" customFormat="1" ht="15" customHeight="1" x14ac:dyDescent="0.25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">
      <c r="A6" s="46"/>
      <c r="B6" s="46"/>
      <c r="R6" s="48"/>
    </row>
    <row r="7" spans="1:20" ht="15" customHeight="1" x14ac:dyDescent="0.2">
      <c r="A7" s="53"/>
      <c r="B7" s="53"/>
      <c r="C7" s="60" t="s">
        <v>28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5">
      <c r="A8" s="46"/>
      <c r="B8" s="46"/>
      <c r="C8" s="82" t="s">
        <v>0</v>
      </c>
      <c r="D8" s="83"/>
      <c r="E8" s="84" t="s">
        <v>1</v>
      </c>
      <c r="F8" s="85"/>
      <c r="G8" s="86" t="s">
        <v>42</v>
      </c>
      <c r="H8" s="52"/>
      <c r="I8" s="49" t="s">
        <v>0</v>
      </c>
      <c r="J8" s="50"/>
      <c r="K8" s="51" t="s">
        <v>1</v>
      </c>
      <c r="L8" s="48"/>
      <c r="M8" s="86" t="s">
        <v>42</v>
      </c>
    </row>
    <row r="9" spans="1:20" ht="15" customHeight="1" x14ac:dyDescent="0.3">
      <c r="A9" s="46"/>
      <c r="B9" s="46"/>
      <c r="C9" s="64"/>
      <c r="D9" s="62"/>
      <c r="E9" s="63"/>
      <c r="F9" s="48"/>
      <c r="G9" s="59"/>
      <c r="H9" s="52"/>
      <c r="I9" s="64" t="s">
        <v>62</v>
      </c>
      <c r="J9" s="62"/>
      <c r="K9" s="63">
        <v>0</v>
      </c>
      <c r="L9" s="48"/>
      <c r="M9" s="59"/>
    </row>
    <row r="10" spans="1:20" ht="15" customHeight="1" x14ac:dyDescent="0.3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3">
      <c r="A11" s="53"/>
      <c r="B11" s="53"/>
      <c r="C11" s="87"/>
      <c r="D11" s="88"/>
      <c r="E11" s="89"/>
      <c r="F11" s="90"/>
      <c r="G11" s="91"/>
      <c r="H11" s="52"/>
      <c r="I11" s="65"/>
      <c r="J11" s="62"/>
      <c r="K11" s="66"/>
      <c r="L11" s="48"/>
      <c r="M11" s="59"/>
    </row>
    <row r="12" spans="1:20" ht="15" customHeight="1" x14ac:dyDescent="0.3">
      <c r="A12" s="53"/>
      <c r="B12" s="53"/>
      <c r="C12" s="76" t="s">
        <v>9</v>
      </c>
      <c r="D12" s="61"/>
      <c r="E12" s="75">
        <f>SUM(E9:E11)</f>
        <v>0</v>
      </c>
      <c r="F12" s="61"/>
      <c r="G12" s="80">
        <f>COUNTA(C9:C11)</f>
        <v>0</v>
      </c>
      <c r="H12" s="52"/>
      <c r="I12" s="76" t="s">
        <v>9</v>
      </c>
      <c r="J12" s="61"/>
      <c r="K12" s="75">
        <f>SUM(K9:K11)</f>
        <v>0</v>
      </c>
      <c r="L12" s="61"/>
      <c r="M12" s="80">
        <f>COUNTA(I9:I11)</f>
        <v>1</v>
      </c>
    </row>
    <row r="13" spans="1:20" ht="15" customHeight="1" x14ac:dyDescent="0.2">
      <c r="A13" s="46"/>
      <c r="B13" s="46"/>
      <c r="I13" s="47"/>
      <c r="K13" s="47"/>
      <c r="M13" s="47"/>
      <c r="R13" s="48"/>
    </row>
    <row r="14" spans="1:20" ht="15" customHeight="1" x14ac:dyDescent="0.2">
      <c r="A14" s="46"/>
      <c r="B14" s="46"/>
      <c r="C14" s="60" t="s">
        <v>36</v>
      </c>
      <c r="D14" s="55"/>
      <c r="E14" s="55"/>
      <c r="F14" s="55"/>
      <c r="G14" s="56"/>
      <c r="I14" s="60" t="s">
        <v>30</v>
      </c>
      <c r="J14" s="55"/>
      <c r="K14" s="55"/>
      <c r="L14" s="55"/>
      <c r="M14" s="56"/>
      <c r="R14" s="48"/>
    </row>
    <row r="15" spans="1:20" ht="15" customHeight="1" x14ac:dyDescent="0.45">
      <c r="A15" s="46"/>
      <c r="B15" s="46"/>
      <c r="C15" s="49" t="s">
        <v>0</v>
      </c>
      <c r="D15" s="50"/>
      <c r="E15" s="51" t="s">
        <v>1</v>
      </c>
      <c r="F15" s="48"/>
      <c r="G15" s="86" t="s">
        <v>42</v>
      </c>
      <c r="H15" s="52"/>
      <c r="I15" s="49" t="s">
        <v>0</v>
      </c>
      <c r="J15" s="50"/>
      <c r="K15" s="51" t="s">
        <v>1</v>
      </c>
      <c r="L15" s="48"/>
      <c r="M15" s="86" t="s">
        <v>42</v>
      </c>
    </row>
    <row r="16" spans="1:20" ht="15" customHeight="1" x14ac:dyDescent="0.3">
      <c r="A16" s="46"/>
      <c r="B16" s="46"/>
      <c r="C16" s="71" t="s">
        <v>79</v>
      </c>
      <c r="D16" s="62"/>
      <c r="E16" s="63">
        <v>726.33199999999999</v>
      </c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3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3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3">
      <c r="A19" s="46"/>
      <c r="B19" s="46"/>
      <c r="C19" s="76" t="s">
        <v>9</v>
      </c>
      <c r="D19" s="61"/>
      <c r="E19" s="75">
        <f>SUM(E16:E18)</f>
        <v>726.33199999999999</v>
      </c>
      <c r="F19" s="61"/>
      <c r="G19" s="80">
        <f>COUNTA(C16:C18)</f>
        <v>1</v>
      </c>
      <c r="H19" s="52"/>
      <c r="I19" s="76" t="s">
        <v>9</v>
      </c>
      <c r="J19" s="61"/>
      <c r="K19" s="75">
        <f>SUM(K16:K18)</f>
        <v>0</v>
      </c>
      <c r="L19" s="61"/>
      <c r="M19" s="80">
        <f>COUNTA(I16:I18)</f>
        <v>0</v>
      </c>
    </row>
    <row r="20" spans="1:13" ht="15" customHeight="1" x14ac:dyDescent="0.3">
      <c r="A20" s="46"/>
      <c r="B20" s="46"/>
      <c r="H20" s="52"/>
      <c r="I20" s="47"/>
      <c r="K20" s="47"/>
      <c r="M20" s="47"/>
    </row>
    <row r="21" spans="1:13" ht="15" customHeight="1" x14ac:dyDescent="0.3">
      <c r="A21" s="46"/>
      <c r="B21" s="46"/>
      <c r="C21" s="60" t="s">
        <v>47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5">
      <c r="A22" s="46"/>
      <c r="B22" s="46"/>
      <c r="C22" s="49" t="s">
        <v>0</v>
      </c>
      <c r="D22" s="50"/>
      <c r="E22" s="51" t="s">
        <v>1</v>
      </c>
      <c r="F22" s="48"/>
      <c r="G22" s="86" t="s">
        <v>42</v>
      </c>
      <c r="H22" s="52"/>
      <c r="I22" s="49" t="s">
        <v>0</v>
      </c>
      <c r="J22" s="50"/>
      <c r="K22" s="51" t="s">
        <v>1</v>
      </c>
      <c r="L22" s="48"/>
      <c r="M22" s="86" t="s">
        <v>42</v>
      </c>
    </row>
    <row r="23" spans="1:13" ht="15" customHeight="1" x14ac:dyDescent="0.3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3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3">
      <c r="A25" s="53"/>
      <c r="B25" s="53"/>
      <c r="C25" s="76" t="s">
        <v>9</v>
      </c>
      <c r="D25" s="61"/>
      <c r="E25" s="75">
        <f>SUM(E23:E24)</f>
        <v>0</v>
      </c>
      <c r="F25" s="61"/>
      <c r="G25" s="80">
        <f>COUNTA(C23:C24)</f>
        <v>0</v>
      </c>
      <c r="H25" s="52"/>
      <c r="I25" s="76" t="s">
        <v>9</v>
      </c>
      <c r="J25" s="61"/>
      <c r="K25" s="75">
        <f>SUM(K23:K24)</f>
        <v>0</v>
      </c>
      <c r="L25" s="61"/>
      <c r="M25" s="80">
        <f>COUNTA(I23:I24)</f>
        <v>0</v>
      </c>
    </row>
    <row r="26" spans="1:13" ht="15" customHeight="1" x14ac:dyDescent="0.3">
      <c r="A26" s="46"/>
      <c r="B26" s="46"/>
      <c r="H26" s="52"/>
      <c r="I26" s="47"/>
      <c r="K26" s="47"/>
      <c r="M26" s="47"/>
    </row>
    <row r="27" spans="1:13" ht="15" customHeight="1" x14ac:dyDescent="0.3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20</v>
      </c>
      <c r="J27" s="55"/>
      <c r="K27" s="55"/>
      <c r="L27" s="55"/>
      <c r="M27" s="56"/>
    </row>
    <row r="28" spans="1:13" ht="15" customHeight="1" x14ac:dyDescent="0.45">
      <c r="A28" s="46"/>
      <c r="B28" s="46"/>
      <c r="C28" s="49" t="s">
        <v>0</v>
      </c>
      <c r="D28" s="50"/>
      <c r="E28" s="51" t="s">
        <v>1</v>
      </c>
      <c r="F28" s="48"/>
      <c r="G28" s="86" t="s">
        <v>42</v>
      </c>
      <c r="H28" s="52"/>
      <c r="I28" s="49" t="s">
        <v>0</v>
      </c>
      <c r="J28" s="50"/>
      <c r="K28" s="51" t="s">
        <v>1</v>
      </c>
      <c r="L28" s="48"/>
      <c r="M28" s="86" t="s">
        <v>42</v>
      </c>
    </row>
    <row r="29" spans="1:13" ht="15" customHeight="1" x14ac:dyDescent="0.3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3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3">
      <c r="A31" s="53"/>
      <c r="B31" s="53"/>
      <c r="C31" s="76" t="s">
        <v>9</v>
      </c>
      <c r="D31" s="61"/>
      <c r="E31" s="75">
        <f>SUM(E29:E30)</f>
        <v>0</v>
      </c>
      <c r="F31" s="61"/>
      <c r="G31" s="80">
        <f>COUNTA(C29:C30)</f>
        <v>0</v>
      </c>
      <c r="H31" s="52"/>
      <c r="I31" s="76" t="s">
        <v>9</v>
      </c>
      <c r="J31" s="61"/>
      <c r="K31" s="75">
        <f>SUM(K29:K30)</f>
        <v>0</v>
      </c>
      <c r="L31" s="61"/>
      <c r="M31" s="80">
        <f>COUNTA(I29:I30)</f>
        <v>0</v>
      </c>
    </row>
    <row r="32" spans="1:13" ht="15" customHeight="1" x14ac:dyDescent="0.2">
      <c r="A32" s="53"/>
      <c r="B32" s="53"/>
      <c r="I32" s="47"/>
      <c r="K32" s="47"/>
      <c r="M32" s="47"/>
    </row>
    <row r="33" spans="1:14" ht="15" customHeight="1" x14ac:dyDescent="0.2">
      <c r="A33" s="53"/>
      <c r="B33" s="53"/>
      <c r="C33" s="60" t="s">
        <v>14</v>
      </c>
      <c r="D33" s="55"/>
      <c r="E33" s="55"/>
      <c r="F33" s="55"/>
      <c r="G33" s="56"/>
      <c r="I33" s="60" t="s">
        <v>35</v>
      </c>
      <c r="J33" s="55"/>
      <c r="K33" s="55"/>
      <c r="L33" s="55"/>
      <c r="M33" s="56"/>
    </row>
    <row r="34" spans="1:14" ht="15" customHeight="1" x14ac:dyDescent="0.45">
      <c r="A34" s="46"/>
      <c r="B34" s="46"/>
      <c r="C34" s="49" t="s">
        <v>0</v>
      </c>
      <c r="D34" s="50"/>
      <c r="E34" s="51" t="s">
        <v>1</v>
      </c>
      <c r="F34" s="48"/>
      <c r="G34" s="86" t="s">
        <v>42</v>
      </c>
      <c r="H34" s="52"/>
      <c r="I34" s="49" t="s">
        <v>0</v>
      </c>
      <c r="J34" s="50"/>
      <c r="K34" s="51" t="s">
        <v>1</v>
      </c>
      <c r="L34" s="48"/>
      <c r="M34" s="86" t="s">
        <v>42</v>
      </c>
    </row>
    <row r="35" spans="1:14" ht="15" customHeight="1" x14ac:dyDescent="0.3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3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3">
      <c r="A37" s="53"/>
      <c r="B37" s="53"/>
      <c r="C37" s="76" t="s">
        <v>9</v>
      </c>
      <c r="D37" s="61"/>
      <c r="E37" s="75">
        <f>SUM(E35:E36)</f>
        <v>0</v>
      </c>
      <c r="F37" s="61"/>
      <c r="G37" s="80">
        <f>COUNTA(C35:C36)</f>
        <v>0</v>
      </c>
      <c r="H37" s="52"/>
      <c r="I37" s="76" t="s">
        <v>9</v>
      </c>
      <c r="J37" s="61"/>
      <c r="K37" s="75">
        <f>SUM(K35:K36)</f>
        <v>0</v>
      </c>
      <c r="L37" s="61"/>
      <c r="M37" s="80">
        <f>COUNTA(I35:I36)</f>
        <v>0</v>
      </c>
    </row>
    <row r="38" spans="1:14" ht="15" customHeight="1" x14ac:dyDescent="0.3">
      <c r="A38" s="53"/>
      <c r="B38" s="53"/>
      <c r="H38" s="52"/>
      <c r="I38" s="47"/>
      <c r="K38" s="47"/>
      <c r="M38" s="47"/>
    </row>
    <row r="39" spans="1:14" ht="15" customHeight="1" x14ac:dyDescent="0.3">
      <c r="A39" s="53"/>
      <c r="B39" s="53"/>
      <c r="H39" s="52"/>
    </row>
    <row r="40" spans="1:14" ht="15" customHeight="1" x14ac:dyDescent="0.3">
      <c r="A40" s="53"/>
      <c r="B40" s="53"/>
      <c r="H40" s="52"/>
      <c r="I40" s="76" t="s">
        <v>10</v>
      </c>
      <c r="J40" s="61"/>
      <c r="K40" s="75">
        <f>+E12+E19+E25+E31+E37+K12+K19+K25+K31+K37</f>
        <v>726.33199999999999</v>
      </c>
      <c r="L40" s="61"/>
      <c r="M40" s="80">
        <f>+G12+G19+G25+G31+G37+M12+M19+M25+M31+M37</f>
        <v>2</v>
      </c>
    </row>
    <row r="41" spans="1:14" ht="15" customHeight="1" x14ac:dyDescent="0.3">
      <c r="A41" s="53"/>
      <c r="B41" s="53"/>
      <c r="H41" s="52"/>
    </row>
    <row r="42" spans="1:14" ht="15" customHeight="1" x14ac:dyDescent="0.3">
      <c r="A42" s="53"/>
      <c r="B42" s="53"/>
      <c r="H42" s="52"/>
    </row>
    <row r="43" spans="1:14" ht="15" customHeight="1" x14ac:dyDescent="0.3">
      <c r="A43" s="53"/>
      <c r="B43" s="53"/>
      <c r="H43" s="52"/>
    </row>
    <row r="44" spans="1:14" ht="15" customHeight="1" x14ac:dyDescent="0.3">
      <c r="A44" s="53"/>
      <c r="B44" s="53"/>
      <c r="C44" s="57" t="str">
        <f ca="1">CELL("filename")</f>
        <v xml:space="preserve">O:\Fin_Ops\Finrpt\Global\Management Summaries\2001\2Q 2001\Hot List\[Global Hot List 0525.xls]Hotlist - Identified </v>
      </c>
      <c r="E44" s="24"/>
      <c r="G44" s="24"/>
      <c r="H44" s="52"/>
    </row>
    <row r="45" spans="1:14" ht="15" customHeight="1" x14ac:dyDescent="0.2">
      <c r="A45" s="53"/>
      <c r="B45" s="53"/>
      <c r="C45" s="57">
        <f ca="1">NOW()</f>
        <v>37035.748572453704</v>
      </c>
      <c r="E45" s="24"/>
      <c r="G45" s="24"/>
      <c r="N45" s="47"/>
    </row>
    <row r="46" spans="1:14" ht="15" customHeight="1" x14ac:dyDescent="0.2">
      <c r="A46" s="53"/>
      <c r="B46" s="53"/>
      <c r="E46" s="24"/>
      <c r="G46" s="24"/>
    </row>
    <row r="47" spans="1:14" ht="15" customHeight="1" x14ac:dyDescent="0.2">
      <c r="A47" s="53"/>
      <c r="B47" s="53"/>
      <c r="E47" s="24"/>
      <c r="G47" s="24"/>
    </row>
    <row r="48" spans="1:14" ht="15" customHeight="1" x14ac:dyDescent="0.2">
      <c r="A48" s="53"/>
      <c r="B48" s="53"/>
      <c r="E48" s="24"/>
      <c r="G48" s="24"/>
      <c r="N48" s="54"/>
    </row>
    <row r="49" spans="1:16" ht="15" customHeight="1" x14ac:dyDescent="0.2">
      <c r="A49" s="53"/>
      <c r="B49" s="53"/>
      <c r="E49" s="24"/>
      <c r="G49" s="24"/>
      <c r="N49" s="47"/>
    </row>
    <row r="50" spans="1:16" ht="15" customHeight="1" x14ac:dyDescent="0.2">
      <c r="A50" s="53"/>
      <c r="B50" s="53"/>
      <c r="N50" s="47"/>
    </row>
    <row r="51" spans="1:16" ht="15" customHeight="1" x14ac:dyDescent="0.2">
      <c r="A51" s="53"/>
      <c r="B51" s="53"/>
      <c r="N51" s="47"/>
    </row>
    <row r="52" spans="1:16" ht="15" customHeight="1" x14ac:dyDescent="0.2">
      <c r="A52" s="53"/>
      <c r="B52" s="53"/>
      <c r="P52" s="81"/>
    </row>
    <row r="53" spans="1:16" ht="15" customHeight="1" x14ac:dyDescent="0.2">
      <c r="A53" s="53"/>
      <c r="B53" s="53"/>
    </row>
    <row r="54" spans="1:16" ht="15" customHeight="1" x14ac:dyDescent="0.2">
      <c r="A54" s="53"/>
      <c r="B54" s="53"/>
    </row>
    <row r="55" spans="1:16" ht="15" customHeight="1" x14ac:dyDescent="0.2">
      <c r="A55" s="53"/>
      <c r="B55" s="53"/>
    </row>
    <row r="56" spans="1:16" ht="15" customHeight="1" x14ac:dyDescent="0.2">
      <c r="A56" s="46"/>
      <c r="B56" s="46"/>
    </row>
    <row r="57" spans="1:16" ht="15" customHeight="1" x14ac:dyDescent="0.2">
      <c r="A57" s="53"/>
      <c r="B57" s="53"/>
      <c r="N57" s="47"/>
    </row>
    <row r="58" spans="1:16" ht="15" customHeight="1" x14ac:dyDescent="0.2">
      <c r="A58" s="53"/>
      <c r="B58" s="53"/>
      <c r="H58" s="47"/>
    </row>
    <row r="59" spans="1:16" ht="15" customHeight="1" x14ac:dyDescent="0.2">
      <c r="A59" s="53"/>
      <c r="B59" s="53"/>
      <c r="H59" s="47"/>
    </row>
    <row r="60" spans="1:16" ht="15" customHeight="1" x14ac:dyDescent="0.2">
      <c r="A60" s="53"/>
      <c r="B60" s="53"/>
      <c r="H60" s="47"/>
      <c r="N60" s="54"/>
    </row>
    <row r="61" spans="1:16" ht="15" customHeight="1" x14ac:dyDescent="0.2">
      <c r="A61" s="53"/>
      <c r="B61" s="53"/>
      <c r="N61" s="54"/>
    </row>
    <row r="62" spans="1:16" ht="15" customHeight="1" x14ac:dyDescent="0.2">
      <c r="A62" s="53"/>
      <c r="B62" s="53"/>
    </row>
    <row r="63" spans="1:16" ht="15" customHeight="1" x14ac:dyDescent="0.2">
      <c r="A63" s="53"/>
      <c r="B63" s="53"/>
    </row>
    <row r="64" spans="1:16" ht="15" customHeight="1" x14ac:dyDescent="0.2">
      <c r="A64" s="53"/>
      <c r="B64" s="53"/>
    </row>
    <row r="65" spans="1:2" ht="15" customHeight="1" x14ac:dyDescent="0.2">
      <c r="A65" s="46"/>
      <c r="B65" s="46"/>
    </row>
    <row r="66" spans="1:2" ht="15" customHeight="1" x14ac:dyDescent="0.2">
      <c r="A66" s="46"/>
      <c r="B66" s="46"/>
    </row>
    <row r="67" spans="1:2" ht="15" customHeight="1" x14ac:dyDescent="0.2">
      <c r="A67" s="46"/>
      <c r="B67" s="46"/>
    </row>
    <row r="68" spans="1:2" ht="15" customHeight="1" x14ac:dyDescent="0.2">
      <c r="A68" s="46"/>
      <c r="B68" s="46"/>
    </row>
    <row r="69" spans="1:2" ht="15" customHeight="1" x14ac:dyDescent="0.2">
      <c r="A69" s="46"/>
      <c r="B69" s="46"/>
    </row>
    <row r="70" spans="1:2" ht="15" customHeight="1" x14ac:dyDescent="0.2">
      <c r="A70" s="53"/>
      <c r="B70" s="53"/>
    </row>
    <row r="71" spans="1:2" ht="15" customHeight="1" x14ac:dyDescent="0.2">
      <c r="A71" s="53"/>
      <c r="B71" s="53"/>
    </row>
    <row r="72" spans="1:2" ht="15" customHeight="1" x14ac:dyDescent="0.2">
      <c r="A72" s="53"/>
      <c r="B72" s="53"/>
    </row>
    <row r="73" spans="1:2" ht="15" customHeight="1" x14ac:dyDescent="0.2">
      <c r="A73" s="53"/>
      <c r="B73" s="53"/>
    </row>
    <row r="74" spans="1:2" ht="15" customHeight="1" x14ac:dyDescent="0.2">
      <c r="A74" s="53"/>
      <c r="B74" s="53"/>
    </row>
    <row r="75" spans="1:2" ht="15" customHeight="1" x14ac:dyDescent="0.2">
      <c r="A75" s="46"/>
      <c r="B75" s="46"/>
    </row>
    <row r="76" spans="1:2" ht="15" customHeight="1" x14ac:dyDescent="0.2">
      <c r="A76" s="53"/>
      <c r="B76" s="53"/>
    </row>
    <row r="77" spans="1:2" ht="15" customHeight="1" x14ac:dyDescent="0.2">
      <c r="A77" s="53"/>
      <c r="B77" s="53"/>
    </row>
    <row r="78" spans="1:2" ht="15" customHeight="1" x14ac:dyDescent="0.2">
      <c r="A78" s="53"/>
      <c r="B78" s="53"/>
    </row>
    <row r="79" spans="1:2" ht="15" customHeight="1" x14ac:dyDescent="0.2">
      <c r="A79" s="53"/>
      <c r="B79" s="53"/>
    </row>
    <row r="80" spans="1:2" ht="15" customHeight="1" x14ac:dyDescent="0.2">
      <c r="A80" s="53"/>
      <c r="B80" s="53"/>
    </row>
    <row r="81" spans="1:14" ht="15" customHeight="1" x14ac:dyDescent="0.2">
      <c r="A81" s="53"/>
      <c r="B81" s="53"/>
    </row>
    <row r="82" spans="1:14" ht="15" customHeight="1" x14ac:dyDescent="0.2">
      <c r="A82" s="53"/>
      <c r="B82" s="53"/>
    </row>
    <row r="83" spans="1:14" ht="15" customHeight="1" x14ac:dyDescent="0.2">
      <c r="A83" s="53"/>
      <c r="B83" s="53"/>
    </row>
    <row r="84" spans="1:14" ht="15" customHeight="1" x14ac:dyDescent="0.2">
      <c r="A84" s="53"/>
      <c r="B84" s="53"/>
    </row>
    <row r="85" spans="1:14" ht="15" customHeight="1" x14ac:dyDescent="0.2">
      <c r="A85" s="53"/>
      <c r="B85" s="53"/>
      <c r="N85" s="58"/>
    </row>
    <row r="86" spans="1:14" ht="15" customHeight="1" x14ac:dyDescent="0.2">
      <c r="A86" s="53"/>
      <c r="B86" s="53"/>
    </row>
    <row r="87" spans="1:14" ht="15" customHeight="1" x14ac:dyDescent="0.2">
      <c r="A87" s="53"/>
      <c r="B87" s="53"/>
    </row>
    <row r="88" spans="1:14" ht="15" customHeight="1" x14ac:dyDescent="0.2">
      <c r="A88" s="53"/>
      <c r="B88" s="53"/>
    </row>
    <row r="89" spans="1:14" ht="15" customHeight="1" x14ac:dyDescent="0.2">
      <c r="A89" s="53"/>
      <c r="B89" s="53"/>
    </row>
    <row r="90" spans="1:14" ht="15" customHeight="1" x14ac:dyDescent="0.2">
      <c r="A90" s="53"/>
      <c r="B90" s="53"/>
    </row>
    <row r="91" spans="1:14" ht="15" customHeight="1" x14ac:dyDescent="0.2">
      <c r="A91" s="53"/>
      <c r="B91" s="53"/>
    </row>
    <row r="92" spans="1:14" ht="15" customHeight="1" x14ac:dyDescent="0.2">
      <c r="A92" s="53"/>
      <c r="B92" s="53"/>
    </row>
    <row r="93" spans="1:14" ht="15" customHeight="1" x14ac:dyDescent="0.2">
      <c r="A93" s="53"/>
      <c r="B93" s="53"/>
    </row>
    <row r="94" spans="1:14" ht="15" customHeight="1" x14ac:dyDescent="0.2">
      <c r="A94" s="53"/>
      <c r="B94" s="53"/>
    </row>
    <row r="95" spans="1:14" ht="15" customHeight="1" x14ac:dyDescent="0.2">
      <c r="A95" s="53"/>
      <c r="B95" s="53"/>
    </row>
    <row r="96" spans="1:14" ht="15" customHeight="1" x14ac:dyDescent="0.2">
      <c r="A96" s="53"/>
      <c r="B96" s="53"/>
    </row>
    <row r="97" spans="1:2" ht="15" customHeight="1" x14ac:dyDescent="0.2">
      <c r="A97" s="53"/>
      <c r="B97" s="53"/>
    </row>
    <row r="98" spans="1:2" ht="15" customHeight="1" x14ac:dyDescent="0.2">
      <c r="A98" s="53"/>
      <c r="B98" s="53"/>
    </row>
    <row r="99" spans="1:2" ht="15" customHeight="1" x14ac:dyDescent="0.2">
      <c r="A99" s="53"/>
      <c r="B99" s="53"/>
    </row>
    <row r="100" spans="1:2" ht="15" customHeight="1" x14ac:dyDescent="0.2">
      <c r="A100" s="53"/>
      <c r="B100" s="53"/>
    </row>
    <row r="101" spans="1:2" ht="15" customHeight="1" x14ac:dyDescent="0.2">
      <c r="A101" s="53"/>
      <c r="B101" s="53"/>
    </row>
    <row r="102" spans="1:2" ht="15" customHeight="1" x14ac:dyDescent="0.2">
      <c r="A102" s="58"/>
      <c r="B102" s="58"/>
    </row>
    <row r="103" spans="1:2" ht="15" customHeight="1" x14ac:dyDescent="0.2">
      <c r="A103" s="58"/>
      <c r="B103" s="58"/>
    </row>
    <row r="104" spans="1:2" x14ac:dyDescent="0.2">
      <c r="A104" s="58"/>
      <c r="B104" s="58"/>
    </row>
    <row r="105" spans="1:2" x14ac:dyDescent="0.2">
      <c r="A105" s="58"/>
      <c r="B105" s="58"/>
    </row>
    <row r="106" spans="1:2" x14ac:dyDescent="0.2">
      <c r="A106" s="58"/>
      <c r="B106" s="58"/>
    </row>
    <row r="107" spans="1:2" x14ac:dyDescent="0.2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2001-05-21T16:36:48Z</cp:lastPrinted>
  <dcterms:created xsi:type="dcterms:W3CDTF">1999-10-18T12:36:30Z</dcterms:created>
  <dcterms:modified xsi:type="dcterms:W3CDTF">2023-09-10T11:38:29Z</dcterms:modified>
</cp:coreProperties>
</file>