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Sheet1!$A$6:$E$109</definedName>
    <definedName name="ExternalData1" localSheetId="0">Sheet1!$A$6:$E$109</definedName>
    <definedName name="_xlnm.Print_Area" localSheetId="0">Sheet1!$A$1:$E$114</definedName>
    <definedName name="_xlnm.Print_Titles" localSheetId="0">Sheet1!$6:$6</definedName>
  </definedNames>
  <calcPr calcId="92512" fullCalcOnLoad="1"/>
</workbook>
</file>

<file path=xl/calcChain.xml><?xml version="1.0" encoding="utf-8"?>
<calcChain xmlns="http://schemas.openxmlformats.org/spreadsheetml/2006/main">
  <c r="E38" i="1" l="1"/>
  <c r="E95" i="1"/>
  <c r="E109" i="1"/>
  <c r="E110" i="1"/>
  <c r="E112" i="1"/>
  <c r="E113" i="1"/>
  <c r="E114" i="1"/>
</calcChain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RIVER={Microsoft ODBC for Oracle};UID=wbradfo;PWD=wbradfo;SERVER=tns:gdb;" command="select a.duns_link_id,_x000d__x000a_a.counterparty_legal_nm,_x000d__x000a_b.duns_link_id,_x000d__x000a_b.counterparty_legal_nm,_x000d__x000a_sub.AMT_USD_x000d__x000a_from _x000d__x000a_(SELECT_x000d__x000a__x0009_  decode(INCOMING_OUTGOING_CD, 'I', POSTED_BY_CP_ID, HELD_BY_CP_ID) external_cp,_x000d__x000a__x0009_  decode(INCOMING_OUTGOING_CD, 'I', HELD_BY_CP_ID, POSTED_BY_CP_ID) internal_cp,_x000d__x000a__x0009_  round(sum(decode(CURRENCY_CD, 'USD', decode(INCOMING_OUTGOING_CD, 'I', CASH_AMT, CASH_AMT * -1),_x000d__x000a__x0009__x0009__x0009_decode(INCOMING_OUTGOING_CD, 'I', CAS_CURRENCY_CONVERSION_FNC(CASH_AMT, CURRENCY_CD),_x000d__x000a__x0009__x0009__x0009__x0009_CAS_CURRENCY_CONVERSION_FNC(CASH_AMT, CURRENCY_CD) * -1))))  AMT_USD_x000d__x000a__x0009__x0009_FROM CAS_COLLATERAL_CASH_x000d__x000a__x0009__x0009_GROUP BY decode(INCOMING_OUTGOING_CD, 'I', HELD_BY_CP_ID, POSTED_BY_CP_ID),_x000d__x000a_ decode(INCOMING_OUTGOING_CD, 'I', POSTED_BY_CP_ID, HELD_BY_CP_ID)) sub,_x000d__x000a_cas_credit_cp a,_x000d__x000a_cas_credit_cp b_x000d__x000a_where sub.external_cp = a.duns_link_id_x000d__x000a_and sub.internal_cp = b.duns_link_id"/>
  </connection>
</connections>
</file>

<file path=xl/sharedStrings.xml><?xml version="1.0" encoding="utf-8"?>
<sst xmlns="http://schemas.openxmlformats.org/spreadsheetml/2006/main" count="212" uniqueCount="105">
  <si>
    <t>DUNS_LINK_ID</t>
  </si>
  <si>
    <t>COUNTERPARTY_LEGAL_NM</t>
  </si>
  <si>
    <t>Seeboard plc</t>
  </si>
  <si>
    <t>Enron Corp.</t>
  </si>
  <si>
    <t>Bankers Trust Company</t>
  </si>
  <si>
    <t>Enron North America Corp.</t>
  </si>
  <si>
    <t>Clark Oil Trading Company</t>
  </si>
  <si>
    <t>General Re Financial Products Corporation</t>
  </si>
  <si>
    <t>J. Aron &amp; Company</t>
  </si>
  <si>
    <t>Morgan Guaranty Trust Company Of New York</t>
  </si>
  <si>
    <t>Noble Gas Marketing Inc.</t>
  </si>
  <si>
    <t>Utilicorp United Inc.</t>
  </si>
  <si>
    <t>Tauber Oil Company</t>
  </si>
  <si>
    <t>Western Gas Resources, Inc.</t>
  </si>
  <si>
    <t>Barrett Resources Corporation</t>
  </si>
  <si>
    <t>Citibank, N.A.</t>
  </si>
  <si>
    <t>Diversified CPC International, Inc.</t>
  </si>
  <si>
    <t>Interstate Gas Supply, Inc.</t>
  </si>
  <si>
    <t>Merrill Lynch Capital Services, Inc.</t>
  </si>
  <si>
    <t>Southwest Royalties, Inc.</t>
  </si>
  <si>
    <t>Torch Energy Marketing Inc.</t>
  </si>
  <si>
    <t>Cargill, Incorporated</t>
  </si>
  <si>
    <t>The Chase Manhattan Bank</t>
  </si>
  <si>
    <t>Morgan Stanley Capital Group Inc.</t>
  </si>
  <si>
    <t>Cook Inlet Energy Supply L.L.C.</t>
  </si>
  <si>
    <t>Barclays Bank PLC</t>
  </si>
  <si>
    <t>Canadian Imperial Bank of Commerce</t>
  </si>
  <si>
    <t>Societe Generale</t>
  </si>
  <si>
    <t>Contour Energy Co.</t>
  </si>
  <si>
    <t>National Westminster Bank PLC</t>
  </si>
  <si>
    <t>Mahonia Ltd</t>
  </si>
  <si>
    <t>Castle Texas Production Limited Partnership</t>
  </si>
  <si>
    <t>Texla Energy Management Inc.</t>
  </si>
  <si>
    <t>R. Byron Roach</t>
  </si>
  <si>
    <t>Phibro Inc.</t>
  </si>
  <si>
    <t>Vitol S.A.</t>
  </si>
  <si>
    <t>Twister Gas Services, LLC</t>
  </si>
  <si>
    <t>Vitol Gas &amp; Electric LLC</t>
  </si>
  <si>
    <t>Forcenergy Inc</t>
  </si>
  <si>
    <t>Stratum Group, L.P.</t>
  </si>
  <si>
    <t>MarkWest Hydrocarbon, Inc.</t>
  </si>
  <si>
    <t>Quadra Energy Trading Ltd.</t>
  </si>
  <si>
    <t>Cornerstone Propane, L.P.</t>
  </si>
  <si>
    <t>CMS Marketing, Services and Trading Company</t>
  </si>
  <si>
    <t>Coastal Merchant Energy, L.P.</t>
  </si>
  <si>
    <t>PCS Nitrogen Fertilizer, L.P.</t>
  </si>
  <si>
    <t>Breitburn Energy Company LLC</t>
  </si>
  <si>
    <t>Duke Energy Trading and Marketing, L.L.C.</t>
  </si>
  <si>
    <t>T. Boone Pickens</t>
  </si>
  <si>
    <t>BP Capital Energy Fund LP</t>
  </si>
  <si>
    <t>Southern Company Energy Marketing, L.P.</t>
  </si>
  <si>
    <t>Goldman Sachs Capital Markets, L.P.</t>
  </si>
  <si>
    <t>California Power Exchange Corporation</t>
  </si>
  <si>
    <t>Sempra Energy Trading Corp.</t>
  </si>
  <si>
    <t>PG&amp;E Energy Trading-Gas Corporation</t>
  </si>
  <si>
    <t>Black Hills Energy Resources, Inc.</t>
  </si>
  <si>
    <t>Phoenix Dominion Energy, LLC</t>
  </si>
  <si>
    <t>Statoil Energy Trading, Inc.</t>
  </si>
  <si>
    <t>UPR Energy Services Inc.</t>
  </si>
  <si>
    <t>Dominion Field Services, Inc.</t>
  </si>
  <si>
    <t>Nicole Gas Marketing, Inc.</t>
  </si>
  <si>
    <t>Credit Suisse First Boston International</t>
  </si>
  <si>
    <t>Williams Energy Marketing &amp; Trading Company</t>
  </si>
  <si>
    <t>Paribas</t>
  </si>
  <si>
    <t>Reliant Energy Services, Inc.</t>
  </si>
  <si>
    <t>BP Amoco Corporation</t>
  </si>
  <si>
    <t>Quintana Minerals Canada Corp.</t>
  </si>
  <si>
    <t>IBEX Resources, LLC</t>
  </si>
  <si>
    <t>Skeena Cellulouse, Inc.</t>
  </si>
  <si>
    <t>TXU Energy Trading Company</t>
  </si>
  <si>
    <t>Petrous, LLC</t>
  </si>
  <si>
    <t>Conectiv Energy Supply, Inc.</t>
  </si>
  <si>
    <t>El Paso Merchant Energy - Gas, L.P.</t>
  </si>
  <si>
    <t>North Coast Energy Inc</t>
  </si>
  <si>
    <t>Bravo Natural Resources, Inc.</t>
  </si>
  <si>
    <t>Shenandoah Energy, Inc.</t>
  </si>
  <si>
    <t>Goodrich Petroleum Corporation</t>
  </si>
  <si>
    <t>Westpark Resources Inc</t>
  </si>
  <si>
    <t>Tudor Proprietary Trading, L.L.C.</t>
  </si>
  <si>
    <t>The Ospraie Portfolio LTD</t>
  </si>
  <si>
    <t>Small Ventures USA, L.L.C.</t>
  </si>
  <si>
    <t>The Tudor BVI Global Portfolio Ltd.</t>
  </si>
  <si>
    <t>Dunvegan Holding Corp</t>
  </si>
  <si>
    <t>Duke Energy Marketing Limited Partnership</t>
  </si>
  <si>
    <t>Enron Canada Corp.</t>
  </si>
  <si>
    <t>Aquila Energy Marketing Corporation</t>
  </si>
  <si>
    <t>Enron Power Marketing, Inc.</t>
  </si>
  <si>
    <t>Western Resources Inc.</t>
  </si>
  <si>
    <t>Mieco Inc.</t>
  </si>
  <si>
    <t>Rainbow Energy Marketing Corporation</t>
  </si>
  <si>
    <t>Avista Energy, Inc.</t>
  </si>
  <si>
    <t>Strategic Energy Ltd</t>
  </si>
  <si>
    <t>Phibro Power LLC</t>
  </si>
  <si>
    <t>AOT Trading AG</t>
  </si>
  <si>
    <t>Enron Capital &amp; Trade Resources International Corp.</t>
  </si>
  <si>
    <t>Hess Energy Trading Company LLC</t>
  </si>
  <si>
    <t>Cargill-Alliant, LLC</t>
  </si>
  <si>
    <t>Total Incoming:</t>
  </si>
  <si>
    <t>Total Outgoing:</t>
  </si>
  <si>
    <t>NYMEX/Brokers</t>
  </si>
  <si>
    <t>as of close of business 12/7/00</t>
  </si>
  <si>
    <t>Cash Collateral</t>
  </si>
  <si>
    <t>Counterparty</t>
  </si>
  <si>
    <t>Amount</t>
  </si>
  <si>
    <t>Others  (less than $1 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</si>
</sst>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0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24"/>
      <color indexed="12"/>
      <name val="Arial"/>
      <family val="2"/>
    </font>
    <font>
      <b/>
      <sz val="18"/>
      <color indexed="12"/>
      <name val="Arial"/>
      <family val="2"/>
    </font>
    <font>
      <sz val="12"/>
      <color indexed="12"/>
      <name val="Arial"/>
      <family val="2"/>
    </font>
    <font>
      <sz val="16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6" fontId="0" fillId="0" borderId="0" xfId="0" applyNumberFormat="1"/>
    <xf numFmtId="0" fontId="1" fillId="0" borderId="0" xfId="0" applyFont="1" applyAlignment="1"/>
    <xf numFmtId="0" fontId="2" fillId="0" borderId="0" xfId="0" applyFont="1" applyAlignment="1">
      <alignment horizontal="right"/>
    </xf>
    <xf numFmtId="6" fontId="2" fillId="0" borderId="1" xfId="0" applyNumberFormat="1" applyFont="1" applyBorder="1"/>
    <xf numFmtId="6" fontId="2" fillId="0" borderId="0" xfId="0" applyNumberFormat="1" applyFont="1"/>
    <xf numFmtId="6" fontId="3" fillId="0" borderId="1" xfId="0" applyNumberFormat="1" applyFont="1" applyBorder="1"/>
    <xf numFmtId="0" fontId="5" fillId="0" borderId="0" xfId="0" applyFont="1" applyAlignment="1">
      <alignment horizontal="center"/>
    </xf>
    <xf numFmtId="0" fontId="1" fillId="0" borderId="2" xfId="0" applyFont="1" applyBorder="1" applyAlignment="1"/>
    <xf numFmtId="0" fontId="0" fillId="0" borderId="2" xfId="0" applyBorder="1"/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F115"/>
  <sheetViews>
    <sheetView tabSelected="1" view="pageBreakPreview" topLeftCell="B1" zoomScale="60" zoomScaleNormal="100" workbookViewId="0">
      <selection activeCell="A2" sqref="A2:E2"/>
    </sheetView>
  </sheetViews>
  <sheetFormatPr defaultRowHeight="13.2" x14ac:dyDescent="0.25"/>
  <cols>
    <col min="1" max="1" width="4" hidden="1" customWidth="1"/>
    <col min="2" max="2" width="40.5546875" bestFit="1" customWidth="1"/>
    <col min="3" max="3" width="14.33203125" hidden="1" customWidth="1"/>
    <col min="4" max="4" width="44.109375" hidden="1" customWidth="1"/>
    <col min="5" max="5" width="21.5546875" style="1" bestFit="1" customWidth="1"/>
    <col min="6" max="6" width="15.5546875" bestFit="1" customWidth="1"/>
  </cols>
  <sheetData>
    <row r="1" spans="1:6" ht="30" x14ac:dyDescent="0.5">
      <c r="A1" s="11" t="s">
        <v>101</v>
      </c>
      <c r="B1" s="12"/>
      <c r="C1" s="13"/>
      <c r="D1" s="13"/>
      <c r="E1" s="12"/>
      <c r="F1" s="1"/>
    </row>
    <row r="2" spans="1:6" ht="20.399999999999999" x14ac:dyDescent="0.35">
      <c r="A2" s="14" t="s">
        <v>100</v>
      </c>
      <c r="B2" s="15"/>
      <c r="C2" s="16"/>
      <c r="D2" s="16"/>
      <c r="E2" s="15"/>
      <c r="F2" s="1"/>
    </row>
    <row r="3" spans="1:6" ht="15" x14ac:dyDescent="0.25">
      <c r="A3" s="7"/>
      <c r="B3" s="7"/>
      <c r="C3" s="7"/>
      <c r="D3" s="7"/>
      <c r="E3" s="7"/>
      <c r="F3" s="1"/>
    </row>
    <row r="4" spans="1:6" ht="15" x14ac:dyDescent="0.25">
      <c r="A4" s="7"/>
      <c r="B4" s="7"/>
      <c r="C4" s="7"/>
      <c r="D4" s="7"/>
      <c r="E4" s="7"/>
      <c r="F4" s="1"/>
    </row>
    <row r="5" spans="1:6" ht="15" x14ac:dyDescent="0.25">
      <c r="A5" s="16"/>
      <c r="B5" s="16"/>
      <c r="C5" s="16"/>
      <c r="D5" s="16"/>
      <c r="E5" s="16"/>
      <c r="F5" s="1"/>
    </row>
    <row r="6" spans="1:6" s="9" customFormat="1" ht="13.8" thickBot="1" x14ac:dyDescent="0.3">
      <c r="A6" s="2" t="s">
        <v>0</v>
      </c>
      <c r="B6" s="8" t="s">
        <v>102</v>
      </c>
      <c r="C6" s="2" t="s">
        <v>0</v>
      </c>
      <c r="D6" s="2" t="s">
        <v>1</v>
      </c>
      <c r="E6" s="8" t="s">
        <v>103</v>
      </c>
    </row>
    <row r="7" spans="1:6" x14ac:dyDescent="0.25">
      <c r="A7">
        <v>5280</v>
      </c>
      <c r="B7" t="s">
        <v>22</v>
      </c>
      <c r="C7">
        <v>1305</v>
      </c>
      <c r="D7" t="s">
        <v>5</v>
      </c>
      <c r="E7" s="1">
        <v>1086550000</v>
      </c>
    </row>
    <row r="8" spans="1:6" x14ac:dyDescent="0.25">
      <c r="A8">
        <v>64245</v>
      </c>
      <c r="B8" t="s">
        <v>62</v>
      </c>
      <c r="C8">
        <v>26048</v>
      </c>
      <c r="D8" t="s">
        <v>86</v>
      </c>
      <c r="E8" s="1">
        <v>620000000</v>
      </c>
    </row>
    <row r="9" spans="1:6" x14ac:dyDescent="0.25">
      <c r="A9">
        <v>54979</v>
      </c>
      <c r="B9" t="s">
        <v>47</v>
      </c>
      <c r="C9">
        <v>26048</v>
      </c>
      <c r="D9" t="s">
        <v>86</v>
      </c>
      <c r="E9" s="1">
        <v>461550000</v>
      </c>
    </row>
    <row r="10" spans="1:6" x14ac:dyDescent="0.25">
      <c r="A10">
        <v>65268</v>
      </c>
      <c r="B10" t="s">
        <v>64</v>
      </c>
      <c r="C10">
        <v>26048</v>
      </c>
      <c r="D10" t="s">
        <v>86</v>
      </c>
      <c r="E10" s="1">
        <v>459083600</v>
      </c>
    </row>
    <row r="11" spans="1:6" x14ac:dyDescent="0.25">
      <c r="A11">
        <v>120</v>
      </c>
      <c r="B11" t="s">
        <v>8</v>
      </c>
      <c r="C11">
        <v>1305</v>
      </c>
      <c r="D11" t="s">
        <v>5</v>
      </c>
      <c r="E11" s="1">
        <v>306750000</v>
      </c>
    </row>
    <row r="12" spans="1:6" x14ac:dyDescent="0.25">
      <c r="A12">
        <v>57508</v>
      </c>
      <c r="B12" t="s">
        <v>53</v>
      </c>
      <c r="C12">
        <v>1305</v>
      </c>
      <c r="D12" t="s">
        <v>5</v>
      </c>
      <c r="E12" s="1">
        <v>294000000</v>
      </c>
    </row>
    <row r="13" spans="1:6" x14ac:dyDescent="0.25">
      <c r="A13">
        <v>69034</v>
      </c>
      <c r="B13" t="s">
        <v>69</v>
      </c>
      <c r="C13">
        <v>1305</v>
      </c>
      <c r="D13" t="s">
        <v>5</v>
      </c>
      <c r="E13" s="1">
        <v>163450000</v>
      </c>
    </row>
    <row r="14" spans="1:6" x14ac:dyDescent="0.25">
      <c r="A14">
        <v>2148</v>
      </c>
      <c r="B14" t="s">
        <v>18</v>
      </c>
      <c r="C14">
        <v>26048</v>
      </c>
      <c r="D14" t="s">
        <v>86</v>
      </c>
      <c r="E14" s="1">
        <v>158700000</v>
      </c>
    </row>
    <row r="15" spans="1:6" x14ac:dyDescent="0.25">
      <c r="A15">
        <v>9409</v>
      </c>
      <c r="B15" t="s">
        <v>23</v>
      </c>
      <c r="C15">
        <v>26048</v>
      </c>
      <c r="D15" t="s">
        <v>86</v>
      </c>
      <c r="E15" s="1">
        <v>144500000</v>
      </c>
    </row>
    <row r="16" spans="1:6" x14ac:dyDescent="0.25">
      <c r="A16">
        <v>65291</v>
      </c>
      <c r="B16" t="s">
        <v>65</v>
      </c>
      <c r="C16">
        <v>1305</v>
      </c>
      <c r="D16" t="s">
        <v>5</v>
      </c>
      <c r="E16" s="1">
        <v>67500000</v>
      </c>
    </row>
    <row r="17" spans="1:5" x14ac:dyDescent="0.25">
      <c r="A17">
        <v>5264</v>
      </c>
      <c r="B17" t="s">
        <v>21</v>
      </c>
      <c r="C17">
        <v>1305</v>
      </c>
      <c r="D17" t="s">
        <v>5</v>
      </c>
      <c r="E17" s="1">
        <v>63750000</v>
      </c>
    </row>
    <row r="18" spans="1:5" x14ac:dyDescent="0.25">
      <c r="A18">
        <v>27</v>
      </c>
      <c r="B18" t="s">
        <v>4</v>
      </c>
      <c r="C18">
        <v>1305</v>
      </c>
      <c r="D18" t="s">
        <v>5</v>
      </c>
      <c r="E18" s="1">
        <v>52000000</v>
      </c>
    </row>
    <row r="19" spans="1:5" x14ac:dyDescent="0.25">
      <c r="A19">
        <v>71243</v>
      </c>
      <c r="B19" t="s">
        <v>71</v>
      </c>
      <c r="C19">
        <v>1305</v>
      </c>
      <c r="D19" t="s">
        <v>5</v>
      </c>
      <c r="E19" s="1">
        <v>51500000</v>
      </c>
    </row>
    <row r="20" spans="1:5" x14ac:dyDescent="0.25">
      <c r="A20">
        <v>55109</v>
      </c>
      <c r="B20" t="s">
        <v>95</v>
      </c>
      <c r="C20">
        <v>1305</v>
      </c>
      <c r="D20" t="s">
        <v>5</v>
      </c>
      <c r="E20" s="1">
        <v>37750000</v>
      </c>
    </row>
    <row r="21" spans="1:5" x14ac:dyDescent="0.25">
      <c r="A21">
        <v>46924</v>
      </c>
      <c r="B21" t="s">
        <v>35</v>
      </c>
      <c r="C21">
        <v>1305</v>
      </c>
      <c r="D21" t="s">
        <v>5</v>
      </c>
      <c r="E21" s="1">
        <v>35920000</v>
      </c>
    </row>
    <row r="22" spans="1:5" x14ac:dyDescent="0.25">
      <c r="A22">
        <v>62708</v>
      </c>
      <c r="B22" t="s">
        <v>61</v>
      </c>
      <c r="C22">
        <v>1305</v>
      </c>
      <c r="D22" t="s">
        <v>5</v>
      </c>
      <c r="E22" s="1">
        <v>21750000</v>
      </c>
    </row>
    <row r="23" spans="1:5" x14ac:dyDescent="0.25">
      <c r="A23">
        <v>203</v>
      </c>
      <c r="B23" t="s">
        <v>12</v>
      </c>
      <c r="C23">
        <v>1305</v>
      </c>
      <c r="D23" t="s">
        <v>5</v>
      </c>
      <c r="E23" s="1">
        <v>15800000</v>
      </c>
    </row>
    <row r="24" spans="1:5" x14ac:dyDescent="0.25">
      <c r="A24">
        <v>53295</v>
      </c>
      <c r="B24" t="s">
        <v>43</v>
      </c>
      <c r="C24">
        <v>1305</v>
      </c>
      <c r="D24" t="s">
        <v>5</v>
      </c>
      <c r="E24" s="1">
        <v>15750000</v>
      </c>
    </row>
    <row r="25" spans="1:5" x14ac:dyDescent="0.25">
      <c r="A25">
        <v>59207</v>
      </c>
      <c r="B25" t="s">
        <v>96</v>
      </c>
      <c r="C25">
        <v>26048</v>
      </c>
      <c r="D25" t="s">
        <v>86</v>
      </c>
      <c r="E25" s="1">
        <v>10000000</v>
      </c>
    </row>
    <row r="26" spans="1:5" x14ac:dyDescent="0.25">
      <c r="A26">
        <v>232</v>
      </c>
      <c r="B26" t="s">
        <v>13</v>
      </c>
      <c r="C26">
        <v>1305</v>
      </c>
      <c r="D26" t="s">
        <v>5</v>
      </c>
      <c r="E26" s="1">
        <v>8500000</v>
      </c>
    </row>
    <row r="27" spans="1:5" x14ac:dyDescent="0.25">
      <c r="A27">
        <v>18</v>
      </c>
      <c r="B27" t="s">
        <v>85</v>
      </c>
      <c r="C27">
        <v>26048</v>
      </c>
      <c r="D27" t="s">
        <v>86</v>
      </c>
      <c r="E27" s="1">
        <v>8000000</v>
      </c>
    </row>
    <row r="28" spans="1:5" x14ac:dyDescent="0.25">
      <c r="A28">
        <v>11170</v>
      </c>
      <c r="B28" t="s">
        <v>24</v>
      </c>
      <c r="C28">
        <v>1305</v>
      </c>
      <c r="D28" t="s">
        <v>5</v>
      </c>
      <c r="E28" s="1">
        <v>7650000</v>
      </c>
    </row>
    <row r="29" spans="1:5" x14ac:dyDescent="0.25">
      <c r="A29">
        <v>53727</v>
      </c>
      <c r="B29" t="s">
        <v>44</v>
      </c>
      <c r="C29">
        <v>1305</v>
      </c>
      <c r="D29" t="s">
        <v>5</v>
      </c>
      <c r="E29" s="1">
        <v>7000000</v>
      </c>
    </row>
    <row r="30" spans="1:5" x14ac:dyDescent="0.25">
      <c r="A30">
        <v>60121</v>
      </c>
      <c r="B30" t="s">
        <v>56</v>
      </c>
      <c r="C30">
        <v>1305</v>
      </c>
      <c r="D30" t="s">
        <v>5</v>
      </c>
      <c r="E30" s="1">
        <v>7000000</v>
      </c>
    </row>
    <row r="31" spans="1:5" x14ac:dyDescent="0.25">
      <c r="A31">
        <v>3089</v>
      </c>
      <c r="B31" t="s">
        <v>20</v>
      </c>
      <c r="C31">
        <v>1305</v>
      </c>
      <c r="D31" t="s">
        <v>5</v>
      </c>
      <c r="E31" s="1">
        <v>5750000</v>
      </c>
    </row>
    <row r="32" spans="1:5" x14ac:dyDescent="0.25">
      <c r="A32">
        <v>75237</v>
      </c>
      <c r="B32" t="s">
        <v>75</v>
      </c>
      <c r="C32">
        <v>1305</v>
      </c>
      <c r="D32" t="s">
        <v>5</v>
      </c>
      <c r="E32" s="1">
        <v>3400000</v>
      </c>
    </row>
    <row r="33" spans="1:5" x14ac:dyDescent="0.25">
      <c r="A33">
        <v>1946</v>
      </c>
      <c r="B33" t="s">
        <v>87</v>
      </c>
      <c r="C33">
        <v>26048</v>
      </c>
      <c r="D33" t="s">
        <v>86</v>
      </c>
      <c r="E33" s="1">
        <v>2500000</v>
      </c>
    </row>
    <row r="34" spans="1:5" x14ac:dyDescent="0.25">
      <c r="A34">
        <v>56359</v>
      </c>
      <c r="B34" t="s">
        <v>51</v>
      </c>
      <c r="C34">
        <v>1305</v>
      </c>
      <c r="D34" t="s">
        <v>5</v>
      </c>
      <c r="E34" s="1">
        <v>2250000</v>
      </c>
    </row>
    <row r="35" spans="1:5" x14ac:dyDescent="0.25">
      <c r="A35">
        <v>26226</v>
      </c>
      <c r="B35" t="s">
        <v>28</v>
      </c>
      <c r="C35">
        <v>1305</v>
      </c>
      <c r="D35" t="s">
        <v>5</v>
      </c>
      <c r="E35" s="1">
        <v>1900000</v>
      </c>
    </row>
    <row r="36" spans="1:5" x14ac:dyDescent="0.25">
      <c r="A36">
        <v>76535</v>
      </c>
      <c r="B36" t="s">
        <v>77</v>
      </c>
      <c r="C36">
        <v>1305</v>
      </c>
      <c r="D36" t="s">
        <v>5</v>
      </c>
      <c r="E36" s="1">
        <v>1500000</v>
      </c>
    </row>
    <row r="38" spans="1:5" x14ac:dyDescent="0.25">
      <c r="B38" t="s">
        <v>104</v>
      </c>
      <c r="E38" s="1">
        <f>SUM(E40:E89)</f>
        <v>2956701</v>
      </c>
    </row>
    <row r="40" spans="1:5" hidden="1" x14ac:dyDescent="0.25">
      <c r="A40">
        <v>79113</v>
      </c>
      <c r="B40" t="s">
        <v>80</v>
      </c>
      <c r="C40">
        <v>1305</v>
      </c>
      <c r="D40" t="s">
        <v>5</v>
      </c>
      <c r="E40" s="1">
        <v>819800</v>
      </c>
    </row>
    <row r="41" spans="1:5" hidden="1" x14ac:dyDescent="0.25">
      <c r="A41">
        <v>56051</v>
      </c>
      <c r="B41" t="s">
        <v>48</v>
      </c>
      <c r="C41">
        <v>1305</v>
      </c>
      <c r="D41" t="s">
        <v>5</v>
      </c>
      <c r="E41" s="1">
        <v>600000</v>
      </c>
    </row>
    <row r="42" spans="1:5" hidden="1" x14ac:dyDescent="0.25">
      <c r="A42">
        <v>73537</v>
      </c>
      <c r="B42" t="s">
        <v>73</v>
      </c>
      <c r="C42">
        <v>1305</v>
      </c>
      <c r="D42" t="s">
        <v>5</v>
      </c>
      <c r="E42" s="1">
        <v>600000</v>
      </c>
    </row>
    <row r="43" spans="1:5" hidden="1" x14ac:dyDescent="0.25">
      <c r="A43">
        <v>51164</v>
      </c>
      <c r="B43" t="s">
        <v>89</v>
      </c>
      <c r="C43">
        <v>26048</v>
      </c>
      <c r="D43" t="s">
        <v>86</v>
      </c>
      <c r="E43" s="1">
        <v>432000</v>
      </c>
    </row>
    <row r="44" spans="1:5" hidden="1" x14ac:dyDescent="0.25">
      <c r="A44">
        <v>49800</v>
      </c>
      <c r="B44" t="s">
        <v>39</v>
      </c>
      <c r="C44">
        <v>1305</v>
      </c>
      <c r="D44" t="s">
        <v>5</v>
      </c>
      <c r="E44" s="1">
        <v>400000</v>
      </c>
    </row>
    <row r="45" spans="1:5" hidden="1" x14ac:dyDescent="0.25">
      <c r="A45">
        <v>64</v>
      </c>
      <c r="B45" t="s">
        <v>6</v>
      </c>
      <c r="C45">
        <v>1305</v>
      </c>
      <c r="D45" t="s">
        <v>5</v>
      </c>
      <c r="E45" s="1">
        <v>300000</v>
      </c>
    </row>
    <row r="46" spans="1:5" hidden="1" x14ac:dyDescent="0.25">
      <c r="A46">
        <v>1840</v>
      </c>
      <c r="B46" t="s">
        <v>17</v>
      </c>
      <c r="C46">
        <v>1305</v>
      </c>
      <c r="D46" t="s">
        <v>5</v>
      </c>
      <c r="E46" s="1">
        <v>290135</v>
      </c>
    </row>
    <row r="47" spans="1:5" hidden="1" x14ac:dyDescent="0.25">
      <c r="A47">
        <v>69022</v>
      </c>
      <c r="B47" t="s">
        <v>68</v>
      </c>
      <c r="C47">
        <v>1305</v>
      </c>
      <c r="D47" t="s">
        <v>5</v>
      </c>
      <c r="E47" s="1">
        <v>250000</v>
      </c>
    </row>
    <row r="48" spans="1:5" hidden="1" x14ac:dyDescent="0.25">
      <c r="A48">
        <v>84173</v>
      </c>
      <c r="B48" t="s">
        <v>82</v>
      </c>
      <c r="C48">
        <v>1305</v>
      </c>
      <c r="D48" t="s">
        <v>5</v>
      </c>
      <c r="E48" s="1">
        <v>200000</v>
      </c>
    </row>
    <row r="49" spans="1:5" hidden="1" x14ac:dyDescent="0.25">
      <c r="A49">
        <v>59171</v>
      </c>
      <c r="B49" t="s">
        <v>55</v>
      </c>
      <c r="C49">
        <v>1305</v>
      </c>
      <c r="D49" t="s">
        <v>5</v>
      </c>
      <c r="E49" s="1">
        <v>185000</v>
      </c>
    </row>
    <row r="50" spans="1:5" hidden="1" x14ac:dyDescent="0.25">
      <c r="A50">
        <v>79146</v>
      </c>
      <c r="B50" t="s">
        <v>81</v>
      </c>
      <c r="C50">
        <v>1305</v>
      </c>
      <c r="D50" t="s">
        <v>5</v>
      </c>
      <c r="E50" s="1">
        <v>180000</v>
      </c>
    </row>
    <row r="51" spans="1:5" hidden="1" x14ac:dyDescent="0.25">
      <c r="A51">
        <v>76646</v>
      </c>
      <c r="B51" t="s">
        <v>79</v>
      </c>
      <c r="C51">
        <v>1305</v>
      </c>
      <c r="D51" t="s">
        <v>5</v>
      </c>
      <c r="E51" s="1">
        <v>130000</v>
      </c>
    </row>
    <row r="52" spans="1:5" hidden="1" x14ac:dyDescent="0.25">
      <c r="A52">
        <v>74453</v>
      </c>
      <c r="B52" t="s">
        <v>74</v>
      </c>
      <c r="C52">
        <v>1305</v>
      </c>
      <c r="D52" t="s">
        <v>5</v>
      </c>
      <c r="E52" s="1">
        <v>100000</v>
      </c>
    </row>
    <row r="53" spans="1:5" hidden="1" x14ac:dyDescent="0.25">
      <c r="A53">
        <v>62268</v>
      </c>
      <c r="B53" t="s">
        <v>60</v>
      </c>
      <c r="C53">
        <v>1305</v>
      </c>
      <c r="D53" t="s">
        <v>5</v>
      </c>
      <c r="E53" s="1">
        <v>20000</v>
      </c>
    </row>
    <row r="54" spans="1:5" hidden="1" x14ac:dyDescent="0.25">
      <c r="A54">
        <v>51048</v>
      </c>
      <c r="B54" t="s">
        <v>2</v>
      </c>
      <c r="C54">
        <v>717</v>
      </c>
      <c r="D54" t="s">
        <v>3</v>
      </c>
      <c r="E54" s="1">
        <v>0</v>
      </c>
    </row>
    <row r="55" spans="1:5" hidden="1" x14ac:dyDescent="0.25">
      <c r="A55">
        <v>155</v>
      </c>
      <c r="B55" t="s">
        <v>10</v>
      </c>
      <c r="C55">
        <v>1305</v>
      </c>
      <c r="D55" t="s">
        <v>5</v>
      </c>
      <c r="E55" s="1">
        <v>0</v>
      </c>
    </row>
    <row r="56" spans="1:5" hidden="1" x14ac:dyDescent="0.25">
      <c r="A56">
        <v>687</v>
      </c>
      <c r="B56" t="s">
        <v>14</v>
      </c>
      <c r="C56">
        <v>1305</v>
      </c>
      <c r="D56" t="s">
        <v>5</v>
      </c>
      <c r="E56" s="1">
        <v>0</v>
      </c>
    </row>
    <row r="57" spans="1:5" hidden="1" x14ac:dyDescent="0.25">
      <c r="A57">
        <v>1195</v>
      </c>
      <c r="B57" t="s">
        <v>16</v>
      </c>
      <c r="C57">
        <v>1305</v>
      </c>
      <c r="D57" t="s">
        <v>5</v>
      </c>
      <c r="E57" s="1">
        <v>0</v>
      </c>
    </row>
    <row r="58" spans="1:5" hidden="1" x14ac:dyDescent="0.25">
      <c r="A58">
        <v>2912</v>
      </c>
      <c r="B58" t="s">
        <v>19</v>
      </c>
      <c r="C58">
        <v>1305</v>
      </c>
      <c r="D58" t="s">
        <v>5</v>
      </c>
      <c r="E58" s="1">
        <v>0</v>
      </c>
    </row>
    <row r="59" spans="1:5" hidden="1" x14ac:dyDescent="0.25">
      <c r="A59">
        <v>11338</v>
      </c>
      <c r="B59" t="s">
        <v>25</v>
      </c>
      <c r="C59">
        <v>1305</v>
      </c>
      <c r="D59" t="s">
        <v>5</v>
      </c>
      <c r="E59" s="1">
        <v>0</v>
      </c>
    </row>
    <row r="60" spans="1:5" hidden="1" x14ac:dyDescent="0.25">
      <c r="A60">
        <v>26038</v>
      </c>
      <c r="B60" t="s">
        <v>26</v>
      </c>
      <c r="C60">
        <v>1305</v>
      </c>
      <c r="D60" t="s">
        <v>5</v>
      </c>
      <c r="E60" s="1">
        <v>0</v>
      </c>
    </row>
    <row r="61" spans="1:5" hidden="1" x14ac:dyDescent="0.25">
      <c r="A61">
        <v>26327</v>
      </c>
      <c r="B61" t="s">
        <v>29</v>
      </c>
      <c r="C61">
        <v>1305</v>
      </c>
      <c r="D61" t="s">
        <v>5</v>
      </c>
      <c r="E61" s="1">
        <v>0</v>
      </c>
    </row>
    <row r="62" spans="1:5" hidden="1" x14ac:dyDescent="0.25">
      <c r="A62">
        <v>26765</v>
      </c>
      <c r="B62" t="s">
        <v>31</v>
      </c>
      <c r="C62">
        <v>1305</v>
      </c>
      <c r="D62" t="s">
        <v>5</v>
      </c>
      <c r="E62" s="1">
        <v>0</v>
      </c>
    </row>
    <row r="63" spans="1:5" hidden="1" x14ac:dyDescent="0.25">
      <c r="A63">
        <v>34566</v>
      </c>
      <c r="B63" t="s">
        <v>32</v>
      </c>
      <c r="C63">
        <v>1305</v>
      </c>
      <c r="D63" t="s">
        <v>5</v>
      </c>
      <c r="E63" s="1">
        <v>0</v>
      </c>
    </row>
    <row r="64" spans="1:5" hidden="1" x14ac:dyDescent="0.25">
      <c r="A64">
        <v>37302</v>
      </c>
      <c r="B64" t="s">
        <v>33</v>
      </c>
      <c r="C64">
        <v>1305</v>
      </c>
      <c r="D64" t="s">
        <v>5</v>
      </c>
      <c r="E64" s="1">
        <v>0</v>
      </c>
    </row>
    <row r="65" spans="1:5" hidden="1" x14ac:dyDescent="0.25">
      <c r="A65">
        <v>47245</v>
      </c>
      <c r="B65" t="s">
        <v>36</v>
      </c>
      <c r="C65">
        <v>1305</v>
      </c>
      <c r="D65" t="s">
        <v>5</v>
      </c>
      <c r="E65" s="1">
        <v>0</v>
      </c>
    </row>
    <row r="66" spans="1:5" hidden="1" x14ac:dyDescent="0.25">
      <c r="A66">
        <v>48327</v>
      </c>
      <c r="B66" t="s">
        <v>37</v>
      </c>
      <c r="C66">
        <v>1305</v>
      </c>
      <c r="D66" t="s">
        <v>5</v>
      </c>
      <c r="E66" s="1">
        <v>0</v>
      </c>
    </row>
    <row r="67" spans="1:5" hidden="1" x14ac:dyDescent="0.25">
      <c r="A67">
        <v>49207</v>
      </c>
      <c r="B67" t="s">
        <v>38</v>
      </c>
      <c r="C67">
        <v>1305</v>
      </c>
      <c r="D67" t="s">
        <v>5</v>
      </c>
      <c r="E67" s="1">
        <v>0</v>
      </c>
    </row>
    <row r="68" spans="1:5" hidden="1" x14ac:dyDescent="0.25">
      <c r="A68">
        <v>51880</v>
      </c>
      <c r="B68" t="s">
        <v>40</v>
      </c>
      <c r="C68">
        <v>1305</v>
      </c>
      <c r="D68" t="s">
        <v>5</v>
      </c>
      <c r="E68" s="1">
        <v>0</v>
      </c>
    </row>
    <row r="69" spans="1:5" hidden="1" x14ac:dyDescent="0.25">
      <c r="A69">
        <v>52494</v>
      </c>
      <c r="B69" t="s">
        <v>41</v>
      </c>
      <c r="C69">
        <v>1305</v>
      </c>
      <c r="D69" t="s">
        <v>5</v>
      </c>
      <c r="E69" s="1">
        <v>0</v>
      </c>
    </row>
    <row r="70" spans="1:5" hidden="1" x14ac:dyDescent="0.25">
      <c r="A70">
        <v>52577</v>
      </c>
      <c r="B70" t="s">
        <v>42</v>
      </c>
      <c r="C70">
        <v>1305</v>
      </c>
      <c r="D70" t="s">
        <v>5</v>
      </c>
      <c r="E70" s="1">
        <v>0</v>
      </c>
    </row>
    <row r="71" spans="1:5" hidden="1" x14ac:dyDescent="0.25">
      <c r="A71">
        <v>53929</v>
      </c>
      <c r="B71" t="s">
        <v>46</v>
      </c>
      <c r="C71">
        <v>1305</v>
      </c>
      <c r="D71" t="s">
        <v>5</v>
      </c>
      <c r="E71" s="1">
        <v>0</v>
      </c>
    </row>
    <row r="72" spans="1:5" hidden="1" x14ac:dyDescent="0.25">
      <c r="A72">
        <v>56212</v>
      </c>
      <c r="B72" t="s">
        <v>49</v>
      </c>
      <c r="C72">
        <v>1305</v>
      </c>
      <c r="D72" t="s">
        <v>5</v>
      </c>
      <c r="E72" s="1">
        <v>0</v>
      </c>
    </row>
    <row r="73" spans="1:5" hidden="1" x14ac:dyDescent="0.25">
      <c r="A73">
        <v>58402</v>
      </c>
      <c r="B73" t="s">
        <v>54</v>
      </c>
      <c r="C73">
        <v>1305</v>
      </c>
      <c r="D73" t="s">
        <v>5</v>
      </c>
      <c r="E73" s="1">
        <v>0</v>
      </c>
    </row>
    <row r="74" spans="1:5" hidden="1" x14ac:dyDescent="0.25">
      <c r="A74">
        <v>60199</v>
      </c>
      <c r="B74" t="s">
        <v>57</v>
      </c>
      <c r="C74">
        <v>1305</v>
      </c>
      <c r="D74" t="s">
        <v>5</v>
      </c>
      <c r="E74" s="1">
        <v>0</v>
      </c>
    </row>
    <row r="75" spans="1:5" hidden="1" x14ac:dyDescent="0.25">
      <c r="A75">
        <v>61007</v>
      </c>
      <c r="B75" t="s">
        <v>58</v>
      </c>
      <c r="C75">
        <v>1305</v>
      </c>
      <c r="D75" t="s">
        <v>5</v>
      </c>
      <c r="E75" s="1">
        <v>0</v>
      </c>
    </row>
    <row r="76" spans="1:5" hidden="1" x14ac:dyDescent="0.25">
      <c r="A76">
        <v>62225</v>
      </c>
      <c r="B76" t="s">
        <v>59</v>
      </c>
      <c r="C76">
        <v>1305</v>
      </c>
      <c r="D76" t="s">
        <v>5</v>
      </c>
      <c r="E76" s="1">
        <v>0</v>
      </c>
    </row>
    <row r="77" spans="1:5" hidden="1" x14ac:dyDescent="0.25">
      <c r="A77">
        <v>64319</v>
      </c>
      <c r="B77" t="s">
        <v>63</v>
      </c>
      <c r="C77">
        <v>1305</v>
      </c>
      <c r="D77" t="s">
        <v>5</v>
      </c>
      <c r="E77" s="1">
        <v>0</v>
      </c>
    </row>
    <row r="78" spans="1:5" hidden="1" x14ac:dyDescent="0.25">
      <c r="A78">
        <v>66144</v>
      </c>
      <c r="B78" t="s">
        <v>66</v>
      </c>
      <c r="C78">
        <v>1305</v>
      </c>
      <c r="D78" t="s">
        <v>5</v>
      </c>
      <c r="E78" s="1">
        <v>0</v>
      </c>
    </row>
    <row r="79" spans="1:5" hidden="1" x14ac:dyDescent="0.25">
      <c r="A79">
        <v>66188</v>
      </c>
      <c r="B79" t="s">
        <v>67</v>
      </c>
      <c r="C79">
        <v>1305</v>
      </c>
      <c r="D79" t="s">
        <v>5</v>
      </c>
      <c r="E79" s="1">
        <v>0</v>
      </c>
    </row>
    <row r="80" spans="1:5" hidden="1" x14ac:dyDescent="0.25">
      <c r="A80">
        <v>70801</v>
      </c>
      <c r="B80" t="s">
        <v>70</v>
      </c>
      <c r="C80">
        <v>1305</v>
      </c>
      <c r="D80" t="s">
        <v>5</v>
      </c>
      <c r="E80" s="1">
        <v>0</v>
      </c>
    </row>
    <row r="81" spans="1:5" hidden="1" x14ac:dyDescent="0.25">
      <c r="A81">
        <v>75400</v>
      </c>
      <c r="B81" t="s">
        <v>76</v>
      </c>
      <c r="C81">
        <v>1305</v>
      </c>
      <c r="D81" t="s">
        <v>5</v>
      </c>
      <c r="E81" s="1">
        <v>0</v>
      </c>
    </row>
    <row r="82" spans="1:5" hidden="1" x14ac:dyDescent="0.25">
      <c r="A82">
        <v>54980</v>
      </c>
      <c r="B82" t="s">
        <v>83</v>
      </c>
      <c r="C82">
        <v>11266</v>
      </c>
      <c r="D82" t="s">
        <v>84</v>
      </c>
      <c r="E82" s="1">
        <v>0</v>
      </c>
    </row>
    <row r="83" spans="1:5" hidden="1" x14ac:dyDescent="0.25">
      <c r="A83">
        <v>46709</v>
      </c>
      <c r="B83" t="s">
        <v>34</v>
      </c>
      <c r="C83">
        <v>26048</v>
      </c>
      <c r="D83" t="s">
        <v>86</v>
      </c>
      <c r="E83" s="1">
        <v>0</v>
      </c>
    </row>
    <row r="84" spans="1:5" hidden="1" x14ac:dyDescent="0.25">
      <c r="A84">
        <v>49333</v>
      </c>
      <c r="B84" t="s">
        <v>88</v>
      </c>
      <c r="C84">
        <v>26048</v>
      </c>
      <c r="D84" t="s">
        <v>86</v>
      </c>
      <c r="E84" s="1">
        <v>0</v>
      </c>
    </row>
    <row r="85" spans="1:5" hidden="1" x14ac:dyDescent="0.25">
      <c r="A85">
        <v>55265</v>
      </c>
      <c r="B85" t="s">
        <v>90</v>
      </c>
      <c r="C85">
        <v>26048</v>
      </c>
      <c r="D85" t="s">
        <v>86</v>
      </c>
      <c r="E85" s="1">
        <v>0</v>
      </c>
    </row>
    <row r="86" spans="1:5" hidden="1" x14ac:dyDescent="0.25">
      <c r="A86">
        <v>66453</v>
      </c>
      <c r="B86" t="s">
        <v>91</v>
      </c>
      <c r="C86">
        <v>26048</v>
      </c>
      <c r="D86" t="s">
        <v>86</v>
      </c>
      <c r="E86" s="1">
        <v>0</v>
      </c>
    </row>
    <row r="87" spans="1:5" hidden="1" x14ac:dyDescent="0.25">
      <c r="A87">
        <v>70598</v>
      </c>
      <c r="B87" t="s">
        <v>92</v>
      </c>
      <c r="C87">
        <v>26048</v>
      </c>
      <c r="D87" t="s">
        <v>86</v>
      </c>
      <c r="E87" s="1">
        <v>0</v>
      </c>
    </row>
    <row r="88" spans="1:5" hidden="1" x14ac:dyDescent="0.25">
      <c r="A88">
        <v>76640</v>
      </c>
      <c r="B88" t="s">
        <v>78</v>
      </c>
      <c r="C88">
        <v>1305</v>
      </c>
      <c r="D88" t="s">
        <v>5</v>
      </c>
      <c r="E88" s="1">
        <v>-630000</v>
      </c>
    </row>
    <row r="89" spans="1:5" hidden="1" x14ac:dyDescent="0.25">
      <c r="A89">
        <v>56718</v>
      </c>
      <c r="B89" t="s">
        <v>52</v>
      </c>
      <c r="C89">
        <v>1305</v>
      </c>
      <c r="D89" t="s">
        <v>5</v>
      </c>
      <c r="E89" s="1">
        <v>-920234</v>
      </c>
    </row>
    <row r="90" spans="1:5" x14ac:dyDescent="0.25">
      <c r="A90">
        <v>56782</v>
      </c>
      <c r="B90" t="s">
        <v>93</v>
      </c>
      <c r="C90">
        <v>46503</v>
      </c>
      <c r="D90" t="s">
        <v>94</v>
      </c>
      <c r="E90" s="1">
        <v>-1000000</v>
      </c>
    </row>
    <row r="91" spans="1:5" x14ac:dyDescent="0.25">
      <c r="A91">
        <v>53747</v>
      </c>
      <c r="B91" t="s">
        <v>45</v>
      </c>
      <c r="C91">
        <v>1305</v>
      </c>
      <c r="D91" t="s">
        <v>5</v>
      </c>
      <c r="E91" s="1">
        <v>-7250000</v>
      </c>
    </row>
    <row r="92" spans="1:5" x14ac:dyDescent="0.25">
      <c r="A92">
        <v>57508</v>
      </c>
      <c r="B92" t="s">
        <v>53</v>
      </c>
      <c r="C92">
        <v>11266</v>
      </c>
      <c r="D92" t="s">
        <v>84</v>
      </c>
      <c r="E92" s="1">
        <v>-9532598</v>
      </c>
    </row>
    <row r="93" spans="1:5" x14ac:dyDescent="0.25">
      <c r="A93">
        <v>2148</v>
      </c>
      <c r="B93" t="s">
        <v>18</v>
      </c>
      <c r="C93">
        <v>1305</v>
      </c>
      <c r="D93" t="s">
        <v>5</v>
      </c>
      <c r="E93" s="1">
        <v>-10100000</v>
      </c>
    </row>
    <row r="94" spans="1:5" x14ac:dyDescent="0.25">
      <c r="A94">
        <v>122</v>
      </c>
      <c r="B94" t="s">
        <v>9</v>
      </c>
      <c r="C94">
        <v>1305</v>
      </c>
      <c r="D94" t="s">
        <v>5</v>
      </c>
      <c r="E94" s="1">
        <v>-10720000</v>
      </c>
    </row>
    <row r="95" spans="1:5" x14ac:dyDescent="0.25">
      <c r="A95">
        <v>56718</v>
      </c>
      <c r="B95" t="s">
        <v>52</v>
      </c>
      <c r="C95">
        <v>26048</v>
      </c>
      <c r="D95" t="s">
        <v>86</v>
      </c>
      <c r="E95" s="1">
        <f>-12079776-15363753</f>
        <v>-27443529</v>
      </c>
    </row>
    <row r="96" spans="1:5" x14ac:dyDescent="0.25">
      <c r="A96">
        <v>26146</v>
      </c>
      <c r="B96" t="s">
        <v>27</v>
      </c>
      <c r="C96">
        <v>1305</v>
      </c>
      <c r="D96" t="s">
        <v>5</v>
      </c>
      <c r="E96" s="1">
        <v>-15000000</v>
      </c>
    </row>
    <row r="97" spans="1:6" x14ac:dyDescent="0.25">
      <c r="A97">
        <v>99</v>
      </c>
      <c r="B97" t="s">
        <v>7</v>
      </c>
      <c r="C97">
        <v>1305</v>
      </c>
      <c r="D97" t="s">
        <v>5</v>
      </c>
      <c r="E97" s="1">
        <v>-15500000</v>
      </c>
    </row>
    <row r="98" spans="1:6" x14ac:dyDescent="0.25">
      <c r="A98">
        <v>46709</v>
      </c>
      <c r="B98" t="s">
        <v>34</v>
      </c>
      <c r="C98">
        <v>1305</v>
      </c>
      <c r="D98" t="s">
        <v>5</v>
      </c>
      <c r="E98" s="1">
        <v>-25500000</v>
      </c>
    </row>
    <row r="99" spans="1:6" x14ac:dyDescent="0.25">
      <c r="A99">
        <v>169</v>
      </c>
      <c r="B99" t="s">
        <v>11</v>
      </c>
      <c r="C99">
        <v>1305</v>
      </c>
      <c r="D99" t="s">
        <v>5</v>
      </c>
      <c r="E99" s="1">
        <v>-32500000</v>
      </c>
    </row>
    <row r="100" spans="1:6" x14ac:dyDescent="0.25">
      <c r="A100">
        <v>56264</v>
      </c>
      <c r="B100" t="s">
        <v>50</v>
      </c>
      <c r="C100">
        <v>1305</v>
      </c>
      <c r="D100" t="s">
        <v>5</v>
      </c>
      <c r="E100" s="1">
        <v>-45000000</v>
      </c>
    </row>
    <row r="101" spans="1:6" x14ac:dyDescent="0.25">
      <c r="A101">
        <v>65268</v>
      </c>
      <c r="B101" t="s">
        <v>64</v>
      </c>
      <c r="C101">
        <v>1305</v>
      </c>
      <c r="D101" t="s">
        <v>5</v>
      </c>
      <c r="E101" s="1">
        <v>-45450000</v>
      </c>
    </row>
    <row r="102" spans="1:6" x14ac:dyDescent="0.25">
      <c r="A102">
        <v>55265</v>
      </c>
      <c r="B102" t="s">
        <v>90</v>
      </c>
      <c r="C102">
        <v>1305</v>
      </c>
      <c r="D102" t="s">
        <v>5</v>
      </c>
      <c r="E102" s="1">
        <v>-46000000</v>
      </c>
    </row>
    <row r="103" spans="1:6" x14ac:dyDescent="0.25">
      <c r="A103">
        <v>942</v>
      </c>
      <c r="B103" t="s">
        <v>15</v>
      </c>
      <c r="C103">
        <v>1305</v>
      </c>
      <c r="D103" t="s">
        <v>5</v>
      </c>
      <c r="E103" s="1">
        <v>-47600000</v>
      </c>
    </row>
    <row r="104" spans="1:6" x14ac:dyDescent="0.25">
      <c r="A104">
        <v>64245</v>
      </c>
      <c r="B104" t="s">
        <v>62</v>
      </c>
      <c r="C104">
        <v>1305</v>
      </c>
      <c r="D104" t="s">
        <v>5</v>
      </c>
      <c r="E104" s="1">
        <v>-90300000</v>
      </c>
    </row>
    <row r="105" spans="1:6" x14ac:dyDescent="0.25">
      <c r="A105">
        <v>54979</v>
      </c>
      <c r="B105" t="s">
        <v>47</v>
      </c>
      <c r="C105">
        <v>1305</v>
      </c>
      <c r="D105" t="s">
        <v>5</v>
      </c>
      <c r="E105" s="1">
        <v>-90750000</v>
      </c>
    </row>
    <row r="106" spans="1:6" x14ac:dyDescent="0.25">
      <c r="A106">
        <v>9409</v>
      </c>
      <c r="B106" t="s">
        <v>23</v>
      </c>
      <c r="C106">
        <v>1305</v>
      </c>
      <c r="D106" t="s">
        <v>5</v>
      </c>
      <c r="E106" s="1">
        <v>-107500000</v>
      </c>
    </row>
    <row r="107" spans="1:6" x14ac:dyDescent="0.25">
      <c r="A107">
        <v>72297</v>
      </c>
      <c r="B107" t="s">
        <v>72</v>
      </c>
      <c r="C107">
        <v>1305</v>
      </c>
      <c r="D107" t="s">
        <v>5</v>
      </c>
      <c r="E107" s="1">
        <v>-485000000</v>
      </c>
    </row>
    <row r="108" spans="1:6" x14ac:dyDescent="0.25">
      <c r="B108" t="s">
        <v>99</v>
      </c>
      <c r="C108">
        <v>1305</v>
      </c>
      <c r="D108" t="s">
        <v>5</v>
      </c>
      <c r="E108" s="1">
        <v>-563761306.91999996</v>
      </c>
    </row>
    <row r="109" spans="1:6" x14ac:dyDescent="0.25">
      <c r="A109">
        <v>26712</v>
      </c>
      <c r="B109" t="s">
        <v>30</v>
      </c>
      <c r="C109">
        <v>1305</v>
      </c>
      <c r="D109" t="s">
        <v>5</v>
      </c>
      <c r="E109" s="1">
        <f>-2256822000+1266022000</f>
        <v>-990800000</v>
      </c>
    </row>
    <row r="110" spans="1:6" ht="13.8" thickBot="1" x14ac:dyDescent="0.3">
      <c r="E110" s="6">
        <f>SUBTOTAL(9,E7:E109)</f>
        <v>1458002867.0799999</v>
      </c>
      <c r="F110" s="1"/>
    </row>
    <row r="111" spans="1:6" ht="13.8" thickTop="1" x14ac:dyDescent="0.25"/>
    <row r="112" spans="1:6" x14ac:dyDescent="0.25">
      <c r="B112" s="10" t="s">
        <v>97</v>
      </c>
      <c r="D112" s="3" t="s">
        <v>97</v>
      </c>
      <c r="E112" s="5">
        <f>SUMIF(E7:E109,"&gt;0",E7:E109)-E38</f>
        <v>4126260535</v>
      </c>
    </row>
    <row r="113" spans="2:5" x14ac:dyDescent="0.25">
      <c r="B113" s="10" t="s">
        <v>98</v>
      </c>
      <c r="D113" s="3" t="s">
        <v>98</v>
      </c>
      <c r="E113" s="5">
        <f>SUMIF(E7:E109,"&lt;0",E7:E109)</f>
        <v>-2668257667.9200001</v>
      </c>
    </row>
    <row r="114" spans="2:5" ht="13.8" thickBot="1" x14ac:dyDescent="0.3">
      <c r="E114" s="4">
        <f>SUBTOTAL(9,E112:E113)</f>
        <v>1458002867.0799999</v>
      </c>
    </row>
    <row r="115" spans="2:5" ht="13.8" thickTop="1" x14ac:dyDescent="0.25"/>
  </sheetData>
  <autoFilter ref="A6:E109">
    <filterColumn colId="4">
      <customFilters and="1">
        <customFilter operator="notEqual" val="0"/>
      </customFilters>
    </filterColumn>
  </autoFilter>
  <mergeCells count="3">
    <mergeCell ref="A1:E1"/>
    <mergeCell ref="A2:E2"/>
    <mergeCell ref="A5:E5"/>
  </mergeCells>
  <phoneticPr fontId="0" type="noConversion"/>
  <pageMargins left="2.08" right="0.75" top="0.27" bottom="0.18" header="0.17" footer="0.18"/>
  <pageSetup scale="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Sheet1!ExternalData1</vt:lpstr>
      <vt:lpstr>Sheet1!Print_Area</vt:lpstr>
      <vt:lpstr>Sheet1!Print_Titles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wbradfo</dc:creator>
  <cp:lastModifiedBy>Havlíček Jan</cp:lastModifiedBy>
  <cp:lastPrinted>2000-12-09T00:39:10Z</cp:lastPrinted>
  <dcterms:created xsi:type="dcterms:W3CDTF">2000-12-06T18:33:32Z</dcterms:created>
  <dcterms:modified xsi:type="dcterms:W3CDTF">2023-09-10T11:42:09Z</dcterms:modified>
</cp:coreProperties>
</file>