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9720" windowHeight="7320" tabRatio="739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0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E265" i="3"/>
  <c r="Q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<sst xmlns="http://schemas.openxmlformats.org/spreadsheetml/2006/main" count="418" uniqueCount="231">
  <si>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</si>
  <si>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</si>
  <si>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</si>
  <si>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</si>
  <si>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</si>
  <si>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</si>
  <si>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</si>
  <si>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</si>
  <si>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</si>
  <si>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</si>
  <si>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</si>
  <si>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</si>
  <si>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</si>
  <si>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</si>
  <si>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</si>
  <si>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</si>
  <si>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</si>
  <si>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</si>
  <si>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</si>
  <si>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</si>
  <si>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</si>
  <si>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</si>
  <si>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</si>
  <si>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</si>
  <si>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</si>
  <si>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</si>
  <si>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</si>
  <si>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</si>
  <si>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</si>
  <si>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</si>
  <si>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</si>
  <si>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</si>
  <si>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</si>
  <si>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</si>
  <si>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</si>
  <si>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</si>
  <si>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</si>
  <si>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</si>
  <si>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</si>
  <si>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</si>
  <si>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</si>
  <si>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</si>
  <si>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</si>
  <si>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</si>
  <si>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</si>
  <si>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</si>
  <si>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</si>
  <si>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</si>
  <si>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</si>
  <si>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</si>
  <si>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</si>
  <si>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</si>
  <si>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</si>
  <si>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</si>
  <si>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</si>
  <si>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</si>
  <si>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</si>
  <si>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</si>
  <si>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</si>
  <si>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</si>
  <si>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</si>
  <si>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</si>
  <si>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</si>
  <si>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</si>
  <si>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</si>
  <si>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</si>
  <si>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</si>
  <si>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</si>
  <si>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</si>
  <si>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</si>
  <si>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</si>
  <si>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</si>
  <si>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</si>
  <si>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</si>
  <si>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</si>
  <si>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</si>
  <si>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</si>
  <si>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</si>
  <si>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</si>
  <si>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</si>
  <si>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</si>
  <si>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</si>
  <si>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</si>
  <si>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</si>
  <si>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</si>
  <si>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</si>
  <si>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</si>
  <si>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</si>
  <si>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</si>
  <si>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</si>
  <si>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</si>
  <si>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</si>
  <si>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</si>
  <si>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</si>
  <si>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</si>
  <si>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</si>
  <si>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</si>
  <si>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</si>
  <si>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</si>
  <si>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</si>
  <si>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</si>
  <si>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</si>
  <si>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</si>
  <si>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</si>
  <si>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</si>
  <si>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</si>
  <si>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</si>
  <si>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</si>
  <si>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</si>
  <si>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</si>
  <si>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</si>
  <si>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</si>
  <si>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XXXX</t>
  </si>
  <si>
    <t>XXXXXX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</si>
  <si>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</si>
  <si>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</si>
  <si>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</si>
  <si>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</si>
  <si>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</si>
  <si>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</si>
  <si>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</si>
  <si>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</si>
  <si>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</si>
  <si>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</si>
  <si>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</si>
  <si>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</si>
  <si>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</si>
  <si>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</si>
  <si>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</si>
  <si>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</si>
  <si>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</si>
  <si>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</si>
  <si>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</si>
  <si>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</si>
  <si>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</si>
  <si>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</si>
  <si>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</si>
  <si>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</si>
  <si>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</si>
  <si>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</si>
  <si>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</si>
  <si>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</si>
  <si>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</si>
  <si>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</si>
  <si>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</si>
  <si>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</si>
  <si>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</si>
  <si>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</si>
  <si>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</si>
  <si>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</si>
  <si>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</si>
  <si>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</si>
  <si>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</si>
  <si>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</si>
  <si>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</si>
  <si>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</si>
  <si>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</si>
  <si>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</si>
  <si>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</si>
  <si>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</si>
  <si>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</si>
  <si>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</si>
  <si>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</si>
  <si>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</si>
  <si>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</si>
  <si>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</si>
  <si>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</si>
  <si>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</si>
  <si>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</si>
  <si>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</si>
  <si>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</si>
  <si>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</si>
  <si>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</si>
  <si>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</si>
  <si>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</si>
  <si>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</si>
  <si>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</si>
  <si>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</si>
  <si>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</si>
  <si>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</si>
  <si>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</si>
  <si>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</si>
  <si>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</si>
  <si>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</si>
  <si>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</si>
  <si>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</si>
  <si>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</si>
  <si>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XXXXXXX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</si>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</sst>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6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defaultRowHeight="15" x14ac:dyDescent="0.25"/>
  <cols>
    <col min="1" max="1" width="4.36328125" customWidth="1"/>
    <col min="2" max="2" width="12.08984375" customWidth="1"/>
    <col min="3" max="3" width="13.08984375" customWidth="1"/>
    <col min="10" max="10" width="9.453125" bestFit="1" customWidth="1"/>
  </cols>
  <sheetData>
    <row r="1" spans="1:10" ht="15.6" x14ac:dyDescent="0.3">
      <c r="A1" s="9" t="s">
        <v>155</v>
      </c>
    </row>
    <row r="3" spans="1:10" ht="15.6" x14ac:dyDescent="0.3">
      <c r="A3" t="s">
        <v>156</v>
      </c>
      <c r="D3" t="s">
        <v>162</v>
      </c>
      <c r="F3" s="99" t="s">
        <v>112</v>
      </c>
    </row>
    <row r="4" spans="1:10" ht="15.6" x14ac:dyDescent="0.3">
      <c r="D4" t="s">
        <v>157</v>
      </c>
      <c r="F4" s="99" t="s">
        <v>113</v>
      </c>
    </row>
    <row r="5" spans="1:10" ht="15.6" x14ac:dyDescent="0.3">
      <c r="D5" t="s">
        <v>161</v>
      </c>
      <c r="F5" s="99" t="s">
        <v>161</v>
      </c>
    </row>
    <row r="7" spans="1:10" x14ac:dyDescent="0.25">
      <c r="A7" t="s">
        <v>158</v>
      </c>
    </row>
    <row r="9" spans="1:10" x14ac:dyDescent="0.25">
      <c r="A9" t="s">
        <v>159</v>
      </c>
    </row>
    <row r="10" spans="1:10" x14ac:dyDescent="0.25">
      <c r="B10" t="s">
        <v>214</v>
      </c>
    </row>
    <row r="11" spans="1:10" ht="15.6" x14ac:dyDescent="0.3">
      <c r="B11" t="s">
        <v>188</v>
      </c>
      <c r="J11" s="99" t="s">
        <v>187</v>
      </c>
    </row>
    <row r="12" spans="1:10" x14ac:dyDescent="0.25">
      <c r="B12" t="s">
        <v>171</v>
      </c>
    </row>
    <row r="13" spans="1:10" x14ac:dyDescent="0.25">
      <c r="B13" t="s">
        <v>229</v>
      </c>
    </row>
    <row r="14" spans="1:10" x14ac:dyDescent="0.25">
      <c r="B14" t="s">
        <v>230</v>
      </c>
    </row>
    <row r="16" spans="1:10" x14ac:dyDescent="0.25">
      <c r="A16" t="s">
        <v>190</v>
      </c>
    </row>
    <row r="17" spans="1:2" x14ac:dyDescent="0.25">
      <c r="B17" t="s">
        <v>160</v>
      </c>
    </row>
    <row r="19" spans="1:2" x14ac:dyDescent="0.25">
      <c r="A19" t="s">
        <v>163</v>
      </c>
    </row>
    <row r="21" spans="1:2" ht="15.6" x14ac:dyDescent="0.3">
      <c r="A21" t="s">
        <v>191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E165" activePane="bottomRight" state="frozen"/>
      <selection pane="topRight"/>
      <selection pane="bottomLeft"/>
      <selection pane="bottomRight" activeCell="G166" sqref="G166"/>
    </sheetView>
  </sheetViews>
  <sheetFormatPr defaultColWidth="10.36328125" defaultRowHeight="15" x14ac:dyDescent="0.25"/>
  <cols>
    <col min="1" max="1" width="11.08984375" style="97" customWidth="1"/>
    <col min="2" max="2" width="36" customWidth="1"/>
    <col min="3" max="4" width="10.81640625" style="175" customWidth="1"/>
    <col min="5" max="16" width="9.81640625" style="76" customWidth="1"/>
    <col min="17" max="17" width="10.81640625" style="76" customWidth="1"/>
    <col min="18" max="19" width="10.81640625" style="76" hidden="1" customWidth="1"/>
  </cols>
  <sheetData>
    <row r="1" spans="1:19" s="1" customFormat="1" ht="17.399999999999999" x14ac:dyDescent="0.3">
      <c r="A1" s="178" t="s">
        <v>169</v>
      </c>
      <c r="B1" s="179"/>
      <c r="C1" s="157"/>
      <c r="D1" s="157"/>
      <c r="Q1" s="73"/>
      <c r="R1" s="103"/>
      <c r="S1" s="73"/>
    </row>
    <row r="2" spans="1:19" s="186" customFormat="1" ht="17.399999999999999" x14ac:dyDescent="0.3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7.399999999999999" x14ac:dyDescent="0.3">
      <c r="A3" s="188"/>
      <c r="B3" s="189" t="s">
        <v>115</v>
      </c>
      <c r="C3" s="159"/>
      <c r="D3" s="159"/>
      <c r="E3" s="190"/>
      <c r="Q3" s="187"/>
      <c r="R3" s="187"/>
      <c r="S3" s="187"/>
    </row>
    <row r="4" spans="1:19" s="186" customFormat="1" ht="17.399999999999999" x14ac:dyDescent="0.3">
      <c r="A4" s="188"/>
      <c r="B4" s="191" t="s">
        <v>143</v>
      </c>
      <c r="C4" s="159"/>
      <c r="D4" s="159"/>
      <c r="E4" s="190"/>
      <c r="Q4" s="187"/>
      <c r="R4" s="187"/>
      <c r="S4" s="187"/>
    </row>
    <row r="5" spans="1:19" s="186" customFormat="1" ht="17.399999999999999" x14ac:dyDescent="0.3">
      <c r="A5" s="192"/>
      <c r="B5" s="193"/>
      <c r="C5" s="160"/>
      <c r="D5" s="160"/>
      <c r="Q5" s="187"/>
      <c r="R5" s="187"/>
      <c r="S5" s="187"/>
    </row>
    <row r="6" spans="1:19" s="186" customFormat="1" ht="17.399999999999999" x14ac:dyDescent="0.3">
      <c r="A6" s="194" t="str">
        <f>Instructions!F3</f>
        <v>XXXX</v>
      </c>
      <c r="B6" s="194"/>
      <c r="C6" s="161"/>
      <c r="D6" s="161"/>
      <c r="Q6" s="195"/>
      <c r="R6" s="195"/>
      <c r="S6" s="195"/>
    </row>
    <row r="7" spans="1:19" s="134" customFormat="1" ht="17.399999999999999" x14ac:dyDescent="0.3">
      <c r="A7" s="196" t="str">
        <f>Instructions!F4</f>
        <v>XXXXXX</v>
      </c>
      <c r="B7" s="197" t="str">
        <f>Instructions!F5</f>
        <v>Cost Center Name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6" x14ac:dyDescent="0.3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6" x14ac:dyDescent="0.3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6" x14ac:dyDescent="0.3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5">
      <c r="A11" s="145"/>
      <c r="B11" s="134" t="s">
        <v>17</v>
      </c>
      <c r="C11" s="146">
        <v>0</v>
      </c>
      <c r="D11" s="146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7">
        <v>0</v>
      </c>
      <c r="Q11" s="137">
        <f t="shared" ref="Q11:Q16" si="0">+P11</f>
        <v>0</v>
      </c>
      <c r="R11" s="135">
        <v>0</v>
      </c>
      <c r="S11" s="135">
        <v>0</v>
      </c>
    </row>
    <row r="12" spans="1:19" s="134" customFormat="1" x14ac:dyDescent="0.25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5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5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5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5">
      <c r="A16" s="145"/>
      <c r="B16" s="134" t="s">
        <v>228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6" x14ac:dyDescent="0.3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0</v>
      </c>
      <c r="F17" s="94">
        <f t="shared" ref="F17:P17" si="1">SUM(F11:F16)</f>
        <v>0</v>
      </c>
      <c r="G17" s="94">
        <f t="shared" si="1"/>
        <v>0</v>
      </c>
      <c r="H17" s="94">
        <f t="shared" si="1"/>
        <v>0</v>
      </c>
      <c r="I17" s="94">
        <f t="shared" si="1"/>
        <v>0</v>
      </c>
      <c r="J17" s="94">
        <f t="shared" si="1"/>
        <v>0</v>
      </c>
      <c r="K17" s="94">
        <f t="shared" si="1"/>
        <v>0</v>
      </c>
      <c r="L17" s="94">
        <f t="shared" si="1"/>
        <v>0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5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6" x14ac:dyDescent="0.3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5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6" x14ac:dyDescent="0.3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0</v>
      </c>
      <c r="F21" s="99">
        <f t="shared" si="2"/>
        <v>0</v>
      </c>
      <c r="G21" s="99">
        <f t="shared" si="2"/>
        <v>0</v>
      </c>
      <c r="H21" s="99">
        <f t="shared" si="2"/>
        <v>0</v>
      </c>
      <c r="I21" s="99">
        <f t="shared" si="2"/>
        <v>0</v>
      </c>
      <c r="J21" s="99">
        <f t="shared" si="2"/>
        <v>0</v>
      </c>
      <c r="K21" s="99">
        <f t="shared" si="2"/>
        <v>0</v>
      </c>
      <c r="L21" s="99">
        <f t="shared" si="2"/>
        <v>0</v>
      </c>
      <c r="M21" s="99">
        <f t="shared" si="2"/>
        <v>0</v>
      </c>
      <c r="N21" s="99">
        <f t="shared" si="2"/>
        <v>0</v>
      </c>
      <c r="O21" s="99">
        <f t="shared" si="2"/>
        <v>0</v>
      </c>
      <c r="P21" s="99">
        <f t="shared" si="2"/>
        <v>0</v>
      </c>
      <c r="Q21" s="65">
        <f>SUM(E21:P21)</f>
        <v>0</v>
      </c>
      <c r="R21" s="65">
        <f t="shared" si="2"/>
        <v>0</v>
      </c>
      <c r="S21" s="65">
        <f t="shared" si="2"/>
        <v>0</v>
      </c>
    </row>
    <row r="22" spans="1:19" s="134" customFormat="1" x14ac:dyDescent="0.25">
      <c r="A22" s="133"/>
      <c r="B22" s="134" t="s">
        <v>140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5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6" x14ac:dyDescent="0.3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0</v>
      </c>
      <c r="F24" s="94">
        <f t="shared" ref="F24:P24" si="3">SUM(F21:F23)</f>
        <v>0</v>
      </c>
      <c r="G24" s="94">
        <f t="shared" si="3"/>
        <v>0</v>
      </c>
      <c r="H24" s="94">
        <f t="shared" si="3"/>
        <v>0</v>
      </c>
      <c r="I24" s="94">
        <f t="shared" si="3"/>
        <v>0</v>
      </c>
      <c r="J24" s="94">
        <f t="shared" si="3"/>
        <v>0</v>
      </c>
      <c r="K24" s="94">
        <f t="shared" si="3"/>
        <v>0</v>
      </c>
      <c r="L24" s="94">
        <f t="shared" si="3"/>
        <v>0</v>
      </c>
      <c r="M24" s="94">
        <f t="shared" si="3"/>
        <v>0</v>
      </c>
      <c r="N24" s="94">
        <f t="shared" si="3"/>
        <v>0</v>
      </c>
      <c r="O24" s="94">
        <f t="shared" si="3"/>
        <v>0</v>
      </c>
      <c r="P24" s="94">
        <f t="shared" si="3"/>
        <v>0</v>
      </c>
      <c r="Q24" s="69">
        <f>SUM(Q21:Q23)</f>
        <v>0</v>
      </c>
      <c r="R24" s="69">
        <f>SUM(R21:R23)</f>
        <v>0</v>
      </c>
      <c r="S24" s="69">
        <f>SUM(S21:S23)</f>
        <v>0</v>
      </c>
    </row>
    <row r="25" spans="1:19" x14ac:dyDescent="0.25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5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6" x14ac:dyDescent="0.3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6" x14ac:dyDescent="0.3">
      <c r="A28" s="118">
        <v>59003000</v>
      </c>
      <c r="B28" s="11" t="s">
        <v>32</v>
      </c>
      <c r="C28" s="165">
        <v>0</v>
      </c>
      <c r="D28" s="165">
        <v>0</v>
      </c>
      <c r="E28" s="99" t="e">
        <f t="shared" ref="E28:S28" si="4">+E266</f>
        <v>#VALUE!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 t="e">
        <f t="shared" si="4"/>
        <v>#VALUE!</v>
      </c>
      <c r="R28" s="65">
        <f t="shared" si="4"/>
        <v>0</v>
      </c>
      <c r="S28" s="65">
        <f t="shared" si="4"/>
        <v>0</v>
      </c>
    </row>
    <row r="29" spans="1:19" x14ac:dyDescent="0.25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5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6" x14ac:dyDescent="0.3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6" x14ac:dyDescent="0.3">
      <c r="A32" s="118">
        <v>52001000</v>
      </c>
      <c r="B32" s="11" t="s">
        <v>142</v>
      </c>
      <c r="C32" s="165">
        <v>0</v>
      </c>
      <c r="D32" s="165">
        <v>0</v>
      </c>
      <c r="E32" s="99">
        <f>ROUND((+(+E11+E12+E13)*(5000/12))+(0.0935*E209),0)</f>
        <v>0</v>
      </c>
      <c r="F32" s="99">
        <f t="shared" ref="F32:P32" si="5">ROUND((+(+F11+F12+F13)*(5000/12))+(0.0935*F209),0)</f>
        <v>0</v>
      </c>
      <c r="G32" s="99">
        <f t="shared" si="5"/>
        <v>0</v>
      </c>
      <c r="H32" s="99">
        <f t="shared" si="5"/>
        <v>0</v>
      </c>
      <c r="I32" s="99">
        <f t="shared" si="5"/>
        <v>0</v>
      </c>
      <c r="J32" s="99">
        <f t="shared" si="5"/>
        <v>0</v>
      </c>
      <c r="K32" s="99">
        <f t="shared" si="5"/>
        <v>0</v>
      </c>
      <c r="L32" s="99">
        <f t="shared" si="5"/>
        <v>0</v>
      </c>
      <c r="M32" s="99">
        <f t="shared" si="5"/>
        <v>0</v>
      </c>
      <c r="N32" s="99">
        <f t="shared" si="5"/>
        <v>0</v>
      </c>
      <c r="O32" s="99">
        <f t="shared" si="5"/>
        <v>0</v>
      </c>
      <c r="P32" s="99">
        <f t="shared" si="5"/>
        <v>0</v>
      </c>
      <c r="Q32" s="65">
        <f>SUM(E32:P32)</f>
        <v>0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6" x14ac:dyDescent="0.3">
      <c r="A33" s="96"/>
      <c r="B33" s="11"/>
      <c r="C33" s="167"/>
      <c r="D33" s="167"/>
      <c r="Q33" s="75"/>
      <c r="R33" s="75"/>
      <c r="S33" s="75"/>
    </row>
    <row r="34" spans="1:19" s="9" customFormat="1" ht="15.6" x14ac:dyDescent="0.3">
      <c r="A34" s="96"/>
      <c r="B34" s="11"/>
      <c r="C34" s="167"/>
      <c r="D34" s="167"/>
      <c r="Q34" s="75"/>
      <c r="R34" s="75"/>
      <c r="S34" s="75"/>
    </row>
    <row r="35" spans="1:19" ht="15.6" x14ac:dyDescent="0.3">
      <c r="A35" s="111" t="s">
        <v>141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5">
      <c r="A36" s="95">
        <v>52001500</v>
      </c>
      <c r="B36" t="s">
        <v>117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5">
      <c r="A37" s="133"/>
      <c r="B37" s="134" t="s">
        <v>26</v>
      </c>
      <c r="C37" s="135">
        <v>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7">
        <f>SUM(E37:P37)</f>
        <v>0</v>
      </c>
      <c r="R37" s="138">
        <f>ROUND(Q37*1.05,0)</f>
        <v>0</v>
      </c>
      <c r="S37" s="138">
        <f>ROUND(R37*1.05,0)</f>
        <v>0</v>
      </c>
    </row>
    <row r="38" spans="1:19" s="134" customFormat="1" x14ac:dyDescent="0.25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5">
      <c r="A39" s="118"/>
      <c r="B39" s="11" t="s">
        <v>27</v>
      </c>
      <c r="C39" s="166">
        <f t="shared" ref="C39:P39" si="6">SUM(C37:C38)</f>
        <v>0</v>
      </c>
      <c r="D39" s="166">
        <f t="shared" si="6"/>
        <v>0</v>
      </c>
      <c r="E39" s="11">
        <f t="shared" si="6"/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1">
        <f t="shared" si="6"/>
        <v>0</v>
      </c>
      <c r="K39" s="11">
        <f t="shared" si="6"/>
        <v>0</v>
      </c>
      <c r="L39" s="11">
        <f t="shared" si="6"/>
        <v>0</v>
      </c>
      <c r="M39" s="11">
        <f t="shared" si="6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100">
        <f>SUM(E39:P39)</f>
        <v>0</v>
      </c>
      <c r="R39" s="100">
        <f>SUM(R37:R38)</f>
        <v>0</v>
      </c>
      <c r="S39" s="100">
        <f>SUM(S37:S38)</f>
        <v>0</v>
      </c>
    </row>
    <row r="40" spans="1:19" x14ac:dyDescent="0.25">
      <c r="A40" s="95">
        <v>52002000</v>
      </c>
      <c r="B40" t="s">
        <v>118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5">
      <c r="A41" s="133"/>
      <c r="B41" s="134" t="s">
        <v>26</v>
      </c>
      <c r="C41" s="135">
        <v>0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7">
        <f>SUM(E41:P41)</f>
        <v>0</v>
      </c>
      <c r="R41" s="138">
        <f>ROUND(Q41*1.05,0)</f>
        <v>0</v>
      </c>
      <c r="S41" s="138">
        <f>ROUND(R41*1.05,0)</f>
        <v>0</v>
      </c>
    </row>
    <row r="42" spans="1:19" s="134" customFormat="1" x14ac:dyDescent="0.25">
      <c r="A42" s="133"/>
      <c r="B42" s="134" t="s">
        <v>26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5">
      <c r="A43" s="118"/>
      <c r="B43" s="11" t="s">
        <v>27</v>
      </c>
      <c r="C43" s="166">
        <f t="shared" ref="C43:P43" si="7">SUM(C41:C42)</f>
        <v>0</v>
      </c>
      <c r="D43" s="166">
        <f t="shared" si="7"/>
        <v>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0</v>
      </c>
      <c r="Q43" s="100">
        <f>SUM(E43:P43)</f>
        <v>0</v>
      </c>
      <c r="R43" s="100">
        <f>SUM(R41:R42)</f>
        <v>0</v>
      </c>
      <c r="S43" s="100">
        <f>SUM(S41:S42)</f>
        <v>0</v>
      </c>
    </row>
    <row r="44" spans="1:19" x14ac:dyDescent="0.25">
      <c r="A44" s="95">
        <v>52002500</v>
      </c>
      <c r="B44" t="s">
        <v>119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5">
      <c r="A45" s="133"/>
      <c r="B45" s="134" t="s">
        <v>26</v>
      </c>
      <c r="C45" s="135">
        <v>0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7">
        <f>SUM(E45:P45)</f>
        <v>0</v>
      </c>
      <c r="R45" s="138">
        <f>ROUND(Q45*1.05,0)</f>
        <v>0</v>
      </c>
      <c r="S45" s="138">
        <f>ROUND(R45*1.05,0)</f>
        <v>0</v>
      </c>
    </row>
    <row r="46" spans="1:19" s="134" customFormat="1" x14ac:dyDescent="0.25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5">
      <c r="A47" s="118"/>
      <c r="B47" s="11" t="s">
        <v>27</v>
      </c>
      <c r="C47" s="166">
        <f t="shared" ref="C47:P47" si="8">SUM(C45:C46)</f>
        <v>0</v>
      </c>
      <c r="D47" s="166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5">
      <c r="A48" s="95">
        <v>52003000</v>
      </c>
      <c r="B48" t="s">
        <v>120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5">
      <c r="A49" s="133"/>
      <c r="B49" s="134" t="s">
        <v>26</v>
      </c>
      <c r="C49" s="135">
        <v>0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7">
        <f>SUM(E49:P49)</f>
        <v>0</v>
      </c>
      <c r="R49" s="138">
        <f>ROUND(Q49*1.05,0)</f>
        <v>0</v>
      </c>
      <c r="S49" s="138">
        <f>ROUND(R49*1.05,0)</f>
        <v>0</v>
      </c>
    </row>
    <row r="50" spans="1:19" s="134" customFormat="1" x14ac:dyDescent="0.25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5">
      <c r="A51" s="118"/>
      <c r="B51" s="11" t="s">
        <v>27</v>
      </c>
      <c r="C51" s="166">
        <f t="shared" ref="C51:P51" si="9">SUM(C49:C50)</f>
        <v>0</v>
      </c>
      <c r="D51" s="166">
        <f t="shared" si="9"/>
        <v>0</v>
      </c>
      <c r="E51" s="11">
        <f t="shared" si="9"/>
        <v>0</v>
      </c>
      <c r="F51" s="11">
        <f t="shared" si="9"/>
        <v>0</v>
      </c>
      <c r="G51" s="11">
        <f t="shared" si="9"/>
        <v>0</v>
      </c>
      <c r="H51" s="11">
        <f t="shared" si="9"/>
        <v>0</v>
      </c>
      <c r="I51" s="11">
        <f t="shared" si="9"/>
        <v>0</v>
      </c>
      <c r="J51" s="11">
        <f t="shared" si="9"/>
        <v>0</v>
      </c>
      <c r="K51" s="11">
        <f t="shared" si="9"/>
        <v>0</v>
      </c>
      <c r="L51" s="11">
        <f t="shared" si="9"/>
        <v>0</v>
      </c>
      <c r="M51" s="11">
        <f t="shared" si="9"/>
        <v>0</v>
      </c>
      <c r="N51" s="11">
        <f t="shared" si="9"/>
        <v>0</v>
      </c>
      <c r="O51" s="11">
        <f t="shared" si="9"/>
        <v>0</v>
      </c>
      <c r="P51" s="11">
        <f t="shared" si="9"/>
        <v>0</v>
      </c>
      <c r="Q51" s="100">
        <f>SUM(E51:P51)</f>
        <v>0</v>
      </c>
      <c r="R51" s="100">
        <f>SUM(R49:R50)</f>
        <v>0</v>
      </c>
      <c r="S51" s="100">
        <f>SUM(S49:S50)</f>
        <v>0</v>
      </c>
    </row>
    <row r="52" spans="1:19" x14ac:dyDescent="0.25">
      <c r="A52" s="95">
        <v>52003500</v>
      </c>
      <c r="B52" t="s">
        <v>205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5">
      <c r="A53" s="133"/>
      <c r="B53" s="134" t="s">
        <v>26</v>
      </c>
      <c r="C53" s="135">
        <v>0</v>
      </c>
      <c r="D53" s="135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7">
        <f>SUM(E53:P53)</f>
        <v>0</v>
      </c>
      <c r="R53" s="138">
        <f>ROUND(Q53*1.05,0)</f>
        <v>0</v>
      </c>
      <c r="S53" s="138">
        <f>ROUND(R53*1.05,0)</f>
        <v>0</v>
      </c>
    </row>
    <row r="54" spans="1:19" s="134" customFormat="1" x14ac:dyDescent="0.25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5">
      <c r="A55" s="118"/>
      <c r="B55" s="11" t="s">
        <v>27</v>
      </c>
      <c r="C55" s="166">
        <f t="shared" ref="C55:P55" si="10">SUM(C53:C54)</f>
        <v>0</v>
      </c>
      <c r="D55" s="166">
        <f t="shared" si="10"/>
        <v>0</v>
      </c>
      <c r="E55" s="11">
        <f t="shared" si="10"/>
        <v>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00">
        <f>SUM(E55:P55)</f>
        <v>0</v>
      </c>
      <c r="R55" s="100">
        <f>SUM(R53:R54)</f>
        <v>0</v>
      </c>
      <c r="S55" s="100">
        <f>SUM(S53:S54)</f>
        <v>0</v>
      </c>
    </row>
    <row r="56" spans="1:19" x14ac:dyDescent="0.25">
      <c r="A56" s="95">
        <v>52004000</v>
      </c>
      <c r="B56" t="s">
        <v>170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5">
      <c r="A57" s="133"/>
      <c r="B57" s="134" t="s">
        <v>26</v>
      </c>
      <c r="C57" s="135">
        <v>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0</v>
      </c>
      <c r="R57" s="138">
        <f>ROUND(Q57*1.05,0)</f>
        <v>0</v>
      </c>
      <c r="S57" s="138">
        <f>ROUND(R57*1.05,0)</f>
        <v>0</v>
      </c>
    </row>
    <row r="58" spans="1:19" s="134" customFormat="1" x14ac:dyDescent="0.25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5">
      <c r="A59" s="118"/>
      <c r="B59" s="11" t="s">
        <v>27</v>
      </c>
      <c r="C59" s="166">
        <f t="shared" ref="C59:P59" si="11">SUM(C57:C58)</f>
        <v>0</v>
      </c>
      <c r="D59" s="166">
        <f t="shared" si="11"/>
        <v>0</v>
      </c>
      <c r="E59" s="11">
        <f t="shared" si="11"/>
        <v>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0</v>
      </c>
      <c r="R59" s="100">
        <f>SUM(R57:R58)</f>
        <v>0</v>
      </c>
      <c r="S59" s="100">
        <f>SUM(S57:S58)</f>
        <v>0</v>
      </c>
    </row>
    <row r="60" spans="1:19" x14ac:dyDescent="0.25">
      <c r="A60" s="95">
        <v>52004500</v>
      </c>
      <c r="B60" t="s">
        <v>123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5">
      <c r="A61" s="133"/>
      <c r="B61" s="134" t="s">
        <v>26</v>
      </c>
      <c r="C61" s="135">
        <v>0</v>
      </c>
      <c r="D61" s="135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7">
        <f>SUM(E61:P61)</f>
        <v>0</v>
      </c>
      <c r="R61" s="138">
        <f>ROUND(Q61*1.05,0)</f>
        <v>0</v>
      </c>
      <c r="S61" s="138">
        <f>ROUND(R61*1.05,0)</f>
        <v>0</v>
      </c>
    </row>
    <row r="62" spans="1:19" s="134" customFormat="1" x14ac:dyDescent="0.25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5">
      <c r="A63" s="118"/>
      <c r="B63" s="11" t="s">
        <v>27</v>
      </c>
      <c r="C63" s="166">
        <f t="shared" ref="C63:P63" si="12">SUM(C61:C62)</f>
        <v>0</v>
      </c>
      <c r="D63" s="166">
        <f t="shared" si="12"/>
        <v>0</v>
      </c>
      <c r="E63" s="11">
        <f t="shared" si="12"/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00">
        <f>SUM(E63:P63)</f>
        <v>0</v>
      </c>
      <c r="R63" s="100">
        <f>SUM(R61:R62)</f>
        <v>0</v>
      </c>
      <c r="S63" s="100">
        <f>SUM(S61:S62)</f>
        <v>0</v>
      </c>
    </row>
    <row r="64" spans="1:19" s="43" customFormat="1" x14ac:dyDescent="0.25">
      <c r="A64" s="110"/>
      <c r="C64" s="152"/>
      <c r="D64" s="152"/>
      <c r="Q64" s="68"/>
      <c r="R64" s="68"/>
      <c r="S64" s="68"/>
    </row>
    <row r="65" spans="1:19" s="44" customFormat="1" ht="15.6" x14ac:dyDescent="0.3">
      <c r="A65" s="112"/>
      <c r="B65" s="44" t="s">
        <v>29</v>
      </c>
      <c r="C65" s="168">
        <f>+C39+C43+C47+C51+C55+C59+C63</f>
        <v>0</v>
      </c>
      <c r="D65" s="168">
        <f>+D39+D43+D47+D51+D55+D59+D63</f>
        <v>0</v>
      </c>
      <c r="E65" s="45">
        <f t="shared" ref="E65:O65" si="13">+E39+E43+E47+E51+E55+E59+E63</f>
        <v>0</v>
      </c>
      <c r="F65" s="45">
        <f t="shared" si="13"/>
        <v>0</v>
      </c>
      <c r="G65" s="45">
        <f t="shared" si="13"/>
        <v>0</v>
      </c>
      <c r="H65" s="45">
        <f t="shared" si="13"/>
        <v>0</v>
      </c>
      <c r="I65" s="45">
        <f t="shared" si="13"/>
        <v>0</v>
      </c>
      <c r="J65" s="45">
        <f t="shared" si="13"/>
        <v>0</v>
      </c>
      <c r="K65" s="45">
        <f t="shared" si="13"/>
        <v>0</v>
      </c>
      <c r="L65" s="45">
        <f t="shared" si="13"/>
        <v>0</v>
      </c>
      <c r="M65" s="45">
        <f t="shared" si="13"/>
        <v>0</v>
      </c>
      <c r="N65" s="45">
        <f t="shared" si="13"/>
        <v>0</v>
      </c>
      <c r="O65" s="45">
        <f t="shared" si="13"/>
        <v>0</v>
      </c>
      <c r="P65" s="45">
        <f>+P39+P43+P47+P51+P55+P59+P63</f>
        <v>0</v>
      </c>
      <c r="Q65" s="70">
        <f>+Q39+Q43+Q47+Q51+Q55+Q59+Q63</f>
        <v>0</v>
      </c>
      <c r="R65" s="70">
        <f>+R39+R43+R47+R51+R55+R59+R63</f>
        <v>0</v>
      </c>
      <c r="S65" s="70">
        <f>+S39+S43+S47+S51+S55+S59+S63</f>
        <v>0</v>
      </c>
    </row>
    <row r="66" spans="1:19" x14ac:dyDescent="0.25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6" x14ac:dyDescent="0.3">
      <c r="A67" s="111" t="s">
        <v>116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5">
      <c r="A68" s="95">
        <v>52500500</v>
      </c>
      <c r="B68" t="s">
        <v>124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5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5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5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5">
      <c r="A72" s="95">
        <v>52501500</v>
      </c>
      <c r="B72" t="s">
        <v>125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5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5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5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5">
      <c r="A76" s="95">
        <v>52503500</v>
      </c>
      <c r="B76" t="s">
        <v>126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5">
      <c r="A77" s="133"/>
      <c r="B77" s="134" t="s">
        <v>26</v>
      </c>
      <c r="C77" s="135">
        <v>0</v>
      </c>
      <c r="D77" s="135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5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5">
      <c r="A79" s="118"/>
      <c r="B79" s="11" t="s">
        <v>27</v>
      </c>
      <c r="C79" s="166">
        <f t="shared" ref="C79:P79" si="16">SUM(C77:C78)</f>
        <v>0</v>
      </c>
      <c r="D79" s="166">
        <f t="shared" si="16"/>
        <v>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5">
      <c r="A80" s="95">
        <v>52504000</v>
      </c>
      <c r="B80" t="s">
        <v>127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5">
      <c r="A81" s="133"/>
      <c r="B81" s="134" t="s">
        <v>26</v>
      </c>
      <c r="C81" s="135">
        <v>0</v>
      </c>
      <c r="D81" s="135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5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5">
      <c r="A83" s="118"/>
      <c r="B83" s="11" t="s">
        <v>27</v>
      </c>
      <c r="C83" s="166">
        <f t="shared" ref="C83:S83" si="17">SUM(C81:C82)</f>
        <v>0</v>
      </c>
      <c r="D83" s="166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5">
      <c r="A84" s="95">
        <v>52504100</v>
      </c>
      <c r="B84" t="s">
        <v>121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5">
      <c r="A85" s="133"/>
      <c r="B85" s="134" t="s">
        <v>26</v>
      </c>
      <c r="C85" s="135">
        <v>0</v>
      </c>
      <c r="D85" s="135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5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5">
      <c r="A87" s="118"/>
      <c r="B87" s="11" t="s">
        <v>27</v>
      </c>
      <c r="C87" s="166">
        <f t="shared" ref="C87:P87" si="18">SUM(C85:C86)</f>
        <v>0</v>
      </c>
      <c r="D87" s="166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5">
      <c r="A88" s="95">
        <v>52504200</v>
      </c>
      <c r="B88" t="s">
        <v>122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5">
      <c r="A89" s="133"/>
      <c r="B89" s="134" t="s">
        <v>26</v>
      </c>
      <c r="C89" s="135">
        <v>0</v>
      </c>
      <c r="D89" s="135">
        <v>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5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5">
      <c r="A91" s="118"/>
      <c r="B91" s="11" t="s">
        <v>27</v>
      </c>
      <c r="C91" s="166">
        <f t="shared" ref="C91:P91" si="19">SUM(C89:C90)</f>
        <v>0</v>
      </c>
      <c r="D91" s="166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5">
      <c r="A92" s="95">
        <v>52504500</v>
      </c>
      <c r="B92" t="s">
        <v>128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5">
      <c r="A93" s="133"/>
      <c r="B93" s="134" t="s">
        <v>26</v>
      </c>
      <c r="C93" s="135">
        <v>0</v>
      </c>
      <c r="D93" s="135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6">
        <v>0</v>
      </c>
      <c r="M93" s="136">
        <v>0</v>
      </c>
      <c r="N93" s="136">
        <v>0</v>
      </c>
      <c r="O93" s="136">
        <v>0</v>
      </c>
      <c r="P93" s="136">
        <v>0</v>
      </c>
      <c r="Q93" s="137">
        <f>SUM(E93:P93)</f>
        <v>0</v>
      </c>
      <c r="R93" s="138">
        <f>ROUND(Q93*1.05,0)</f>
        <v>0</v>
      </c>
      <c r="S93" s="138">
        <f>ROUND(R93*1.05,0)</f>
        <v>0</v>
      </c>
    </row>
    <row r="94" spans="1:19" s="134" customFormat="1" x14ac:dyDescent="0.25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5">
      <c r="A95" s="118"/>
      <c r="B95" s="11" t="s">
        <v>27</v>
      </c>
      <c r="C95" s="166">
        <f t="shared" ref="C95:P95" si="20">SUM(C93:C94)</f>
        <v>0</v>
      </c>
      <c r="D95" s="166">
        <f t="shared" si="20"/>
        <v>0</v>
      </c>
      <c r="E95" s="11">
        <f t="shared" si="20"/>
        <v>0</v>
      </c>
      <c r="F95" s="11">
        <f t="shared" si="20"/>
        <v>0</v>
      </c>
      <c r="G95" s="11">
        <f t="shared" si="20"/>
        <v>0</v>
      </c>
      <c r="H95" s="11">
        <f t="shared" si="20"/>
        <v>0</v>
      </c>
      <c r="I95" s="11">
        <f t="shared" si="20"/>
        <v>0</v>
      </c>
      <c r="J95" s="11">
        <f t="shared" si="20"/>
        <v>0</v>
      </c>
      <c r="K95" s="11">
        <f t="shared" si="20"/>
        <v>0</v>
      </c>
      <c r="L95" s="11">
        <f t="shared" si="20"/>
        <v>0</v>
      </c>
      <c r="M95" s="11">
        <f t="shared" si="20"/>
        <v>0</v>
      </c>
      <c r="N95" s="11">
        <f t="shared" si="20"/>
        <v>0</v>
      </c>
      <c r="O95" s="11">
        <f t="shared" si="20"/>
        <v>0</v>
      </c>
      <c r="P95" s="11">
        <f t="shared" si="20"/>
        <v>0</v>
      </c>
      <c r="Q95" s="100">
        <f>SUM(E95:P95)</f>
        <v>0</v>
      </c>
      <c r="R95" s="100">
        <f>SUM(R93:R94)</f>
        <v>0</v>
      </c>
      <c r="S95" s="100">
        <f>SUM(S93:S94)</f>
        <v>0</v>
      </c>
    </row>
    <row r="96" spans="1:19" x14ac:dyDescent="0.25">
      <c r="A96" s="95">
        <v>52505000</v>
      </c>
      <c r="B96" t="s">
        <v>129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5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5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5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5">
      <c r="A100" s="95">
        <v>52505500</v>
      </c>
      <c r="B100" t="s">
        <v>130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5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5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5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5">
      <c r="A104" s="95">
        <v>52506000</v>
      </c>
      <c r="B104" t="s">
        <v>132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5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5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5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5">
      <c r="A108" s="95">
        <v>52506500</v>
      </c>
      <c r="B108" t="s">
        <v>131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5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5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5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5">
      <c r="A112" s="95">
        <v>52507000</v>
      </c>
      <c r="B112" t="s">
        <v>206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5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5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5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5">
      <c r="A116" s="95">
        <v>52507100</v>
      </c>
      <c r="B116" t="s">
        <v>207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5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5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5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5">
      <c r="A120" s="95">
        <v>52507300</v>
      </c>
      <c r="B120" t="s">
        <v>208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5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5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5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5">
      <c r="A124" s="95">
        <v>52507400</v>
      </c>
      <c r="B124" t="s">
        <v>209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5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5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5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5">
      <c r="A128" s="95">
        <v>52507500</v>
      </c>
      <c r="B128" t="s">
        <v>210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5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5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5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5">
      <c r="A132" s="95">
        <v>52507600</v>
      </c>
      <c r="B132" t="s">
        <v>211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5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5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5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5">
      <c r="A136" s="95">
        <v>52507700</v>
      </c>
      <c r="B136" t="s">
        <v>212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5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5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5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5">
      <c r="A140" s="95">
        <v>52508000</v>
      </c>
      <c r="B140" t="s">
        <v>213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5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5">
      <c r="A142" s="133"/>
      <c r="B142" s="134" t="s">
        <v>26</v>
      </c>
      <c r="C142" s="139">
        <v>0</v>
      </c>
      <c r="D142" s="139">
        <v>0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1">
        <f>SUM(E142:P142)</f>
        <v>0</v>
      </c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5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5">
      <c r="A144" s="95">
        <v>52508100</v>
      </c>
      <c r="B144" t="s">
        <v>134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5">
      <c r="A145" s="133"/>
      <c r="B145" s="134" t="s">
        <v>26</v>
      </c>
      <c r="C145" s="135">
        <v>0</v>
      </c>
      <c r="D145" s="135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5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5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5">
      <c r="A148" s="95">
        <v>52508500</v>
      </c>
      <c r="B148" t="s">
        <v>135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5">
      <c r="A149" s="133"/>
      <c r="B149" s="134" t="s">
        <v>26</v>
      </c>
      <c r="C149" s="135">
        <v>0</v>
      </c>
      <c r="D149" s="135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5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5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5">
      <c r="A152" s="95">
        <v>53600000</v>
      </c>
      <c r="B152" t="s">
        <v>136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5">
      <c r="A153" s="133"/>
      <c r="B153" s="134" t="s">
        <v>26</v>
      </c>
      <c r="C153" s="135">
        <v>0</v>
      </c>
      <c r="D153" s="135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>
        <f>SUM(E153:P153)</f>
        <v>0</v>
      </c>
      <c r="R153" s="138">
        <f>ROUND(Q153*1.05,0)</f>
        <v>0</v>
      </c>
      <c r="S153" s="138">
        <f>ROUND(R153*1.05,0)</f>
        <v>0</v>
      </c>
    </row>
    <row r="154" spans="1:19" s="134" customFormat="1" x14ac:dyDescent="0.25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5">
      <c r="A155" s="118"/>
      <c r="B155" s="11" t="s">
        <v>27</v>
      </c>
      <c r="C155" s="166">
        <f t="shared" ref="C155:P155" si="35">SUM(C153:C154)</f>
        <v>0</v>
      </c>
      <c r="D155" s="166">
        <f t="shared" si="35"/>
        <v>0</v>
      </c>
      <c r="E155" s="11">
        <f t="shared" si="35"/>
        <v>0</v>
      </c>
      <c r="F155" s="11">
        <f t="shared" si="35"/>
        <v>0</v>
      </c>
      <c r="G155" s="11">
        <f t="shared" si="35"/>
        <v>0</v>
      </c>
      <c r="H155" s="11">
        <f t="shared" si="35"/>
        <v>0</v>
      </c>
      <c r="I155" s="11">
        <f t="shared" si="35"/>
        <v>0</v>
      </c>
      <c r="J155" s="11">
        <f t="shared" si="35"/>
        <v>0</v>
      </c>
      <c r="K155" s="11">
        <f t="shared" si="35"/>
        <v>0</v>
      </c>
      <c r="L155" s="11">
        <f t="shared" si="35"/>
        <v>0</v>
      </c>
      <c r="M155" s="11">
        <f t="shared" si="35"/>
        <v>0</v>
      </c>
      <c r="N155" s="11">
        <f t="shared" si="35"/>
        <v>0</v>
      </c>
      <c r="O155" s="11">
        <f t="shared" si="35"/>
        <v>0</v>
      </c>
      <c r="P155" s="11">
        <f t="shared" si="35"/>
        <v>0</v>
      </c>
      <c r="Q155" s="100">
        <f>SUM(E155:P155)</f>
        <v>0</v>
      </c>
      <c r="R155" s="100">
        <f>SUM(R153:R154)</f>
        <v>0</v>
      </c>
      <c r="S155" s="100">
        <f>SUM(S153:S154)</f>
        <v>0</v>
      </c>
    </row>
    <row r="156" spans="1:19" x14ac:dyDescent="0.25">
      <c r="A156" s="95">
        <v>53800000</v>
      </c>
      <c r="B156" t="s">
        <v>137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5">
      <c r="A157" s="133"/>
      <c r="B157" s="134" t="s">
        <v>26</v>
      </c>
      <c r="C157" s="135">
        <v>0</v>
      </c>
      <c r="D157" s="135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0</v>
      </c>
      <c r="R157" s="138">
        <f>ROUND(Q157*1.05,0)</f>
        <v>0</v>
      </c>
      <c r="S157" s="138">
        <f>ROUND(R157*1.05,0)</f>
        <v>0</v>
      </c>
    </row>
    <row r="158" spans="1:19" s="134" customFormat="1" x14ac:dyDescent="0.25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5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0</v>
      </c>
      <c r="R159" s="100">
        <f>SUM(R157:R158)</f>
        <v>0</v>
      </c>
      <c r="S159" s="100">
        <f>SUM(S157:S158)</f>
        <v>0</v>
      </c>
    </row>
    <row r="160" spans="1:19" x14ac:dyDescent="0.25">
      <c r="A160" s="95">
        <v>53801000</v>
      </c>
      <c r="B160" t="s">
        <v>138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5">
      <c r="A161" s="133"/>
      <c r="B161" s="134" t="s">
        <v>26</v>
      </c>
      <c r="C161" s="135">
        <v>0</v>
      </c>
      <c r="D161" s="135">
        <v>0</v>
      </c>
      <c r="E161" s="136">
        <v>0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7">
        <f>SUM(E161:P161)</f>
        <v>0</v>
      </c>
      <c r="R161" s="138">
        <f>ROUND(Q161*1.05,0)</f>
        <v>0</v>
      </c>
      <c r="S161" s="138">
        <f>ROUND(R161*1.05,0)</f>
        <v>0</v>
      </c>
    </row>
    <row r="162" spans="1:19" s="134" customFormat="1" x14ac:dyDescent="0.25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5">
      <c r="A163" s="118"/>
      <c r="B163" s="11" t="s">
        <v>27</v>
      </c>
      <c r="C163" s="166">
        <f t="shared" ref="C163:P163" si="37">SUM(C161:C162)</f>
        <v>0</v>
      </c>
      <c r="D163" s="166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100">
        <f>SUM(E163:P163)</f>
        <v>0</v>
      </c>
      <c r="R163" s="100">
        <f>SUM(R161:R162)</f>
        <v>0</v>
      </c>
      <c r="S163" s="100">
        <f>SUM(S161:S162)</f>
        <v>0</v>
      </c>
    </row>
    <row r="164" spans="1:19" x14ac:dyDescent="0.25">
      <c r="A164" s="95">
        <v>53900000</v>
      </c>
      <c r="B164" t="s">
        <v>139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5">
      <c r="A165" s="133"/>
      <c r="B165" s="134" t="s">
        <v>26</v>
      </c>
      <c r="C165" s="135">
        <v>0</v>
      </c>
      <c r="D165" s="135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5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5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5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6" x14ac:dyDescent="0.3">
      <c r="A169" s="112"/>
      <c r="B169" s="44" t="s">
        <v>133</v>
      </c>
      <c r="C169" s="168">
        <f>C71+C75+C79+C83+C87+C91+C95+C99+C103+C107+C111+C115+C119+C123+C127+C131+C135+C139+C143+C147+C151+C155+C159+C163+C167</f>
        <v>0</v>
      </c>
      <c r="D169" s="168">
        <f t="shared" ref="D169:S169" si="39">D71+D75+D79+D83+D87+D91+D95+D99+D103+D107+D111+D115+D119+D123+D127+D131+D135+D139+D143+D147+D151+D155+D159+D163+D167</f>
        <v>0</v>
      </c>
      <c r="E169" s="120">
        <f t="shared" si="39"/>
        <v>0</v>
      </c>
      <c r="F169" s="120">
        <f t="shared" si="39"/>
        <v>0</v>
      </c>
      <c r="G169" s="120">
        <f t="shared" si="39"/>
        <v>0</v>
      </c>
      <c r="H169" s="120">
        <f t="shared" si="39"/>
        <v>0</v>
      </c>
      <c r="I169" s="120">
        <f t="shared" si="39"/>
        <v>0</v>
      </c>
      <c r="J169" s="120">
        <f t="shared" si="39"/>
        <v>0</v>
      </c>
      <c r="K169" s="120">
        <f t="shared" si="39"/>
        <v>0</v>
      </c>
      <c r="L169" s="120">
        <f t="shared" si="39"/>
        <v>0</v>
      </c>
      <c r="M169" s="120">
        <f t="shared" si="39"/>
        <v>0</v>
      </c>
      <c r="N169" s="120">
        <f t="shared" si="39"/>
        <v>0</v>
      </c>
      <c r="O169" s="120">
        <f t="shared" si="39"/>
        <v>0</v>
      </c>
      <c r="P169" s="120">
        <f t="shared" si="39"/>
        <v>0</v>
      </c>
      <c r="Q169" s="119">
        <f t="shared" si="39"/>
        <v>0</v>
      </c>
      <c r="R169" s="119">
        <f t="shared" si="39"/>
        <v>0</v>
      </c>
      <c r="S169" s="119">
        <f t="shared" si="39"/>
        <v>0</v>
      </c>
    </row>
    <row r="170" spans="1:19" s="44" customFormat="1" ht="15.6" x14ac:dyDescent="0.3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5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6" x14ac:dyDescent="0.3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5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5">
      <c r="A174" s="133">
        <v>52502500</v>
      </c>
      <c r="B174" s="134" t="s">
        <v>34</v>
      </c>
      <c r="C174" s="138">
        <v>0</v>
      </c>
      <c r="D174" s="138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6" x14ac:dyDescent="0.3">
      <c r="A175" s="112"/>
      <c r="B175" s="44" t="s">
        <v>144</v>
      </c>
      <c r="C175" s="168">
        <f t="shared" ref="C175:S175" si="40">SUM(C173:C174)</f>
        <v>0</v>
      </c>
      <c r="D175" s="168">
        <f t="shared" si="40"/>
        <v>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5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5">
      <c r="A177" s="114"/>
      <c r="B177" s="47" t="s">
        <v>36</v>
      </c>
      <c r="C177" s="171">
        <f t="shared" ref="C177:S177" si="41">+C24+C28+C32+C65+C169+C175</f>
        <v>0</v>
      </c>
      <c r="D177" s="171">
        <f t="shared" si="41"/>
        <v>0</v>
      </c>
      <c r="E177" s="6" t="e">
        <f t="shared" si="41"/>
        <v>#VALUE!</v>
      </c>
      <c r="F177" s="6">
        <f t="shared" si="41"/>
        <v>0</v>
      </c>
      <c r="G177" s="6">
        <f t="shared" si="41"/>
        <v>0</v>
      </c>
      <c r="H177" s="6">
        <f t="shared" si="41"/>
        <v>0</v>
      </c>
      <c r="I177" s="6">
        <f t="shared" si="41"/>
        <v>0</v>
      </c>
      <c r="J177" s="6">
        <f t="shared" si="41"/>
        <v>0</v>
      </c>
      <c r="K177" s="6">
        <f t="shared" si="41"/>
        <v>0</v>
      </c>
      <c r="L177" s="6">
        <f t="shared" si="41"/>
        <v>0</v>
      </c>
      <c r="M177" s="6">
        <f t="shared" si="41"/>
        <v>0</v>
      </c>
      <c r="N177" s="6">
        <f t="shared" si="41"/>
        <v>0</v>
      </c>
      <c r="O177" s="6">
        <f t="shared" si="41"/>
        <v>0</v>
      </c>
      <c r="P177" s="6">
        <f t="shared" si="41"/>
        <v>0</v>
      </c>
      <c r="Q177" s="72" t="e">
        <f t="shared" si="41"/>
        <v>#VALUE!</v>
      </c>
      <c r="R177" s="72">
        <f t="shared" si="41"/>
        <v>0</v>
      </c>
      <c r="S177" s="72">
        <f t="shared" si="41"/>
        <v>0</v>
      </c>
    </row>
    <row r="178" spans="1:19" ht="15.6" thickTop="1" x14ac:dyDescent="0.25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5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5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5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5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6" x14ac:dyDescent="0.3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5">
      <c r="A184" s="176"/>
      <c r="B184" s="144" t="s">
        <v>40</v>
      </c>
      <c r="C184" s="138">
        <v>0</v>
      </c>
      <c r="D184" s="138">
        <v>0</v>
      </c>
      <c r="E184" s="144">
        <v>0</v>
      </c>
      <c r="F184" s="151">
        <f t="shared" ref="F184:F192" si="42">ROUND(+E184*1.0425,0)</f>
        <v>0</v>
      </c>
      <c r="G184" s="151">
        <f t="shared" ref="G184:I193" si="43">+F184</f>
        <v>0</v>
      </c>
      <c r="H184" s="151">
        <f t="shared" si="43"/>
        <v>0</v>
      </c>
      <c r="I184" s="151">
        <f t="shared" si="43"/>
        <v>0</v>
      </c>
      <c r="J184" s="151">
        <f t="shared" ref="J184:P192" si="44">+I184</f>
        <v>0</v>
      </c>
      <c r="K184" s="151">
        <f t="shared" si="44"/>
        <v>0</v>
      </c>
      <c r="L184" s="151">
        <f t="shared" si="44"/>
        <v>0</v>
      </c>
      <c r="M184" s="151">
        <f t="shared" si="44"/>
        <v>0</v>
      </c>
      <c r="N184" s="151">
        <f t="shared" si="44"/>
        <v>0</v>
      </c>
      <c r="O184" s="151">
        <f t="shared" si="44"/>
        <v>0</v>
      </c>
      <c r="P184" s="151">
        <f t="shared" si="44"/>
        <v>0</v>
      </c>
      <c r="Q184" s="152">
        <f t="shared" ref="Q184:Q192" si="45">SUM(E184:P184)</f>
        <v>0</v>
      </c>
      <c r="R184" s="138">
        <f t="shared" ref="R184:S193" si="46">ROUND(Q184*1.04,0)</f>
        <v>0</v>
      </c>
      <c r="S184" s="138">
        <f t="shared" si="46"/>
        <v>0</v>
      </c>
    </row>
    <row r="185" spans="1:19" s="144" customFormat="1" x14ac:dyDescent="0.25">
      <c r="A185" s="176"/>
      <c r="B185" s="144" t="s">
        <v>41</v>
      </c>
      <c r="C185" s="138">
        <v>0</v>
      </c>
      <c r="D185" s="138">
        <v>0</v>
      </c>
      <c r="E185" s="144">
        <v>0</v>
      </c>
      <c r="F185" s="151">
        <f t="shared" si="42"/>
        <v>0</v>
      </c>
      <c r="G185" s="151">
        <f t="shared" si="43"/>
        <v>0</v>
      </c>
      <c r="H185" s="151">
        <f t="shared" si="43"/>
        <v>0</v>
      </c>
      <c r="I185" s="151">
        <f t="shared" si="43"/>
        <v>0</v>
      </c>
      <c r="J185" s="151">
        <f t="shared" si="44"/>
        <v>0</v>
      </c>
      <c r="K185" s="151">
        <f t="shared" si="44"/>
        <v>0</v>
      </c>
      <c r="L185" s="151">
        <f t="shared" si="44"/>
        <v>0</v>
      </c>
      <c r="M185" s="151">
        <f t="shared" si="44"/>
        <v>0</v>
      </c>
      <c r="N185" s="151">
        <f t="shared" si="44"/>
        <v>0</v>
      </c>
      <c r="O185" s="151">
        <f t="shared" si="44"/>
        <v>0</v>
      </c>
      <c r="P185" s="151">
        <f t="shared" si="44"/>
        <v>0</v>
      </c>
      <c r="Q185" s="152">
        <f t="shared" si="45"/>
        <v>0</v>
      </c>
      <c r="R185" s="138">
        <f t="shared" si="46"/>
        <v>0</v>
      </c>
      <c r="S185" s="138">
        <f t="shared" si="46"/>
        <v>0</v>
      </c>
    </row>
    <row r="186" spans="1:19" s="144" customFormat="1" x14ac:dyDescent="0.25">
      <c r="A186" s="176"/>
      <c r="B186" s="144" t="s">
        <v>42</v>
      </c>
      <c r="C186" s="138">
        <v>0</v>
      </c>
      <c r="D186" s="138">
        <v>0</v>
      </c>
      <c r="E186" s="144">
        <v>0</v>
      </c>
      <c r="F186" s="151">
        <f t="shared" si="42"/>
        <v>0</v>
      </c>
      <c r="G186" s="151">
        <f t="shared" si="43"/>
        <v>0</v>
      </c>
      <c r="H186" s="151">
        <f t="shared" si="43"/>
        <v>0</v>
      </c>
      <c r="I186" s="151">
        <f t="shared" si="43"/>
        <v>0</v>
      </c>
      <c r="J186" s="151">
        <f t="shared" si="44"/>
        <v>0</v>
      </c>
      <c r="K186" s="151">
        <f t="shared" si="44"/>
        <v>0</v>
      </c>
      <c r="L186" s="151">
        <f t="shared" si="44"/>
        <v>0</v>
      </c>
      <c r="M186" s="151">
        <f t="shared" si="44"/>
        <v>0</v>
      </c>
      <c r="N186" s="151">
        <f t="shared" si="44"/>
        <v>0</v>
      </c>
      <c r="O186" s="151">
        <f t="shared" si="44"/>
        <v>0</v>
      </c>
      <c r="P186" s="151">
        <f t="shared" si="44"/>
        <v>0</v>
      </c>
      <c r="Q186" s="152">
        <f t="shared" si="45"/>
        <v>0</v>
      </c>
      <c r="R186" s="138">
        <f t="shared" si="46"/>
        <v>0</v>
      </c>
      <c r="S186" s="138">
        <f t="shared" si="46"/>
        <v>0</v>
      </c>
    </row>
    <row r="187" spans="1:19" s="144" customFormat="1" x14ac:dyDescent="0.25">
      <c r="A187" s="176"/>
      <c r="B187" s="144" t="s">
        <v>43</v>
      </c>
      <c r="C187" s="138">
        <v>0</v>
      </c>
      <c r="D187" s="138">
        <v>0</v>
      </c>
      <c r="E187" s="144">
        <v>0</v>
      </c>
      <c r="F187" s="151">
        <f t="shared" si="42"/>
        <v>0</v>
      </c>
      <c r="G187" s="151">
        <f t="shared" si="43"/>
        <v>0</v>
      </c>
      <c r="H187" s="151">
        <f t="shared" si="43"/>
        <v>0</v>
      </c>
      <c r="I187" s="151">
        <f t="shared" si="43"/>
        <v>0</v>
      </c>
      <c r="J187" s="151">
        <f t="shared" si="44"/>
        <v>0</v>
      </c>
      <c r="K187" s="151">
        <f t="shared" si="44"/>
        <v>0</v>
      </c>
      <c r="L187" s="151">
        <f t="shared" si="44"/>
        <v>0</v>
      </c>
      <c r="M187" s="151">
        <f t="shared" si="44"/>
        <v>0</v>
      </c>
      <c r="N187" s="151">
        <f t="shared" si="44"/>
        <v>0</v>
      </c>
      <c r="O187" s="151">
        <f t="shared" si="44"/>
        <v>0</v>
      </c>
      <c r="P187" s="151">
        <f t="shared" si="44"/>
        <v>0</v>
      </c>
      <c r="Q187" s="152">
        <f t="shared" si="45"/>
        <v>0</v>
      </c>
      <c r="R187" s="138">
        <f t="shared" si="46"/>
        <v>0</v>
      </c>
      <c r="S187" s="138">
        <f t="shared" si="46"/>
        <v>0</v>
      </c>
    </row>
    <row r="188" spans="1:19" s="144" customFormat="1" x14ac:dyDescent="0.25">
      <c r="A188" s="176"/>
      <c r="B188" s="144" t="s">
        <v>44</v>
      </c>
      <c r="C188" s="138">
        <v>0</v>
      </c>
      <c r="D188" s="138">
        <v>0</v>
      </c>
      <c r="E188" s="144">
        <v>0</v>
      </c>
      <c r="F188" s="151">
        <f t="shared" si="42"/>
        <v>0</v>
      </c>
      <c r="G188" s="151">
        <f t="shared" si="43"/>
        <v>0</v>
      </c>
      <c r="H188" s="151">
        <f t="shared" si="43"/>
        <v>0</v>
      </c>
      <c r="I188" s="151">
        <f t="shared" si="43"/>
        <v>0</v>
      </c>
      <c r="J188" s="151">
        <f t="shared" si="44"/>
        <v>0</v>
      </c>
      <c r="K188" s="151">
        <f t="shared" si="44"/>
        <v>0</v>
      </c>
      <c r="L188" s="151">
        <f t="shared" si="44"/>
        <v>0</v>
      </c>
      <c r="M188" s="151">
        <f t="shared" si="44"/>
        <v>0</v>
      </c>
      <c r="N188" s="151">
        <f t="shared" si="44"/>
        <v>0</v>
      </c>
      <c r="O188" s="151">
        <f t="shared" si="44"/>
        <v>0</v>
      </c>
      <c r="P188" s="151">
        <f t="shared" si="44"/>
        <v>0</v>
      </c>
      <c r="Q188" s="152">
        <f t="shared" si="45"/>
        <v>0</v>
      </c>
      <c r="R188" s="138">
        <f t="shared" si="46"/>
        <v>0</v>
      </c>
      <c r="S188" s="138">
        <f t="shared" si="46"/>
        <v>0</v>
      </c>
    </row>
    <row r="189" spans="1:19" s="144" customFormat="1" x14ac:dyDescent="0.25">
      <c r="A189" s="176"/>
      <c r="B189" s="144" t="s">
        <v>45</v>
      </c>
      <c r="C189" s="138">
        <v>0</v>
      </c>
      <c r="D189" s="138">
        <v>0</v>
      </c>
      <c r="E189" s="144">
        <v>0</v>
      </c>
      <c r="F189" s="151">
        <f t="shared" si="42"/>
        <v>0</v>
      </c>
      <c r="G189" s="151">
        <f t="shared" si="43"/>
        <v>0</v>
      </c>
      <c r="H189" s="151">
        <f t="shared" si="43"/>
        <v>0</v>
      </c>
      <c r="I189" s="151">
        <f t="shared" si="43"/>
        <v>0</v>
      </c>
      <c r="J189" s="151">
        <f t="shared" si="44"/>
        <v>0</v>
      </c>
      <c r="K189" s="151">
        <f t="shared" si="44"/>
        <v>0</v>
      </c>
      <c r="L189" s="151">
        <f t="shared" si="44"/>
        <v>0</v>
      </c>
      <c r="M189" s="151">
        <f t="shared" si="44"/>
        <v>0</v>
      </c>
      <c r="N189" s="151">
        <f t="shared" si="44"/>
        <v>0</v>
      </c>
      <c r="O189" s="151">
        <f t="shared" si="44"/>
        <v>0</v>
      </c>
      <c r="P189" s="151">
        <f t="shared" si="44"/>
        <v>0</v>
      </c>
      <c r="Q189" s="152">
        <f t="shared" si="45"/>
        <v>0</v>
      </c>
      <c r="R189" s="138">
        <f t="shared" si="46"/>
        <v>0</v>
      </c>
      <c r="S189" s="138">
        <f t="shared" si="46"/>
        <v>0</v>
      </c>
    </row>
    <row r="190" spans="1:19" s="144" customFormat="1" x14ac:dyDescent="0.25">
      <c r="A190" s="176"/>
      <c r="B190" s="144" t="s">
        <v>46</v>
      </c>
      <c r="C190" s="138">
        <v>0</v>
      </c>
      <c r="D190" s="138">
        <v>0</v>
      </c>
      <c r="E190" s="144">
        <v>0</v>
      </c>
      <c r="F190" s="151">
        <f t="shared" si="42"/>
        <v>0</v>
      </c>
      <c r="G190" s="151">
        <f t="shared" si="43"/>
        <v>0</v>
      </c>
      <c r="H190" s="151">
        <f t="shared" si="43"/>
        <v>0</v>
      </c>
      <c r="I190" s="151">
        <f t="shared" si="43"/>
        <v>0</v>
      </c>
      <c r="J190" s="151">
        <f t="shared" si="44"/>
        <v>0</v>
      </c>
      <c r="K190" s="151">
        <f t="shared" si="44"/>
        <v>0</v>
      </c>
      <c r="L190" s="151">
        <f t="shared" si="44"/>
        <v>0</v>
      </c>
      <c r="M190" s="151">
        <f t="shared" si="44"/>
        <v>0</v>
      </c>
      <c r="N190" s="151">
        <f t="shared" si="44"/>
        <v>0</v>
      </c>
      <c r="O190" s="151">
        <f t="shared" si="44"/>
        <v>0</v>
      </c>
      <c r="P190" s="151">
        <f t="shared" si="44"/>
        <v>0</v>
      </c>
      <c r="Q190" s="152">
        <f t="shared" si="45"/>
        <v>0</v>
      </c>
      <c r="R190" s="138">
        <f t="shared" si="46"/>
        <v>0</v>
      </c>
      <c r="S190" s="138">
        <f t="shared" si="46"/>
        <v>0</v>
      </c>
    </row>
    <row r="191" spans="1:19" s="144" customFormat="1" x14ac:dyDescent="0.25">
      <c r="A191" s="176"/>
      <c r="B191" s="144" t="s">
        <v>47</v>
      </c>
      <c r="C191" s="138">
        <v>0</v>
      </c>
      <c r="D191" s="138">
        <v>0</v>
      </c>
      <c r="E191" s="144">
        <v>0</v>
      </c>
      <c r="F191" s="151">
        <f t="shared" si="42"/>
        <v>0</v>
      </c>
      <c r="G191" s="151">
        <f t="shared" si="43"/>
        <v>0</v>
      </c>
      <c r="H191" s="151">
        <f t="shared" si="43"/>
        <v>0</v>
      </c>
      <c r="I191" s="151">
        <f t="shared" si="43"/>
        <v>0</v>
      </c>
      <c r="J191" s="151">
        <f t="shared" si="44"/>
        <v>0</v>
      </c>
      <c r="K191" s="151">
        <f t="shared" si="44"/>
        <v>0</v>
      </c>
      <c r="L191" s="151">
        <f t="shared" si="44"/>
        <v>0</v>
      </c>
      <c r="M191" s="151">
        <f t="shared" si="44"/>
        <v>0</v>
      </c>
      <c r="N191" s="151">
        <f t="shared" si="44"/>
        <v>0</v>
      </c>
      <c r="O191" s="151">
        <f t="shared" si="44"/>
        <v>0</v>
      </c>
      <c r="P191" s="151">
        <f t="shared" si="44"/>
        <v>0</v>
      </c>
      <c r="Q191" s="152">
        <f t="shared" si="45"/>
        <v>0</v>
      </c>
      <c r="R191" s="138">
        <f t="shared" si="46"/>
        <v>0</v>
      </c>
      <c r="S191" s="138">
        <f t="shared" si="46"/>
        <v>0</v>
      </c>
    </row>
    <row r="192" spans="1:19" s="144" customFormat="1" x14ac:dyDescent="0.25">
      <c r="A192" s="176"/>
      <c r="B192" s="144" t="s">
        <v>48</v>
      </c>
      <c r="C192" s="138">
        <v>0</v>
      </c>
      <c r="D192" s="138">
        <v>0</v>
      </c>
      <c r="E192" s="144">
        <v>0</v>
      </c>
      <c r="F192" s="151">
        <f t="shared" si="42"/>
        <v>0</v>
      </c>
      <c r="G192" s="151">
        <f t="shared" si="43"/>
        <v>0</v>
      </c>
      <c r="H192" s="151">
        <f t="shared" si="43"/>
        <v>0</v>
      </c>
      <c r="I192" s="151">
        <f t="shared" si="43"/>
        <v>0</v>
      </c>
      <c r="J192" s="151">
        <f t="shared" si="44"/>
        <v>0</v>
      </c>
      <c r="K192" s="151">
        <f t="shared" si="44"/>
        <v>0</v>
      </c>
      <c r="L192" s="151">
        <f t="shared" si="44"/>
        <v>0</v>
      </c>
      <c r="M192" s="151">
        <f t="shared" si="44"/>
        <v>0</v>
      </c>
      <c r="N192" s="151">
        <f t="shared" si="44"/>
        <v>0</v>
      </c>
      <c r="O192" s="151">
        <f t="shared" si="44"/>
        <v>0</v>
      </c>
      <c r="P192" s="151">
        <f t="shared" si="44"/>
        <v>0</v>
      </c>
      <c r="Q192" s="152">
        <f t="shared" si="45"/>
        <v>0</v>
      </c>
      <c r="R192" s="138">
        <f t="shared" si="46"/>
        <v>0</v>
      </c>
      <c r="S192" s="138">
        <f t="shared" si="46"/>
        <v>0</v>
      </c>
    </row>
    <row r="193" spans="1:19" s="144" customFormat="1" x14ac:dyDescent="0.25">
      <c r="A193" s="176"/>
      <c r="B193" s="144" t="s">
        <v>49</v>
      </c>
      <c r="C193" s="138">
        <v>0</v>
      </c>
      <c r="D193" s="138">
        <v>0</v>
      </c>
      <c r="E193" s="153">
        <v>0</v>
      </c>
      <c r="F193" s="151">
        <f t="shared" ref="F193:F208" si="47">ROUND(+E193*1.0425,0)</f>
        <v>0</v>
      </c>
      <c r="G193" s="154">
        <f t="shared" si="43"/>
        <v>0</v>
      </c>
      <c r="H193" s="154">
        <f t="shared" si="43"/>
        <v>0</v>
      </c>
      <c r="I193" s="154">
        <f t="shared" si="43"/>
        <v>0</v>
      </c>
      <c r="J193" s="154">
        <f t="shared" ref="J193:P193" si="48">+I193</f>
        <v>0</v>
      </c>
      <c r="K193" s="154">
        <f t="shared" si="48"/>
        <v>0</v>
      </c>
      <c r="L193" s="154">
        <f t="shared" si="48"/>
        <v>0</v>
      </c>
      <c r="M193" s="154">
        <f t="shared" si="48"/>
        <v>0</v>
      </c>
      <c r="N193" s="154">
        <f t="shared" si="48"/>
        <v>0</v>
      </c>
      <c r="O193" s="154">
        <f t="shared" si="48"/>
        <v>0</v>
      </c>
      <c r="P193" s="154">
        <f t="shared" si="48"/>
        <v>0</v>
      </c>
      <c r="Q193" s="152">
        <f>SUM(E193:P193)</f>
        <v>0</v>
      </c>
      <c r="R193" s="138">
        <f t="shared" si="46"/>
        <v>0</v>
      </c>
      <c r="S193" s="138">
        <f t="shared" si="46"/>
        <v>0</v>
      </c>
    </row>
    <row r="194" spans="1:19" s="144" customFormat="1" x14ac:dyDescent="0.25">
      <c r="A194" s="176"/>
      <c r="B194" s="144" t="s">
        <v>172</v>
      </c>
      <c r="C194" s="138">
        <v>0</v>
      </c>
      <c r="D194" s="138">
        <v>0</v>
      </c>
      <c r="E194" s="153">
        <v>0</v>
      </c>
      <c r="F194" s="151">
        <f t="shared" si="47"/>
        <v>0</v>
      </c>
      <c r="G194" s="154">
        <f t="shared" ref="G194:P194" si="49">+F194</f>
        <v>0</v>
      </c>
      <c r="H194" s="154">
        <f t="shared" si="49"/>
        <v>0</v>
      </c>
      <c r="I194" s="154">
        <f t="shared" si="49"/>
        <v>0</v>
      </c>
      <c r="J194" s="154">
        <f t="shared" si="49"/>
        <v>0</v>
      </c>
      <c r="K194" s="154">
        <f t="shared" si="49"/>
        <v>0</v>
      </c>
      <c r="L194" s="154">
        <f t="shared" si="49"/>
        <v>0</v>
      </c>
      <c r="M194" s="154">
        <f t="shared" si="49"/>
        <v>0</v>
      </c>
      <c r="N194" s="154">
        <f t="shared" si="49"/>
        <v>0</v>
      </c>
      <c r="O194" s="154">
        <f t="shared" si="49"/>
        <v>0</v>
      </c>
      <c r="P194" s="154">
        <f t="shared" si="49"/>
        <v>0</v>
      </c>
      <c r="Q194" s="152">
        <f t="shared" ref="Q194:Q203" si="50">SUM(E194:P194)</f>
        <v>0</v>
      </c>
      <c r="R194" s="138">
        <f t="shared" ref="R194:S208" si="51">ROUND(Q194*1.04,0)</f>
        <v>0</v>
      </c>
      <c r="S194" s="138">
        <f t="shared" si="51"/>
        <v>0</v>
      </c>
    </row>
    <row r="195" spans="1:19" s="144" customFormat="1" x14ac:dyDescent="0.25">
      <c r="A195" s="176"/>
      <c r="B195" s="144" t="s">
        <v>173</v>
      </c>
      <c r="C195" s="138">
        <v>0</v>
      </c>
      <c r="D195" s="138">
        <v>0</v>
      </c>
      <c r="E195" s="153">
        <v>0</v>
      </c>
      <c r="F195" s="151">
        <f t="shared" si="47"/>
        <v>0</v>
      </c>
      <c r="G195" s="154">
        <f t="shared" ref="G195:P195" si="52">+F195</f>
        <v>0</v>
      </c>
      <c r="H195" s="154">
        <f t="shared" si="52"/>
        <v>0</v>
      </c>
      <c r="I195" s="154">
        <f t="shared" si="52"/>
        <v>0</v>
      </c>
      <c r="J195" s="154">
        <f t="shared" si="52"/>
        <v>0</v>
      </c>
      <c r="K195" s="154">
        <f t="shared" si="52"/>
        <v>0</v>
      </c>
      <c r="L195" s="154">
        <f t="shared" si="52"/>
        <v>0</v>
      </c>
      <c r="M195" s="154">
        <f t="shared" si="52"/>
        <v>0</v>
      </c>
      <c r="N195" s="154">
        <f t="shared" si="52"/>
        <v>0</v>
      </c>
      <c r="O195" s="154">
        <f t="shared" si="52"/>
        <v>0</v>
      </c>
      <c r="P195" s="154">
        <f t="shared" si="52"/>
        <v>0</v>
      </c>
      <c r="Q195" s="152">
        <f t="shared" si="50"/>
        <v>0</v>
      </c>
      <c r="R195" s="138">
        <f t="shared" si="51"/>
        <v>0</v>
      </c>
      <c r="S195" s="138">
        <f t="shared" si="51"/>
        <v>0</v>
      </c>
    </row>
    <row r="196" spans="1:19" s="144" customFormat="1" x14ac:dyDescent="0.25">
      <c r="A196" s="176"/>
      <c r="B196" s="144" t="s">
        <v>174</v>
      </c>
      <c r="C196" s="138">
        <v>0</v>
      </c>
      <c r="D196" s="138">
        <v>0</v>
      </c>
      <c r="E196" s="153">
        <v>0</v>
      </c>
      <c r="F196" s="151">
        <f t="shared" si="47"/>
        <v>0</v>
      </c>
      <c r="G196" s="154">
        <f t="shared" ref="G196:P196" si="53">+F196</f>
        <v>0</v>
      </c>
      <c r="H196" s="154">
        <f t="shared" si="53"/>
        <v>0</v>
      </c>
      <c r="I196" s="154">
        <f t="shared" si="53"/>
        <v>0</v>
      </c>
      <c r="J196" s="154">
        <f t="shared" si="53"/>
        <v>0</v>
      </c>
      <c r="K196" s="154">
        <f t="shared" si="53"/>
        <v>0</v>
      </c>
      <c r="L196" s="154">
        <f t="shared" si="53"/>
        <v>0</v>
      </c>
      <c r="M196" s="154">
        <f t="shared" si="53"/>
        <v>0</v>
      </c>
      <c r="N196" s="154">
        <f t="shared" si="53"/>
        <v>0</v>
      </c>
      <c r="O196" s="154">
        <f t="shared" si="53"/>
        <v>0</v>
      </c>
      <c r="P196" s="154">
        <f t="shared" si="53"/>
        <v>0</v>
      </c>
      <c r="Q196" s="152">
        <f t="shared" si="50"/>
        <v>0</v>
      </c>
      <c r="R196" s="138">
        <f t="shared" si="51"/>
        <v>0</v>
      </c>
      <c r="S196" s="138">
        <f t="shared" si="51"/>
        <v>0</v>
      </c>
    </row>
    <row r="197" spans="1:19" s="144" customFormat="1" x14ac:dyDescent="0.25">
      <c r="A197" s="176"/>
      <c r="B197" s="144" t="s">
        <v>175</v>
      </c>
      <c r="C197" s="138">
        <v>0</v>
      </c>
      <c r="D197" s="138">
        <v>0</v>
      </c>
      <c r="E197" s="153">
        <v>0</v>
      </c>
      <c r="F197" s="151">
        <f t="shared" si="47"/>
        <v>0</v>
      </c>
      <c r="G197" s="154">
        <f t="shared" ref="G197:P197" si="54">+F197</f>
        <v>0</v>
      </c>
      <c r="H197" s="154">
        <f t="shared" si="54"/>
        <v>0</v>
      </c>
      <c r="I197" s="154">
        <f t="shared" si="54"/>
        <v>0</v>
      </c>
      <c r="J197" s="154">
        <f t="shared" si="54"/>
        <v>0</v>
      </c>
      <c r="K197" s="154">
        <f t="shared" si="54"/>
        <v>0</v>
      </c>
      <c r="L197" s="154">
        <f t="shared" si="54"/>
        <v>0</v>
      </c>
      <c r="M197" s="154">
        <f t="shared" si="54"/>
        <v>0</v>
      </c>
      <c r="N197" s="154">
        <f t="shared" si="54"/>
        <v>0</v>
      </c>
      <c r="O197" s="154">
        <f t="shared" si="54"/>
        <v>0</v>
      </c>
      <c r="P197" s="154">
        <f t="shared" si="54"/>
        <v>0</v>
      </c>
      <c r="Q197" s="152">
        <f t="shared" si="50"/>
        <v>0</v>
      </c>
      <c r="R197" s="138">
        <f t="shared" si="51"/>
        <v>0</v>
      </c>
      <c r="S197" s="138">
        <f t="shared" si="51"/>
        <v>0</v>
      </c>
    </row>
    <row r="198" spans="1:19" s="144" customFormat="1" x14ac:dyDescent="0.25">
      <c r="A198" s="176"/>
      <c r="B198" s="144" t="s">
        <v>176</v>
      </c>
      <c r="C198" s="138">
        <v>0</v>
      </c>
      <c r="D198" s="138">
        <v>0</v>
      </c>
      <c r="E198" s="153">
        <v>0</v>
      </c>
      <c r="F198" s="151">
        <f t="shared" si="47"/>
        <v>0</v>
      </c>
      <c r="G198" s="154">
        <f t="shared" ref="G198:P198" si="55">+F198</f>
        <v>0</v>
      </c>
      <c r="H198" s="154">
        <f t="shared" si="55"/>
        <v>0</v>
      </c>
      <c r="I198" s="154">
        <f t="shared" si="55"/>
        <v>0</v>
      </c>
      <c r="J198" s="154">
        <f t="shared" si="55"/>
        <v>0</v>
      </c>
      <c r="K198" s="154">
        <f t="shared" si="55"/>
        <v>0</v>
      </c>
      <c r="L198" s="154">
        <f t="shared" si="55"/>
        <v>0</v>
      </c>
      <c r="M198" s="154">
        <f t="shared" si="55"/>
        <v>0</v>
      </c>
      <c r="N198" s="154">
        <f t="shared" si="55"/>
        <v>0</v>
      </c>
      <c r="O198" s="154">
        <f t="shared" si="55"/>
        <v>0</v>
      </c>
      <c r="P198" s="154">
        <f t="shared" si="55"/>
        <v>0</v>
      </c>
      <c r="Q198" s="152">
        <f t="shared" si="50"/>
        <v>0</v>
      </c>
      <c r="R198" s="138">
        <f t="shared" si="51"/>
        <v>0</v>
      </c>
      <c r="S198" s="138">
        <f t="shared" si="51"/>
        <v>0</v>
      </c>
    </row>
    <row r="199" spans="1:19" s="144" customFormat="1" x14ac:dyDescent="0.25">
      <c r="A199" s="176"/>
      <c r="B199" s="144" t="s">
        <v>177</v>
      </c>
      <c r="C199" s="138">
        <v>0</v>
      </c>
      <c r="D199" s="138">
        <v>0</v>
      </c>
      <c r="E199" s="153">
        <v>0</v>
      </c>
      <c r="F199" s="151">
        <f t="shared" si="47"/>
        <v>0</v>
      </c>
      <c r="G199" s="154">
        <f t="shared" ref="G199:P199" si="56">+F199</f>
        <v>0</v>
      </c>
      <c r="H199" s="154">
        <f t="shared" si="56"/>
        <v>0</v>
      </c>
      <c r="I199" s="154">
        <f t="shared" si="56"/>
        <v>0</v>
      </c>
      <c r="J199" s="154">
        <f t="shared" si="56"/>
        <v>0</v>
      </c>
      <c r="K199" s="154">
        <f t="shared" si="56"/>
        <v>0</v>
      </c>
      <c r="L199" s="154">
        <f t="shared" si="56"/>
        <v>0</v>
      </c>
      <c r="M199" s="154">
        <f t="shared" si="56"/>
        <v>0</v>
      </c>
      <c r="N199" s="154">
        <f t="shared" si="56"/>
        <v>0</v>
      </c>
      <c r="O199" s="154">
        <f t="shared" si="56"/>
        <v>0</v>
      </c>
      <c r="P199" s="154">
        <f t="shared" si="56"/>
        <v>0</v>
      </c>
      <c r="Q199" s="152">
        <f t="shared" si="50"/>
        <v>0</v>
      </c>
      <c r="R199" s="138">
        <f t="shared" si="51"/>
        <v>0</v>
      </c>
      <c r="S199" s="138">
        <f t="shared" si="51"/>
        <v>0</v>
      </c>
    </row>
    <row r="200" spans="1:19" s="144" customFormat="1" x14ac:dyDescent="0.25">
      <c r="A200" s="176"/>
      <c r="B200" s="144" t="s">
        <v>178</v>
      </c>
      <c r="C200" s="138">
        <v>0</v>
      </c>
      <c r="D200" s="138">
        <v>0</v>
      </c>
      <c r="E200" s="153">
        <v>0</v>
      </c>
      <c r="F200" s="151">
        <f t="shared" si="47"/>
        <v>0</v>
      </c>
      <c r="G200" s="154">
        <f t="shared" ref="G200:P200" si="57">+F200</f>
        <v>0</v>
      </c>
      <c r="H200" s="154">
        <f t="shared" si="57"/>
        <v>0</v>
      </c>
      <c r="I200" s="154">
        <f t="shared" si="57"/>
        <v>0</v>
      </c>
      <c r="J200" s="154">
        <f t="shared" si="57"/>
        <v>0</v>
      </c>
      <c r="K200" s="154">
        <f t="shared" si="57"/>
        <v>0</v>
      </c>
      <c r="L200" s="154">
        <f t="shared" si="57"/>
        <v>0</v>
      </c>
      <c r="M200" s="154">
        <f t="shared" si="57"/>
        <v>0</v>
      </c>
      <c r="N200" s="154">
        <f t="shared" si="57"/>
        <v>0</v>
      </c>
      <c r="O200" s="154">
        <f t="shared" si="57"/>
        <v>0</v>
      </c>
      <c r="P200" s="154">
        <f t="shared" si="57"/>
        <v>0</v>
      </c>
      <c r="Q200" s="152">
        <f t="shared" si="50"/>
        <v>0</v>
      </c>
      <c r="R200" s="138">
        <f t="shared" si="51"/>
        <v>0</v>
      </c>
      <c r="S200" s="138">
        <f t="shared" si="51"/>
        <v>0</v>
      </c>
    </row>
    <row r="201" spans="1:19" s="144" customFormat="1" x14ac:dyDescent="0.25">
      <c r="A201" s="176"/>
      <c r="B201" s="144" t="s">
        <v>179</v>
      </c>
      <c r="C201" s="138">
        <v>0</v>
      </c>
      <c r="D201" s="138">
        <v>0</v>
      </c>
      <c r="E201" s="153">
        <v>0</v>
      </c>
      <c r="F201" s="151">
        <f t="shared" si="47"/>
        <v>0</v>
      </c>
      <c r="G201" s="154">
        <f t="shared" ref="G201:P201" si="58">+F201</f>
        <v>0</v>
      </c>
      <c r="H201" s="154">
        <f t="shared" si="58"/>
        <v>0</v>
      </c>
      <c r="I201" s="154">
        <f t="shared" si="58"/>
        <v>0</v>
      </c>
      <c r="J201" s="154">
        <f t="shared" si="58"/>
        <v>0</v>
      </c>
      <c r="K201" s="154">
        <f t="shared" si="58"/>
        <v>0</v>
      </c>
      <c r="L201" s="154">
        <f t="shared" si="58"/>
        <v>0</v>
      </c>
      <c r="M201" s="154">
        <f t="shared" si="58"/>
        <v>0</v>
      </c>
      <c r="N201" s="154">
        <f t="shared" si="58"/>
        <v>0</v>
      </c>
      <c r="O201" s="154">
        <f t="shared" si="58"/>
        <v>0</v>
      </c>
      <c r="P201" s="154">
        <f t="shared" si="58"/>
        <v>0</v>
      </c>
      <c r="Q201" s="152">
        <f t="shared" si="50"/>
        <v>0</v>
      </c>
      <c r="R201" s="138">
        <f t="shared" si="51"/>
        <v>0</v>
      </c>
      <c r="S201" s="138">
        <f t="shared" si="51"/>
        <v>0</v>
      </c>
    </row>
    <row r="202" spans="1:19" s="144" customFormat="1" x14ac:dyDescent="0.25">
      <c r="A202" s="176"/>
      <c r="B202" s="144" t="s">
        <v>180</v>
      </c>
      <c r="C202" s="138">
        <v>0</v>
      </c>
      <c r="D202" s="138">
        <v>0</v>
      </c>
      <c r="E202" s="153">
        <v>0</v>
      </c>
      <c r="F202" s="151">
        <f t="shared" si="47"/>
        <v>0</v>
      </c>
      <c r="G202" s="154">
        <f t="shared" ref="G202:P202" si="59">+F202</f>
        <v>0</v>
      </c>
      <c r="H202" s="154">
        <f t="shared" si="59"/>
        <v>0</v>
      </c>
      <c r="I202" s="154">
        <f t="shared" si="59"/>
        <v>0</v>
      </c>
      <c r="J202" s="154">
        <f t="shared" si="59"/>
        <v>0</v>
      </c>
      <c r="K202" s="154">
        <f t="shared" si="59"/>
        <v>0</v>
      </c>
      <c r="L202" s="154">
        <f t="shared" si="59"/>
        <v>0</v>
      </c>
      <c r="M202" s="154">
        <f t="shared" si="59"/>
        <v>0</v>
      </c>
      <c r="N202" s="154">
        <f t="shared" si="59"/>
        <v>0</v>
      </c>
      <c r="O202" s="154">
        <f t="shared" si="59"/>
        <v>0</v>
      </c>
      <c r="P202" s="154">
        <f t="shared" si="59"/>
        <v>0</v>
      </c>
      <c r="Q202" s="152">
        <f t="shared" si="50"/>
        <v>0</v>
      </c>
      <c r="R202" s="138">
        <f t="shared" si="51"/>
        <v>0</v>
      </c>
      <c r="S202" s="138">
        <f t="shared" si="51"/>
        <v>0</v>
      </c>
    </row>
    <row r="203" spans="1:19" s="144" customFormat="1" x14ac:dyDescent="0.25">
      <c r="A203" s="176"/>
      <c r="B203" s="144" t="s">
        <v>181</v>
      </c>
      <c r="C203" s="138">
        <v>0</v>
      </c>
      <c r="D203" s="138">
        <v>0</v>
      </c>
      <c r="E203" s="153">
        <v>0</v>
      </c>
      <c r="F203" s="151">
        <f t="shared" si="47"/>
        <v>0</v>
      </c>
      <c r="G203" s="154">
        <f t="shared" ref="G203:P203" si="60">+F203</f>
        <v>0</v>
      </c>
      <c r="H203" s="154">
        <f t="shared" si="60"/>
        <v>0</v>
      </c>
      <c r="I203" s="154">
        <f t="shared" si="60"/>
        <v>0</v>
      </c>
      <c r="J203" s="154">
        <f t="shared" si="60"/>
        <v>0</v>
      </c>
      <c r="K203" s="154">
        <f t="shared" si="60"/>
        <v>0</v>
      </c>
      <c r="L203" s="154">
        <f t="shared" si="60"/>
        <v>0</v>
      </c>
      <c r="M203" s="154">
        <f t="shared" si="60"/>
        <v>0</v>
      </c>
      <c r="N203" s="154">
        <f t="shared" si="60"/>
        <v>0</v>
      </c>
      <c r="O203" s="154">
        <f t="shared" si="60"/>
        <v>0</v>
      </c>
      <c r="P203" s="154">
        <f t="shared" si="60"/>
        <v>0</v>
      </c>
      <c r="Q203" s="152">
        <f t="shared" si="50"/>
        <v>0</v>
      </c>
      <c r="R203" s="138">
        <f t="shared" si="51"/>
        <v>0</v>
      </c>
      <c r="S203" s="138">
        <f t="shared" si="51"/>
        <v>0</v>
      </c>
    </row>
    <row r="204" spans="1:19" s="144" customFormat="1" x14ac:dyDescent="0.25">
      <c r="A204" s="176"/>
      <c r="B204" s="144" t="s">
        <v>182</v>
      </c>
      <c r="C204" s="138">
        <v>0</v>
      </c>
      <c r="D204" s="138">
        <v>0</v>
      </c>
      <c r="E204" s="153">
        <v>0</v>
      </c>
      <c r="F204" s="151">
        <f t="shared" si="47"/>
        <v>0</v>
      </c>
      <c r="G204" s="154">
        <f t="shared" ref="G204:P204" si="61">+F204</f>
        <v>0</v>
      </c>
      <c r="H204" s="154">
        <f t="shared" si="61"/>
        <v>0</v>
      </c>
      <c r="I204" s="154">
        <f t="shared" si="61"/>
        <v>0</v>
      </c>
      <c r="J204" s="154">
        <f t="shared" si="61"/>
        <v>0</v>
      </c>
      <c r="K204" s="154">
        <f t="shared" si="61"/>
        <v>0</v>
      </c>
      <c r="L204" s="154">
        <f t="shared" si="61"/>
        <v>0</v>
      </c>
      <c r="M204" s="154">
        <f t="shared" si="61"/>
        <v>0</v>
      </c>
      <c r="N204" s="154">
        <f t="shared" si="61"/>
        <v>0</v>
      </c>
      <c r="O204" s="154">
        <f t="shared" si="61"/>
        <v>0</v>
      </c>
      <c r="P204" s="154">
        <f t="shared" si="61"/>
        <v>0</v>
      </c>
      <c r="Q204" s="152">
        <f>SUM(E204:P204)</f>
        <v>0</v>
      </c>
      <c r="R204" s="138">
        <f t="shared" si="51"/>
        <v>0</v>
      </c>
      <c r="S204" s="138">
        <f t="shared" si="51"/>
        <v>0</v>
      </c>
    </row>
    <row r="205" spans="1:19" s="144" customFormat="1" x14ac:dyDescent="0.25">
      <c r="A205" s="176"/>
      <c r="B205" s="144" t="s">
        <v>183</v>
      </c>
      <c r="C205" s="138">
        <v>0</v>
      </c>
      <c r="D205" s="138">
        <v>0</v>
      </c>
      <c r="E205" s="153">
        <v>0</v>
      </c>
      <c r="F205" s="151">
        <f t="shared" si="47"/>
        <v>0</v>
      </c>
      <c r="G205" s="154">
        <f t="shared" ref="G205:P205" si="62">+F205</f>
        <v>0</v>
      </c>
      <c r="H205" s="154">
        <f t="shared" si="62"/>
        <v>0</v>
      </c>
      <c r="I205" s="154">
        <f t="shared" si="62"/>
        <v>0</v>
      </c>
      <c r="J205" s="154">
        <f t="shared" si="62"/>
        <v>0</v>
      </c>
      <c r="K205" s="154">
        <f t="shared" si="62"/>
        <v>0</v>
      </c>
      <c r="L205" s="154">
        <f t="shared" si="62"/>
        <v>0</v>
      </c>
      <c r="M205" s="154">
        <f t="shared" si="62"/>
        <v>0</v>
      </c>
      <c r="N205" s="154">
        <f t="shared" si="62"/>
        <v>0</v>
      </c>
      <c r="O205" s="154">
        <f t="shared" si="62"/>
        <v>0</v>
      </c>
      <c r="P205" s="154">
        <f t="shared" si="62"/>
        <v>0</v>
      </c>
      <c r="Q205" s="152">
        <f>SUM(E205:P205)</f>
        <v>0</v>
      </c>
      <c r="R205" s="138">
        <f t="shared" si="51"/>
        <v>0</v>
      </c>
      <c r="S205" s="138">
        <f t="shared" si="51"/>
        <v>0</v>
      </c>
    </row>
    <row r="206" spans="1:19" s="144" customFormat="1" x14ac:dyDescent="0.25">
      <c r="A206" s="176"/>
      <c r="B206" s="144" t="s">
        <v>184</v>
      </c>
      <c r="C206" s="138">
        <v>0</v>
      </c>
      <c r="D206" s="138">
        <v>0</v>
      </c>
      <c r="E206" s="153">
        <v>0</v>
      </c>
      <c r="F206" s="151">
        <f t="shared" si="47"/>
        <v>0</v>
      </c>
      <c r="G206" s="154">
        <f t="shared" ref="G206:P206" si="63">+F206</f>
        <v>0</v>
      </c>
      <c r="H206" s="154">
        <f t="shared" si="63"/>
        <v>0</v>
      </c>
      <c r="I206" s="154">
        <f t="shared" si="63"/>
        <v>0</v>
      </c>
      <c r="J206" s="154">
        <f t="shared" si="63"/>
        <v>0</v>
      </c>
      <c r="K206" s="154">
        <f t="shared" si="63"/>
        <v>0</v>
      </c>
      <c r="L206" s="154">
        <f t="shared" si="63"/>
        <v>0</v>
      </c>
      <c r="M206" s="154">
        <f t="shared" si="63"/>
        <v>0</v>
      </c>
      <c r="N206" s="154">
        <f t="shared" si="63"/>
        <v>0</v>
      </c>
      <c r="O206" s="154">
        <f t="shared" si="63"/>
        <v>0</v>
      </c>
      <c r="P206" s="154">
        <f t="shared" si="63"/>
        <v>0</v>
      </c>
      <c r="Q206" s="152">
        <f>SUM(E206:P206)</f>
        <v>0</v>
      </c>
      <c r="R206" s="138">
        <f t="shared" si="51"/>
        <v>0</v>
      </c>
      <c r="S206" s="138">
        <f t="shared" si="51"/>
        <v>0</v>
      </c>
    </row>
    <row r="207" spans="1:19" s="144" customFormat="1" x14ac:dyDescent="0.25">
      <c r="A207" s="176"/>
      <c r="B207" s="144" t="s">
        <v>185</v>
      </c>
      <c r="C207" s="138">
        <v>0</v>
      </c>
      <c r="D207" s="138">
        <v>0</v>
      </c>
      <c r="E207" s="153">
        <v>0</v>
      </c>
      <c r="F207" s="151">
        <f t="shared" si="47"/>
        <v>0</v>
      </c>
      <c r="G207" s="154">
        <f t="shared" ref="G207:P207" si="64">+F207</f>
        <v>0</v>
      </c>
      <c r="H207" s="154">
        <f t="shared" si="64"/>
        <v>0</v>
      </c>
      <c r="I207" s="154">
        <f t="shared" si="64"/>
        <v>0</v>
      </c>
      <c r="J207" s="154">
        <f t="shared" si="64"/>
        <v>0</v>
      </c>
      <c r="K207" s="154">
        <f t="shared" si="64"/>
        <v>0</v>
      </c>
      <c r="L207" s="154">
        <f t="shared" si="64"/>
        <v>0</v>
      </c>
      <c r="M207" s="154">
        <f t="shared" si="64"/>
        <v>0</v>
      </c>
      <c r="N207" s="154">
        <f t="shared" si="64"/>
        <v>0</v>
      </c>
      <c r="O207" s="154">
        <f t="shared" si="64"/>
        <v>0</v>
      </c>
      <c r="P207" s="154">
        <f t="shared" si="64"/>
        <v>0</v>
      </c>
      <c r="Q207" s="152">
        <f>SUM(E207:P207)</f>
        <v>0</v>
      </c>
      <c r="R207" s="138">
        <f t="shared" si="51"/>
        <v>0</v>
      </c>
      <c r="S207" s="138">
        <f t="shared" si="51"/>
        <v>0</v>
      </c>
    </row>
    <row r="208" spans="1:19" s="144" customFormat="1" x14ac:dyDescent="0.25">
      <c r="A208" s="176"/>
      <c r="B208" s="144" t="s">
        <v>186</v>
      </c>
      <c r="C208" s="138">
        <v>0</v>
      </c>
      <c r="D208" s="138">
        <v>0</v>
      </c>
      <c r="E208" s="153">
        <v>0</v>
      </c>
      <c r="F208" s="151">
        <f t="shared" si="47"/>
        <v>0</v>
      </c>
      <c r="G208" s="154">
        <f t="shared" ref="G208:P208" si="65">+F208</f>
        <v>0</v>
      </c>
      <c r="H208" s="154">
        <f t="shared" si="65"/>
        <v>0</v>
      </c>
      <c r="I208" s="154">
        <f t="shared" si="65"/>
        <v>0</v>
      </c>
      <c r="J208" s="154">
        <f t="shared" si="65"/>
        <v>0</v>
      </c>
      <c r="K208" s="154">
        <f t="shared" si="65"/>
        <v>0</v>
      </c>
      <c r="L208" s="154">
        <f t="shared" si="65"/>
        <v>0</v>
      </c>
      <c r="M208" s="154">
        <f t="shared" si="65"/>
        <v>0</v>
      </c>
      <c r="N208" s="154">
        <f t="shared" si="65"/>
        <v>0</v>
      </c>
      <c r="O208" s="154">
        <f t="shared" si="65"/>
        <v>0</v>
      </c>
      <c r="P208" s="154">
        <f t="shared" si="65"/>
        <v>0</v>
      </c>
      <c r="Q208" s="152">
        <f>SUM(E208:P208)</f>
        <v>0</v>
      </c>
      <c r="R208" s="138">
        <f t="shared" si="51"/>
        <v>0</v>
      </c>
      <c r="S208" s="138">
        <f t="shared" si="51"/>
        <v>0</v>
      </c>
    </row>
    <row r="209" spans="1:19" x14ac:dyDescent="0.25">
      <c r="B209" t="s">
        <v>16</v>
      </c>
      <c r="C209" s="172">
        <f>SUM(C184:C208)</f>
        <v>0</v>
      </c>
      <c r="D209" s="172">
        <f>SUM(D184:D208)</f>
        <v>0</v>
      </c>
      <c r="E209" s="101">
        <f>SUM(E184:E208)</f>
        <v>0</v>
      </c>
      <c r="F209" s="101">
        <f t="shared" ref="F209:P209" si="66">SUM(F184:F208)</f>
        <v>0</v>
      </c>
      <c r="G209" s="101">
        <f t="shared" si="66"/>
        <v>0</v>
      </c>
      <c r="H209" s="101">
        <f t="shared" si="66"/>
        <v>0</v>
      </c>
      <c r="I209" s="101">
        <f t="shared" si="66"/>
        <v>0</v>
      </c>
      <c r="J209" s="101">
        <f t="shared" si="66"/>
        <v>0</v>
      </c>
      <c r="K209" s="101">
        <f t="shared" si="66"/>
        <v>0</v>
      </c>
      <c r="L209" s="101">
        <f t="shared" si="66"/>
        <v>0</v>
      </c>
      <c r="M209" s="101">
        <f t="shared" si="66"/>
        <v>0</v>
      </c>
      <c r="N209" s="101">
        <f t="shared" si="66"/>
        <v>0</v>
      </c>
      <c r="O209" s="101">
        <f t="shared" si="66"/>
        <v>0</v>
      </c>
      <c r="P209" s="101">
        <f t="shared" si="66"/>
        <v>0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5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6" hidden="1" x14ac:dyDescent="0.3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5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7">+F184+E212</f>
        <v>0</v>
      </c>
      <c r="G212" s="11">
        <f t="shared" si="67"/>
        <v>0</v>
      </c>
      <c r="H212" s="11">
        <f t="shared" si="67"/>
        <v>0</v>
      </c>
      <c r="I212" s="11">
        <f t="shared" si="67"/>
        <v>0</v>
      </c>
      <c r="J212" s="11">
        <f t="shared" si="67"/>
        <v>0</v>
      </c>
      <c r="K212" s="11">
        <f t="shared" si="67"/>
        <v>0</v>
      </c>
      <c r="L212" s="11">
        <f t="shared" si="67"/>
        <v>0</v>
      </c>
      <c r="M212" s="11">
        <f t="shared" si="67"/>
        <v>0</v>
      </c>
      <c r="N212" s="11">
        <f t="shared" si="67"/>
        <v>0</v>
      </c>
      <c r="O212" s="11">
        <f t="shared" si="67"/>
        <v>0</v>
      </c>
      <c r="P212" s="11">
        <f t="shared" si="67"/>
        <v>0</v>
      </c>
      <c r="Q212" s="100"/>
      <c r="R212" s="100"/>
      <c r="S212" s="100"/>
    </row>
    <row r="213" spans="1:19" s="11" customFormat="1" hidden="1" x14ac:dyDescent="0.25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8">+F185+E213</f>
        <v>0</v>
      </c>
      <c r="G213" s="11">
        <f t="shared" si="68"/>
        <v>0</v>
      </c>
      <c r="H213" s="11">
        <f t="shared" si="68"/>
        <v>0</v>
      </c>
      <c r="I213" s="11">
        <f t="shared" si="68"/>
        <v>0</v>
      </c>
      <c r="J213" s="11">
        <f t="shared" si="68"/>
        <v>0</v>
      </c>
      <c r="K213" s="11">
        <f t="shared" si="68"/>
        <v>0</v>
      </c>
      <c r="L213" s="11">
        <f t="shared" si="68"/>
        <v>0</v>
      </c>
      <c r="M213" s="11">
        <f t="shared" si="68"/>
        <v>0</v>
      </c>
      <c r="N213" s="11">
        <f t="shared" si="68"/>
        <v>0</v>
      </c>
      <c r="O213" s="11">
        <f t="shared" si="68"/>
        <v>0</v>
      </c>
      <c r="P213" s="11">
        <f t="shared" si="68"/>
        <v>0</v>
      </c>
      <c r="Q213" s="100"/>
      <c r="R213" s="100"/>
      <c r="S213" s="100"/>
    </row>
    <row r="214" spans="1:19" s="11" customFormat="1" hidden="1" x14ac:dyDescent="0.25">
      <c r="A214" s="115"/>
      <c r="B214" s="11" t="str">
        <f>+B186</f>
        <v>Employee 3</v>
      </c>
      <c r="C214" s="166"/>
      <c r="D214" s="166"/>
      <c r="E214" s="11">
        <f t="shared" ref="E214:E236" si="69">+E186</f>
        <v>0</v>
      </c>
      <c r="F214" s="11">
        <f t="shared" ref="F214:P214" si="70">+F186+E214</f>
        <v>0</v>
      </c>
      <c r="G214" s="11">
        <f t="shared" si="70"/>
        <v>0</v>
      </c>
      <c r="H214" s="11">
        <f t="shared" si="70"/>
        <v>0</v>
      </c>
      <c r="I214" s="11">
        <f t="shared" si="70"/>
        <v>0</v>
      </c>
      <c r="J214" s="11">
        <f t="shared" si="70"/>
        <v>0</v>
      </c>
      <c r="K214" s="11">
        <f t="shared" si="70"/>
        <v>0</v>
      </c>
      <c r="L214" s="11">
        <f t="shared" si="70"/>
        <v>0</v>
      </c>
      <c r="M214" s="11">
        <f t="shared" si="70"/>
        <v>0</v>
      </c>
      <c r="N214" s="11">
        <f t="shared" si="70"/>
        <v>0</v>
      </c>
      <c r="O214" s="11">
        <f t="shared" si="70"/>
        <v>0</v>
      </c>
      <c r="P214" s="11">
        <f t="shared" si="70"/>
        <v>0</v>
      </c>
      <c r="Q214" s="100"/>
      <c r="R214" s="100"/>
      <c r="S214" s="100"/>
    </row>
    <row r="215" spans="1:19" s="11" customFormat="1" hidden="1" x14ac:dyDescent="0.25">
      <c r="A215" s="115"/>
      <c r="B215" s="151" t="s">
        <v>43</v>
      </c>
      <c r="C215" s="166"/>
      <c r="D215" s="166"/>
      <c r="E215" s="11">
        <f t="shared" si="69"/>
        <v>0</v>
      </c>
      <c r="F215" s="11">
        <f t="shared" ref="F215:P215" si="71">+F187+E215</f>
        <v>0</v>
      </c>
      <c r="G215" s="11">
        <f t="shared" si="71"/>
        <v>0</v>
      </c>
      <c r="H215" s="11">
        <f t="shared" si="71"/>
        <v>0</v>
      </c>
      <c r="I215" s="11">
        <f t="shared" si="71"/>
        <v>0</v>
      </c>
      <c r="J215" s="11">
        <f t="shared" si="71"/>
        <v>0</v>
      </c>
      <c r="K215" s="11">
        <f t="shared" si="71"/>
        <v>0</v>
      </c>
      <c r="L215" s="11">
        <f t="shared" si="71"/>
        <v>0</v>
      </c>
      <c r="M215" s="11">
        <f t="shared" si="71"/>
        <v>0</v>
      </c>
      <c r="N215" s="11">
        <f t="shared" si="71"/>
        <v>0</v>
      </c>
      <c r="O215" s="11">
        <f t="shared" si="71"/>
        <v>0</v>
      </c>
      <c r="P215" s="11">
        <f t="shared" si="71"/>
        <v>0</v>
      </c>
      <c r="Q215" s="100"/>
      <c r="R215" s="100"/>
      <c r="S215" s="100"/>
    </row>
    <row r="216" spans="1:19" s="11" customFormat="1" hidden="1" x14ac:dyDescent="0.25">
      <c r="A216" s="115"/>
      <c r="B216" s="151" t="s">
        <v>44</v>
      </c>
      <c r="C216" s="166"/>
      <c r="D216" s="166"/>
      <c r="E216" s="11">
        <f t="shared" si="69"/>
        <v>0</v>
      </c>
      <c r="F216" s="11">
        <f t="shared" ref="F216:P216" si="72">+F188+E216</f>
        <v>0</v>
      </c>
      <c r="G216" s="11">
        <f t="shared" si="72"/>
        <v>0</v>
      </c>
      <c r="H216" s="11">
        <f t="shared" si="72"/>
        <v>0</v>
      </c>
      <c r="I216" s="11">
        <f t="shared" si="72"/>
        <v>0</v>
      </c>
      <c r="J216" s="11">
        <f t="shared" si="72"/>
        <v>0</v>
      </c>
      <c r="K216" s="11">
        <f t="shared" si="72"/>
        <v>0</v>
      </c>
      <c r="L216" s="11">
        <f t="shared" si="72"/>
        <v>0</v>
      </c>
      <c r="M216" s="11">
        <f t="shared" si="72"/>
        <v>0</v>
      </c>
      <c r="N216" s="11">
        <f t="shared" si="72"/>
        <v>0</v>
      </c>
      <c r="O216" s="11">
        <f t="shared" si="72"/>
        <v>0</v>
      </c>
      <c r="P216" s="11">
        <f t="shared" si="72"/>
        <v>0</v>
      </c>
      <c r="Q216" s="100"/>
      <c r="R216" s="100"/>
      <c r="S216" s="100"/>
    </row>
    <row r="217" spans="1:19" s="11" customFormat="1" hidden="1" x14ac:dyDescent="0.25">
      <c r="A217" s="115"/>
      <c r="B217" s="151" t="s">
        <v>45</v>
      </c>
      <c r="C217" s="166"/>
      <c r="D217" s="166"/>
      <c r="E217" s="11">
        <f t="shared" si="69"/>
        <v>0</v>
      </c>
      <c r="F217" s="11">
        <f t="shared" ref="F217:P217" si="73">+F189+E217</f>
        <v>0</v>
      </c>
      <c r="G217" s="11">
        <f t="shared" si="73"/>
        <v>0</v>
      </c>
      <c r="H217" s="11">
        <f t="shared" si="73"/>
        <v>0</v>
      </c>
      <c r="I217" s="11">
        <f t="shared" si="73"/>
        <v>0</v>
      </c>
      <c r="J217" s="11">
        <f t="shared" si="73"/>
        <v>0</v>
      </c>
      <c r="K217" s="11">
        <f t="shared" si="73"/>
        <v>0</v>
      </c>
      <c r="L217" s="11">
        <f t="shared" si="73"/>
        <v>0</v>
      </c>
      <c r="M217" s="11">
        <f t="shared" si="73"/>
        <v>0</v>
      </c>
      <c r="N217" s="11">
        <f t="shared" si="73"/>
        <v>0</v>
      </c>
      <c r="O217" s="11">
        <f t="shared" si="73"/>
        <v>0</v>
      </c>
      <c r="P217" s="11">
        <f t="shared" si="73"/>
        <v>0</v>
      </c>
      <c r="Q217" s="100"/>
      <c r="R217" s="100"/>
      <c r="S217" s="100"/>
    </row>
    <row r="218" spans="1:19" s="11" customFormat="1" hidden="1" x14ac:dyDescent="0.25">
      <c r="A218" s="115"/>
      <c r="B218" s="151" t="s">
        <v>46</v>
      </c>
      <c r="C218" s="166"/>
      <c r="D218" s="166"/>
      <c r="E218" s="11">
        <f t="shared" si="69"/>
        <v>0</v>
      </c>
      <c r="F218" s="11">
        <f t="shared" ref="F218:P218" si="74">+F190+E218</f>
        <v>0</v>
      </c>
      <c r="G218" s="11">
        <f t="shared" si="74"/>
        <v>0</v>
      </c>
      <c r="H218" s="11">
        <f t="shared" si="74"/>
        <v>0</v>
      </c>
      <c r="I218" s="11">
        <f t="shared" si="74"/>
        <v>0</v>
      </c>
      <c r="J218" s="11">
        <f t="shared" si="74"/>
        <v>0</v>
      </c>
      <c r="K218" s="11">
        <f t="shared" si="74"/>
        <v>0</v>
      </c>
      <c r="L218" s="11">
        <f t="shared" si="74"/>
        <v>0</v>
      </c>
      <c r="M218" s="11">
        <f t="shared" si="74"/>
        <v>0</v>
      </c>
      <c r="N218" s="11">
        <f t="shared" si="74"/>
        <v>0</v>
      </c>
      <c r="O218" s="11">
        <f t="shared" si="74"/>
        <v>0</v>
      </c>
      <c r="P218" s="11">
        <f t="shared" si="74"/>
        <v>0</v>
      </c>
      <c r="Q218" s="100"/>
      <c r="R218" s="100"/>
      <c r="S218" s="100"/>
    </row>
    <row r="219" spans="1:19" s="11" customFormat="1" hidden="1" x14ac:dyDescent="0.25">
      <c r="A219" s="115"/>
      <c r="B219" s="151" t="s">
        <v>47</v>
      </c>
      <c r="C219" s="166"/>
      <c r="D219" s="166"/>
      <c r="E219" s="11">
        <f t="shared" si="69"/>
        <v>0</v>
      </c>
      <c r="F219" s="11">
        <f t="shared" ref="F219:P219" si="75">+F191+E219</f>
        <v>0</v>
      </c>
      <c r="G219" s="11">
        <f t="shared" si="75"/>
        <v>0</v>
      </c>
      <c r="H219" s="11">
        <f t="shared" si="75"/>
        <v>0</v>
      </c>
      <c r="I219" s="11">
        <f t="shared" si="75"/>
        <v>0</v>
      </c>
      <c r="J219" s="11">
        <f t="shared" si="75"/>
        <v>0</v>
      </c>
      <c r="K219" s="11">
        <f t="shared" si="75"/>
        <v>0</v>
      </c>
      <c r="L219" s="11">
        <f t="shared" si="75"/>
        <v>0</v>
      </c>
      <c r="M219" s="11">
        <f t="shared" si="75"/>
        <v>0</v>
      </c>
      <c r="N219" s="11">
        <f t="shared" si="75"/>
        <v>0</v>
      </c>
      <c r="O219" s="11">
        <f t="shared" si="75"/>
        <v>0</v>
      </c>
      <c r="P219" s="11">
        <f t="shared" si="75"/>
        <v>0</v>
      </c>
      <c r="Q219" s="100"/>
      <c r="R219" s="100"/>
      <c r="S219" s="100"/>
    </row>
    <row r="220" spans="1:19" s="11" customFormat="1" hidden="1" x14ac:dyDescent="0.25">
      <c r="A220" s="115"/>
      <c r="B220" s="151" t="s">
        <v>48</v>
      </c>
      <c r="C220" s="166"/>
      <c r="D220" s="166"/>
      <c r="E220" s="11">
        <f t="shared" si="69"/>
        <v>0</v>
      </c>
      <c r="F220" s="11">
        <f t="shared" ref="F220:P220" si="76">+F192+E220</f>
        <v>0</v>
      </c>
      <c r="G220" s="11">
        <f t="shared" si="76"/>
        <v>0</v>
      </c>
      <c r="H220" s="11">
        <f t="shared" si="76"/>
        <v>0</v>
      </c>
      <c r="I220" s="11">
        <f t="shared" si="76"/>
        <v>0</v>
      </c>
      <c r="J220" s="11">
        <f t="shared" si="76"/>
        <v>0</v>
      </c>
      <c r="K220" s="11">
        <f t="shared" si="76"/>
        <v>0</v>
      </c>
      <c r="L220" s="11">
        <f t="shared" si="76"/>
        <v>0</v>
      </c>
      <c r="M220" s="11">
        <f t="shared" si="76"/>
        <v>0</v>
      </c>
      <c r="N220" s="11">
        <f t="shared" si="76"/>
        <v>0</v>
      </c>
      <c r="O220" s="11">
        <f t="shared" si="76"/>
        <v>0</v>
      </c>
      <c r="P220" s="11">
        <f t="shared" si="76"/>
        <v>0</v>
      </c>
      <c r="Q220" s="100"/>
      <c r="R220" s="100"/>
      <c r="S220" s="100"/>
    </row>
    <row r="221" spans="1:19" s="11" customFormat="1" hidden="1" x14ac:dyDescent="0.25">
      <c r="A221" s="115"/>
      <c r="B221" s="151" t="s">
        <v>49</v>
      </c>
      <c r="C221" s="166"/>
      <c r="D221" s="166"/>
      <c r="E221" s="11">
        <f t="shared" si="69"/>
        <v>0</v>
      </c>
      <c r="F221" s="11">
        <f t="shared" ref="F221:P221" si="77">+F193+E221</f>
        <v>0</v>
      </c>
      <c r="G221" s="11">
        <f t="shared" si="77"/>
        <v>0</v>
      </c>
      <c r="H221" s="11">
        <f t="shared" si="77"/>
        <v>0</v>
      </c>
      <c r="I221" s="11">
        <f t="shared" si="77"/>
        <v>0</v>
      </c>
      <c r="J221" s="11">
        <f t="shared" si="77"/>
        <v>0</v>
      </c>
      <c r="K221" s="11">
        <f t="shared" si="77"/>
        <v>0</v>
      </c>
      <c r="L221" s="11">
        <f t="shared" si="77"/>
        <v>0</v>
      </c>
      <c r="M221" s="11">
        <f t="shared" si="77"/>
        <v>0</v>
      </c>
      <c r="N221" s="11">
        <f t="shared" si="77"/>
        <v>0</v>
      </c>
      <c r="O221" s="11">
        <f t="shared" si="77"/>
        <v>0</v>
      </c>
      <c r="P221" s="11">
        <f t="shared" si="77"/>
        <v>0</v>
      </c>
      <c r="Q221" s="100"/>
      <c r="R221" s="100"/>
      <c r="S221" s="100"/>
    </row>
    <row r="222" spans="1:19" s="11" customFormat="1" hidden="1" x14ac:dyDescent="0.25">
      <c r="A222" s="115"/>
      <c r="B222" s="151" t="s">
        <v>172</v>
      </c>
      <c r="C222" s="166"/>
      <c r="D222" s="166"/>
      <c r="E222" s="11">
        <f t="shared" si="69"/>
        <v>0</v>
      </c>
      <c r="F222" s="11">
        <f t="shared" ref="F222:P222" si="78">+F194+E222</f>
        <v>0</v>
      </c>
      <c r="G222" s="11">
        <f t="shared" si="78"/>
        <v>0</v>
      </c>
      <c r="H222" s="11">
        <f t="shared" si="78"/>
        <v>0</v>
      </c>
      <c r="I222" s="11">
        <f t="shared" si="78"/>
        <v>0</v>
      </c>
      <c r="J222" s="11">
        <f t="shared" si="78"/>
        <v>0</v>
      </c>
      <c r="K222" s="11">
        <f t="shared" si="78"/>
        <v>0</v>
      </c>
      <c r="L222" s="11">
        <f t="shared" si="78"/>
        <v>0</v>
      </c>
      <c r="M222" s="11">
        <f t="shared" si="78"/>
        <v>0</v>
      </c>
      <c r="N222" s="11">
        <f t="shared" si="78"/>
        <v>0</v>
      </c>
      <c r="O222" s="11">
        <f t="shared" si="78"/>
        <v>0</v>
      </c>
      <c r="P222" s="11">
        <f t="shared" si="78"/>
        <v>0</v>
      </c>
      <c r="Q222" s="100"/>
      <c r="R222" s="100"/>
      <c r="S222" s="100"/>
    </row>
    <row r="223" spans="1:19" s="11" customFormat="1" hidden="1" x14ac:dyDescent="0.25">
      <c r="A223" s="115"/>
      <c r="B223" s="151" t="s">
        <v>173</v>
      </c>
      <c r="C223" s="166"/>
      <c r="D223" s="166"/>
      <c r="E223" s="11">
        <f t="shared" si="69"/>
        <v>0</v>
      </c>
      <c r="F223" s="11">
        <f t="shared" ref="F223:P223" si="79">+F195+E223</f>
        <v>0</v>
      </c>
      <c r="G223" s="11">
        <f t="shared" si="79"/>
        <v>0</v>
      </c>
      <c r="H223" s="11">
        <f t="shared" si="79"/>
        <v>0</v>
      </c>
      <c r="I223" s="11">
        <f t="shared" si="79"/>
        <v>0</v>
      </c>
      <c r="J223" s="11">
        <f t="shared" si="79"/>
        <v>0</v>
      </c>
      <c r="K223" s="11">
        <f t="shared" si="79"/>
        <v>0</v>
      </c>
      <c r="L223" s="11">
        <f t="shared" si="79"/>
        <v>0</v>
      </c>
      <c r="M223" s="11">
        <f t="shared" si="79"/>
        <v>0</v>
      </c>
      <c r="N223" s="11">
        <f t="shared" si="79"/>
        <v>0</v>
      </c>
      <c r="O223" s="11">
        <f t="shared" si="79"/>
        <v>0</v>
      </c>
      <c r="P223" s="11">
        <f t="shared" si="79"/>
        <v>0</v>
      </c>
      <c r="Q223" s="100"/>
      <c r="R223" s="100"/>
      <c r="S223" s="100"/>
    </row>
    <row r="224" spans="1:19" s="11" customFormat="1" hidden="1" x14ac:dyDescent="0.25">
      <c r="A224" s="115"/>
      <c r="B224" s="151" t="s">
        <v>174</v>
      </c>
      <c r="C224" s="166"/>
      <c r="D224" s="166"/>
      <c r="E224" s="11">
        <f t="shared" si="69"/>
        <v>0</v>
      </c>
      <c r="F224" s="11">
        <f t="shared" ref="F224:P224" si="80">+F196+E224</f>
        <v>0</v>
      </c>
      <c r="G224" s="11">
        <f t="shared" si="80"/>
        <v>0</v>
      </c>
      <c r="H224" s="11">
        <f t="shared" si="80"/>
        <v>0</v>
      </c>
      <c r="I224" s="11">
        <f t="shared" si="80"/>
        <v>0</v>
      </c>
      <c r="J224" s="11">
        <f t="shared" si="80"/>
        <v>0</v>
      </c>
      <c r="K224" s="11">
        <f t="shared" si="80"/>
        <v>0</v>
      </c>
      <c r="L224" s="11">
        <f t="shared" si="80"/>
        <v>0</v>
      </c>
      <c r="M224" s="11">
        <f t="shared" si="80"/>
        <v>0</v>
      </c>
      <c r="N224" s="11">
        <f t="shared" si="80"/>
        <v>0</v>
      </c>
      <c r="O224" s="11">
        <f t="shared" si="80"/>
        <v>0</v>
      </c>
      <c r="P224" s="11">
        <f t="shared" si="80"/>
        <v>0</v>
      </c>
      <c r="Q224" s="100"/>
      <c r="R224" s="100"/>
      <c r="S224" s="100"/>
    </row>
    <row r="225" spans="1:19" s="11" customFormat="1" hidden="1" x14ac:dyDescent="0.25">
      <c r="A225" s="115"/>
      <c r="B225" s="151" t="s">
        <v>175</v>
      </c>
      <c r="C225" s="166"/>
      <c r="D225" s="166"/>
      <c r="E225" s="11">
        <f t="shared" si="69"/>
        <v>0</v>
      </c>
      <c r="F225" s="11">
        <f t="shared" ref="F225:P225" si="81">+F197+E225</f>
        <v>0</v>
      </c>
      <c r="G225" s="11">
        <f t="shared" si="81"/>
        <v>0</v>
      </c>
      <c r="H225" s="11">
        <f t="shared" si="81"/>
        <v>0</v>
      </c>
      <c r="I225" s="11">
        <f t="shared" si="81"/>
        <v>0</v>
      </c>
      <c r="J225" s="11">
        <f t="shared" si="81"/>
        <v>0</v>
      </c>
      <c r="K225" s="11">
        <f t="shared" si="81"/>
        <v>0</v>
      </c>
      <c r="L225" s="11">
        <f t="shared" si="81"/>
        <v>0</v>
      </c>
      <c r="M225" s="11">
        <f t="shared" si="81"/>
        <v>0</v>
      </c>
      <c r="N225" s="11">
        <f t="shared" si="81"/>
        <v>0</v>
      </c>
      <c r="O225" s="11">
        <f t="shared" si="81"/>
        <v>0</v>
      </c>
      <c r="P225" s="11">
        <f t="shared" si="81"/>
        <v>0</v>
      </c>
      <c r="Q225" s="100"/>
      <c r="R225" s="100"/>
      <c r="S225" s="100"/>
    </row>
    <row r="226" spans="1:19" s="11" customFormat="1" hidden="1" x14ac:dyDescent="0.25">
      <c r="A226" s="115"/>
      <c r="B226" s="151" t="s">
        <v>176</v>
      </c>
      <c r="C226" s="166"/>
      <c r="D226" s="166"/>
      <c r="E226" s="11">
        <f t="shared" si="69"/>
        <v>0</v>
      </c>
      <c r="F226" s="11">
        <f t="shared" ref="F226:P226" si="82">+F198+E226</f>
        <v>0</v>
      </c>
      <c r="G226" s="11">
        <f t="shared" si="82"/>
        <v>0</v>
      </c>
      <c r="H226" s="11">
        <f t="shared" si="82"/>
        <v>0</v>
      </c>
      <c r="I226" s="11">
        <f t="shared" si="82"/>
        <v>0</v>
      </c>
      <c r="J226" s="11">
        <f t="shared" si="82"/>
        <v>0</v>
      </c>
      <c r="K226" s="11">
        <f t="shared" si="82"/>
        <v>0</v>
      </c>
      <c r="L226" s="11">
        <f t="shared" si="82"/>
        <v>0</v>
      </c>
      <c r="M226" s="11">
        <f t="shared" si="82"/>
        <v>0</v>
      </c>
      <c r="N226" s="11">
        <f t="shared" si="82"/>
        <v>0</v>
      </c>
      <c r="O226" s="11">
        <f t="shared" si="82"/>
        <v>0</v>
      </c>
      <c r="P226" s="11">
        <f t="shared" si="82"/>
        <v>0</v>
      </c>
      <c r="Q226" s="100"/>
      <c r="R226" s="100"/>
      <c r="S226" s="100"/>
    </row>
    <row r="227" spans="1:19" s="11" customFormat="1" hidden="1" x14ac:dyDescent="0.25">
      <c r="A227" s="115"/>
      <c r="B227" s="151" t="s">
        <v>177</v>
      </c>
      <c r="C227" s="166"/>
      <c r="D227" s="166"/>
      <c r="E227" s="11">
        <f t="shared" si="69"/>
        <v>0</v>
      </c>
      <c r="F227" s="11">
        <f t="shared" ref="F227:P227" si="83">+F199+E227</f>
        <v>0</v>
      </c>
      <c r="G227" s="11">
        <f t="shared" si="83"/>
        <v>0</v>
      </c>
      <c r="H227" s="11">
        <f t="shared" si="83"/>
        <v>0</v>
      </c>
      <c r="I227" s="11">
        <f t="shared" si="83"/>
        <v>0</v>
      </c>
      <c r="J227" s="11">
        <f t="shared" si="83"/>
        <v>0</v>
      </c>
      <c r="K227" s="11">
        <f t="shared" si="83"/>
        <v>0</v>
      </c>
      <c r="L227" s="11">
        <f t="shared" si="83"/>
        <v>0</v>
      </c>
      <c r="M227" s="11">
        <f t="shared" si="83"/>
        <v>0</v>
      </c>
      <c r="N227" s="11">
        <f t="shared" si="83"/>
        <v>0</v>
      </c>
      <c r="O227" s="11">
        <f t="shared" si="83"/>
        <v>0</v>
      </c>
      <c r="P227" s="11">
        <f t="shared" si="83"/>
        <v>0</v>
      </c>
      <c r="Q227" s="100"/>
      <c r="R227" s="100"/>
      <c r="S227" s="100"/>
    </row>
    <row r="228" spans="1:19" s="11" customFormat="1" hidden="1" x14ac:dyDescent="0.25">
      <c r="A228" s="115"/>
      <c r="B228" s="151" t="s">
        <v>178</v>
      </c>
      <c r="C228" s="166"/>
      <c r="D228" s="166"/>
      <c r="E228" s="11">
        <f t="shared" si="69"/>
        <v>0</v>
      </c>
      <c r="F228" s="11">
        <f t="shared" ref="F228:P228" si="84">+F200+E228</f>
        <v>0</v>
      </c>
      <c r="G228" s="11">
        <f t="shared" si="84"/>
        <v>0</v>
      </c>
      <c r="H228" s="11">
        <f t="shared" si="84"/>
        <v>0</v>
      </c>
      <c r="I228" s="11">
        <f t="shared" si="84"/>
        <v>0</v>
      </c>
      <c r="J228" s="11">
        <f t="shared" si="84"/>
        <v>0</v>
      </c>
      <c r="K228" s="11">
        <f t="shared" si="84"/>
        <v>0</v>
      </c>
      <c r="L228" s="11">
        <f t="shared" si="84"/>
        <v>0</v>
      </c>
      <c r="M228" s="11">
        <f t="shared" si="84"/>
        <v>0</v>
      </c>
      <c r="N228" s="11">
        <f t="shared" si="84"/>
        <v>0</v>
      </c>
      <c r="O228" s="11">
        <f t="shared" si="84"/>
        <v>0</v>
      </c>
      <c r="P228" s="11">
        <f t="shared" si="84"/>
        <v>0</v>
      </c>
      <c r="Q228" s="100"/>
      <c r="R228" s="100"/>
      <c r="S228" s="100"/>
    </row>
    <row r="229" spans="1:19" s="11" customFormat="1" hidden="1" x14ac:dyDescent="0.25">
      <c r="A229" s="115"/>
      <c r="B229" s="151" t="s">
        <v>179</v>
      </c>
      <c r="C229" s="166"/>
      <c r="D229" s="166"/>
      <c r="E229" s="11">
        <f t="shared" si="69"/>
        <v>0</v>
      </c>
      <c r="F229" s="11">
        <f t="shared" ref="F229:P229" si="85">+F201+E229</f>
        <v>0</v>
      </c>
      <c r="G229" s="11">
        <f t="shared" si="85"/>
        <v>0</v>
      </c>
      <c r="H229" s="11">
        <f t="shared" si="85"/>
        <v>0</v>
      </c>
      <c r="I229" s="11">
        <f t="shared" si="85"/>
        <v>0</v>
      </c>
      <c r="J229" s="11">
        <f t="shared" si="85"/>
        <v>0</v>
      </c>
      <c r="K229" s="11">
        <f t="shared" si="85"/>
        <v>0</v>
      </c>
      <c r="L229" s="11">
        <f t="shared" si="85"/>
        <v>0</v>
      </c>
      <c r="M229" s="11">
        <f t="shared" si="85"/>
        <v>0</v>
      </c>
      <c r="N229" s="11">
        <f t="shared" si="85"/>
        <v>0</v>
      </c>
      <c r="O229" s="11">
        <f t="shared" si="85"/>
        <v>0</v>
      </c>
      <c r="P229" s="11">
        <f t="shared" si="85"/>
        <v>0</v>
      </c>
      <c r="Q229" s="100"/>
      <c r="R229" s="100"/>
      <c r="S229" s="100"/>
    </row>
    <row r="230" spans="1:19" s="11" customFormat="1" hidden="1" x14ac:dyDescent="0.25">
      <c r="A230" s="115"/>
      <c r="B230" s="151" t="s">
        <v>180</v>
      </c>
      <c r="C230" s="166"/>
      <c r="D230" s="166"/>
      <c r="E230" s="11">
        <f t="shared" si="69"/>
        <v>0</v>
      </c>
      <c r="F230" s="11">
        <f t="shared" ref="F230:P230" si="86">+F202+E230</f>
        <v>0</v>
      </c>
      <c r="G230" s="11">
        <f t="shared" si="86"/>
        <v>0</v>
      </c>
      <c r="H230" s="11">
        <f t="shared" si="86"/>
        <v>0</v>
      </c>
      <c r="I230" s="11">
        <f t="shared" si="86"/>
        <v>0</v>
      </c>
      <c r="J230" s="11">
        <f t="shared" si="86"/>
        <v>0</v>
      </c>
      <c r="K230" s="11">
        <f t="shared" si="86"/>
        <v>0</v>
      </c>
      <c r="L230" s="11">
        <f t="shared" si="86"/>
        <v>0</v>
      </c>
      <c r="M230" s="11">
        <f t="shared" si="86"/>
        <v>0</v>
      </c>
      <c r="N230" s="11">
        <f t="shared" si="86"/>
        <v>0</v>
      </c>
      <c r="O230" s="11">
        <f t="shared" si="86"/>
        <v>0</v>
      </c>
      <c r="P230" s="11">
        <f t="shared" si="86"/>
        <v>0</v>
      </c>
      <c r="Q230" s="100"/>
      <c r="R230" s="100"/>
      <c r="S230" s="100"/>
    </row>
    <row r="231" spans="1:19" s="11" customFormat="1" hidden="1" x14ac:dyDescent="0.25">
      <c r="A231" s="115"/>
      <c r="B231" s="151" t="s">
        <v>181</v>
      </c>
      <c r="C231" s="166"/>
      <c r="D231" s="166"/>
      <c r="E231" s="11">
        <f t="shared" si="69"/>
        <v>0</v>
      </c>
      <c r="F231" s="11">
        <f t="shared" ref="F231:P231" si="87">+F203+E231</f>
        <v>0</v>
      </c>
      <c r="G231" s="11">
        <f t="shared" si="87"/>
        <v>0</v>
      </c>
      <c r="H231" s="11">
        <f t="shared" si="87"/>
        <v>0</v>
      </c>
      <c r="I231" s="11">
        <f t="shared" si="87"/>
        <v>0</v>
      </c>
      <c r="J231" s="11">
        <f t="shared" si="87"/>
        <v>0</v>
      </c>
      <c r="K231" s="11">
        <f t="shared" si="87"/>
        <v>0</v>
      </c>
      <c r="L231" s="11">
        <f t="shared" si="87"/>
        <v>0</v>
      </c>
      <c r="M231" s="11">
        <f t="shared" si="87"/>
        <v>0</v>
      </c>
      <c r="N231" s="11">
        <f t="shared" si="87"/>
        <v>0</v>
      </c>
      <c r="O231" s="11">
        <f t="shared" si="87"/>
        <v>0</v>
      </c>
      <c r="P231" s="11">
        <f t="shared" si="87"/>
        <v>0</v>
      </c>
      <c r="Q231" s="100"/>
      <c r="R231" s="100"/>
      <c r="S231" s="100"/>
    </row>
    <row r="232" spans="1:19" s="11" customFormat="1" hidden="1" x14ac:dyDescent="0.25">
      <c r="A232" s="115"/>
      <c r="B232" s="151" t="s">
        <v>182</v>
      </c>
      <c r="C232" s="166"/>
      <c r="D232" s="166"/>
      <c r="E232" s="11">
        <f t="shared" si="69"/>
        <v>0</v>
      </c>
      <c r="F232" s="11">
        <f t="shared" ref="F232:P232" si="88">+F204+E232</f>
        <v>0</v>
      </c>
      <c r="G232" s="11">
        <f t="shared" si="88"/>
        <v>0</v>
      </c>
      <c r="H232" s="11">
        <f t="shared" si="88"/>
        <v>0</v>
      </c>
      <c r="I232" s="11">
        <f t="shared" si="88"/>
        <v>0</v>
      </c>
      <c r="J232" s="11">
        <f t="shared" si="88"/>
        <v>0</v>
      </c>
      <c r="K232" s="11">
        <f t="shared" si="88"/>
        <v>0</v>
      </c>
      <c r="L232" s="11">
        <f t="shared" si="88"/>
        <v>0</v>
      </c>
      <c r="M232" s="11">
        <f t="shared" si="88"/>
        <v>0</v>
      </c>
      <c r="N232" s="11">
        <f t="shared" si="88"/>
        <v>0</v>
      </c>
      <c r="O232" s="11">
        <f t="shared" si="88"/>
        <v>0</v>
      </c>
      <c r="P232" s="11">
        <f t="shared" si="88"/>
        <v>0</v>
      </c>
      <c r="Q232" s="100"/>
      <c r="R232" s="100"/>
      <c r="S232" s="100"/>
    </row>
    <row r="233" spans="1:19" s="11" customFormat="1" hidden="1" x14ac:dyDescent="0.25">
      <c r="A233" s="115"/>
      <c r="B233" s="151" t="s">
        <v>183</v>
      </c>
      <c r="C233" s="166"/>
      <c r="D233" s="166"/>
      <c r="E233" s="11">
        <f t="shared" si="69"/>
        <v>0</v>
      </c>
      <c r="F233" s="11">
        <f t="shared" ref="F233:P233" si="89">+F205+E233</f>
        <v>0</v>
      </c>
      <c r="G233" s="11">
        <f t="shared" si="89"/>
        <v>0</v>
      </c>
      <c r="H233" s="11">
        <f t="shared" si="89"/>
        <v>0</v>
      </c>
      <c r="I233" s="11">
        <f t="shared" si="89"/>
        <v>0</v>
      </c>
      <c r="J233" s="11">
        <f t="shared" si="89"/>
        <v>0</v>
      </c>
      <c r="K233" s="11">
        <f t="shared" si="89"/>
        <v>0</v>
      </c>
      <c r="L233" s="11">
        <f t="shared" si="89"/>
        <v>0</v>
      </c>
      <c r="M233" s="11">
        <f t="shared" si="89"/>
        <v>0</v>
      </c>
      <c r="N233" s="11">
        <f t="shared" si="89"/>
        <v>0</v>
      </c>
      <c r="O233" s="11">
        <f t="shared" si="89"/>
        <v>0</v>
      </c>
      <c r="P233" s="11">
        <f t="shared" si="89"/>
        <v>0</v>
      </c>
      <c r="Q233" s="100"/>
      <c r="R233" s="100"/>
      <c r="S233" s="100"/>
    </row>
    <row r="234" spans="1:19" s="11" customFormat="1" hidden="1" x14ac:dyDescent="0.25">
      <c r="A234" s="115"/>
      <c r="B234" s="151" t="s">
        <v>184</v>
      </c>
      <c r="C234" s="166"/>
      <c r="D234" s="166"/>
      <c r="E234" s="11">
        <f t="shared" si="69"/>
        <v>0</v>
      </c>
      <c r="F234" s="11">
        <f t="shared" ref="F234:P234" si="90">+F206+E234</f>
        <v>0</v>
      </c>
      <c r="G234" s="11">
        <f t="shared" si="90"/>
        <v>0</v>
      </c>
      <c r="H234" s="11">
        <f t="shared" si="90"/>
        <v>0</v>
      </c>
      <c r="I234" s="11">
        <f t="shared" si="90"/>
        <v>0</v>
      </c>
      <c r="J234" s="11">
        <f t="shared" si="90"/>
        <v>0</v>
      </c>
      <c r="K234" s="11">
        <f t="shared" si="90"/>
        <v>0</v>
      </c>
      <c r="L234" s="11">
        <f t="shared" si="90"/>
        <v>0</v>
      </c>
      <c r="M234" s="11">
        <f t="shared" si="90"/>
        <v>0</v>
      </c>
      <c r="N234" s="11">
        <f t="shared" si="90"/>
        <v>0</v>
      </c>
      <c r="O234" s="11">
        <f t="shared" si="90"/>
        <v>0</v>
      </c>
      <c r="P234" s="11">
        <f t="shared" si="90"/>
        <v>0</v>
      </c>
      <c r="Q234" s="100"/>
      <c r="R234" s="100"/>
      <c r="S234" s="100"/>
    </row>
    <row r="235" spans="1:19" s="11" customFormat="1" hidden="1" x14ac:dyDescent="0.25">
      <c r="A235" s="115"/>
      <c r="B235" s="151" t="s">
        <v>185</v>
      </c>
      <c r="C235" s="166"/>
      <c r="D235" s="166"/>
      <c r="E235" s="11">
        <f t="shared" si="69"/>
        <v>0</v>
      </c>
      <c r="F235" s="11">
        <f t="shared" ref="F235:P235" si="91">+F207+E235</f>
        <v>0</v>
      </c>
      <c r="G235" s="11">
        <f t="shared" si="91"/>
        <v>0</v>
      </c>
      <c r="H235" s="11">
        <f t="shared" si="91"/>
        <v>0</v>
      </c>
      <c r="I235" s="11">
        <f t="shared" si="91"/>
        <v>0</v>
      </c>
      <c r="J235" s="11">
        <f t="shared" si="91"/>
        <v>0</v>
      </c>
      <c r="K235" s="11">
        <f t="shared" si="91"/>
        <v>0</v>
      </c>
      <c r="L235" s="11">
        <f t="shared" si="91"/>
        <v>0</v>
      </c>
      <c r="M235" s="11">
        <f t="shared" si="91"/>
        <v>0</v>
      </c>
      <c r="N235" s="11">
        <f t="shared" si="91"/>
        <v>0</v>
      </c>
      <c r="O235" s="11">
        <f t="shared" si="91"/>
        <v>0</v>
      </c>
      <c r="P235" s="11">
        <f t="shared" si="91"/>
        <v>0</v>
      </c>
      <c r="Q235" s="100"/>
      <c r="R235" s="100"/>
      <c r="S235" s="100"/>
    </row>
    <row r="236" spans="1:19" s="11" customFormat="1" hidden="1" x14ac:dyDescent="0.25">
      <c r="A236" s="115"/>
      <c r="B236" s="151" t="s">
        <v>186</v>
      </c>
      <c r="C236" s="166"/>
      <c r="D236" s="166"/>
      <c r="E236" s="11">
        <f t="shared" si="69"/>
        <v>0</v>
      </c>
      <c r="F236" s="11">
        <f t="shared" ref="F236:P236" si="92">+F208+E236</f>
        <v>0</v>
      </c>
      <c r="G236" s="11">
        <f t="shared" si="92"/>
        <v>0</v>
      </c>
      <c r="H236" s="11">
        <f t="shared" si="92"/>
        <v>0</v>
      </c>
      <c r="I236" s="11">
        <f t="shared" si="92"/>
        <v>0</v>
      </c>
      <c r="J236" s="11">
        <f t="shared" si="92"/>
        <v>0</v>
      </c>
      <c r="K236" s="11">
        <f t="shared" si="92"/>
        <v>0</v>
      </c>
      <c r="L236" s="11">
        <f t="shared" si="92"/>
        <v>0</v>
      </c>
      <c r="M236" s="11">
        <f t="shared" si="92"/>
        <v>0</v>
      </c>
      <c r="N236" s="11">
        <f t="shared" si="92"/>
        <v>0</v>
      </c>
      <c r="O236" s="11">
        <f t="shared" si="92"/>
        <v>0</v>
      </c>
      <c r="P236" s="11">
        <f t="shared" si="92"/>
        <v>0</v>
      </c>
      <c r="Q236" s="100"/>
      <c r="R236" s="100"/>
      <c r="S236" s="100"/>
    </row>
    <row r="237" spans="1:19" s="11" customFormat="1" hidden="1" x14ac:dyDescent="0.25">
      <c r="A237" s="115"/>
      <c r="B237" s="151"/>
      <c r="C237" s="166"/>
      <c r="D237" s="166"/>
      <c r="Q237" s="100"/>
      <c r="R237" s="100"/>
      <c r="S237" s="100"/>
    </row>
    <row r="238" spans="1:19" ht="15.6" hidden="1" x14ac:dyDescent="0.3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5">
      <c r="A239" s="115"/>
      <c r="B239" s="11" t="str">
        <f t="shared" ref="B239:B248" si="93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94">ROUND(IF(+F212&gt;78000,+F184*0.02,+F184*0.09),0)</f>
        <v>0</v>
      </c>
      <c r="G239" s="11">
        <f t="shared" si="94"/>
        <v>0</v>
      </c>
      <c r="H239" s="11">
        <f t="shared" si="94"/>
        <v>0</v>
      </c>
      <c r="I239" s="11">
        <f t="shared" si="94"/>
        <v>0</v>
      </c>
      <c r="J239" s="11">
        <f t="shared" si="94"/>
        <v>0</v>
      </c>
      <c r="K239" s="11">
        <f t="shared" si="94"/>
        <v>0</v>
      </c>
      <c r="L239" s="11">
        <f t="shared" si="94"/>
        <v>0</v>
      </c>
      <c r="M239" s="11">
        <f t="shared" si="94"/>
        <v>0</v>
      </c>
      <c r="N239" s="11">
        <f t="shared" si="94"/>
        <v>0</v>
      </c>
      <c r="O239" s="11">
        <f t="shared" si="94"/>
        <v>0</v>
      </c>
      <c r="P239" s="11">
        <f t="shared" si="94"/>
        <v>0</v>
      </c>
      <c r="Q239" s="100">
        <f>SUM(E239:P239)</f>
        <v>0</v>
      </c>
      <c r="R239" s="100">
        <f t="shared" ref="R239:R262" si="95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5">
      <c r="A240" s="115"/>
      <c r="B240" s="11" t="str">
        <f t="shared" si="93"/>
        <v>Employee 2</v>
      </c>
      <c r="C240" s="166">
        <f t="shared" ref="C240:D248" si="96">IF(+C185&gt;65000,+(+(C185-65000)*0.02)+(65000*0.09),+C185*0.09)</f>
        <v>0</v>
      </c>
      <c r="D240" s="166">
        <f t="shared" si="96"/>
        <v>0</v>
      </c>
      <c r="E240" s="11">
        <f t="shared" ref="E240:P263" si="97">ROUND(IF(+E213&gt;78000,+E185*0.02,+E185*0.09),0)</f>
        <v>0</v>
      </c>
      <c r="F240" s="11">
        <f t="shared" si="97"/>
        <v>0</v>
      </c>
      <c r="G240" s="11">
        <f t="shared" si="97"/>
        <v>0</v>
      </c>
      <c r="H240" s="11">
        <f t="shared" si="97"/>
        <v>0</v>
      </c>
      <c r="I240" s="11">
        <f t="shared" si="97"/>
        <v>0</v>
      </c>
      <c r="J240" s="11">
        <f t="shared" si="97"/>
        <v>0</v>
      </c>
      <c r="K240" s="11">
        <f t="shared" si="97"/>
        <v>0</v>
      </c>
      <c r="L240" s="11">
        <f t="shared" si="97"/>
        <v>0</v>
      </c>
      <c r="M240" s="11">
        <f t="shared" si="97"/>
        <v>0</v>
      </c>
      <c r="N240" s="11">
        <f t="shared" si="97"/>
        <v>0</v>
      </c>
      <c r="O240" s="11">
        <f t="shared" si="97"/>
        <v>0</v>
      </c>
      <c r="P240" s="11">
        <f t="shared" si="97"/>
        <v>0</v>
      </c>
      <c r="Q240" s="100">
        <f>SUM(E240:P240)</f>
        <v>0</v>
      </c>
      <c r="R240" s="100">
        <f t="shared" si="95"/>
        <v>0</v>
      </c>
      <c r="S240" s="100">
        <f t="shared" ref="S240:S263" si="98">ROUND(IF(+S185&gt;81000,+(+(S185-81000)*0.02)+(81000*0.09),+S185*0.09),0)</f>
        <v>0</v>
      </c>
    </row>
    <row r="241" spans="1:19" s="11" customFormat="1" hidden="1" x14ac:dyDescent="0.25">
      <c r="A241" s="115"/>
      <c r="B241" s="11" t="str">
        <f t="shared" si="93"/>
        <v>Employee 3</v>
      </c>
      <c r="C241" s="166">
        <f t="shared" si="96"/>
        <v>0</v>
      </c>
      <c r="D241" s="166">
        <f t="shared" si="96"/>
        <v>0</v>
      </c>
      <c r="E241" s="11">
        <f t="shared" si="97"/>
        <v>0</v>
      </c>
      <c r="F241" s="11">
        <f t="shared" si="97"/>
        <v>0</v>
      </c>
      <c r="G241" s="11">
        <f t="shared" si="97"/>
        <v>0</v>
      </c>
      <c r="H241" s="11">
        <f t="shared" si="97"/>
        <v>0</v>
      </c>
      <c r="I241" s="11">
        <f t="shared" si="97"/>
        <v>0</v>
      </c>
      <c r="J241" s="11">
        <f t="shared" si="97"/>
        <v>0</v>
      </c>
      <c r="K241" s="11">
        <f t="shared" si="97"/>
        <v>0</v>
      </c>
      <c r="L241" s="11">
        <f t="shared" si="97"/>
        <v>0</v>
      </c>
      <c r="M241" s="11">
        <f t="shared" si="97"/>
        <v>0</v>
      </c>
      <c r="N241" s="11">
        <f t="shared" si="97"/>
        <v>0</v>
      </c>
      <c r="O241" s="11">
        <f t="shared" si="97"/>
        <v>0</v>
      </c>
      <c r="P241" s="11">
        <f t="shared" si="97"/>
        <v>0</v>
      </c>
      <c r="Q241" s="100">
        <f>SUM(E241:P241)</f>
        <v>0</v>
      </c>
      <c r="R241" s="100">
        <f t="shared" si="95"/>
        <v>0</v>
      </c>
      <c r="S241" s="100">
        <f t="shared" si="98"/>
        <v>0</v>
      </c>
    </row>
    <row r="242" spans="1:19" s="11" customFormat="1" hidden="1" x14ac:dyDescent="0.25">
      <c r="A242" s="115"/>
      <c r="B242" s="11" t="str">
        <f t="shared" si="93"/>
        <v>Employee 4</v>
      </c>
      <c r="C242" s="166">
        <f t="shared" si="96"/>
        <v>0</v>
      </c>
      <c r="D242" s="166">
        <f t="shared" si="96"/>
        <v>0</v>
      </c>
      <c r="E242" s="11">
        <f t="shared" si="97"/>
        <v>0</v>
      </c>
      <c r="F242" s="11">
        <f t="shared" si="97"/>
        <v>0</v>
      </c>
      <c r="G242" s="11">
        <f t="shared" si="97"/>
        <v>0</v>
      </c>
      <c r="H242" s="11">
        <f t="shared" si="97"/>
        <v>0</v>
      </c>
      <c r="I242" s="11">
        <f t="shared" si="97"/>
        <v>0</v>
      </c>
      <c r="J242" s="11">
        <f t="shared" si="97"/>
        <v>0</v>
      </c>
      <c r="K242" s="11">
        <f t="shared" si="97"/>
        <v>0</v>
      </c>
      <c r="L242" s="11">
        <f t="shared" si="97"/>
        <v>0</v>
      </c>
      <c r="M242" s="11">
        <f t="shared" si="97"/>
        <v>0</v>
      </c>
      <c r="N242" s="11">
        <f t="shared" si="97"/>
        <v>0</v>
      </c>
      <c r="O242" s="11">
        <f t="shared" si="97"/>
        <v>0</v>
      </c>
      <c r="P242" s="11">
        <f t="shared" si="97"/>
        <v>0</v>
      </c>
      <c r="Q242" s="100">
        <f t="shared" ref="Q242:Q247" si="99">SUM(E242:P242)</f>
        <v>0</v>
      </c>
      <c r="R242" s="100">
        <f t="shared" si="95"/>
        <v>0</v>
      </c>
      <c r="S242" s="100">
        <f t="shared" si="98"/>
        <v>0</v>
      </c>
    </row>
    <row r="243" spans="1:19" s="11" customFormat="1" hidden="1" x14ac:dyDescent="0.25">
      <c r="A243" s="115"/>
      <c r="B243" s="11" t="str">
        <f t="shared" si="93"/>
        <v>Employee 5</v>
      </c>
      <c r="C243" s="166">
        <f t="shared" si="96"/>
        <v>0</v>
      </c>
      <c r="D243" s="166">
        <f t="shared" si="96"/>
        <v>0</v>
      </c>
      <c r="E243" s="11">
        <f t="shared" si="97"/>
        <v>0</v>
      </c>
      <c r="F243" s="11">
        <f t="shared" si="97"/>
        <v>0</v>
      </c>
      <c r="G243" s="11">
        <f t="shared" si="97"/>
        <v>0</v>
      </c>
      <c r="H243" s="11">
        <f t="shared" si="97"/>
        <v>0</v>
      </c>
      <c r="I243" s="11">
        <f t="shared" si="97"/>
        <v>0</v>
      </c>
      <c r="J243" s="11">
        <f t="shared" si="97"/>
        <v>0</v>
      </c>
      <c r="K243" s="11">
        <f t="shared" si="97"/>
        <v>0</v>
      </c>
      <c r="L243" s="11">
        <f t="shared" si="97"/>
        <v>0</v>
      </c>
      <c r="M243" s="11">
        <f t="shared" si="97"/>
        <v>0</v>
      </c>
      <c r="N243" s="11">
        <f t="shared" si="97"/>
        <v>0</v>
      </c>
      <c r="O243" s="11">
        <f t="shared" si="97"/>
        <v>0</v>
      </c>
      <c r="P243" s="11">
        <f t="shared" si="97"/>
        <v>0</v>
      </c>
      <c r="Q243" s="100">
        <f t="shared" si="99"/>
        <v>0</v>
      </c>
      <c r="R243" s="100">
        <f t="shared" si="95"/>
        <v>0</v>
      </c>
      <c r="S243" s="100">
        <f t="shared" si="98"/>
        <v>0</v>
      </c>
    </row>
    <row r="244" spans="1:19" s="11" customFormat="1" hidden="1" x14ac:dyDescent="0.25">
      <c r="A244" s="115"/>
      <c r="B244" s="11" t="str">
        <f t="shared" si="93"/>
        <v>Employee 6</v>
      </c>
      <c r="C244" s="166">
        <f t="shared" si="96"/>
        <v>0</v>
      </c>
      <c r="D244" s="166">
        <f t="shared" si="96"/>
        <v>0</v>
      </c>
      <c r="E244" s="11">
        <f t="shared" si="97"/>
        <v>0</v>
      </c>
      <c r="F244" s="11">
        <f t="shared" si="97"/>
        <v>0</v>
      </c>
      <c r="G244" s="11">
        <f t="shared" si="97"/>
        <v>0</v>
      </c>
      <c r="H244" s="11">
        <f t="shared" si="97"/>
        <v>0</v>
      </c>
      <c r="I244" s="11">
        <f t="shared" si="97"/>
        <v>0</v>
      </c>
      <c r="J244" s="11">
        <f t="shared" si="97"/>
        <v>0</v>
      </c>
      <c r="K244" s="11">
        <f t="shared" si="97"/>
        <v>0</v>
      </c>
      <c r="L244" s="11">
        <f t="shared" si="97"/>
        <v>0</v>
      </c>
      <c r="M244" s="11">
        <f t="shared" si="97"/>
        <v>0</v>
      </c>
      <c r="N244" s="11">
        <f t="shared" si="97"/>
        <v>0</v>
      </c>
      <c r="O244" s="11">
        <f t="shared" si="97"/>
        <v>0</v>
      </c>
      <c r="P244" s="11">
        <f t="shared" si="97"/>
        <v>0</v>
      </c>
      <c r="Q244" s="100">
        <f t="shared" si="99"/>
        <v>0</v>
      </c>
      <c r="R244" s="100">
        <f t="shared" si="95"/>
        <v>0</v>
      </c>
      <c r="S244" s="100">
        <f t="shared" si="98"/>
        <v>0</v>
      </c>
    </row>
    <row r="245" spans="1:19" s="11" customFormat="1" hidden="1" x14ac:dyDescent="0.25">
      <c r="A245" s="115"/>
      <c r="B245" s="11" t="str">
        <f t="shared" si="93"/>
        <v>Employee 7</v>
      </c>
      <c r="C245" s="166">
        <f t="shared" si="96"/>
        <v>0</v>
      </c>
      <c r="D245" s="166">
        <f t="shared" si="96"/>
        <v>0</v>
      </c>
      <c r="E245" s="11">
        <f t="shared" si="97"/>
        <v>0</v>
      </c>
      <c r="F245" s="11">
        <f t="shared" si="97"/>
        <v>0</v>
      </c>
      <c r="G245" s="11">
        <f t="shared" si="97"/>
        <v>0</v>
      </c>
      <c r="H245" s="11">
        <f t="shared" si="97"/>
        <v>0</v>
      </c>
      <c r="I245" s="11">
        <f t="shared" si="97"/>
        <v>0</v>
      </c>
      <c r="J245" s="11">
        <f t="shared" si="97"/>
        <v>0</v>
      </c>
      <c r="K245" s="11">
        <f t="shared" si="97"/>
        <v>0</v>
      </c>
      <c r="L245" s="11">
        <f t="shared" si="97"/>
        <v>0</v>
      </c>
      <c r="M245" s="11">
        <f t="shared" si="97"/>
        <v>0</v>
      </c>
      <c r="N245" s="11">
        <f t="shared" si="97"/>
        <v>0</v>
      </c>
      <c r="O245" s="11">
        <f t="shared" si="97"/>
        <v>0</v>
      </c>
      <c r="P245" s="11">
        <f t="shared" si="97"/>
        <v>0</v>
      </c>
      <c r="Q245" s="100">
        <f t="shared" si="99"/>
        <v>0</v>
      </c>
      <c r="R245" s="100">
        <f t="shared" si="95"/>
        <v>0</v>
      </c>
      <c r="S245" s="100">
        <f t="shared" si="98"/>
        <v>0</v>
      </c>
    </row>
    <row r="246" spans="1:19" s="11" customFormat="1" hidden="1" x14ac:dyDescent="0.25">
      <c r="A246" s="115"/>
      <c r="B246" s="11" t="str">
        <f t="shared" si="93"/>
        <v>Employee 8</v>
      </c>
      <c r="C246" s="166">
        <f t="shared" si="96"/>
        <v>0</v>
      </c>
      <c r="D246" s="166">
        <f t="shared" si="96"/>
        <v>0</v>
      </c>
      <c r="E246" s="11">
        <f t="shared" si="97"/>
        <v>0</v>
      </c>
      <c r="F246" s="11">
        <f t="shared" si="97"/>
        <v>0</v>
      </c>
      <c r="G246" s="11">
        <f t="shared" si="97"/>
        <v>0</v>
      </c>
      <c r="H246" s="11">
        <f t="shared" si="97"/>
        <v>0</v>
      </c>
      <c r="I246" s="11">
        <f t="shared" si="97"/>
        <v>0</v>
      </c>
      <c r="J246" s="11">
        <f t="shared" si="97"/>
        <v>0</v>
      </c>
      <c r="K246" s="11">
        <f t="shared" si="97"/>
        <v>0</v>
      </c>
      <c r="L246" s="11">
        <f t="shared" si="97"/>
        <v>0</v>
      </c>
      <c r="M246" s="11">
        <f t="shared" si="97"/>
        <v>0</v>
      </c>
      <c r="N246" s="11">
        <f t="shared" si="97"/>
        <v>0</v>
      </c>
      <c r="O246" s="11">
        <f t="shared" si="97"/>
        <v>0</v>
      </c>
      <c r="P246" s="11">
        <f t="shared" si="97"/>
        <v>0</v>
      </c>
      <c r="Q246" s="100">
        <f t="shared" si="99"/>
        <v>0</v>
      </c>
      <c r="R246" s="100">
        <f t="shared" si="95"/>
        <v>0</v>
      </c>
      <c r="S246" s="100">
        <f t="shared" si="98"/>
        <v>0</v>
      </c>
    </row>
    <row r="247" spans="1:19" s="11" customFormat="1" hidden="1" x14ac:dyDescent="0.25">
      <c r="A247" s="115"/>
      <c r="B247" s="11" t="str">
        <f t="shared" si="93"/>
        <v>Employee 9</v>
      </c>
      <c r="C247" s="166">
        <f t="shared" si="96"/>
        <v>0</v>
      </c>
      <c r="D247" s="166">
        <f t="shared" si="96"/>
        <v>0</v>
      </c>
      <c r="E247" s="11">
        <f t="shared" si="97"/>
        <v>0</v>
      </c>
      <c r="F247" s="11">
        <f t="shared" si="97"/>
        <v>0</v>
      </c>
      <c r="G247" s="11">
        <f t="shared" si="97"/>
        <v>0</v>
      </c>
      <c r="H247" s="11">
        <f t="shared" si="97"/>
        <v>0</v>
      </c>
      <c r="I247" s="11">
        <f t="shared" si="97"/>
        <v>0</v>
      </c>
      <c r="J247" s="11">
        <f t="shared" si="97"/>
        <v>0</v>
      </c>
      <c r="K247" s="11">
        <f t="shared" si="97"/>
        <v>0</v>
      </c>
      <c r="L247" s="11">
        <f t="shared" si="97"/>
        <v>0</v>
      </c>
      <c r="M247" s="11">
        <f t="shared" si="97"/>
        <v>0</v>
      </c>
      <c r="N247" s="11">
        <f t="shared" si="97"/>
        <v>0</v>
      </c>
      <c r="O247" s="11">
        <f t="shared" si="97"/>
        <v>0</v>
      </c>
      <c r="P247" s="11">
        <f t="shared" si="97"/>
        <v>0</v>
      </c>
      <c r="Q247" s="100">
        <f t="shared" si="99"/>
        <v>0</v>
      </c>
      <c r="R247" s="100">
        <f t="shared" si="95"/>
        <v>0</v>
      </c>
      <c r="S247" s="100">
        <f t="shared" si="98"/>
        <v>0</v>
      </c>
    </row>
    <row r="248" spans="1:19" s="11" customFormat="1" hidden="1" x14ac:dyDescent="0.25">
      <c r="A248" s="115"/>
      <c r="B248" s="11" t="str">
        <f t="shared" si="93"/>
        <v>Employee 10</v>
      </c>
      <c r="C248" s="166">
        <f t="shared" si="96"/>
        <v>0</v>
      </c>
      <c r="D248" s="166">
        <f t="shared" si="96"/>
        <v>0</v>
      </c>
      <c r="E248" s="11">
        <f t="shared" si="97"/>
        <v>0</v>
      </c>
      <c r="F248" s="11">
        <f t="shared" si="97"/>
        <v>0</v>
      </c>
      <c r="G248" s="11">
        <f t="shared" si="97"/>
        <v>0</v>
      </c>
      <c r="H248" s="11">
        <f t="shared" si="97"/>
        <v>0</v>
      </c>
      <c r="I248" s="11">
        <f t="shared" si="97"/>
        <v>0</v>
      </c>
      <c r="J248" s="11">
        <f t="shared" si="97"/>
        <v>0</v>
      </c>
      <c r="K248" s="11">
        <f t="shared" si="97"/>
        <v>0</v>
      </c>
      <c r="L248" s="11">
        <f t="shared" si="97"/>
        <v>0</v>
      </c>
      <c r="M248" s="11">
        <f t="shared" si="97"/>
        <v>0</v>
      </c>
      <c r="N248" s="11">
        <f t="shared" si="97"/>
        <v>0</v>
      </c>
      <c r="O248" s="11">
        <f t="shared" si="97"/>
        <v>0</v>
      </c>
      <c r="P248" s="11">
        <f t="shared" si="97"/>
        <v>0</v>
      </c>
      <c r="Q248" s="100">
        <f>SUM(E248:P248)</f>
        <v>0</v>
      </c>
      <c r="R248" s="100">
        <f t="shared" si="95"/>
        <v>0</v>
      </c>
      <c r="S248" s="100">
        <f t="shared" si="98"/>
        <v>0</v>
      </c>
    </row>
    <row r="249" spans="1:19" s="11" customFormat="1" hidden="1" x14ac:dyDescent="0.25">
      <c r="A249" s="115"/>
      <c r="B249" s="151" t="s">
        <v>172</v>
      </c>
      <c r="C249" s="166">
        <f t="shared" ref="C249:D263" si="100">IF(+C194&gt;65000,+(+(C194-65000)*0.02)+(65000*0.09),+C194*0.09)</f>
        <v>0</v>
      </c>
      <c r="D249" s="166">
        <f t="shared" si="100"/>
        <v>0</v>
      </c>
      <c r="E249" s="11">
        <f t="shared" si="97"/>
        <v>0</v>
      </c>
      <c r="F249" s="11">
        <f t="shared" si="97"/>
        <v>0</v>
      </c>
      <c r="G249" s="11">
        <f t="shared" si="97"/>
        <v>0</v>
      </c>
      <c r="H249" s="11">
        <f t="shared" si="97"/>
        <v>0</v>
      </c>
      <c r="I249" s="11">
        <f t="shared" si="97"/>
        <v>0</v>
      </c>
      <c r="J249" s="11">
        <f t="shared" si="97"/>
        <v>0</v>
      </c>
      <c r="K249" s="11">
        <f t="shared" si="97"/>
        <v>0</v>
      </c>
      <c r="L249" s="11">
        <f t="shared" si="97"/>
        <v>0</v>
      </c>
      <c r="M249" s="11">
        <f t="shared" si="97"/>
        <v>0</v>
      </c>
      <c r="N249" s="11">
        <f t="shared" si="97"/>
        <v>0</v>
      </c>
      <c r="O249" s="11">
        <f t="shared" si="97"/>
        <v>0</v>
      </c>
      <c r="P249" s="11">
        <f t="shared" si="97"/>
        <v>0</v>
      </c>
      <c r="Q249" s="100">
        <f t="shared" ref="Q249:Q258" si="101">SUM(E249:P249)</f>
        <v>0</v>
      </c>
      <c r="R249" s="100">
        <f t="shared" si="95"/>
        <v>0</v>
      </c>
      <c r="S249" s="100">
        <f t="shared" si="98"/>
        <v>0</v>
      </c>
    </row>
    <row r="250" spans="1:19" s="11" customFormat="1" hidden="1" x14ac:dyDescent="0.25">
      <c r="A250" s="115"/>
      <c r="B250" s="151" t="s">
        <v>173</v>
      </c>
      <c r="C250" s="166">
        <f t="shared" si="100"/>
        <v>0</v>
      </c>
      <c r="D250" s="166">
        <f t="shared" si="100"/>
        <v>0</v>
      </c>
      <c r="E250" s="11">
        <f t="shared" si="97"/>
        <v>0</v>
      </c>
      <c r="F250" s="11">
        <f t="shared" si="97"/>
        <v>0</v>
      </c>
      <c r="G250" s="11">
        <f t="shared" si="97"/>
        <v>0</v>
      </c>
      <c r="H250" s="11">
        <f t="shared" si="97"/>
        <v>0</v>
      </c>
      <c r="I250" s="11">
        <f t="shared" si="97"/>
        <v>0</v>
      </c>
      <c r="J250" s="11">
        <f t="shared" si="97"/>
        <v>0</v>
      </c>
      <c r="K250" s="11">
        <f t="shared" si="97"/>
        <v>0</v>
      </c>
      <c r="L250" s="11">
        <f t="shared" si="97"/>
        <v>0</v>
      </c>
      <c r="M250" s="11">
        <f t="shared" si="97"/>
        <v>0</v>
      </c>
      <c r="N250" s="11">
        <f t="shared" si="97"/>
        <v>0</v>
      </c>
      <c r="O250" s="11">
        <f t="shared" si="97"/>
        <v>0</v>
      </c>
      <c r="P250" s="11">
        <f t="shared" si="97"/>
        <v>0</v>
      </c>
      <c r="Q250" s="100">
        <f t="shared" si="101"/>
        <v>0</v>
      </c>
      <c r="R250" s="100">
        <f t="shared" si="95"/>
        <v>0</v>
      </c>
      <c r="S250" s="100">
        <f t="shared" si="98"/>
        <v>0</v>
      </c>
    </row>
    <row r="251" spans="1:19" s="11" customFormat="1" hidden="1" x14ac:dyDescent="0.25">
      <c r="A251" s="115"/>
      <c r="B251" s="151" t="s">
        <v>174</v>
      </c>
      <c r="C251" s="166">
        <f t="shared" si="100"/>
        <v>0</v>
      </c>
      <c r="D251" s="166">
        <f t="shared" si="100"/>
        <v>0</v>
      </c>
      <c r="E251" s="11">
        <f t="shared" si="97"/>
        <v>0</v>
      </c>
      <c r="F251" s="11">
        <f t="shared" si="97"/>
        <v>0</v>
      </c>
      <c r="G251" s="11">
        <f t="shared" si="97"/>
        <v>0</v>
      </c>
      <c r="H251" s="11">
        <f t="shared" si="97"/>
        <v>0</v>
      </c>
      <c r="I251" s="11">
        <f t="shared" si="97"/>
        <v>0</v>
      </c>
      <c r="J251" s="11">
        <f t="shared" si="97"/>
        <v>0</v>
      </c>
      <c r="K251" s="11">
        <f t="shared" si="97"/>
        <v>0</v>
      </c>
      <c r="L251" s="11">
        <f t="shared" si="97"/>
        <v>0</v>
      </c>
      <c r="M251" s="11">
        <f t="shared" si="97"/>
        <v>0</v>
      </c>
      <c r="N251" s="11">
        <f t="shared" si="97"/>
        <v>0</v>
      </c>
      <c r="O251" s="11">
        <f t="shared" si="97"/>
        <v>0</v>
      </c>
      <c r="P251" s="11">
        <f t="shared" si="97"/>
        <v>0</v>
      </c>
      <c r="Q251" s="100">
        <f t="shared" si="101"/>
        <v>0</v>
      </c>
      <c r="R251" s="100">
        <f t="shared" si="95"/>
        <v>0</v>
      </c>
      <c r="S251" s="100">
        <f t="shared" si="98"/>
        <v>0</v>
      </c>
    </row>
    <row r="252" spans="1:19" s="11" customFormat="1" hidden="1" x14ac:dyDescent="0.25">
      <c r="A252" s="115"/>
      <c r="B252" s="151" t="s">
        <v>175</v>
      </c>
      <c r="C252" s="166">
        <f t="shared" si="100"/>
        <v>0</v>
      </c>
      <c r="D252" s="166">
        <f t="shared" si="100"/>
        <v>0</v>
      </c>
      <c r="E252" s="11">
        <f t="shared" si="97"/>
        <v>0</v>
      </c>
      <c r="F252" s="11">
        <f t="shared" si="97"/>
        <v>0</v>
      </c>
      <c r="G252" s="11">
        <f t="shared" si="97"/>
        <v>0</v>
      </c>
      <c r="H252" s="11">
        <f t="shared" si="97"/>
        <v>0</v>
      </c>
      <c r="I252" s="11">
        <f t="shared" si="97"/>
        <v>0</v>
      </c>
      <c r="J252" s="11">
        <f t="shared" si="97"/>
        <v>0</v>
      </c>
      <c r="K252" s="11">
        <f t="shared" si="97"/>
        <v>0</v>
      </c>
      <c r="L252" s="11">
        <f t="shared" si="97"/>
        <v>0</v>
      </c>
      <c r="M252" s="11">
        <f t="shared" si="97"/>
        <v>0</v>
      </c>
      <c r="N252" s="11">
        <f t="shared" si="97"/>
        <v>0</v>
      </c>
      <c r="O252" s="11">
        <f t="shared" si="97"/>
        <v>0</v>
      </c>
      <c r="P252" s="11">
        <f t="shared" si="97"/>
        <v>0</v>
      </c>
      <c r="Q252" s="100">
        <f t="shared" si="101"/>
        <v>0</v>
      </c>
      <c r="R252" s="100">
        <f t="shared" si="95"/>
        <v>0</v>
      </c>
      <c r="S252" s="100">
        <f t="shared" si="98"/>
        <v>0</v>
      </c>
    </row>
    <row r="253" spans="1:19" s="11" customFormat="1" hidden="1" x14ac:dyDescent="0.25">
      <c r="A253" s="115"/>
      <c r="B253" s="151" t="s">
        <v>176</v>
      </c>
      <c r="C253" s="166">
        <f t="shared" si="100"/>
        <v>0</v>
      </c>
      <c r="D253" s="166">
        <f t="shared" si="100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J253" s="11">
        <f t="shared" si="97"/>
        <v>0</v>
      </c>
      <c r="K253" s="11">
        <f t="shared" si="97"/>
        <v>0</v>
      </c>
      <c r="L253" s="11">
        <f t="shared" si="97"/>
        <v>0</v>
      </c>
      <c r="M253" s="11">
        <f t="shared" si="97"/>
        <v>0</v>
      </c>
      <c r="N253" s="11">
        <f t="shared" si="97"/>
        <v>0</v>
      </c>
      <c r="O253" s="11">
        <f t="shared" si="97"/>
        <v>0</v>
      </c>
      <c r="P253" s="11">
        <f t="shared" si="97"/>
        <v>0</v>
      </c>
      <c r="Q253" s="100">
        <f t="shared" si="101"/>
        <v>0</v>
      </c>
      <c r="R253" s="100">
        <f t="shared" si="95"/>
        <v>0</v>
      </c>
      <c r="S253" s="100">
        <f t="shared" si="98"/>
        <v>0</v>
      </c>
    </row>
    <row r="254" spans="1:19" s="11" customFormat="1" hidden="1" x14ac:dyDescent="0.25">
      <c r="A254" s="115"/>
      <c r="B254" s="151" t="s">
        <v>177</v>
      </c>
      <c r="C254" s="166">
        <f t="shared" si="100"/>
        <v>0</v>
      </c>
      <c r="D254" s="166">
        <f t="shared" si="100"/>
        <v>0</v>
      </c>
      <c r="E254" s="11">
        <f t="shared" si="97"/>
        <v>0</v>
      </c>
      <c r="F254" s="11">
        <f t="shared" si="97"/>
        <v>0</v>
      </c>
      <c r="G254" s="11">
        <f t="shared" si="97"/>
        <v>0</v>
      </c>
      <c r="H254" s="11">
        <f t="shared" si="97"/>
        <v>0</v>
      </c>
      <c r="I254" s="11">
        <f t="shared" si="97"/>
        <v>0</v>
      </c>
      <c r="J254" s="11">
        <f t="shared" si="97"/>
        <v>0</v>
      </c>
      <c r="K254" s="11">
        <f t="shared" si="97"/>
        <v>0</v>
      </c>
      <c r="L254" s="11">
        <f t="shared" si="97"/>
        <v>0</v>
      </c>
      <c r="M254" s="11">
        <f t="shared" si="97"/>
        <v>0</v>
      </c>
      <c r="N254" s="11">
        <f t="shared" si="97"/>
        <v>0</v>
      </c>
      <c r="O254" s="11">
        <f t="shared" si="97"/>
        <v>0</v>
      </c>
      <c r="P254" s="11">
        <f t="shared" si="97"/>
        <v>0</v>
      </c>
      <c r="Q254" s="100">
        <f t="shared" si="101"/>
        <v>0</v>
      </c>
      <c r="R254" s="100">
        <f t="shared" si="95"/>
        <v>0</v>
      </c>
      <c r="S254" s="100">
        <f t="shared" si="98"/>
        <v>0</v>
      </c>
    </row>
    <row r="255" spans="1:19" s="11" customFormat="1" hidden="1" x14ac:dyDescent="0.25">
      <c r="A255" s="115"/>
      <c r="B255" s="151" t="s">
        <v>178</v>
      </c>
      <c r="C255" s="166">
        <f t="shared" si="100"/>
        <v>0</v>
      </c>
      <c r="D255" s="166">
        <f t="shared" si="100"/>
        <v>0</v>
      </c>
      <c r="E255" s="11">
        <f t="shared" si="97"/>
        <v>0</v>
      </c>
      <c r="F255" s="11">
        <f t="shared" si="97"/>
        <v>0</v>
      </c>
      <c r="G255" s="11">
        <f t="shared" si="97"/>
        <v>0</v>
      </c>
      <c r="H255" s="11">
        <f t="shared" si="97"/>
        <v>0</v>
      </c>
      <c r="I255" s="11">
        <f t="shared" si="97"/>
        <v>0</v>
      </c>
      <c r="J255" s="11">
        <f t="shared" si="97"/>
        <v>0</v>
      </c>
      <c r="K255" s="11">
        <f t="shared" si="97"/>
        <v>0</v>
      </c>
      <c r="L255" s="11">
        <f t="shared" si="97"/>
        <v>0</v>
      </c>
      <c r="M255" s="11">
        <f t="shared" si="97"/>
        <v>0</v>
      </c>
      <c r="N255" s="11">
        <f t="shared" si="97"/>
        <v>0</v>
      </c>
      <c r="O255" s="11">
        <f t="shared" si="97"/>
        <v>0</v>
      </c>
      <c r="P255" s="11">
        <f t="shared" si="97"/>
        <v>0</v>
      </c>
      <c r="Q255" s="100">
        <f t="shared" si="101"/>
        <v>0</v>
      </c>
      <c r="R255" s="100">
        <f t="shared" si="95"/>
        <v>0</v>
      </c>
      <c r="S255" s="100">
        <f t="shared" si="98"/>
        <v>0</v>
      </c>
    </row>
    <row r="256" spans="1:19" s="11" customFormat="1" hidden="1" x14ac:dyDescent="0.25">
      <c r="A256" s="115"/>
      <c r="B256" s="151" t="s">
        <v>179</v>
      </c>
      <c r="C256" s="166">
        <f t="shared" si="100"/>
        <v>0</v>
      </c>
      <c r="D256" s="166">
        <f t="shared" si="100"/>
        <v>0</v>
      </c>
      <c r="E256" s="11">
        <f t="shared" si="97"/>
        <v>0</v>
      </c>
      <c r="F256" s="11">
        <f t="shared" si="97"/>
        <v>0</v>
      </c>
      <c r="G256" s="11">
        <f t="shared" si="97"/>
        <v>0</v>
      </c>
      <c r="H256" s="11">
        <f t="shared" si="97"/>
        <v>0</v>
      </c>
      <c r="I256" s="11">
        <f t="shared" si="97"/>
        <v>0</v>
      </c>
      <c r="J256" s="11">
        <f t="shared" si="97"/>
        <v>0</v>
      </c>
      <c r="K256" s="11">
        <f t="shared" si="97"/>
        <v>0</v>
      </c>
      <c r="L256" s="11">
        <f t="shared" si="97"/>
        <v>0</v>
      </c>
      <c r="M256" s="11">
        <f t="shared" si="97"/>
        <v>0</v>
      </c>
      <c r="N256" s="11">
        <f t="shared" si="97"/>
        <v>0</v>
      </c>
      <c r="O256" s="11">
        <f t="shared" si="97"/>
        <v>0</v>
      </c>
      <c r="P256" s="11">
        <f t="shared" si="97"/>
        <v>0</v>
      </c>
      <c r="Q256" s="100">
        <f t="shared" si="101"/>
        <v>0</v>
      </c>
      <c r="R256" s="100">
        <f t="shared" si="95"/>
        <v>0</v>
      </c>
      <c r="S256" s="100">
        <f t="shared" si="98"/>
        <v>0</v>
      </c>
    </row>
    <row r="257" spans="1:19" s="11" customFormat="1" hidden="1" x14ac:dyDescent="0.25">
      <c r="A257" s="115"/>
      <c r="B257" s="151" t="s">
        <v>180</v>
      </c>
      <c r="C257" s="166">
        <f t="shared" si="100"/>
        <v>0</v>
      </c>
      <c r="D257" s="166">
        <f t="shared" si="100"/>
        <v>0</v>
      </c>
      <c r="E257" s="11">
        <f t="shared" si="97"/>
        <v>0</v>
      </c>
      <c r="F257" s="11">
        <f t="shared" si="97"/>
        <v>0</v>
      </c>
      <c r="G257" s="11">
        <f t="shared" si="97"/>
        <v>0</v>
      </c>
      <c r="H257" s="11">
        <f t="shared" si="97"/>
        <v>0</v>
      </c>
      <c r="I257" s="11">
        <f t="shared" si="97"/>
        <v>0</v>
      </c>
      <c r="J257" s="11">
        <f t="shared" si="97"/>
        <v>0</v>
      </c>
      <c r="K257" s="11">
        <f t="shared" si="97"/>
        <v>0</v>
      </c>
      <c r="L257" s="11">
        <f t="shared" si="97"/>
        <v>0</v>
      </c>
      <c r="M257" s="11">
        <f t="shared" si="97"/>
        <v>0</v>
      </c>
      <c r="N257" s="11">
        <f t="shared" si="97"/>
        <v>0</v>
      </c>
      <c r="O257" s="11">
        <f t="shared" si="97"/>
        <v>0</v>
      </c>
      <c r="P257" s="11">
        <f t="shared" si="97"/>
        <v>0</v>
      </c>
      <c r="Q257" s="100">
        <f t="shared" si="101"/>
        <v>0</v>
      </c>
      <c r="R257" s="100">
        <f t="shared" si="95"/>
        <v>0</v>
      </c>
      <c r="S257" s="100">
        <f t="shared" si="98"/>
        <v>0</v>
      </c>
    </row>
    <row r="258" spans="1:19" s="11" customFormat="1" hidden="1" x14ac:dyDescent="0.25">
      <c r="A258" s="115"/>
      <c r="B258" s="151" t="s">
        <v>181</v>
      </c>
      <c r="C258" s="166">
        <f t="shared" si="100"/>
        <v>0</v>
      </c>
      <c r="D258" s="166">
        <f t="shared" si="100"/>
        <v>0</v>
      </c>
      <c r="E258" s="11">
        <f t="shared" si="97"/>
        <v>0</v>
      </c>
      <c r="F258" s="11">
        <f t="shared" si="97"/>
        <v>0</v>
      </c>
      <c r="G258" s="11">
        <f t="shared" si="97"/>
        <v>0</v>
      </c>
      <c r="H258" s="11">
        <f t="shared" si="97"/>
        <v>0</v>
      </c>
      <c r="I258" s="11">
        <f t="shared" si="97"/>
        <v>0</v>
      </c>
      <c r="J258" s="11">
        <f t="shared" si="97"/>
        <v>0</v>
      </c>
      <c r="K258" s="11">
        <f t="shared" si="97"/>
        <v>0</v>
      </c>
      <c r="L258" s="11">
        <f t="shared" si="97"/>
        <v>0</v>
      </c>
      <c r="M258" s="11">
        <f t="shared" si="97"/>
        <v>0</v>
      </c>
      <c r="N258" s="11">
        <f t="shared" si="97"/>
        <v>0</v>
      </c>
      <c r="O258" s="11">
        <f t="shared" si="97"/>
        <v>0</v>
      </c>
      <c r="P258" s="11">
        <f t="shared" si="97"/>
        <v>0</v>
      </c>
      <c r="Q258" s="100">
        <f t="shared" si="101"/>
        <v>0</v>
      </c>
      <c r="R258" s="100">
        <f t="shared" si="95"/>
        <v>0</v>
      </c>
      <c r="S258" s="100">
        <f t="shared" si="98"/>
        <v>0</v>
      </c>
    </row>
    <row r="259" spans="1:19" s="11" customFormat="1" hidden="1" x14ac:dyDescent="0.25">
      <c r="A259" s="115"/>
      <c r="B259" s="151" t="s">
        <v>182</v>
      </c>
      <c r="C259" s="166">
        <f t="shared" si="100"/>
        <v>0</v>
      </c>
      <c r="D259" s="166">
        <f t="shared" si="100"/>
        <v>0</v>
      </c>
      <c r="E259" s="11">
        <f t="shared" si="97"/>
        <v>0</v>
      </c>
      <c r="F259" s="11">
        <f t="shared" si="97"/>
        <v>0</v>
      </c>
      <c r="G259" s="11">
        <f t="shared" si="97"/>
        <v>0</v>
      </c>
      <c r="H259" s="11">
        <f t="shared" si="97"/>
        <v>0</v>
      </c>
      <c r="I259" s="11">
        <f t="shared" si="97"/>
        <v>0</v>
      </c>
      <c r="J259" s="11">
        <f t="shared" si="97"/>
        <v>0</v>
      </c>
      <c r="K259" s="11">
        <f t="shared" si="97"/>
        <v>0</v>
      </c>
      <c r="L259" s="11">
        <f t="shared" si="97"/>
        <v>0</v>
      </c>
      <c r="M259" s="11">
        <f t="shared" si="97"/>
        <v>0</v>
      </c>
      <c r="N259" s="11">
        <f t="shared" si="97"/>
        <v>0</v>
      </c>
      <c r="O259" s="11">
        <f t="shared" si="97"/>
        <v>0</v>
      </c>
      <c r="P259" s="11">
        <f t="shared" si="97"/>
        <v>0</v>
      </c>
      <c r="Q259" s="100">
        <f t="shared" ref="Q259:Q266" si="102">SUM(E259:P259)</f>
        <v>0</v>
      </c>
      <c r="R259" s="100">
        <f t="shared" si="95"/>
        <v>0</v>
      </c>
      <c r="S259" s="100">
        <f t="shared" si="98"/>
        <v>0</v>
      </c>
    </row>
    <row r="260" spans="1:19" s="11" customFormat="1" hidden="1" x14ac:dyDescent="0.25">
      <c r="A260" s="115"/>
      <c r="B260" s="151" t="s">
        <v>183</v>
      </c>
      <c r="C260" s="166">
        <f t="shared" si="100"/>
        <v>0</v>
      </c>
      <c r="D260" s="166">
        <f t="shared" si="100"/>
        <v>0</v>
      </c>
      <c r="E260" s="11">
        <f t="shared" si="97"/>
        <v>0</v>
      </c>
      <c r="F260" s="11">
        <f t="shared" si="97"/>
        <v>0</v>
      </c>
      <c r="G260" s="11">
        <f t="shared" si="97"/>
        <v>0</v>
      </c>
      <c r="H260" s="11">
        <f t="shared" si="97"/>
        <v>0</v>
      </c>
      <c r="I260" s="11">
        <f t="shared" si="97"/>
        <v>0</v>
      </c>
      <c r="J260" s="11">
        <f t="shared" si="97"/>
        <v>0</v>
      </c>
      <c r="K260" s="11">
        <f t="shared" si="97"/>
        <v>0</v>
      </c>
      <c r="L260" s="11">
        <f t="shared" si="97"/>
        <v>0</v>
      </c>
      <c r="M260" s="11">
        <f t="shared" si="97"/>
        <v>0</v>
      </c>
      <c r="N260" s="11">
        <f t="shared" si="97"/>
        <v>0</v>
      </c>
      <c r="O260" s="11">
        <f t="shared" si="97"/>
        <v>0</v>
      </c>
      <c r="P260" s="11">
        <f t="shared" si="97"/>
        <v>0</v>
      </c>
      <c r="Q260" s="100">
        <f t="shared" si="102"/>
        <v>0</v>
      </c>
      <c r="R260" s="100">
        <f t="shared" si="95"/>
        <v>0</v>
      </c>
      <c r="S260" s="100">
        <f t="shared" si="98"/>
        <v>0</v>
      </c>
    </row>
    <row r="261" spans="1:19" s="11" customFormat="1" hidden="1" x14ac:dyDescent="0.25">
      <c r="A261" s="115"/>
      <c r="B261" s="151" t="s">
        <v>184</v>
      </c>
      <c r="C261" s="166">
        <f t="shared" si="100"/>
        <v>0</v>
      </c>
      <c r="D261" s="166">
        <f t="shared" si="100"/>
        <v>0</v>
      </c>
      <c r="E261" s="11">
        <f t="shared" si="97"/>
        <v>0</v>
      </c>
      <c r="F261" s="11">
        <f t="shared" ref="F261:P263" si="103">ROUND(IF(+F234&gt;78000,+F206*0.02,+F206*0.09),0)</f>
        <v>0</v>
      </c>
      <c r="G261" s="11">
        <f t="shared" si="103"/>
        <v>0</v>
      </c>
      <c r="H261" s="11">
        <f t="shared" si="103"/>
        <v>0</v>
      </c>
      <c r="I261" s="11">
        <f t="shared" si="103"/>
        <v>0</v>
      </c>
      <c r="J261" s="11">
        <f t="shared" si="103"/>
        <v>0</v>
      </c>
      <c r="K261" s="11">
        <f t="shared" si="103"/>
        <v>0</v>
      </c>
      <c r="L261" s="11">
        <f t="shared" si="103"/>
        <v>0</v>
      </c>
      <c r="M261" s="11">
        <f t="shared" si="103"/>
        <v>0</v>
      </c>
      <c r="N261" s="11">
        <f t="shared" si="103"/>
        <v>0</v>
      </c>
      <c r="O261" s="11">
        <f t="shared" si="103"/>
        <v>0</v>
      </c>
      <c r="P261" s="11">
        <f t="shared" si="103"/>
        <v>0</v>
      </c>
      <c r="Q261" s="100">
        <f t="shared" si="102"/>
        <v>0</v>
      </c>
      <c r="R261" s="100">
        <f t="shared" si="95"/>
        <v>0</v>
      </c>
      <c r="S261" s="100">
        <f t="shared" si="98"/>
        <v>0</v>
      </c>
    </row>
    <row r="262" spans="1:19" s="11" customFormat="1" hidden="1" x14ac:dyDescent="0.25">
      <c r="A262" s="115"/>
      <c r="B262" s="151" t="s">
        <v>185</v>
      </c>
      <c r="C262" s="166">
        <f t="shared" si="100"/>
        <v>0</v>
      </c>
      <c r="D262" s="166">
        <f t="shared" si="100"/>
        <v>0</v>
      </c>
      <c r="E262" s="11">
        <f t="shared" si="97"/>
        <v>0</v>
      </c>
      <c r="F262" s="11">
        <f t="shared" si="103"/>
        <v>0</v>
      </c>
      <c r="G262" s="11">
        <f t="shared" si="103"/>
        <v>0</v>
      </c>
      <c r="H262" s="11">
        <f t="shared" si="103"/>
        <v>0</v>
      </c>
      <c r="I262" s="11">
        <f t="shared" si="103"/>
        <v>0</v>
      </c>
      <c r="J262" s="11">
        <f t="shared" si="103"/>
        <v>0</v>
      </c>
      <c r="K262" s="11">
        <f t="shared" si="103"/>
        <v>0</v>
      </c>
      <c r="L262" s="11">
        <f t="shared" si="103"/>
        <v>0</v>
      </c>
      <c r="M262" s="11">
        <f t="shared" si="103"/>
        <v>0</v>
      </c>
      <c r="N262" s="11">
        <f t="shared" si="103"/>
        <v>0</v>
      </c>
      <c r="O262" s="11">
        <f t="shared" si="103"/>
        <v>0</v>
      </c>
      <c r="P262" s="11">
        <f t="shared" si="103"/>
        <v>0</v>
      </c>
      <c r="Q262" s="100">
        <f t="shared" si="102"/>
        <v>0</v>
      </c>
      <c r="R262" s="100">
        <f t="shared" si="95"/>
        <v>0</v>
      </c>
      <c r="S262" s="100">
        <f t="shared" si="98"/>
        <v>0</v>
      </c>
    </row>
    <row r="263" spans="1:19" s="11" customFormat="1" hidden="1" x14ac:dyDescent="0.25">
      <c r="A263" s="115"/>
      <c r="B263" s="151" t="s">
        <v>186</v>
      </c>
      <c r="C263" s="166">
        <f t="shared" si="100"/>
        <v>0</v>
      </c>
      <c r="D263" s="166">
        <f t="shared" si="100"/>
        <v>0</v>
      </c>
      <c r="E263" s="11">
        <f t="shared" si="97"/>
        <v>0</v>
      </c>
      <c r="F263" s="11">
        <f t="shared" si="103"/>
        <v>0</v>
      </c>
      <c r="G263" s="11">
        <f t="shared" si="103"/>
        <v>0</v>
      </c>
      <c r="H263" s="11">
        <f t="shared" si="103"/>
        <v>0</v>
      </c>
      <c r="I263" s="11">
        <f t="shared" si="103"/>
        <v>0</v>
      </c>
      <c r="J263" s="11">
        <f t="shared" si="103"/>
        <v>0</v>
      </c>
      <c r="K263" s="11">
        <f t="shared" si="103"/>
        <v>0</v>
      </c>
      <c r="L263" s="11">
        <f t="shared" si="103"/>
        <v>0</v>
      </c>
      <c r="M263" s="11">
        <f t="shared" si="103"/>
        <v>0</v>
      </c>
      <c r="N263" s="11">
        <f t="shared" si="103"/>
        <v>0</v>
      </c>
      <c r="O263" s="11">
        <f t="shared" si="103"/>
        <v>0</v>
      </c>
      <c r="P263" s="11">
        <f t="shared" si="103"/>
        <v>0</v>
      </c>
      <c r="Q263" s="100">
        <f t="shared" si="102"/>
        <v>0</v>
      </c>
      <c r="R263" s="100">
        <f>ROUND(IF(+R208&gt;81000,+(+(R208-81000)*0.02)+(81000*0.09),+R208*0.09),0)</f>
        <v>0</v>
      </c>
      <c r="S263" s="100">
        <f t="shared" si="98"/>
        <v>0</v>
      </c>
    </row>
    <row r="264" spans="1:19" s="11" customFormat="1" hidden="1" x14ac:dyDescent="0.25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104">ROUND(+F22*0.09,0)</f>
        <v>0</v>
      </c>
      <c r="G264" s="11">
        <f t="shared" si="104"/>
        <v>0</v>
      </c>
      <c r="H264" s="11">
        <f t="shared" si="104"/>
        <v>0</v>
      </c>
      <c r="I264" s="11">
        <f t="shared" si="104"/>
        <v>0</v>
      </c>
      <c r="J264" s="11">
        <f t="shared" si="104"/>
        <v>0</v>
      </c>
      <c r="K264" s="11">
        <f t="shared" si="104"/>
        <v>0</v>
      </c>
      <c r="L264" s="11">
        <f t="shared" si="104"/>
        <v>0</v>
      </c>
      <c r="M264" s="11">
        <f t="shared" si="104"/>
        <v>0</v>
      </c>
      <c r="N264" s="11">
        <f t="shared" si="104"/>
        <v>0</v>
      </c>
      <c r="O264" s="11">
        <f t="shared" si="104"/>
        <v>0</v>
      </c>
      <c r="P264" s="11">
        <f t="shared" si="104"/>
        <v>0</v>
      </c>
      <c r="Q264" s="100">
        <f t="shared" si="102"/>
        <v>0</v>
      </c>
      <c r="R264" s="100">
        <f t="shared" si="104"/>
        <v>0</v>
      </c>
      <c r="S264" s="100">
        <f t="shared" si="104"/>
        <v>0</v>
      </c>
    </row>
    <row r="265" spans="1:19" s="144" customFormat="1" hidden="1" x14ac:dyDescent="0.25">
      <c r="A265" s="150"/>
      <c r="B265" s="151" t="s">
        <v>189</v>
      </c>
      <c r="C265" s="173">
        <v>0</v>
      </c>
      <c r="D265" s="173">
        <v>0</v>
      </c>
      <c r="E265" s="183" t="e">
        <f>ROUND(IF(Instructions!J11&gt;(78000*(+E11+E12)),(+(71000*(+E11+E12))*0.09)+((Instructions!J11-(71000*(+E11+E12)))*0.02),+Instructions!J11*0.09),0)</f>
        <v>#VALUE!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 t="e">
        <f t="shared" si="102"/>
        <v>#VALUE!</v>
      </c>
      <c r="R265" s="173">
        <v>0</v>
      </c>
      <c r="S265" s="173">
        <v>0</v>
      </c>
    </row>
    <row r="266" spans="1:19" hidden="1" x14ac:dyDescent="0.25">
      <c r="B266" t="s">
        <v>16</v>
      </c>
      <c r="C266" s="174">
        <f t="shared" ref="C266:P266" si="105">SUM(C239:C265)</f>
        <v>0</v>
      </c>
      <c r="D266" s="174">
        <f t="shared" si="105"/>
        <v>0</v>
      </c>
      <c r="E266" s="20" t="e">
        <f t="shared" si="105"/>
        <v>#VALUE!</v>
      </c>
      <c r="F266" s="20">
        <f t="shared" si="105"/>
        <v>0</v>
      </c>
      <c r="G266" s="20">
        <f t="shared" si="105"/>
        <v>0</v>
      </c>
      <c r="H266" s="20">
        <f t="shared" si="105"/>
        <v>0</v>
      </c>
      <c r="I266" s="20">
        <f t="shared" si="105"/>
        <v>0</v>
      </c>
      <c r="J266" s="20">
        <f t="shared" si="105"/>
        <v>0</v>
      </c>
      <c r="K266" s="20">
        <f t="shared" si="105"/>
        <v>0</v>
      </c>
      <c r="L266" s="20">
        <f t="shared" si="105"/>
        <v>0</v>
      </c>
      <c r="M266" s="20">
        <f t="shared" si="105"/>
        <v>0</v>
      </c>
      <c r="N266" s="20">
        <f t="shared" si="105"/>
        <v>0</v>
      </c>
      <c r="O266" s="20">
        <f t="shared" si="105"/>
        <v>0</v>
      </c>
      <c r="P266" s="20">
        <f t="shared" si="105"/>
        <v>0</v>
      </c>
      <c r="Q266" s="131" t="e">
        <f t="shared" si="102"/>
        <v>#VALUE!</v>
      </c>
      <c r="R266" s="131">
        <f>SUM(R239:R265)</f>
        <v>0</v>
      </c>
      <c r="S266" s="131">
        <f>SUM(S239:S265)</f>
        <v>0</v>
      </c>
    </row>
    <row r="268" spans="1:19" ht="15.6" x14ac:dyDescent="0.3">
      <c r="B268" s="180"/>
      <c r="C268" s="181"/>
      <c r="D268" s="181"/>
      <c r="E268" s="182"/>
      <c r="F268" s="182"/>
      <c r="G268" s="182"/>
      <c r="H268" s="182"/>
    </row>
  </sheetData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zoomScale="75" workbookViewId="0"/>
  </sheetViews>
  <sheetFormatPr defaultColWidth="9.81640625" defaultRowHeight="15" x14ac:dyDescent="0.25"/>
  <cols>
    <col min="1" max="1" width="5.6328125" customWidth="1"/>
    <col min="2" max="2" width="5.1796875" customWidth="1"/>
    <col min="3" max="3" width="4.54296875" customWidth="1"/>
    <col min="4" max="4" width="7.90625" customWidth="1"/>
    <col min="5" max="5" width="5.453125" customWidth="1"/>
    <col min="6" max="6" width="7.6328125" customWidth="1"/>
    <col min="7" max="7" width="8.6328125" customWidth="1"/>
    <col min="8" max="8" width="2.81640625" customWidth="1"/>
    <col min="9" max="9" width="7.81640625" customWidth="1"/>
    <col min="10" max="10" width="2.81640625" customWidth="1"/>
    <col min="11" max="11" width="7.81640625" customWidth="1"/>
    <col min="12" max="12" width="2.81640625" customWidth="1"/>
    <col min="13" max="13" width="7.81640625" customWidth="1"/>
    <col min="14" max="14" width="2.81640625" customWidth="1"/>
    <col min="15" max="15" width="3.08984375" customWidth="1"/>
  </cols>
  <sheetData>
    <row r="1" spans="1:13" ht="24.6" x14ac:dyDescent="0.45">
      <c r="A1" s="25" t="str">
        <f>Instructions!F5</f>
        <v>Cost Center Name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8" x14ac:dyDescent="0.35">
      <c r="A2" s="27" t="s">
        <v>165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6" x14ac:dyDescent="0.3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3">
      <c r="C4" s="29" t="s">
        <v>71</v>
      </c>
      <c r="D4" s="156" t="str">
        <f>Instructions!F3</f>
        <v>XXXX</v>
      </c>
    </row>
    <row r="5" spans="1:13" ht="18" customHeight="1" x14ac:dyDescent="0.3">
      <c r="B5" s="30"/>
      <c r="C5" s="29" t="s">
        <v>164</v>
      </c>
      <c r="D5" s="102" t="str">
        <f>Instructions!F4</f>
        <v>XXXXXX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" customHeight="1" x14ac:dyDescent="0.25">
      <c r="G6" s="32" t="s">
        <v>166</v>
      </c>
      <c r="I6" s="23">
        <v>2001</v>
      </c>
      <c r="K6" s="23">
        <v>2002</v>
      </c>
      <c r="M6" s="23">
        <v>2003</v>
      </c>
    </row>
    <row r="7" spans="1:13" ht="15.9" customHeight="1" x14ac:dyDescent="0.3">
      <c r="A7" s="33" t="s">
        <v>74</v>
      </c>
    </row>
    <row r="8" spans="1:13" ht="15.9" customHeight="1" x14ac:dyDescent="0.25">
      <c r="B8" s="34" t="s">
        <v>75</v>
      </c>
      <c r="G8" s="10"/>
      <c r="H8" s="10"/>
      <c r="I8" s="10"/>
      <c r="J8" s="10"/>
      <c r="K8" s="10"/>
      <c r="L8" s="10"/>
      <c r="M8" s="10"/>
    </row>
    <row r="9" spans="1:13" ht="15.9" customHeight="1" x14ac:dyDescent="0.25">
      <c r="B9" s="34" t="s">
        <v>76</v>
      </c>
      <c r="G9" s="10"/>
      <c r="H9" s="10"/>
      <c r="I9" s="10"/>
      <c r="J9" s="10"/>
      <c r="K9" s="10"/>
      <c r="L9" s="10"/>
      <c r="M9" s="10"/>
    </row>
    <row r="10" spans="1:13" ht="15.9" customHeight="1" x14ac:dyDescent="0.25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" customHeight="1" x14ac:dyDescent="0.25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" customHeight="1" x14ac:dyDescent="0.25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" customHeight="1" x14ac:dyDescent="0.25">
      <c r="C13" s="34" t="s">
        <v>80</v>
      </c>
      <c r="G13">
        <f>SUM(G8:G12)</f>
        <v>0</v>
      </c>
      <c r="I13">
        <f>SUM(I8:I12)</f>
        <v>0</v>
      </c>
      <c r="K13">
        <f>SUM(K8:K12)</f>
        <v>0</v>
      </c>
      <c r="M13">
        <f>SUM(M8:M12)</f>
        <v>0</v>
      </c>
    </row>
    <row r="14" spans="1:13" ht="15.9" customHeight="1" x14ac:dyDescent="0.25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" customHeight="1" thickBot="1" x14ac:dyDescent="0.3">
      <c r="B15" s="34" t="s">
        <v>82</v>
      </c>
      <c r="G15" s="35">
        <f>G13+G14</f>
        <v>0</v>
      </c>
      <c r="I15" s="35">
        <f>I13+I14</f>
        <v>0</v>
      </c>
      <c r="K15" s="35">
        <f>K13+K14</f>
        <v>0</v>
      </c>
      <c r="M15" s="35">
        <f>M13+M14</f>
        <v>0</v>
      </c>
    </row>
    <row r="16" spans="1:13" ht="15.9" customHeight="1" thickTop="1" x14ac:dyDescent="0.25"/>
    <row r="17" spans="1:13" ht="15.9" customHeight="1" x14ac:dyDescent="0.3">
      <c r="A17" s="33" t="s">
        <v>83</v>
      </c>
    </row>
    <row r="18" spans="1:13" ht="15.9" customHeight="1" x14ac:dyDescent="0.25">
      <c r="B18" s="34" t="s">
        <v>75</v>
      </c>
      <c r="G18" s="10"/>
      <c r="H18" s="10"/>
      <c r="I18" s="10"/>
      <c r="J18" s="10"/>
      <c r="K18" s="10"/>
      <c r="L18" s="10"/>
      <c r="M18" s="10"/>
    </row>
    <row r="19" spans="1:13" ht="15.9" customHeight="1" x14ac:dyDescent="0.25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" customHeight="1" x14ac:dyDescent="0.25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" customHeight="1" x14ac:dyDescent="0.25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" customHeight="1" x14ac:dyDescent="0.25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" customHeight="1" x14ac:dyDescent="0.25">
      <c r="C23" s="34" t="s">
        <v>80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" customHeight="1" x14ac:dyDescent="0.25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" customHeight="1" thickBot="1" x14ac:dyDescent="0.3">
      <c r="B25" s="34" t="s">
        <v>82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" customHeight="1" thickTop="1" x14ac:dyDescent="0.25"/>
    <row r="27" spans="1:13" ht="15.9" customHeight="1" x14ac:dyDescent="0.3">
      <c r="A27" s="33" t="s">
        <v>84</v>
      </c>
    </row>
    <row r="28" spans="1:13" ht="15.9" customHeight="1" x14ac:dyDescent="0.25">
      <c r="B28" s="34" t="s">
        <v>75</v>
      </c>
      <c r="G28">
        <f>G8+G18</f>
        <v>0</v>
      </c>
      <c r="I28">
        <f>I8+I18</f>
        <v>0</v>
      </c>
      <c r="K28">
        <f>K8+K18</f>
        <v>0</v>
      </c>
      <c r="M28">
        <f>M8+M18</f>
        <v>0</v>
      </c>
    </row>
    <row r="29" spans="1:13" ht="15.9" customHeight="1" x14ac:dyDescent="0.25">
      <c r="B29" s="34" t="s">
        <v>76</v>
      </c>
      <c r="G29">
        <f>G9+G19</f>
        <v>0</v>
      </c>
      <c r="I29">
        <f>I9+I19</f>
        <v>0</v>
      </c>
      <c r="K29">
        <f>K9+K19</f>
        <v>0</v>
      </c>
      <c r="M29">
        <f>M9+M19</f>
        <v>0</v>
      </c>
    </row>
    <row r="30" spans="1:13" ht="15.9" customHeight="1" x14ac:dyDescent="0.25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" customHeight="1" x14ac:dyDescent="0.25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" customHeight="1" x14ac:dyDescent="0.25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" customHeight="1" x14ac:dyDescent="0.3">
      <c r="A33" s="36"/>
      <c r="C33" s="34" t="s">
        <v>85</v>
      </c>
      <c r="G33">
        <f>SUM(G28:G32)</f>
        <v>0</v>
      </c>
      <c r="I33">
        <f>SUM(I28:I32)</f>
        <v>0</v>
      </c>
      <c r="K33">
        <f>SUM(K28:K32)</f>
        <v>0</v>
      </c>
      <c r="M33">
        <f>SUM(M28:M32)</f>
        <v>0</v>
      </c>
    </row>
    <row r="34" spans="1:13" ht="15.9" customHeight="1" x14ac:dyDescent="0.3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" customHeight="1" thickBot="1" x14ac:dyDescent="0.35">
      <c r="A35" s="36"/>
      <c r="B35" s="34" t="s">
        <v>167</v>
      </c>
      <c r="G35" s="35">
        <f>G33+G34</f>
        <v>0</v>
      </c>
      <c r="I35" s="35">
        <f>I33+I34</f>
        <v>0</v>
      </c>
      <c r="K35" s="35">
        <f>K33+K34</f>
        <v>0</v>
      </c>
      <c r="M35" s="35">
        <f>M33+M34</f>
        <v>0</v>
      </c>
    </row>
    <row r="36" spans="1:13" ht="15.9" customHeight="1" thickTop="1" x14ac:dyDescent="0.3">
      <c r="A36" s="36"/>
    </row>
    <row r="37" spans="1:13" ht="15.9" customHeight="1" x14ac:dyDescent="0.3">
      <c r="A37" s="36"/>
    </row>
    <row r="38" spans="1:13" ht="15.9" customHeight="1" x14ac:dyDescent="0.3">
      <c r="A38" s="33" t="s">
        <v>87</v>
      </c>
    </row>
    <row r="39" spans="1:13" ht="15.9" customHeight="1" x14ac:dyDescent="0.25">
      <c r="B39" s="34" t="s">
        <v>88</v>
      </c>
    </row>
    <row r="40" spans="1:13" ht="15.9" customHeight="1" x14ac:dyDescent="0.25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" customHeight="1" x14ac:dyDescent="0.25">
      <c r="C41" s="34" t="s">
        <v>90</v>
      </c>
      <c r="G41" s="10"/>
      <c r="H41" s="10"/>
      <c r="I41" s="10"/>
      <c r="J41" s="10"/>
      <c r="K41" s="10"/>
      <c r="L41" s="10"/>
      <c r="M41" s="10"/>
    </row>
    <row r="42" spans="1:13" ht="15.9" customHeight="1" x14ac:dyDescent="0.25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" customHeight="1" x14ac:dyDescent="0.25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" customHeight="1" x14ac:dyDescent="0.25">
      <c r="B44" s="34" t="s">
        <v>92</v>
      </c>
      <c r="G44" s="10"/>
      <c r="H44" s="10"/>
      <c r="I44" s="10"/>
      <c r="J44" s="10"/>
      <c r="K44" s="10"/>
      <c r="L44" s="10"/>
      <c r="M44" s="10"/>
    </row>
    <row r="45" spans="1:13" ht="15.9" customHeight="1" x14ac:dyDescent="0.25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" customHeight="1" thickBot="1" x14ac:dyDescent="0.3">
      <c r="B46" s="34" t="s">
        <v>82</v>
      </c>
      <c r="G46" s="35">
        <f>SUM(G40:G45)</f>
        <v>0</v>
      </c>
      <c r="I46" s="35">
        <f>SUM(I40:I45)</f>
        <v>0</v>
      </c>
      <c r="K46" s="35">
        <f>SUM(K40:K45)</f>
        <v>0</v>
      </c>
      <c r="M46" s="35">
        <f>SUM(M40:M45)</f>
        <v>0</v>
      </c>
    </row>
    <row r="47" spans="1:13" ht="15.9" customHeight="1" thickTop="1" x14ac:dyDescent="0.25"/>
    <row r="48" spans="1:13" ht="15.9" customHeight="1" x14ac:dyDescent="0.3">
      <c r="A48" s="33" t="s">
        <v>94</v>
      </c>
    </row>
    <row r="49" spans="1:13" ht="15.9" customHeight="1" x14ac:dyDescent="0.25">
      <c r="B49" s="34" t="s">
        <v>88</v>
      </c>
    </row>
    <row r="50" spans="1:13" ht="15.9" customHeight="1" x14ac:dyDescent="0.25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" customHeight="1" x14ac:dyDescent="0.25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" customHeight="1" x14ac:dyDescent="0.25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" customHeight="1" x14ac:dyDescent="0.25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" customHeight="1" x14ac:dyDescent="0.25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" customHeight="1" x14ac:dyDescent="0.25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" customHeight="1" thickBot="1" x14ac:dyDescent="0.3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" customHeight="1" thickTop="1" x14ac:dyDescent="0.25"/>
    <row r="58" spans="1:13" ht="15.9" customHeight="1" thickBot="1" x14ac:dyDescent="0.3">
      <c r="A58" s="34" t="s">
        <v>168</v>
      </c>
      <c r="G58" s="35">
        <f>G56+G46</f>
        <v>0</v>
      </c>
      <c r="I58" s="35">
        <f>I56+I46</f>
        <v>0</v>
      </c>
      <c r="K58" s="35">
        <f>K56+K46</f>
        <v>0</v>
      </c>
      <c r="M58" s="35">
        <f>M56+M46</f>
        <v>0</v>
      </c>
    </row>
    <row r="59" spans="1:13" ht="15.9" customHeight="1" thickTop="1" x14ac:dyDescent="0.25">
      <c r="B59" s="117" t="s">
        <v>95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5" zoomScaleNormal="7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defaultRowHeight="15" x14ac:dyDescent="0.25"/>
  <cols>
    <col min="1" max="1" width="8.1796875" customWidth="1"/>
    <col min="2" max="2" width="32" customWidth="1"/>
    <col min="3" max="5" width="10.1796875" customWidth="1"/>
    <col min="6" max="12" width="9.81640625" customWidth="1"/>
    <col min="13" max="13" width="11.81640625" customWidth="1"/>
    <col min="14" max="14" width="9.81640625" customWidth="1"/>
    <col min="15" max="15" width="11.6328125" customWidth="1"/>
    <col min="16" max="17" width="11.08984375" customWidth="1"/>
    <col min="18" max="19" width="11.08984375" hidden="1" customWidth="1"/>
    <col min="20" max="20" width="2.81640625" customWidth="1"/>
    <col min="21" max="21" width="5.81640625" style="92" customWidth="1"/>
    <col min="22" max="22" width="8.90625" style="127" customWidth="1"/>
  </cols>
  <sheetData>
    <row r="1" spans="1:22" ht="15.6" x14ac:dyDescent="0.3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6" x14ac:dyDescent="0.3">
      <c r="A2" s="9" t="str">
        <f>Instructions!F3</f>
        <v>XXXX</v>
      </c>
      <c r="B2" s="9"/>
    </row>
    <row r="3" spans="1:22" ht="15.6" x14ac:dyDescent="0.3">
      <c r="A3" s="199" t="str">
        <f>Instructions!F4</f>
        <v>XXXXXX</v>
      </c>
      <c r="B3" s="200" t="str">
        <f>Instructions!F5</f>
        <v>Cost Center Name</v>
      </c>
    </row>
    <row r="4" spans="1:22" ht="15.6" x14ac:dyDescent="0.3">
      <c r="A4" s="11"/>
      <c r="C4" s="84">
        <v>2000</v>
      </c>
      <c r="D4" s="84">
        <v>2000</v>
      </c>
      <c r="Q4" s="77">
        <v>2000</v>
      </c>
      <c r="R4" s="84">
        <v>2001</v>
      </c>
      <c r="S4" s="84">
        <v>2002</v>
      </c>
    </row>
    <row r="5" spans="1:22" ht="15.6" x14ac:dyDescent="0.3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6" x14ac:dyDescent="0.3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6" x14ac:dyDescent="0.3">
      <c r="A7" s="1" t="s">
        <v>55</v>
      </c>
      <c r="C7" s="38">
        <f>+Detail!C177</f>
        <v>0</v>
      </c>
      <c r="D7" s="38">
        <f>+Detail!D177</f>
        <v>0</v>
      </c>
      <c r="E7" s="1" t="e">
        <f>+Detail!E177</f>
        <v>#VALUE!</v>
      </c>
      <c r="F7" s="1">
        <f>+Detail!F177</f>
        <v>0</v>
      </c>
      <c r="G7" s="1">
        <f>+Detail!G177</f>
        <v>0</v>
      </c>
      <c r="H7" s="1">
        <f>+Detail!H177</f>
        <v>0</v>
      </c>
      <c r="I7" s="1">
        <f>+Detail!I177</f>
        <v>0</v>
      </c>
      <c r="J7" s="1">
        <f>+Detail!J177</f>
        <v>0</v>
      </c>
      <c r="K7" s="1">
        <f>+Detail!K177</f>
        <v>0</v>
      </c>
      <c r="L7" s="1">
        <f>+Detail!L177</f>
        <v>0</v>
      </c>
      <c r="M7" s="1">
        <f>+Detail!M177</f>
        <v>0</v>
      </c>
      <c r="N7" s="1">
        <f>+Detail!N177</f>
        <v>0</v>
      </c>
      <c r="O7" s="1">
        <f>+Detail!O177</f>
        <v>0</v>
      </c>
      <c r="P7" s="1">
        <f>+Detail!P177</f>
        <v>0</v>
      </c>
      <c r="Q7" s="80" t="e">
        <f>+Detail!Q177</f>
        <v>#VALUE!</v>
      </c>
      <c r="R7" s="80">
        <f>+Detail!R177</f>
        <v>0</v>
      </c>
      <c r="S7" s="38">
        <f>+Detail!S177</f>
        <v>0</v>
      </c>
      <c r="U7" s="2"/>
      <c r="V7" s="177"/>
    </row>
    <row r="8" spans="1:22" x14ac:dyDescent="0.25">
      <c r="C8" s="39"/>
      <c r="D8" s="39"/>
      <c r="Q8" s="81"/>
      <c r="R8" s="81"/>
      <c r="S8" s="39"/>
      <c r="U8" s="37" t="s">
        <v>109</v>
      </c>
      <c r="V8" s="202" t="s">
        <v>202</v>
      </c>
    </row>
    <row r="9" spans="1:22" s="1" customFormat="1" ht="15.6" x14ac:dyDescent="0.3">
      <c r="A9" s="1" t="s">
        <v>56</v>
      </c>
      <c r="C9" s="85" t="s">
        <v>192</v>
      </c>
      <c r="D9" s="85"/>
      <c r="E9" s="18"/>
      <c r="Q9" s="80"/>
      <c r="R9" s="80"/>
      <c r="S9" s="38"/>
      <c r="U9" s="37" t="s">
        <v>110</v>
      </c>
      <c r="V9" s="202" t="s">
        <v>203</v>
      </c>
    </row>
    <row r="10" spans="1:22" x14ac:dyDescent="0.25">
      <c r="B10" t="s">
        <v>66</v>
      </c>
      <c r="C10" s="42">
        <v>0</v>
      </c>
      <c r="D10" s="42">
        <v>0</v>
      </c>
      <c r="E10" s="121">
        <f>$Q$10/12</f>
        <v>0</v>
      </c>
      <c r="F10" s="121">
        <f t="shared" ref="F10:P10" si="0">$Q$10/12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>
        <v>0</v>
      </c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5">
      <c r="B11" t="s">
        <v>62</v>
      </c>
      <c r="C11" s="42">
        <v>0</v>
      </c>
      <c r="D11" s="42">
        <v>0</v>
      </c>
      <c r="E11" s="121">
        <f t="shared" ref="E11:P32" si="1">$Q$10/12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>
        <v>0</v>
      </c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5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>
        <v>0</v>
      </c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5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>
        <v>0</v>
      </c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5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>
        <v>0</v>
      </c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5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>
        <v>0</v>
      </c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5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>
        <v>0</v>
      </c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5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>
        <v>0</v>
      </c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5">
      <c r="B18" t="s">
        <v>193</v>
      </c>
      <c r="C18" s="42">
        <v>0</v>
      </c>
      <c r="D18" s="42">
        <v>0</v>
      </c>
      <c r="E18" s="121">
        <f t="shared" si="1"/>
        <v>0</v>
      </c>
      <c r="F18" s="121">
        <f t="shared" si="1"/>
        <v>0</v>
      </c>
      <c r="G18" s="121">
        <f t="shared" si="1"/>
        <v>0</v>
      </c>
      <c r="H18" s="121">
        <f t="shared" si="1"/>
        <v>0</v>
      </c>
      <c r="I18" s="121">
        <f t="shared" si="1"/>
        <v>0</v>
      </c>
      <c r="J18" s="121">
        <f t="shared" si="1"/>
        <v>0</v>
      </c>
      <c r="K18" s="121">
        <f t="shared" si="1"/>
        <v>0</v>
      </c>
      <c r="L18" s="121">
        <f t="shared" si="1"/>
        <v>0</v>
      </c>
      <c r="M18" s="121">
        <f t="shared" si="1"/>
        <v>0</v>
      </c>
      <c r="N18" s="121">
        <f t="shared" si="1"/>
        <v>0</v>
      </c>
      <c r="O18" s="121">
        <f t="shared" si="1"/>
        <v>0</v>
      </c>
      <c r="P18" s="121">
        <f t="shared" si="1"/>
        <v>0</v>
      </c>
      <c r="Q18" s="90">
        <v>0</v>
      </c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5">
      <c r="B19" t="s">
        <v>216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>
        <v>0</v>
      </c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5">
      <c r="B20" t="s">
        <v>194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>
        <v>0</v>
      </c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5">
      <c r="B21" t="s">
        <v>199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>
        <v>0</v>
      </c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5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>
        <v>0</v>
      </c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5">
      <c r="B23" t="s">
        <v>200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>
        <v>0</v>
      </c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5">
      <c r="B24" t="s">
        <v>58</v>
      </c>
      <c r="C24" s="42">
        <v>0</v>
      </c>
      <c r="D24" s="42">
        <v>0</v>
      </c>
      <c r="E24" s="121">
        <f t="shared" si="1"/>
        <v>0</v>
      </c>
      <c r="F24" s="121">
        <f t="shared" si="1"/>
        <v>0</v>
      </c>
      <c r="G24" s="121">
        <f t="shared" si="1"/>
        <v>0</v>
      </c>
      <c r="H24" s="121">
        <f t="shared" si="1"/>
        <v>0</v>
      </c>
      <c r="I24" s="121">
        <f t="shared" si="1"/>
        <v>0</v>
      </c>
      <c r="J24" s="121">
        <f t="shared" si="1"/>
        <v>0</v>
      </c>
      <c r="K24" s="121">
        <f t="shared" si="1"/>
        <v>0</v>
      </c>
      <c r="L24" s="121">
        <f t="shared" si="1"/>
        <v>0</v>
      </c>
      <c r="M24" s="121">
        <f t="shared" si="1"/>
        <v>0</v>
      </c>
      <c r="N24" s="121">
        <f t="shared" si="1"/>
        <v>0</v>
      </c>
      <c r="O24" s="121">
        <f t="shared" si="1"/>
        <v>0</v>
      </c>
      <c r="P24" s="121">
        <f t="shared" si="1"/>
        <v>0</v>
      </c>
      <c r="Q24" s="90">
        <v>0</v>
      </c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5">
      <c r="B25" t="s">
        <v>215</v>
      </c>
      <c r="C25" s="42">
        <v>0</v>
      </c>
      <c r="D25" s="42">
        <v>0</v>
      </c>
      <c r="E25" s="121">
        <f t="shared" si="1"/>
        <v>0</v>
      </c>
      <c r="F25" s="121">
        <f t="shared" si="1"/>
        <v>0</v>
      </c>
      <c r="G25" s="121">
        <f t="shared" si="1"/>
        <v>0</v>
      </c>
      <c r="H25" s="121">
        <f t="shared" si="1"/>
        <v>0</v>
      </c>
      <c r="I25" s="121">
        <f t="shared" si="1"/>
        <v>0</v>
      </c>
      <c r="J25" s="121">
        <f t="shared" si="1"/>
        <v>0</v>
      </c>
      <c r="K25" s="121">
        <f t="shared" si="1"/>
        <v>0</v>
      </c>
      <c r="L25" s="121">
        <f t="shared" si="1"/>
        <v>0</v>
      </c>
      <c r="M25" s="121">
        <f t="shared" si="1"/>
        <v>0</v>
      </c>
      <c r="N25" s="121">
        <f t="shared" si="1"/>
        <v>0</v>
      </c>
      <c r="O25" s="121">
        <f t="shared" si="1"/>
        <v>0</v>
      </c>
      <c r="P25" s="121">
        <f t="shared" si="1"/>
        <v>0</v>
      </c>
      <c r="Q25" s="90">
        <v>0</v>
      </c>
      <c r="R25" s="90">
        <v>0</v>
      </c>
      <c r="S25" s="42">
        <v>0</v>
      </c>
      <c r="U25" s="205" t="s">
        <v>217</v>
      </c>
      <c r="V25" s="127">
        <v>104151</v>
      </c>
    </row>
    <row r="26" spans="2:22" x14ac:dyDescent="0.25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>
        <v>0</v>
      </c>
      <c r="R26" s="90">
        <v>0</v>
      </c>
      <c r="S26" s="42">
        <v>0</v>
      </c>
      <c r="U26" s="205" t="s">
        <v>218</v>
      </c>
      <c r="V26" s="127">
        <v>107575</v>
      </c>
    </row>
    <row r="27" spans="2:22" x14ac:dyDescent="0.25">
      <c r="B27" t="s">
        <v>152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>
        <v>0</v>
      </c>
      <c r="R27" s="90">
        <v>0</v>
      </c>
      <c r="S27" s="42">
        <v>0</v>
      </c>
      <c r="U27" s="205" t="s">
        <v>219</v>
      </c>
      <c r="V27" s="127">
        <v>100290</v>
      </c>
    </row>
    <row r="28" spans="2:22" x14ac:dyDescent="0.25">
      <c r="B28" t="s">
        <v>195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>
        <v>0</v>
      </c>
      <c r="R28" s="90">
        <v>0</v>
      </c>
      <c r="S28" s="42">
        <v>0</v>
      </c>
      <c r="U28" s="205" t="s">
        <v>220</v>
      </c>
      <c r="V28" s="127">
        <v>102055</v>
      </c>
    </row>
    <row r="29" spans="2:22" x14ac:dyDescent="0.25">
      <c r="B29" t="s">
        <v>198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>
        <v>0</v>
      </c>
      <c r="R29" s="90">
        <v>0</v>
      </c>
      <c r="S29" s="42">
        <v>0</v>
      </c>
      <c r="U29" s="205" t="s">
        <v>221</v>
      </c>
      <c r="V29" s="127">
        <v>102564</v>
      </c>
    </row>
    <row r="30" spans="2:22" x14ac:dyDescent="0.25">
      <c r="B30" t="s">
        <v>197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>
        <v>0</v>
      </c>
      <c r="R30" s="90">
        <v>0</v>
      </c>
      <c r="S30" s="42">
        <v>0</v>
      </c>
      <c r="U30" s="205" t="s">
        <v>222</v>
      </c>
      <c r="V30" s="127">
        <v>102247</v>
      </c>
    </row>
    <row r="31" spans="2:22" x14ac:dyDescent="0.25">
      <c r="B31" t="s">
        <v>154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>
        <v>0</v>
      </c>
      <c r="R31" s="90">
        <v>0</v>
      </c>
      <c r="S31" s="42">
        <v>0</v>
      </c>
      <c r="U31" s="205" t="s">
        <v>223</v>
      </c>
      <c r="V31" s="127">
        <v>102352</v>
      </c>
    </row>
    <row r="32" spans="2:22" x14ac:dyDescent="0.25">
      <c r="B32" t="s">
        <v>196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$Q$10/12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>
        <v>0</v>
      </c>
      <c r="R32" s="90">
        <v>0</v>
      </c>
      <c r="S32" s="42">
        <v>0</v>
      </c>
      <c r="U32" s="205" t="s">
        <v>224</v>
      </c>
      <c r="V32" s="127">
        <v>102183</v>
      </c>
    </row>
    <row r="33" spans="1:22" x14ac:dyDescent="0.25">
      <c r="C33" s="42">
        <v>0</v>
      </c>
      <c r="D33" s="42">
        <v>0</v>
      </c>
      <c r="F33" s="89"/>
      <c r="P33" s="24"/>
      <c r="Q33" s="90">
        <v>0</v>
      </c>
      <c r="R33" s="90">
        <v>0</v>
      </c>
      <c r="S33" s="42">
        <v>0</v>
      </c>
      <c r="U33" s="93"/>
    </row>
    <row r="34" spans="1:22" ht="15.6" x14ac:dyDescent="0.3">
      <c r="A34" s="1" t="s">
        <v>67</v>
      </c>
      <c r="C34" s="86">
        <f t="shared" ref="C34:S34" si="3">SUM(C10:C33)</f>
        <v>0</v>
      </c>
      <c r="D34" s="86">
        <f t="shared" si="3"/>
        <v>0</v>
      </c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3"/>
        <v>0</v>
      </c>
      <c r="Q34" s="82">
        <f t="shared" si="3"/>
        <v>0</v>
      </c>
      <c r="R34" s="82">
        <f t="shared" si="3"/>
        <v>0</v>
      </c>
      <c r="S34" s="86">
        <f t="shared" si="3"/>
        <v>0</v>
      </c>
    </row>
    <row r="35" spans="1:22" s="24" customFormat="1" x14ac:dyDescent="0.25">
      <c r="A35" s="129"/>
      <c r="U35" s="31"/>
      <c r="V35" s="132"/>
    </row>
    <row r="36" spans="1:22" ht="16.2" thickBot="1" x14ac:dyDescent="0.35">
      <c r="A36" s="21" t="s">
        <v>201</v>
      </c>
      <c r="C36" s="87">
        <f t="shared" ref="C36:S36" si="4">ROUND(+C7+C34,0)</f>
        <v>0</v>
      </c>
      <c r="D36" s="87">
        <f t="shared" si="4"/>
        <v>0</v>
      </c>
      <c r="E36" s="19" t="e">
        <f t="shared" si="4"/>
        <v>#VALUE!</v>
      </c>
      <c r="F36" s="19">
        <f t="shared" si="4"/>
        <v>0</v>
      </c>
      <c r="G36" s="19">
        <f t="shared" si="4"/>
        <v>0</v>
      </c>
      <c r="H36" s="19">
        <f t="shared" si="4"/>
        <v>0</v>
      </c>
      <c r="I36" s="19">
        <f t="shared" si="4"/>
        <v>0</v>
      </c>
      <c r="J36" s="19">
        <f t="shared" si="4"/>
        <v>0</v>
      </c>
      <c r="K36" s="19">
        <f t="shared" si="4"/>
        <v>0</v>
      </c>
      <c r="L36" s="19">
        <f t="shared" si="4"/>
        <v>0</v>
      </c>
      <c r="M36" s="19">
        <f t="shared" si="4"/>
        <v>0</v>
      </c>
      <c r="N36" s="19">
        <f t="shared" si="4"/>
        <v>0</v>
      </c>
      <c r="O36" s="19">
        <f t="shared" si="4"/>
        <v>0</v>
      </c>
      <c r="P36" s="19">
        <f t="shared" si="4"/>
        <v>0</v>
      </c>
      <c r="Q36" s="83" t="e">
        <f t="shared" si="4"/>
        <v>#VALUE!</v>
      </c>
      <c r="R36" s="83">
        <f t="shared" si="4"/>
        <v>0</v>
      </c>
      <c r="S36" s="87">
        <f t="shared" si="4"/>
        <v>0</v>
      </c>
    </row>
    <row r="37" spans="1:22" ht="15.6" thickTop="1" x14ac:dyDescent="0.25">
      <c r="A37" s="17"/>
    </row>
    <row r="38" spans="1:22" ht="15.6" x14ac:dyDescent="0.3">
      <c r="A38" s="7" t="s">
        <v>68</v>
      </c>
    </row>
    <row r="40" spans="1:22" ht="15.6" x14ac:dyDescent="0.3">
      <c r="B40" s="130" t="s">
        <v>153</v>
      </c>
    </row>
    <row r="45" spans="1:22" s="8" customFormat="1" ht="15.6" x14ac:dyDescent="0.3">
      <c r="A45" s="9"/>
      <c r="U45" s="37"/>
      <c r="V45" s="203"/>
    </row>
  </sheetData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17" sqref="H17"/>
    </sheetView>
  </sheetViews>
  <sheetFormatPr defaultColWidth="8.6328125" defaultRowHeight="15" x14ac:dyDescent="0.25"/>
  <cols>
    <col min="1" max="1" width="6" style="8" customWidth="1"/>
    <col min="2" max="2" width="21.1796875" style="8" customWidth="1"/>
    <col min="3" max="3" width="4.1796875" style="8" customWidth="1"/>
    <col min="4" max="4" width="8.6328125" style="8"/>
    <col min="5" max="5" width="2.81640625" style="8" customWidth="1"/>
    <col min="6" max="6" width="8.6328125" style="8"/>
    <col min="7" max="7" width="3.36328125" style="121" customWidth="1"/>
    <col min="8" max="8" width="8.6328125" style="8"/>
    <col min="9" max="9" width="2.81640625" style="8" customWidth="1"/>
    <col min="10" max="10" width="0" style="8" hidden="1" customWidth="1"/>
    <col min="11" max="11" width="2.81640625" style="8" hidden="1" customWidth="1"/>
    <col min="12" max="12" width="0" style="8" hidden="1" customWidth="1"/>
    <col min="13" max="16384" width="8.6328125" style="8"/>
  </cols>
  <sheetData>
    <row r="1" spans="1:12" x14ac:dyDescent="0.25">
      <c r="A1" s="155" t="str">
        <f>Instructions!F3</f>
        <v>XXXX</v>
      </c>
      <c r="B1" s="63" t="str">
        <f>Instructions!F4</f>
        <v>XXXXXX</v>
      </c>
    </row>
    <row r="2" spans="1:12" ht="17.399999999999999" x14ac:dyDescent="0.3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7.399999999999999" x14ac:dyDescent="0.3">
      <c r="A3" s="48" t="str">
        <f>Instructions!F5</f>
        <v>Cost Center Name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7.399999999999999" x14ac:dyDescent="0.3">
      <c r="A4" s="48" t="s">
        <v>204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7.399999999999999" x14ac:dyDescent="0.3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6" x14ac:dyDescent="0.3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5">
      <c r="B7" s="11"/>
      <c r="H7" s="37" t="s">
        <v>225</v>
      </c>
    </row>
    <row r="8" spans="1:12" x14ac:dyDescent="0.25">
      <c r="D8" s="8" t="s">
        <v>69</v>
      </c>
      <c r="H8" s="37" t="s">
        <v>226</v>
      </c>
    </row>
    <row r="9" spans="1:12" x14ac:dyDescent="0.25">
      <c r="D9" s="51">
        <v>2000</v>
      </c>
      <c r="E9" s="51"/>
      <c r="F9" s="51">
        <v>2000</v>
      </c>
      <c r="G9" s="126"/>
      <c r="H9" s="54" t="s">
        <v>227</v>
      </c>
      <c r="I9" s="52"/>
      <c r="J9" s="52"/>
      <c r="K9" s="52"/>
      <c r="L9" s="52"/>
    </row>
    <row r="10" spans="1:12" x14ac:dyDescent="0.25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2" customHeight="1" x14ac:dyDescent="0.25"/>
    <row r="12" spans="1:12" x14ac:dyDescent="0.25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0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5">
      <c r="A13" s="8" t="s">
        <v>100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0</v>
      </c>
      <c r="I13" s="55"/>
      <c r="J13" s="55">
        <f>ROUND(+Detail!R65/1000,0)</f>
        <v>0</v>
      </c>
      <c r="K13" s="55"/>
      <c r="L13" s="55">
        <f>ROUND(+Detail!S65/1000,0)</f>
        <v>0</v>
      </c>
    </row>
    <row r="14" spans="1:12" x14ac:dyDescent="0.25">
      <c r="A14" s="8" t="s">
        <v>150</v>
      </c>
    </row>
    <row r="15" spans="1:12" x14ac:dyDescent="0.25">
      <c r="A15" s="8" t="s">
        <v>145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0</v>
      </c>
      <c r="I15" s="55"/>
      <c r="J15" s="55">
        <f>ROUND(+Detail!R155/1000,0)</f>
        <v>0</v>
      </c>
      <c r="K15" s="55"/>
      <c r="L15" s="55">
        <f>ROUND(+Detail!S155/1000,0)</f>
        <v>0</v>
      </c>
    </row>
    <row r="16" spans="1:12" x14ac:dyDescent="0.25">
      <c r="A16" s="8" t="s">
        <v>146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5">
      <c r="A17" s="8" t="s">
        <v>147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5">
      <c r="A18" s="8" t="s">
        <v>148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0</v>
      </c>
      <c r="I18" s="55"/>
      <c r="J18" s="55">
        <f>ROUND(+Detail!R95/1000,0)</f>
        <v>0</v>
      </c>
      <c r="K18" s="55"/>
      <c r="L18" s="55">
        <f>ROUND(+Detail!S95/1000,0)</f>
        <v>0</v>
      </c>
    </row>
    <row r="19" spans="1:12" x14ac:dyDescent="0.25">
      <c r="A19" s="8" t="s">
        <v>149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5">
      <c r="A20" s="8" t="s">
        <v>151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0</v>
      </c>
      <c r="L20" s="8">
        <f>ROUND(Detail!S169/1000,0)-'Exec Summ'!L15-'Exec Summ'!L16-'Exec Summ'!L17-'Exec Summ'!L18-'Exec Summ'!L19</f>
        <v>0</v>
      </c>
    </row>
    <row r="21" spans="1:12" x14ac:dyDescent="0.25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5">
      <c r="B22" s="8" t="s">
        <v>27</v>
      </c>
      <c r="D22" s="55">
        <f>SUM(D12:D20)</f>
        <v>0</v>
      </c>
      <c r="E22" s="55"/>
      <c r="F22" s="55">
        <f>SUM(F12:F20)</f>
        <v>0</v>
      </c>
      <c r="G22" s="88"/>
      <c r="H22" s="55">
        <f>SUM(H12:H20)</f>
        <v>0</v>
      </c>
      <c r="I22" s="55"/>
      <c r="J22" s="55">
        <f>SUM(J12:J20)</f>
        <v>0</v>
      </c>
      <c r="K22" s="55"/>
      <c r="L22" s="55">
        <f>SUM(L12:L20)</f>
        <v>0</v>
      </c>
    </row>
    <row r="23" spans="1:12" x14ac:dyDescent="0.25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5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 t="e">
        <f>ROUND(+Detail!Q28/1000,0)</f>
        <v>#VALUE!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5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0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5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5">
      <c r="A27" s="8" t="s">
        <v>104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5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5">
      <c r="B29" s="8" t="s">
        <v>105</v>
      </c>
      <c r="D29" s="56">
        <f>SUM(D22:D27)</f>
        <v>0</v>
      </c>
      <c r="E29" s="56"/>
      <c r="F29" s="56">
        <f>SUM(F22:F27)</f>
        <v>0</v>
      </c>
      <c r="G29" s="88"/>
      <c r="H29" s="56" t="e">
        <f>SUM(H22:H27)</f>
        <v>#VALUE!</v>
      </c>
      <c r="I29" s="56"/>
      <c r="J29" s="56">
        <f>SUM(J22:J27)</f>
        <v>0</v>
      </c>
      <c r="K29" s="56"/>
      <c r="L29" s="56">
        <f>SUM(L22:L27)</f>
        <v>0</v>
      </c>
    </row>
    <row r="30" spans="1:12" x14ac:dyDescent="0.25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5">
      <c r="A31" s="8" t="s">
        <v>106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0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6" thickBot="1" x14ac:dyDescent="0.3">
      <c r="B33" s="8" t="s">
        <v>107</v>
      </c>
      <c r="D33" s="57">
        <f>ROUND(D29+D31,1)</f>
        <v>0</v>
      </c>
      <c r="E33" s="57"/>
      <c r="F33" s="57">
        <f>ROUND(F29+F31,1)</f>
        <v>0</v>
      </c>
      <c r="G33" s="88"/>
      <c r="H33" s="57" t="e">
        <f>ROUND(H29+H31,1)</f>
        <v>#VALUE!</v>
      </c>
      <c r="I33" s="57"/>
      <c r="J33" s="57">
        <f>ROUND(J29+J31,1)</f>
        <v>0</v>
      </c>
      <c r="K33" s="57"/>
      <c r="L33" s="57">
        <f>ROUND(L29+L31,1)</f>
        <v>0</v>
      </c>
    </row>
    <row r="34" spans="1:12" ht="15.6" thickTop="1" x14ac:dyDescent="0.25"/>
    <row r="35" spans="1:12" x14ac:dyDescent="0.25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5">
      <c r="A37" s="201" t="s">
        <v>114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5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5">
      <c r="A39" s="58"/>
    </row>
    <row r="40" spans="1:12" x14ac:dyDescent="0.25">
      <c r="A40" s="58" t="str">
        <f ca="1">CELL("filename",A36)</f>
        <v>O:\Corporate\GPGFin\Cfp\0103Plan\Corp\Guidelines\[CC_BUDGET_FORMAT.xls]Exec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6" x14ac:dyDescent="0.3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printOptions horizontalCentered="1"/>
  <pageMargins left="0.25" right="0.25" top="0.5" bottom="0.5" header="0.25" footer="0.25"/>
  <pageSetup scale="90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5"/>
  <cols>
    <col min="1" max="1" width="12.54296875" style="92" customWidth="1"/>
    <col min="2" max="2" width="11.453125" style="127" customWidth="1"/>
    <col min="3" max="14" width="8.90625" style="127" customWidth="1"/>
  </cols>
  <sheetData>
    <row r="1" spans="1:14" s="24" customFormat="1" x14ac:dyDescent="0.25">
      <c r="A1" s="31" t="str">
        <f>Instructions!F4</f>
        <v>XXXXXX</v>
      </c>
      <c r="B1" s="132">
        <f>+Detail!A24</f>
        <v>52000500</v>
      </c>
      <c r="C1" s="132">
        <f>+Detail!E24</f>
        <v>0</v>
      </c>
      <c r="D1" s="132">
        <f>+Detail!F24</f>
        <v>0</v>
      </c>
      <c r="E1" s="132">
        <f>+Detail!G24</f>
        <v>0</v>
      </c>
      <c r="F1" s="132">
        <f>+Detail!H24</f>
        <v>0</v>
      </c>
      <c r="G1" s="132">
        <f>+Detail!I24</f>
        <v>0</v>
      </c>
      <c r="H1" s="132">
        <f>+Detail!J24</f>
        <v>0</v>
      </c>
      <c r="I1" s="132">
        <f>+Detail!K24</f>
        <v>0</v>
      </c>
      <c r="J1" s="132">
        <f>+Detail!L24</f>
        <v>0</v>
      </c>
      <c r="K1" s="132">
        <f>+Detail!M24</f>
        <v>0</v>
      </c>
      <c r="L1" s="132">
        <f>+Detail!N24</f>
        <v>0</v>
      </c>
      <c r="M1" s="132">
        <f>+Detail!O24</f>
        <v>0</v>
      </c>
      <c r="N1" s="132">
        <f>+Detail!P24</f>
        <v>0</v>
      </c>
    </row>
    <row r="2" spans="1:14" x14ac:dyDescent="0.25">
      <c r="A2" s="31" t="str">
        <f>A1</f>
        <v>XXXXXX</v>
      </c>
      <c r="B2" s="132">
        <f>+Detail!A28</f>
        <v>59003000</v>
      </c>
      <c r="C2" s="132" t="e">
        <f>+Detail!E28</f>
        <v>#VALUE!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5">
      <c r="A3" s="31" t="str">
        <f>A2</f>
        <v>XXXXXX</v>
      </c>
      <c r="B3" s="132">
        <f>+Detail!A32</f>
        <v>52001000</v>
      </c>
      <c r="C3" s="132">
        <f>+Detail!E32</f>
        <v>0</v>
      </c>
      <c r="D3" s="132">
        <f>+Detail!F32</f>
        <v>0</v>
      </c>
      <c r="E3" s="132">
        <f>+Detail!G32</f>
        <v>0</v>
      </c>
      <c r="F3" s="132">
        <f>+Detail!H32</f>
        <v>0</v>
      </c>
      <c r="G3" s="132">
        <f>+Detail!I32</f>
        <v>0</v>
      </c>
      <c r="H3" s="132">
        <f>+Detail!J32</f>
        <v>0</v>
      </c>
      <c r="I3" s="132">
        <f>+Detail!K32</f>
        <v>0</v>
      </c>
      <c r="J3" s="132">
        <f>+Detail!L32</f>
        <v>0</v>
      </c>
      <c r="K3" s="132">
        <f>+Detail!M32</f>
        <v>0</v>
      </c>
      <c r="L3" s="132">
        <f>+Detail!N32</f>
        <v>0</v>
      </c>
      <c r="M3" s="132">
        <f>+Detail!O32</f>
        <v>0</v>
      </c>
      <c r="N3" s="132">
        <f>+Detail!P32</f>
        <v>0</v>
      </c>
    </row>
    <row r="4" spans="1:14" x14ac:dyDescent="0.25">
      <c r="A4" s="31" t="str">
        <f t="shared" ref="A4:A37" si="0">A3</f>
        <v>XXXXXX</v>
      </c>
      <c r="B4" s="132">
        <f>+Detail!A36</f>
        <v>52001500</v>
      </c>
      <c r="C4" s="132">
        <f>+Detail!E39</f>
        <v>0</v>
      </c>
      <c r="D4" s="132">
        <f>+Detail!F39</f>
        <v>0</v>
      </c>
      <c r="E4" s="132">
        <f>+Detail!G39</f>
        <v>0</v>
      </c>
      <c r="F4" s="132">
        <f>+Detail!H39</f>
        <v>0</v>
      </c>
      <c r="G4" s="132">
        <f>+Detail!I39</f>
        <v>0</v>
      </c>
      <c r="H4" s="132">
        <f>+Detail!J39</f>
        <v>0</v>
      </c>
      <c r="I4" s="132">
        <f>+Detail!K39</f>
        <v>0</v>
      </c>
      <c r="J4" s="132">
        <f>+Detail!L39</f>
        <v>0</v>
      </c>
      <c r="K4" s="132">
        <f>+Detail!M39</f>
        <v>0</v>
      </c>
      <c r="L4" s="132">
        <f>+Detail!N39</f>
        <v>0</v>
      </c>
      <c r="M4" s="132">
        <f>+Detail!O39</f>
        <v>0</v>
      </c>
      <c r="N4" s="132">
        <f>+Detail!P39</f>
        <v>0</v>
      </c>
    </row>
    <row r="5" spans="1:14" x14ac:dyDescent="0.25">
      <c r="A5" s="31" t="str">
        <f t="shared" si="0"/>
        <v>XXXXXX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0</v>
      </c>
    </row>
    <row r="6" spans="1:14" x14ac:dyDescent="0.25">
      <c r="A6" s="31" t="str">
        <f t="shared" si="0"/>
        <v>XXXXXX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5">
      <c r="A7" s="31" t="str">
        <f t="shared" si="0"/>
        <v>XXXXXX</v>
      </c>
      <c r="B7" s="132">
        <f>+Detail!A48</f>
        <v>52003000</v>
      </c>
      <c r="C7" s="132">
        <f>+Detail!E51</f>
        <v>0</v>
      </c>
      <c r="D7" s="132">
        <f>+Detail!F51</f>
        <v>0</v>
      </c>
      <c r="E7" s="132">
        <f>+Detail!G51</f>
        <v>0</v>
      </c>
      <c r="F7" s="132">
        <f>+Detail!H51</f>
        <v>0</v>
      </c>
      <c r="G7" s="132">
        <f>+Detail!I51</f>
        <v>0</v>
      </c>
      <c r="H7" s="132">
        <f>+Detail!J51</f>
        <v>0</v>
      </c>
      <c r="I7" s="132">
        <f>+Detail!K51</f>
        <v>0</v>
      </c>
      <c r="J7" s="132">
        <f>+Detail!L51</f>
        <v>0</v>
      </c>
      <c r="K7" s="132">
        <f>+Detail!M51</f>
        <v>0</v>
      </c>
      <c r="L7" s="132">
        <f>+Detail!N51</f>
        <v>0</v>
      </c>
      <c r="M7" s="132">
        <f>+Detail!O51</f>
        <v>0</v>
      </c>
      <c r="N7" s="132">
        <f>+Detail!P51</f>
        <v>0</v>
      </c>
    </row>
    <row r="8" spans="1:14" x14ac:dyDescent="0.25">
      <c r="A8" s="31" t="str">
        <f t="shared" si="0"/>
        <v>XXXXXX</v>
      </c>
      <c r="B8" s="132">
        <f>+Detail!A52</f>
        <v>52003500</v>
      </c>
      <c r="C8" s="132">
        <f>+Detail!E55</f>
        <v>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0</v>
      </c>
    </row>
    <row r="9" spans="1:14" x14ac:dyDescent="0.25">
      <c r="A9" s="31" t="str">
        <f t="shared" si="0"/>
        <v>XXXXXX</v>
      </c>
      <c r="B9" s="132">
        <f>+Detail!A56</f>
        <v>52004000</v>
      </c>
      <c r="C9" s="132">
        <f>+Detail!E59</f>
        <v>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5">
      <c r="A10" s="31" t="str">
        <f t="shared" si="0"/>
        <v>XXXXXX</v>
      </c>
      <c r="B10" s="132">
        <f>+Detail!A60</f>
        <v>52004500</v>
      </c>
      <c r="C10" s="132">
        <f>+Detail!E63</f>
        <v>0</v>
      </c>
      <c r="D10" s="132">
        <f>+Detail!F63</f>
        <v>0</v>
      </c>
      <c r="E10" s="132">
        <f>+Detail!G63</f>
        <v>0</v>
      </c>
      <c r="F10" s="132">
        <f>+Detail!H63</f>
        <v>0</v>
      </c>
      <c r="G10" s="132">
        <f>+Detail!I63</f>
        <v>0</v>
      </c>
      <c r="H10" s="132">
        <f>+Detail!J63</f>
        <v>0</v>
      </c>
      <c r="I10" s="132">
        <f>+Detail!K63</f>
        <v>0</v>
      </c>
      <c r="J10" s="132">
        <f>+Detail!L63</f>
        <v>0</v>
      </c>
      <c r="K10" s="132">
        <f>+Detail!M63</f>
        <v>0</v>
      </c>
      <c r="L10" s="132">
        <f>+Detail!N63</f>
        <v>0</v>
      </c>
      <c r="M10" s="132">
        <f>+Detail!O63</f>
        <v>0</v>
      </c>
      <c r="N10" s="132">
        <f>+Detail!P63</f>
        <v>0</v>
      </c>
    </row>
    <row r="11" spans="1:14" x14ac:dyDescent="0.25">
      <c r="A11" s="31" t="str">
        <f t="shared" si="0"/>
        <v>XXXXXX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5">
      <c r="A12" s="31" t="str">
        <f>A11</f>
        <v>XXXXXX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5">
      <c r="A13" s="31" t="str">
        <f>A11</f>
        <v>XXXXXX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5">
      <c r="A14" s="31" t="str">
        <f t="shared" si="0"/>
        <v>XXXXXX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5">
      <c r="A15" s="31" t="str">
        <f t="shared" si="0"/>
        <v>XXXXXX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5">
      <c r="A16" s="31" t="str">
        <f t="shared" si="0"/>
        <v>XXXXXX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5">
      <c r="A17" s="31" t="str">
        <f t="shared" si="0"/>
        <v>XXXXXX</v>
      </c>
      <c r="B17" s="132">
        <f>+Detail!A92</f>
        <v>52504500</v>
      </c>
      <c r="C17" s="132">
        <f>+Detail!E95</f>
        <v>0</v>
      </c>
      <c r="D17" s="132">
        <f>+Detail!F95</f>
        <v>0</v>
      </c>
      <c r="E17" s="132">
        <f>+Detail!G95</f>
        <v>0</v>
      </c>
      <c r="F17" s="132">
        <f>+Detail!H95</f>
        <v>0</v>
      </c>
      <c r="G17" s="132">
        <f>+Detail!I95</f>
        <v>0</v>
      </c>
      <c r="H17" s="132">
        <f>+Detail!J95</f>
        <v>0</v>
      </c>
      <c r="I17" s="132">
        <f>+Detail!K95</f>
        <v>0</v>
      </c>
      <c r="J17" s="132">
        <f>+Detail!L95</f>
        <v>0</v>
      </c>
      <c r="K17" s="132">
        <f>+Detail!M95</f>
        <v>0</v>
      </c>
      <c r="L17" s="132">
        <f>+Detail!N95</f>
        <v>0</v>
      </c>
      <c r="M17" s="132">
        <f>+Detail!O95</f>
        <v>0</v>
      </c>
      <c r="N17" s="132">
        <f>+Detail!P95</f>
        <v>0</v>
      </c>
    </row>
    <row r="18" spans="1:14" x14ac:dyDescent="0.25">
      <c r="A18" s="31" t="str">
        <f t="shared" si="0"/>
        <v>XXXXXX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5">
      <c r="A19" s="31" t="str">
        <f t="shared" si="0"/>
        <v>XXXXXX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5">
      <c r="A20" s="31" t="str">
        <f t="shared" si="0"/>
        <v>XXXXXX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5">
      <c r="A21" s="31" t="str">
        <f t="shared" si="0"/>
        <v>XXXXXX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5">
      <c r="A22" s="31" t="str">
        <f t="shared" si="0"/>
        <v>XXXXXX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5">
      <c r="A23" s="31" t="str">
        <f t="shared" si="0"/>
        <v>XXXXXX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5">
      <c r="A24" s="31" t="str">
        <f>A23</f>
        <v>XXXXXX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5">
      <c r="A25" s="31" t="str">
        <f>A24</f>
        <v>XXXXXX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5">
      <c r="A26" s="31" t="str">
        <f>A23</f>
        <v>XXXXXX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5">
      <c r="A27" s="31" t="str">
        <f>A24</f>
        <v>XXXXXX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5">
      <c r="A28" s="31" t="str">
        <f>A25</f>
        <v>XXXXXX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5">
      <c r="A29" s="92" t="str">
        <f>A26</f>
        <v>XXXXXX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5">
      <c r="A30" s="92" t="str">
        <f t="shared" si="0"/>
        <v>XXXXXX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5">
      <c r="A31" s="92" t="str">
        <f t="shared" si="0"/>
        <v>XXXXXX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5">
      <c r="A32" s="92" t="str">
        <f t="shared" si="0"/>
        <v>XXXXXX</v>
      </c>
      <c r="B32" s="127">
        <f>+Detail!A152</f>
        <v>53600000</v>
      </c>
      <c r="C32" s="127">
        <f>+Detail!E155</f>
        <v>0</v>
      </c>
      <c r="D32" s="127">
        <f>+Detail!F155</f>
        <v>0</v>
      </c>
      <c r="E32" s="127">
        <f>+Detail!G155</f>
        <v>0</v>
      </c>
      <c r="F32" s="127">
        <f>+Detail!H155</f>
        <v>0</v>
      </c>
      <c r="G32" s="127">
        <f>+Detail!I155</f>
        <v>0</v>
      </c>
      <c r="H32" s="127">
        <f>+Detail!J155</f>
        <v>0</v>
      </c>
      <c r="I32" s="127">
        <f>+Detail!K155</f>
        <v>0</v>
      </c>
      <c r="J32" s="127">
        <f>+Detail!L155</f>
        <v>0</v>
      </c>
      <c r="K32" s="127">
        <f>+Detail!M155</f>
        <v>0</v>
      </c>
      <c r="L32" s="127">
        <f>+Detail!N155</f>
        <v>0</v>
      </c>
      <c r="M32" s="127">
        <f>+Detail!O155</f>
        <v>0</v>
      </c>
      <c r="N32" s="127">
        <f>+Detail!P155</f>
        <v>0</v>
      </c>
    </row>
    <row r="33" spans="1:14" x14ac:dyDescent="0.25">
      <c r="A33" s="92" t="str">
        <f t="shared" si="0"/>
        <v>XXXXXX</v>
      </c>
      <c r="B33" s="127">
        <f>+Detail!A156</f>
        <v>53800000</v>
      </c>
      <c r="C33" s="127">
        <f>+Detail!E159</f>
        <v>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5">
      <c r="A34" s="92" t="str">
        <f t="shared" si="0"/>
        <v>XXXXXX</v>
      </c>
      <c r="B34" s="127">
        <f>+Detail!A160</f>
        <v>53801000</v>
      </c>
      <c r="C34" s="127">
        <f>+Detail!E163</f>
        <v>0</v>
      </c>
      <c r="D34" s="127">
        <f>+Detail!F163</f>
        <v>0</v>
      </c>
      <c r="E34" s="127">
        <f>+Detail!G163</f>
        <v>0</v>
      </c>
      <c r="F34" s="127">
        <f>+Detail!H163</f>
        <v>0</v>
      </c>
      <c r="G34" s="127">
        <f>+Detail!I163</f>
        <v>0</v>
      </c>
      <c r="H34" s="127">
        <f>+Detail!J163</f>
        <v>0</v>
      </c>
      <c r="I34" s="127">
        <f>+Detail!K163</f>
        <v>0</v>
      </c>
      <c r="J34" s="127">
        <f>+Detail!L163</f>
        <v>0</v>
      </c>
      <c r="K34" s="127">
        <f>+Detail!M163</f>
        <v>0</v>
      </c>
      <c r="L34" s="127">
        <f>+Detail!N163</f>
        <v>0</v>
      </c>
      <c r="M34" s="127">
        <f>+Detail!O163</f>
        <v>0</v>
      </c>
      <c r="N34" s="127">
        <f>+Detail!P163</f>
        <v>0</v>
      </c>
    </row>
    <row r="35" spans="1:14" x14ac:dyDescent="0.25">
      <c r="A35" s="92" t="str">
        <f t="shared" si="0"/>
        <v>XXXXXX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5">
      <c r="A36" s="92" t="str">
        <f t="shared" si="0"/>
        <v>XXXXXX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5">
      <c r="A37" s="92" t="str">
        <f t="shared" si="0"/>
        <v>XXXXXX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6" thickBot="1" x14ac:dyDescent="0.3">
      <c r="C39" s="128" t="e">
        <f>SUM(C1:C38)</f>
        <v>#VALUE!</v>
      </c>
      <c r="D39" s="128">
        <f t="shared" ref="D39:N39" si="1">SUM(D1:D38)</f>
        <v>0</v>
      </c>
      <c r="E39" s="128">
        <f t="shared" si="1"/>
        <v>0</v>
      </c>
      <c r="F39" s="128">
        <f t="shared" si="1"/>
        <v>0</v>
      </c>
      <c r="G39" s="128">
        <f t="shared" si="1"/>
        <v>0</v>
      </c>
      <c r="H39" s="128">
        <f t="shared" si="1"/>
        <v>0</v>
      </c>
      <c r="I39" s="128">
        <f t="shared" si="1"/>
        <v>0</v>
      </c>
      <c r="J39" s="128">
        <f t="shared" si="1"/>
        <v>0</v>
      </c>
      <c r="K39" s="128">
        <f t="shared" si="1"/>
        <v>0</v>
      </c>
      <c r="L39" s="128">
        <f t="shared" si="1"/>
        <v>0</v>
      </c>
      <c r="M39" s="128">
        <f t="shared" si="1"/>
        <v>0</v>
      </c>
      <c r="N39" s="128">
        <f t="shared" si="1"/>
        <v>0</v>
      </c>
    </row>
    <row r="40" spans="1:14" ht="15.6" thickTop="1" x14ac:dyDescent="0.25"/>
  </sheetData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2000-07-14T20:48:20Z</cp:lastPrinted>
  <dcterms:created xsi:type="dcterms:W3CDTF">1997-06-03T16:34:52Z</dcterms:created>
  <dcterms:modified xsi:type="dcterms:W3CDTF">2023-09-10T11:42:17Z</dcterms:modified>
</cp:coreProperties>
</file>