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<sst xmlns="http://schemas.openxmlformats.org/spreadsheetml/2006/main" count="418" uniqueCount="231">
  <si>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</si>
  <si>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</si>
  <si>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</si>
  <si>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</si>
  <si>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</si>
  <si>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</si>
  <si>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</si>
  <si>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</si>
  <si>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</si>
  <si>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</si>
  <si>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</si>
  <si>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</si>
  <si>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</si>
  <si>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</si>
  <si>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</si>
  <si>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</si>
  <si>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</si>
  <si>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</si>
  <si>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</si>
  <si>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</si>
  <si>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</si>
  <si>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</si>
  <si>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</si>
  <si>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</si>
  <si>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</si>
  <si>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</si>
  <si>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</si>
  <si>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</si>
  <si>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</si>
  <si>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</si>
  <si>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</si>
  <si>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</si>
  <si>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</si>
  <si>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</si>
  <si>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</si>
  <si>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</si>
  <si>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</si>
  <si>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</si>
  <si>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</si>
  <si>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</si>
  <si>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</si>
  <si>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</si>
  <si>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</si>
  <si>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</si>
  <si>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</si>
  <si>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</si>
  <si>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</si>
  <si>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</si>
  <si>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</si>
  <si>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</si>
  <si>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</si>
  <si>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</si>
  <si>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</si>
  <si>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</si>
  <si>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</si>
  <si>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</si>
  <si>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</si>
  <si>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</si>
  <si>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</si>
  <si>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</si>
  <si>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</si>
  <si>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</si>
  <si>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</si>
  <si>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</si>
  <si>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</si>
  <si>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</si>
  <si>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</si>
  <si>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</si>
  <si>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</si>
  <si>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</si>
  <si>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</si>
  <si>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</si>
  <si>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</si>
  <si>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</si>
  <si>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</si>
  <si>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</si>
  <si>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</si>
  <si>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</si>
  <si>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</si>
  <si>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</si>
  <si>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</si>
  <si>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</si>
  <si>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</si>
  <si>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</si>
  <si>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</si>
  <si>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</si>
  <si>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</si>
  <si>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</si>
  <si>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</si>
  <si>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</si>
  <si>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</si>
  <si>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</si>
  <si>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</si>
  <si>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</si>
  <si>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</si>
  <si>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</si>
  <si>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</si>
  <si>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</si>
  <si>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</si>
  <si>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</si>
  <si>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</si>
  <si>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</si>
  <si>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</si>
  <si>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</si>
  <si>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</si>
  <si>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</si>
  <si>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</si>
  <si>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</si>
  <si>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</si>
  <si>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</si>
  <si>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</si>
  <si>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</si>
  <si>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XXXX</t>
  </si>
  <si>
    <t>XXXXXX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</si>
  <si>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</si>
  <si>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</si>
  <si>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</si>
  <si>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</si>
  <si>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</si>
  <si>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</si>
  <si>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</si>
  <si>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</si>
  <si>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</si>
  <si>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</si>
  <si>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</si>
  <si>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</si>
  <si>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</si>
  <si>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</si>
  <si>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</si>
  <si>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</si>
  <si>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</si>
  <si>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</si>
  <si>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</si>
  <si>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</si>
  <si>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</si>
  <si>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</si>
  <si>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</si>
  <si>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</si>
  <si>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</si>
  <si>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</si>
  <si>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</si>
  <si>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</si>
  <si>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</si>
  <si>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</si>
  <si>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</si>
  <si>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</si>
  <si>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</si>
  <si>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</si>
  <si>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</si>
  <si>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</si>
  <si>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</si>
  <si>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</si>
  <si>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</si>
  <si>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</si>
  <si>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</si>
  <si>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</si>
  <si>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</si>
  <si>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</si>
  <si>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</si>
  <si>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</si>
  <si>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</si>
  <si>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</si>
  <si>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</si>
  <si>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</si>
  <si>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</si>
  <si>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</si>
  <si>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</si>
  <si>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</si>
  <si>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</si>
  <si>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</si>
  <si>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</si>
  <si>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</si>
  <si>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</si>
  <si>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</si>
  <si>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</si>
  <si>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</si>
  <si>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</si>
  <si>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</si>
  <si>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</si>
  <si>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</si>
  <si>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</si>
  <si>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</si>
  <si>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</si>
  <si>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</si>
  <si>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</si>
  <si>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</si>
  <si>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</si>
  <si>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XXXXXXX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</si>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</sst>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6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3" sqref="F3"/>
    </sheetView>
  </sheetViews>
  <sheetFormatPr defaultRowHeight="15" x14ac:dyDescent="0.25"/>
  <cols>
    <col min="1" max="1" width="4.36328125" customWidth="1"/>
    <col min="2" max="2" width="12.08984375" customWidth="1"/>
    <col min="3" max="3" width="13.08984375" customWidth="1"/>
    <col min="10" max="10" width="9.453125" bestFit="1" customWidth="1"/>
  </cols>
  <sheetData>
    <row r="1" spans="1:10" ht="15.6" x14ac:dyDescent="0.3">
      <c r="A1" s="9" t="s">
        <v>155</v>
      </c>
    </row>
    <row r="3" spans="1:10" ht="15.6" x14ac:dyDescent="0.3">
      <c r="A3" t="s">
        <v>156</v>
      </c>
      <c r="D3" t="s">
        <v>162</v>
      </c>
      <c r="F3" s="99" t="s">
        <v>112</v>
      </c>
    </row>
    <row r="4" spans="1:10" ht="15.6" x14ac:dyDescent="0.3">
      <c r="D4" t="s">
        <v>157</v>
      </c>
      <c r="F4" s="99" t="s">
        <v>113</v>
      </c>
    </row>
    <row r="5" spans="1:10" ht="15.6" x14ac:dyDescent="0.3">
      <c r="D5" t="s">
        <v>161</v>
      </c>
      <c r="F5" s="99" t="s">
        <v>161</v>
      </c>
    </row>
    <row r="7" spans="1:10" x14ac:dyDescent="0.25">
      <c r="A7" t="s">
        <v>158</v>
      </c>
    </row>
    <row r="9" spans="1:10" x14ac:dyDescent="0.25">
      <c r="A9" t="s">
        <v>159</v>
      </c>
    </row>
    <row r="10" spans="1:10" x14ac:dyDescent="0.25">
      <c r="B10" t="s">
        <v>214</v>
      </c>
    </row>
    <row r="11" spans="1:10" ht="15.6" x14ac:dyDescent="0.3">
      <c r="B11" t="s">
        <v>188</v>
      </c>
      <c r="J11" s="99" t="s">
        <v>187</v>
      </c>
    </row>
    <row r="12" spans="1:10" x14ac:dyDescent="0.25">
      <c r="B12" t="s">
        <v>171</v>
      </c>
    </row>
    <row r="13" spans="1:10" x14ac:dyDescent="0.25">
      <c r="B13" t="s">
        <v>229</v>
      </c>
    </row>
    <row r="14" spans="1:10" x14ac:dyDescent="0.25">
      <c r="B14" t="s">
        <v>230</v>
      </c>
    </row>
    <row r="16" spans="1:10" x14ac:dyDescent="0.25">
      <c r="A16" t="s">
        <v>190</v>
      </c>
    </row>
    <row r="17" spans="1:2" x14ac:dyDescent="0.25">
      <c r="B17" t="s">
        <v>160</v>
      </c>
    </row>
    <row r="19" spans="1:2" x14ac:dyDescent="0.25">
      <c r="A19" t="s">
        <v>163</v>
      </c>
    </row>
    <row r="21" spans="1:2" ht="15.6" x14ac:dyDescent="0.3">
      <c r="A21" t="s">
        <v>191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0" activePane="bottomRight" state="frozen"/>
      <selection pane="topRight"/>
      <selection pane="bottomLeft"/>
      <selection pane="bottomRight" activeCell="E10" sqref="E10"/>
    </sheetView>
  </sheetViews>
  <sheetFormatPr defaultColWidth="10.36328125" defaultRowHeight="15" x14ac:dyDescent="0.25"/>
  <cols>
    <col min="1" max="1" width="11.08984375" style="97" customWidth="1"/>
    <col min="2" max="2" width="36" customWidth="1"/>
    <col min="3" max="4" width="10.81640625" style="175" customWidth="1"/>
    <col min="5" max="16" width="9.81640625" style="76" customWidth="1"/>
    <col min="17" max="17" width="10.81640625" style="76" customWidth="1"/>
    <col min="18" max="19" width="10.81640625" style="76" hidden="1" customWidth="1"/>
  </cols>
  <sheetData>
    <row r="1" spans="1:19" s="1" customFormat="1" ht="17.399999999999999" x14ac:dyDescent="0.3">
      <c r="A1" s="178" t="s">
        <v>169</v>
      </c>
      <c r="B1" s="179"/>
      <c r="C1" s="157"/>
      <c r="D1" s="157"/>
      <c r="Q1" s="73"/>
      <c r="R1" s="103"/>
      <c r="S1" s="73"/>
    </row>
    <row r="2" spans="1:19" s="186" customFormat="1" ht="17.399999999999999" x14ac:dyDescent="0.3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7.399999999999999" x14ac:dyDescent="0.3">
      <c r="A3" s="188"/>
      <c r="B3" s="189" t="s">
        <v>115</v>
      </c>
      <c r="C3" s="159"/>
      <c r="D3" s="159"/>
      <c r="E3" s="190"/>
      <c r="Q3" s="187"/>
      <c r="R3" s="187"/>
      <c r="S3" s="187"/>
    </row>
    <row r="4" spans="1:19" s="186" customFormat="1" ht="17.399999999999999" x14ac:dyDescent="0.3">
      <c r="A4" s="188"/>
      <c r="B4" s="191" t="s">
        <v>143</v>
      </c>
      <c r="C4" s="159"/>
      <c r="D4" s="159"/>
      <c r="E4" s="190"/>
      <c r="Q4" s="187"/>
      <c r="R4" s="187"/>
      <c r="S4" s="187"/>
    </row>
    <row r="5" spans="1:19" s="186" customFormat="1" ht="17.399999999999999" x14ac:dyDescent="0.3">
      <c r="A5" s="192"/>
      <c r="B5" s="193"/>
      <c r="C5" s="160"/>
      <c r="D5" s="160"/>
      <c r="Q5" s="187"/>
      <c r="R5" s="187"/>
      <c r="S5" s="187"/>
    </row>
    <row r="6" spans="1:19" s="186" customFormat="1" ht="17.399999999999999" x14ac:dyDescent="0.3">
      <c r="A6" s="194" t="str">
        <f>Instructions!F3</f>
        <v>XXXX</v>
      </c>
      <c r="B6" s="194"/>
      <c r="C6" s="161"/>
      <c r="D6" s="161"/>
      <c r="Q6" s="195"/>
      <c r="R6" s="195"/>
      <c r="S6" s="195"/>
    </row>
    <row r="7" spans="1:19" s="134" customFormat="1" ht="17.399999999999999" x14ac:dyDescent="0.3">
      <c r="A7" s="196" t="str">
        <f>Instructions!F4</f>
        <v>XXXXXX</v>
      </c>
      <c r="B7" s="197" t="str">
        <f>Instructions!F5</f>
        <v>Cost Center Name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6" x14ac:dyDescent="0.3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6" x14ac:dyDescent="0.3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6" x14ac:dyDescent="0.3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5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5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5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5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5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5">
      <c r="A16" s="145"/>
      <c r="B16" s="134" t="s">
        <v>228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6" x14ac:dyDescent="0.3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5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6" x14ac:dyDescent="0.3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5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6" x14ac:dyDescent="0.3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5">
      <c r="A22" s="133"/>
      <c r="B22" s="134" t="s">
        <v>140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5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6" x14ac:dyDescent="0.3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5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5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6" x14ac:dyDescent="0.3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6" x14ac:dyDescent="0.3">
      <c r="A28" s="118">
        <v>59003000</v>
      </c>
      <c r="B28" s="11" t="s">
        <v>32</v>
      </c>
      <c r="C28" s="165">
        <v>0</v>
      </c>
      <c r="D28" s="165">
        <v>0</v>
      </c>
      <c r="E28" s="99" t="e">
        <f t="shared" ref="E28:S28" si="4">+E266</f>
        <v>#VALUE!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 t="e">
        <f t="shared" si="4"/>
        <v>#VALUE!</v>
      </c>
      <c r="R28" s="65">
        <f t="shared" si="4"/>
        <v>0</v>
      </c>
      <c r="S28" s="65">
        <f t="shared" si="4"/>
        <v>0</v>
      </c>
    </row>
    <row r="29" spans="1:19" x14ac:dyDescent="0.25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5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6" x14ac:dyDescent="0.3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6" x14ac:dyDescent="0.3">
      <c r="A32" s="118">
        <v>52001000</v>
      </c>
      <c r="B32" s="11" t="s">
        <v>142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6" x14ac:dyDescent="0.3">
      <c r="A33" s="96"/>
      <c r="B33" s="11"/>
      <c r="C33" s="167"/>
      <c r="D33" s="167"/>
      <c r="Q33" s="75"/>
      <c r="R33" s="75"/>
      <c r="S33" s="75"/>
    </row>
    <row r="34" spans="1:19" s="9" customFormat="1" ht="15.6" x14ac:dyDescent="0.3">
      <c r="A34" s="96"/>
      <c r="B34" s="11"/>
      <c r="C34" s="167"/>
      <c r="D34" s="167"/>
      <c r="Q34" s="75"/>
      <c r="R34" s="75"/>
      <c r="S34" s="75"/>
    </row>
    <row r="35" spans="1:19" ht="15.6" x14ac:dyDescent="0.3">
      <c r="A35" s="111" t="s">
        <v>141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5">
      <c r="A36" s="95">
        <v>52001500</v>
      </c>
      <c r="B36" t="s">
        <v>117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5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5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5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5">
      <c r="A40" s="95">
        <v>52002000</v>
      </c>
      <c r="B40" t="s">
        <v>118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5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5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5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5">
      <c r="A44" s="95">
        <v>52002500</v>
      </c>
      <c r="B44" t="s">
        <v>119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5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5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5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5">
      <c r="A48" s="95">
        <v>52003000</v>
      </c>
      <c r="B48" t="s">
        <v>120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5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5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5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5">
      <c r="A52" s="95">
        <v>52003500</v>
      </c>
      <c r="B52" t="s">
        <v>205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5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5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5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5">
      <c r="A56" s="95">
        <v>52004000</v>
      </c>
      <c r="B56" t="s">
        <v>170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5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5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5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5">
      <c r="A60" s="95">
        <v>52004500</v>
      </c>
      <c r="B60" t="s">
        <v>123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5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5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5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5">
      <c r="A64" s="110"/>
      <c r="C64" s="152"/>
      <c r="D64" s="152"/>
      <c r="Q64" s="68"/>
      <c r="R64" s="68"/>
      <c r="S64" s="68"/>
    </row>
    <row r="65" spans="1:19" s="44" customFormat="1" ht="15.6" x14ac:dyDescent="0.3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5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6" x14ac:dyDescent="0.3">
      <c r="A67" s="111" t="s">
        <v>116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5">
      <c r="A68" s="95">
        <v>52500500</v>
      </c>
      <c r="B68" t="s">
        <v>124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5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5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5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5">
      <c r="A72" s="95">
        <v>52501500</v>
      </c>
      <c r="B72" t="s">
        <v>125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5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5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5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5">
      <c r="A76" s="95">
        <v>52503500</v>
      </c>
      <c r="B76" t="s">
        <v>126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5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5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5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5">
      <c r="A80" s="95">
        <v>52504000</v>
      </c>
      <c r="B80" t="s">
        <v>127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5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5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5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5">
      <c r="A84" s="95">
        <v>52504100</v>
      </c>
      <c r="B84" t="s">
        <v>121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5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5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5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5">
      <c r="A88" s="95">
        <v>52504200</v>
      </c>
      <c r="B88" t="s">
        <v>122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5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5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5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5">
      <c r="A92" s="95">
        <v>52504500</v>
      </c>
      <c r="B92" t="s">
        <v>128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5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5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5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5">
      <c r="A96" s="95">
        <v>52505000</v>
      </c>
      <c r="B96" t="s">
        <v>129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5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5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5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5">
      <c r="A100" s="95">
        <v>52505500</v>
      </c>
      <c r="B100" t="s">
        <v>130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5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5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5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5">
      <c r="A104" s="95">
        <v>52506000</v>
      </c>
      <c r="B104" t="s">
        <v>132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5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5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5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5">
      <c r="A108" s="95">
        <v>52506500</v>
      </c>
      <c r="B108" t="s">
        <v>131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5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5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5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5">
      <c r="A112" s="95">
        <v>52507000</v>
      </c>
      <c r="B112" t="s">
        <v>206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5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5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5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5">
      <c r="A116" s="95">
        <v>52507100</v>
      </c>
      <c r="B116" t="s">
        <v>207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5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5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5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5">
      <c r="A120" s="95">
        <v>52507300</v>
      </c>
      <c r="B120" t="s">
        <v>208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5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5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5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5">
      <c r="A124" s="95">
        <v>52507400</v>
      </c>
      <c r="B124" t="s">
        <v>209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5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5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5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5">
      <c r="A128" s="95">
        <v>52507500</v>
      </c>
      <c r="B128" t="s">
        <v>210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5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5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5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5">
      <c r="A132" s="95">
        <v>52507600</v>
      </c>
      <c r="B132" t="s">
        <v>211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5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5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5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5">
      <c r="A136" s="95">
        <v>52507700</v>
      </c>
      <c r="B136" t="s">
        <v>212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5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5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5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5">
      <c r="A140" s="95">
        <v>52508000</v>
      </c>
      <c r="B140" t="s">
        <v>213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5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5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5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5">
      <c r="A144" s="95">
        <v>52508100</v>
      </c>
      <c r="B144" t="s">
        <v>134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5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5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5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5">
      <c r="A148" s="95">
        <v>52508500</v>
      </c>
      <c r="B148" t="s">
        <v>135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5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5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5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5">
      <c r="A152" s="95">
        <v>53600000</v>
      </c>
      <c r="B152" t="s">
        <v>136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5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5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5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5">
      <c r="A156" s="95">
        <v>53800000</v>
      </c>
      <c r="B156" t="s">
        <v>137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5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5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5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5">
      <c r="A160" s="95">
        <v>53801000</v>
      </c>
      <c r="B160" t="s">
        <v>138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5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5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5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5">
      <c r="A164" s="95">
        <v>53900000</v>
      </c>
      <c r="B164" t="s">
        <v>139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5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5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5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5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6" x14ac:dyDescent="0.3">
      <c r="A169" s="112"/>
      <c r="B169" s="44" t="s">
        <v>133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6" x14ac:dyDescent="0.3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5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6" x14ac:dyDescent="0.3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5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5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6" x14ac:dyDescent="0.3">
      <c r="A175" s="112"/>
      <c r="B175" s="44" t="s">
        <v>144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5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5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 t="e">
        <f t="shared" si="41"/>
        <v>#VALUE!</v>
      </c>
      <c r="F177" s="6">
        <f t="shared" si="41"/>
        <v>0</v>
      </c>
      <c r="G177" s="6">
        <f t="shared" si="41"/>
        <v>0</v>
      </c>
      <c r="H177" s="6">
        <f t="shared" si="41"/>
        <v>0</v>
      </c>
      <c r="I177" s="6">
        <f t="shared" si="41"/>
        <v>0</v>
      </c>
      <c r="J177" s="6">
        <f t="shared" si="41"/>
        <v>0</v>
      </c>
      <c r="K177" s="6">
        <f t="shared" si="41"/>
        <v>0</v>
      </c>
      <c r="L177" s="6">
        <f t="shared" si="41"/>
        <v>0</v>
      </c>
      <c r="M177" s="6">
        <f t="shared" si="41"/>
        <v>0</v>
      </c>
      <c r="N177" s="6">
        <f t="shared" si="41"/>
        <v>0</v>
      </c>
      <c r="O177" s="6">
        <f t="shared" si="41"/>
        <v>0</v>
      </c>
      <c r="P177" s="6">
        <f t="shared" si="41"/>
        <v>0</v>
      </c>
      <c r="Q177" s="72" t="e">
        <f t="shared" si="41"/>
        <v>#VALUE!</v>
      </c>
      <c r="R177" s="72">
        <f t="shared" si="41"/>
        <v>0</v>
      </c>
      <c r="S177" s="72">
        <f t="shared" si="41"/>
        <v>0</v>
      </c>
    </row>
    <row r="178" spans="1:19" ht="15.6" thickTop="1" x14ac:dyDescent="0.25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5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5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5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5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6" x14ac:dyDescent="0.3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5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5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5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5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5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5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5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5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5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5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5">
      <c r="A194" s="176"/>
      <c r="B194" s="144" t="s">
        <v>172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5">
      <c r="A195" s="176"/>
      <c r="B195" s="144" t="s">
        <v>173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5">
      <c r="A196" s="176"/>
      <c r="B196" s="144" t="s">
        <v>174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5">
      <c r="A197" s="176"/>
      <c r="B197" s="144" t="s">
        <v>175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5">
      <c r="A198" s="176"/>
      <c r="B198" s="144" t="s">
        <v>176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5">
      <c r="A199" s="176"/>
      <c r="B199" s="144" t="s">
        <v>177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5">
      <c r="A200" s="176"/>
      <c r="B200" s="144" t="s">
        <v>178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5">
      <c r="A201" s="176"/>
      <c r="B201" s="144" t="s">
        <v>179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5">
      <c r="A202" s="176"/>
      <c r="B202" s="144" t="s">
        <v>180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5">
      <c r="A203" s="176"/>
      <c r="B203" s="144" t="s">
        <v>181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5">
      <c r="A204" s="176"/>
      <c r="B204" s="144" t="s">
        <v>182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5">
      <c r="A205" s="176"/>
      <c r="B205" s="144" t="s">
        <v>183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5">
      <c r="A206" s="176"/>
      <c r="B206" s="144" t="s">
        <v>184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5">
      <c r="A207" s="176"/>
      <c r="B207" s="144" t="s">
        <v>185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5">
      <c r="A208" s="176"/>
      <c r="B208" s="144" t="s">
        <v>186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5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5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6" hidden="1" x14ac:dyDescent="0.3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5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5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5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5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5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5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5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5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5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5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5">
      <c r="A222" s="115"/>
      <c r="B222" s="151" t="s">
        <v>172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5">
      <c r="A223" s="115"/>
      <c r="B223" s="151" t="s">
        <v>173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5">
      <c r="A224" s="115"/>
      <c r="B224" s="151" t="s">
        <v>174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5">
      <c r="A225" s="115"/>
      <c r="B225" s="151" t="s">
        <v>175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5">
      <c r="A226" s="115"/>
      <c r="B226" s="151" t="s">
        <v>176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5">
      <c r="A227" s="115"/>
      <c r="B227" s="151" t="s">
        <v>177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5">
      <c r="A228" s="115"/>
      <c r="B228" s="151" t="s">
        <v>178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5">
      <c r="A229" s="115"/>
      <c r="B229" s="151" t="s">
        <v>179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5">
      <c r="A230" s="115"/>
      <c r="B230" s="151" t="s">
        <v>180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5">
      <c r="A231" s="115"/>
      <c r="B231" s="151" t="s">
        <v>181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5">
      <c r="A232" s="115"/>
      <c r="B232" s="151" t="s">
        <v>182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5">
      <c r="A233" s="115"/>
      <c r="B233" s="151" t="s">
        <v>183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5">
      <c r="A234" s="115"/>
      <c r="B234" s="151" t="s">
        <v>184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5">
      <c r="A235" s="115"/>
      <c r="B235" s="151" t="s">
        <v>185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5">
      <c r="A236" s="115"/>
      <c r="B236" s="151" t="s">
        <v>186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5">
      <c r="A237" s="115"/>
      <c r="B237" s="151"/>
      <c r="C237" s="166"/>
      <c r="D237" s="166"/>
      <c r="Q237" s="100"/>
      <c r="R237" s="100"/>
      <c r="S237" s="100"/>
    </row>
    <row r="238" spans="1:19" ht="15.6" hidden="1" x14ac:dyDescent="0.3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5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5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5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5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5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5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5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5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5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5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5">
      <c r="A249" s="115"/>
      <c r="B249" s="151" t="s">
        <v>172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5">
      <c r="A250" s="115"/>
      <c r="B250" s="151" t="s">
        <v>173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5">
      <c r="A251" s="115"/>
      <c r="B251" s="151" t="s">
        <v>174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5">
      <c r="A252" s="115"/>
      <c r="B252" s="151" t="s">
        <v>175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5">
      <c r="A253" s="115"/>
      <c r="B253" s="151" t="s">
        <v>176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5">
      <c r="A254" s="115"/>
      <c r="B254" s="151" t="s">
        <v>177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5">
      <c r="A255" s="115"/>
      <c r="B255" s="151" t="s">
        <v>178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5">
      <c r="A256" s="115"/>
      <c r="B256" s="151" t="s">
        <v>179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5">
      <c r="A257" s="115"/>
      <c r="B257" s="151" t="s">
        <v>180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5">
      <c r="A258" s="115"/>
      <c r="B258" s="151" t="s">
        <v>181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5">
      <c r="A259" s="115"/>
      <c r="B259" s="151" t="s">
        <v>182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5">
      <c r="A260" s="115"/>
      <c r="B260" s="151" t="s">
        <v>183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5">
      <c r="A261" s="115"/>
      <c r="B261" s="151" t="s">
        <v>184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5">
      <c r="A262" s="115"/>
      <c r="B262" s="151" t="s">
        <v>185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5">
      <c r="A263" s="115"/>
      <c r="B263" s="151" t="s">
        <v>186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5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5">
      <c r="A265" s="150"/>
      <c r="B265" s="151" t="s">
        <v>189</v>
      </c>
      <c r="C265" s="173">
        <v>0</v>
      </c>
      <c r="D265" s="173">
        <v>0</v>
      </c>
      <c r="E265" s="183" t="e">
        <f>ROUND(IF(Instructions!J11&gt;(78000*(+E11+E12)),(+(71000*(+E11+E12))*0.09)+((Instructions!J11-(71000*(+E11+E12)))*0.02),+Instructions!J11*0.09),0)</f>
        <v>#VALUE!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 t="e">
        <f t="shared" si="102"/>
        <v>#VALUE!</v>
      </c>
      <c r="R265" s="173">
        <v>0</v>
      </c>
      <c r="S265" s="173">
        <v>0</v>
      </c>
    </row>
    <row r="266" spans="1:19" hidden="1" x14ac:dyDescent="0.25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 t="e">
        <f t="shared" si="105"/>
        <v>#VALUE!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 t="e">
        <f t="shared" si="102"/>
        <v>#VALUE!</v>
      </c>
      <c r="R266" s="131">
        <f>SUM(R239:R265)</f>
        <v>0</v>
      </c>
      <c r="S266" s="131">
        <f>SUM(S239:S265)</f>
        <v>0</v>
      </c>
    </row>
    <row r="268" spans="1:19" ht="15.6" x14ac:dyDescent="0.3">
      <c r="B268" s="180"/>
      <c r="C268" s="181"/>
      <c r="D268" s="181"/>
      <c r="E268" s="182"/>
      <c r="F268" s="182"/>
      <c r="G268" s="182"/>
      <c r="H268" s="182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8" x14ac:dyDescent="0.35">
      <c r="A2" s="27" t="s">
        <v>165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6" x14ac:dyDescent="0.3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3">
      <c r="C4" s="29" t="s">
        <v>71</v>
      </c>
      <c r="D4" s="156" t="str">
        <f>Instructions!F3</f>
        <v>XXXX</v>
      </c>
    </row>
    <row r="5" spans="1:13" ht="18" customHeight="1" x14ac:dyDescent="0.3">
      <c r="B5" s="30"/>
      <c r="C5" s="29" t="s">
        <v>164</v>
      </c>
      <c r="D5" s="102" t="str">
        <f>Instructions!F4</f>
        <v>XXXXXX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" customHeight="1" x14ac:dyDescent="0.25">
      <c r="G6" s="32" t="s">
        <v>166</v>
      </c>
      <c r="I6" s="23">
        <v>2001</v>
      </c>
      <c r="K6" s="23">
        <v>2002</v>
      </c>
      <c r="M6" s="23">
        <v>2003</v>
      </c>
    </row>
    <row r="7" spans="1:13" ht="15.9" customHeight="1" x14ac:dyDescent="0.3">
      <c r="A7" s="33" t="s">
        <v>74</v>
      </c>
    </row>
    <row r="8" spans="1:13" ht="15.9" customHeight="1" x14ac:dyDescent="0.25">
      <c r="B8" s="34" t="s">
        <v>75</v>
      </c>
      <c r="G8" s="10"/>
      <c r="H8" s="10"/>
      <c r="I8" s="10"/>
      <c r="J8" s="10"/>
      <c r="K8" s="10"/>
      <c r="L8" s="10"/>
      <c r="M8" s="10"/>
    </row>
    <row r="9" spans="1:13" ht="15.9" customHeight="1" x14ac:dyDescent="0.25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" customHeight="1" x14ac:dyDescent="0.25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" customHeight="1" x14ac:dyDescent="0.25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" customHeight="1" x14ac:dyDescent="0.25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" customHeight="1" x14ac:dyDescent="0.25">
      <c r="C13" s="34" t="s">
        <v>80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" customHeight="1" x14ac:dyDescent="0.25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" customHeight="1" thickBot="1" x14ac:dyDescent="0.3">
      <c r="B15" s="34" t="s">
        <v>82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" customHeight="1" thickTop="1" x14ac:dyDescent="0.25"/>
    <row r="17" spans="1:13" ht="15.9" customHeight="1" x14ac:dyDescent="0.3">
      <c r="A17" s="33" t="s">
        <v>83</v>
      </c>
    </row>
    <row r="18" spans="1:13" ht="15.9" customHeight="1" x14ac:dyDescent="0.25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" customHeight="1" x14ac:dyDescent="0.25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" customHeight="1" x14ac:dyDescent="0.25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" customHeight="1" x14ac:dyDescent="0.25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" customHeight="1" x14ac:dyDescent="0.25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" customHeight="1" x14ac:dyDescent="0.25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" customHeight="1" x14ac:dyDescent="0.25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" customHeight="1" thickBot="1" x14ac:dyDescent="0.3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" customHeight="1" thickTop="1" x14ac:dyDescent="0.25"/>
    <row r="27" spans="1:13" ht="15.9" customHeight="1" x14ac:dyDescent="0.3">
      <c r="A27" s="33" t="s">
        <v>84</v>
      </c>
    </row>
    <row r="28" spans="1:13" ht="15.9" customHeight="1" x14ac:dyDescent="0.25">
      <c r="B28" s="34" t="s">
        <v>75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" customHeight="1" x14ac:dyDescent="0.25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" customHeight="1" x14ac:dyDescent="0.25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" customHeight="1" x14ac:dyDescent="0.25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" customHeight="1" x14ac:dyDescent="0.3">
      <c r="A33" s="36"/>
      <c r="C33" s="34" t="s">
        <v>85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" customHeight="1" x14ac:dyDescent="0.3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" customHeight="1" thickBot="1" x14ac:dyDescent="0.35">
      <c r="A35" s="36"/>
      <c r="B35" s="34" t="s">
        <v>167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" customHeight="1" thickTop="1" x14ac:dyDescent="0.3">
      <c r="A36" s="36"/>
    </row>
    <row r="37" spans="1:13" ht="15.9" customHeight="1" x14ac:dyDescent="0.3">
      <c r="A37" s="36"/>
    </row>
    <row r="38" spans="1:13" ht="15.9" customHeight="1" x14ac:dyDescent="0.3">
      <c r="A38" s="33" t="s">
        <v>87</v>
      </c>
    </row>
    <row r="39" spans="1:13" ht="15.9" customHeight="1" x14ac:dyDescent="0.25">
      <c r="B39" s="34" t="s">
        <v>88</v>
      </c>
    </row>
    <row r="40" spans="1:13" ht="15.9" customHeight="1" x14ac:dyDescent="0.25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" customHeight="1" x14ac:dyDescent="0.25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" customHeight="1" x14ac:dyDescent="0.25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" customHeight="1" x14ac:dyDescent="0.25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" customHeight="1" x14ac:dyDescent="0.25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" customHeight="1" x14ac:dyDescent="0.25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" customHeight="1" thickBot="1" x14ac:dyDescent="0.3">
      <c r="B46" s="34" t="s">
        <v>82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" customHeight="1" thickTop="1" x14ac:dyDescent="0.25"/>
    <row r="48" spans="1:13" ht="15.9" customHeight="1" x14ac:dyDescent="0.3">
      <c r="A48" s="33" t="s">
        <v>94</v>
      </c>
    </row>
    <row r="49" spans="1:13" ht="15.9" customHeight="1" x14ac:dyDescent="0.25">
      <c r="B49" s="34" t="s">
        <v>88</v>
      </c>
    </row>
    <row r="50" spans="1:13" ht="15.9" customHeight="1" x14ac:dyDescent="0.25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" customHeight="1" x14ac:dyDescent="0.25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" customHeight="1" x14ac:dyDescent="0.25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" customHeight="1" x14ac:dyDescent="0.25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" customHeight="1" x14ac:dyDescent="0.25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" customHeight="1" x14ac:dyDescent="0.25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" customHeight="1" thickBot="1" x14ac:dyDescent="0.3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" customHeight="1" thickTop="1" x14ac:dyDescent="0.25"/>
    <row r="58" spans="1:13" ht="15.9" customHeight="1" thickBot="1" x14ac:dyDescent="0.3">
      <c r="A58" s="34" t="s">
        <v>168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" customHeight="1" thickTop="1" x14ac:dyDescent="0.25">
      <c r="B59" s="117" t="s">
        <v>95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5"/>
  <cols>
    <col min="1" max="1" width="8.1796875" customWidth="1"/>
    <col min="2" max="2" width="32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7" width="11.08984375" customWidth="1"/>
    <col min="18" max="19" width="11.08984375" hidden="1" customWidth="1"/>
    <col min="20" max="20" width="2.81640625" customWidth="1"/>
    <col min="21" max="21" width="5.81640625" style="92" customWidth="1"/>
    <col min="22" max="22" width="8.90625" style="127" customWidth="1"/>
  </cols>
  <sheetData>
    <row r="1" spans="1:22" ht="15.6" x14ac:dyDescent="0.3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6" x14ac:dyDescent="0.3">
      <c r="A2" s="9" t="str">
        <f>Instructions!F3</f>
        <v>XXXX</v>
      </c>
      <c r="B2" s="9"/>
    </row>
    <row r="3" spans="1:22" ht="15.6" x14ac:dyDescent="0.3">
      <c r="A3" s="199" t="str">
        <f>Instructions!F4</f>
        <v>XXXXXX</v>
      </c>
      <c r="B3" s="200" t="str">
        <f>Instructions!F5</f>
        <v>Cost Center Name</v>
      </c>
    </row>
    <row r="4" spans="1:22" ht="15.6" x14ac:dyDescent="0.3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6" x14ac:dyDescent="0.3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6" x14ac:dyDescent="0.3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6" x14ac:dyDescent="0.3">
      <c r="A7" s="1" t="s">
        <v>55</v>
      </c>
      <c r="C7" s="38">
        <f>+Detail!C177</f>
        <v>0</v>
      </c>
      <c r="D7" s="38">
        <f>+Detail!D177</f>
        <v>0</v>
      </c>
      <c r="E7" s="1" t="e">
        <f>+Detail!E177</f>
        <v>#VALUE!</v>
      </c>
      <c r="F7" s="1">
        <f>+Detail!F177</f>
        <v>0</v>
      </c>
      <c r="G7" s="1">
        <f>+Detail!G177</f>
        <v>0</v>
      </c>
      <c r="H7" s="1">
        <f>+Detail!H177</f>
        <v>0</v>
      </c>
      <c r="I7" s="1">
        <f>+Detail!I177</f>
        <v>0</v>
      </c>
      <c r="J7" s="1">
        <f>+Detail!J177</f>
        <v>0</v>
      </c>
      <c r="K7" s="1">
        <f>+Detail!K177</f>
        <v>0</v>
      </c>
      <c r="L7" s="1">
        <f>+Detail!L177</f>
        <v>0</v>
      </c>
      <c r="M7" s="1">
        <f>+Detail!M177</f>
        <v>0</v>
      </c>
      <c r="N7" s="1">
        <f>+Detail!N177</f>
        <v>0</v>
      </c>
      <c r="O7" s="1">
        <f>+Detail!O177</f>
        <v>0</v>
      </c>
      <c r="P7" s="1">
        <f>+Detail!P177</f>
        <v>0</v>
      </c>
      <c r="Q7" s="80" t="e">
        <f>+Detail!Q177</f>
        <v>#VALUE!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5">
      <c r="C8" s="39"/>
      <c r="D8" s="39"/>
      <c r="Q8" s="81"/>
      <c r="R8" s="81"/>
      <c r="S8" s="39"/>
      <c r="U8" s="37" t="s">
        <v>109</v>
      </c>
      <c r="V8" s="202" t="s">
        <v>202</v>
      </c>
    </row>
    <row r="9" spans="1:22" s="1" customFormat="1" ht="15.6" x14ac:dyDescent="0.3">
      <c r="A9" s="1" t="s">
        <v>56</v>
      </c>
      <c r="C9" s="85" t="s">
        <v>192</v>
      </c>
      <c r="D9" s="85"/>
      <c r="E9" s="18"/>
      <c r="Q9" s="80"/>
      <c r="R9" s="80"/>
      <c r="S9" s="38"/>
      <c r="U9" s="37" t="s">
        <v>110</v>
      </c>
      <c r="V9" s="202" t="s">
        <v>203</v>
      </c>
    </row>
    <row r="10" spans="1:22" x14ac:dyDescent="0.25">
      <c r="B10" t="s">
        <v>66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5">
      <c r="B11" t="s">
        <v>62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5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5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5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5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5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5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5">
      <c r="B18" t="s">
        <v>193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5">
      <c r="B19" t="s">
        <v>216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5">
      <c r="B20" t="s">
        <v>194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5">
      <c r="B21" t="s">
        <v>199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5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5">
      <c r="B23" t="s">
        <v>200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5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5">
      <c r="B25" t="s">
        <v>215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5" t="s">
        <v>217</v>
      </c>
      <c r="V25" s="127">
        <v>104151</v>
      </c>
    </row>
    <row r="26" spans="2:22" x14ac:dyDescent="0.25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218</v>
      </c>
      <c r="V26" s="127">
        <v>107575</v>
      </c>
    </row>
    <row r="27" spans="2:22" x14ac:dyDescent="0.25">
      <c r="B27" t="s">
        <v>152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219</v>
      </c>
      <c r="V27" s="127">
        <v>100290</v>
      </c>
    </row>
    <row r="28" spans="2:22" x14ac:dyDescent="0.25">
      <c r="B28" t="s">
        <v>195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220</v>
      </c>
      <c r="V28" s="127">
        <v>102055</v>
      </c>
    </row>
    <row r="29" spans="2:22" x14ac:dyDescent="0.25">
      <c r="B29" t="s">
        <v>198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221</v>
      </c>
      <c r="V29" s="127">
        <v>102564</v>
      </c>
    </row>
    <row r="30" spans="2:22" x14ac:dyDescent="0.25">
      <c r="B30" t="s">
        <v>197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222</v>
      </c>
      <c r="V30" s="127">
        <v>102247</v>
      </c>
    </row>
    <row r="31" spans="2:22" x14ac:dyDescent="0.25">
      <c r="B31" t="s">
        <v>154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223</v>
      </c>
      <c r="V31" s="127">
        <v>102352</v>
      </c>
    </row>
    <row r="32" spans="2:22" x14ac:dyDescent="0.25">
      <c r="B32" t="s">
        <v>196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224</v>
      </c>
      <c r="V32" s="127">
        <v>102183</v>
      </c>
    </row>
    <row r="33" spans="1:22" x14ac:dyDescent="0.25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6" x14ac:dyDescent="0.3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5">
      <c r="A35" s="129"/>
      <c r="U35" s="31"/>
      <c r="V35" s="132"/>
    </row>
    <row r="36" spans="1:22" ht="16.2" thickBot="1" x14ac:dyDescent="0.35">
      <c r="A36" s="21" t="s">
        <v>201</v>
      </c>
      <c r="C36" s="87">
        <f t="shared" ref="C36:S36" si="4">ROUND(+C7+C34,0)</f>
        <v>0</v>
      </c>
      <c r="D36" s="87">
        <f t="shared" si="4"/>
        <v>0</v>
      </c>
      <c r="E36" s="19" t="e">
        <f t="shared" si="4"/>
        <v>#VALUE!</v>
      </c>
      <c r="F36" s="19">
        <f t="shared" si="4"/>
        <v>0</v>
      </c>
      <c r="G36" s="19">
        <f t="shared" si="4"/>
        <v>0</v>
      </c>
      <c r="H36" s="19">
        <f t="shared" si="4"/>
        <v>0</v>
      </c>
      <c r="I36" s="19">
        <f t="shared" si="4"/>
        <v>0</v>
      </c>
      <c r="J36" s="19">
        <f t="shared" si="4"/>
        <v>0</v>
      </c>
      <c r="K36" s="19">
        <f t="shared" si="4"/>
        <v>0</v>
      </c>
      <c r="L36" s="19">
        <f t="shared" si="4"/>
        <v>0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Q36" s="83" t="e">
        <f t="shared" si="4"/>
        <v>#VALUE!</v>
      </c>
      <c r="R36" s="83">
        <f t="shared" si="4"/>
        <v>0</v>
      </c>
      <c r="S36" s="87">
        <f t="shared" si="4"/>
        <v>0</v>
      </c>
    </row>
    <row r="37" spans="1:22" ht="15.6" thickTop="1" x14ac:dyDescent="0.25">
      <c r="A37" s="17"/>
    </row>
    <row r="38" spans="1:22" ht="15.6" x14ac:dyDescent="0.3">
      <c r="A38" s="7" t="s">
        <v>68</v>
      </c>
    </row>
    <row r="40" spans="1:22" ht="15.6" x14ac:dyDescent="0.3">
      <c r="B40" s="130" t="s">
        <v>153</v>
      </c>
    </row>
    <row r="45" spans="1:22" s="8" customFormat="1" ht="15.6" x14ac:dyDescent="0.3">
      <c r="A45" s="9"/>
      <c r="U45" s="37"/>
      <c r="V45" s="203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/>
  </sheetViews>
  <sheetFormatPr defaultColWidth="8.6328125" defaultRowHeight="15" x14ac:dyDescent="0.25"/>
  <cols>
    <col min="1" max="1" width="6" style="8" customWidth="1"/>
    <col min="2" max="2" width="21.1796875" style="8" customWidth="1"/>
    <col min="3" max="3" width="4.1796875" style="8" customWidth="1"/>
    <col min="4" max="4" width="8.6328125" style="8"/>
    <col min="5" max="5" width="2.81640625" style="8" customWidth="1"/>
    <col min="6" max="6" width="8.6328125" style="8"/>
    <col min="7" max="7" width="3.36328125" style="121" customWidth="1"/>
    <col min="8" max="8" width="8.6328125" style="8"/>
    <col min="9" max="9" width="2.81640625" style="8" customWidth="1"/>
    <col min="10" max="10" width="0" style="8" hidden="1" customWidth="1"/>
    <col min="11" max="11" width="2.81640625" style="8" hidden="1" customWidth="1"/>
    <col min="12" max="12" width="0" style="8" hidden="1" customWidth="1"/>
    <col min="13" max="16384" width="8.6328125" style="8"/>
  </cols>
  <sheetData>
    <row r="1" spans="1:12" x14ac:dyDescent="0.25">
      <c r="A1" s="155" t="str">
        <f>Instructions!F3</f>
        <v>XXXX</v>
      </c>
      <c r="B1" s="63" t="str">
        <f>Instructions!F4</f>
        <v>XXXXXX</v>
      </c>
    </row>
    <row r="2" spans="1:12" ht="17.399999999999999" x14ac:dyDescent="0.3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7.399999999999999" x14ac:dyDescent="0.3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7.399999999999999" x14ac:dyDescent="0.3">
      <c r="A4" s="48" t="s">
        <v>204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7.399999999999999" x14ac:dyDescent="0.3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6" x14ac:dyDescent="0.3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5">
      <c r="B7" s="11"/>
      <c r="H7" s="37" t="s">
        <v>225</v>
      </c>
    </row>
    <row r="8" spans="1:12" x14ac:dyDescent="0.25">
      <c r="D8" s="8" t="s">
        <v>69</v>
      </c>
      <c r="H8" s="37" t="s">
        <v>226</v>
      </c>
    </row>
    <row r="9" spans="1:12" x14ac:dyDescent="0.25">
      <c r="D9" s="51">
        <v>2000</v>
      </c>
      <c r="E9" s="51"/>
      <c r="F9" s="51">
        <v>2000</v>
      </c>
      <c r="G9" s="126"/>
      <c r="H9" s="54" t="s">
        <v>227</v>
      </c>
      <c r="I9" s="52"/>
      <c r="J9" s="52"/>
      <c r="K9" s="52"/>
      <c r="L9" s="52"/>
    </row>
    <row r="10" spans="1:12" x14ac:dyDescent="0.25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2" customHeight="1" x14ac:dyDescent="0.25"/>
    <row r="12" spans="1:12" x14ac:dyDescent="0.25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5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5">
      <c r="A14" s="8" t="s">
        <v>150</v>
      </c>
    </row>
    <row r="15" spans="1:12" x14ac:dyDescent="0.25">
      <c r="A15" s="8" t="s">
        <v>145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5">
      <c r="A16" s="8" t="s">
        <v>146</v>
      </c>
      <c r="D16" s="55">
        <f>ROUND((+Detail!C115+Detail!C119+Detail!C131+Detail!C143+Detail!C123+Detail!C127+Detail!C135+Detail!C139)/1000,0)</f>
        <v>0</v>
      </c>
      <c r="E16" s="55"/>
      <c r="F16" s="55">
        <f>ROUND((+Detail!E115+Detail!E119+Detail!E131+Detail!E143+Detail!E123+Detail!E127+Detail!E135+Detail!E139)/1000,0)</f>
        <v>0</v>
      </c>
      <c r="G16" s="88"/>
      <c r="H16" s="55">
        <f>ROUND((+Detail!G115+Detail!G119+Detail!G131+Detail!G143+Detail!G123+Detail!G127+Detail!G135+Detail!G139)/1000,0)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5">
      <c r="A17" s="8" t="s">
        <v>147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5">
      <c r="A18" s="8" t="s">
        <v>148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5">
      <c r="A19" s="8" t="s">
        <v>149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5">
      <c r="A20" s="8" t="s">
        <v>151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5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5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0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5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5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 t="e">
        <f>ROUND(+Detail!Q28/1000,0)</f>
        <v>#VALUE!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5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5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5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5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5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 t="e">
        <f>SUM(H22:H27)</f>
        <v>#VALUE!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5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5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6" thickBot="1" x14ac:dyDescent="0.3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 t="e">
        <f>ROUND(H29+H31,1)</f>
        <v>#VALUE!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6" thickTop="1" x14ac:dyDescent="0.25"/>
    <row r="35" spans="1:12" x14ac:dyDescent="0.25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5">
      <c r="A37" s="201" t="s">
        <v>114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5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5">
      <c r="A39" s="58"/>
    </row>
    <row r="40" spans="1:12" x14ac:dyDescent="0.25">
      <c r="A40" s="58" t="str">
        <f ca="1">CELL("filename",A36)</f>
        <v>O:\Corporate\GPGFin\Cfp\0103Plan\Corp\Guidelines\[CC_BUDGET_FORMAT.xls]Exec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6" x14ac:dyDescent="0.3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5"/>
  <cols>
    <col min="1" max="1" width="12.54296875" style="92" customWidth="1"/>
    <col min="2" max="2" width="11.453125" style="127" customWidth="1"/>
    <col min="3" max="14" width="8.90625" style="127" customWidth="1"/>
  </cols>
  <sheetData>
    <row r="1" spans="1:14" s="24" customFormat="1" x14ac:dyDescent="0.25">
      <c r="A1" s="31" t="str">
        <f>Instructions!F4</f>
        <v>XXXXXX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5">
      <c r="A2" s="31" t="str">
        <f>A1</f>
        <v>XXXXXX</v>
      </c>
      <c r="B2" s="132">
        <f>+Detail!A28</f>
        <v>59003000</v>
      </c>
      <c r="C2" s="132" t="e">
        <f>+Detail!E28</f>
        <v>#VALUE!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5">
      <c r="A3" s="31" t="str">
        <f>A2</f>
        <v>XXXXXX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5">
      <c r="A4" s="31" t="str">
        <f t="shared" ref="A4:A37" si="0">A3</f>
        <v>XXXXXX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5">
      <c r="A5" s="31" t="str">
        <f t="shared" si="0"/>
        <v>XXXXXX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5">
      <c r="A6" s="31" t="str">
        <f t="shared" si="0"/>
        <v>XXXXXX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5">
      <c r="A7" s="31" t="str">
        <f t="shared" si="0"/>
        <v>XXXXXX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5">
      <c r="A8" s="31" t="str">
        <f t="shared" si="0"/>
        <v>XXXXXX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5">
      <c r="A9" s="31" t="str">
        <f t="shared" si="0"/>
        <v>XXXXXX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5">
      <c r="A10" s="31" t="str">
        <f t="shared" si="0"/>
        <v>XXXXXX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5">
      <c r="A11" s="31" t="str">
        <f t="shared" si="0"/>
        <v>XXXXXX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5">
      <c r="A12" s="31" t="str">
        <f>A11</f>
        <v>XXXXXX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5">
      <c r="A13" s="31" t="str">
        <f>A11</f>
        <v>XXXXXX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5">
      <c r="A14" s="31" t="str">
        <f t="shared" si="0"/>
        <v>XXXXXX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5">
      <c r="A15" s="31" t="str">
        <f t="shared" si="0"/>
        <v>XXXXXX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5">
      <c r="A16" s="31" t="str">
        <f t="shared" si="0"/>
        <v>XXXXXX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5">
      <c r="A17" s="31" t="str">
        <f t="shared" si="0"/>
        <v>XXXXXX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5">
      <c r="A18" s="31" t="str">
        <f t="shared" si="0"/>
        <v>XXXXXX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5">
      <c r="A19" s="31" t="str">
        <f t="shared" si="0"/>
        <v>XXXXXX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5">
      <c r="A20" s="31" t="str">
        <f t="shared" si="0"/>
        <v>XXXXXX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5">
      <c r="A21" s="31" t="str">
        <f t="shared" si="0"/>
        <v>XXXXXX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5">
      <c r="A22" s="31" t="str">
        <f t="shared" si="0"/>
        <v>XXXXXX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5">
      <c r="A23" s="31" t="str">
        <f t="shared" si="0"/>
        <v>XXXXXX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5">
      <c r="A24" s="31" t="str">
        <f>A23</f>
        <v>XXXXXX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5">
      <c r="A25" s="31" t="str">
        <f>A24</f>
        <v>XXXXXX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5">
      <c r="A26" s="31" t="str">
        <f>A23</f>
        <v>XXXXXX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5">
      <c r="A27" s="31" t="str">
        <f>A24</f>
        <v>XXXXXX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5">
      <c r="A28" s="31" t="str">
        <f>A25</f>
        <v>XXXXXX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5">
      <c r="A29" s="92" t="str">
        <f>A26</f>
        <v>XXXXXX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5">
      <c r="A30" s="92" t="str">
        <f t="shared" si="0"/>
        <v>XXXXXX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5">
      <c r="A31" s="92" t="str">
        <f t="shared" si="0"/>
        <v>XXXXXX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5">
      <c r="A32" s="92" t="str">
        <f t="shared" si="0"/>
        <v>XXXXXX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5">
      <c r="A33" s="92" t="str">
        <f t="shared" si="0"/>
        <v>XXXXXX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5">
      <c r="A34" s="92" t="str">
        <f t="shared" si="0"/>
        <v>XXXXXX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5">
      <c r="A35" s="92" t="str">
        <f t="shared" si="0"/>
        <v>XXXXXX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5">
      <c r="A36" s="92" t="str">
        <f t="shared" si="0"/>
        <v>XXXXXX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5">
      <c r="A37" s="92" t="str">
        <f t="shared" si="0"/>
        <v>XXXXXX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6" thickBot="1" x14ac:dyDescent="0.3">
      <c r="C39" s="128" t="e">
        <f>SUM(C1:C38)</f>
        <v>#VALUE!</v>
      </c>
      <c r="D39" s="128">
        <f t="shared" ref="D39:N39" si="1">SUM(D1:D38)</f>
        <v>0</v>
      </c>
      <c r="E39" s="128">
        <f t="shared" si="1"/>
        <v>0</v>
      </c>
      <c r="F39" s="128">
        <f t="shared" si="1"/>
        <v>0</v>
      </c>
      <c r="G39" s="128">
        <f t="shared" si="1"/>
        <v>0</v>
      </c>
      <c r="H39" s="128">
        <f t="shared" si="1"/>
        <v>0</v>
      </c>
      <c r="I39" s="128">
        <f t="shared" si="1"/>
        <v>0</v>
      </c>
      <c r="J39" s="128">
        <f t="shared" si="1"/>
        <v>0</v>
      </c>
      <c r="K39" s="128">
        <f t="shared" si="1"/>
        <v>0</v>
      </c>
      <c r="L39" s="128">
        <f t="shared" si="1"/>
        <v>0</v>
      </c>
      <c r="M39" s="128">
        <f t="shared" si="1"/>
        <v>0</v>
      </c>
      <c r="N39" s="128">
        <f t="shared" si="1"/>
        <v>0</v>
      </c>
    </row>
    <row r="40" spans="1:14" ht="15.6" thickTop="1" x14ac:dyDescent="0.25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2000-07-14T20:48:20Z</cp:lastPrinted>
  <dcterms:created xsi:type="dcterms:W3CDTF">1997-06-03T16:34:52Z</dcterms:created>
  <dcterms:modified xsi:type="dcterms:W3CDTF">2023-09-10T11:42:18Z</dcterms:modified>
</cp:coreProperties>
</file>