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62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Sheet1!$A$1:$K$45</definedName>
  </definedNames>
  <calcPr calcId="0"/>
</workbook>
</file>

<file path=xl/calcChain.xml><?xml version="1.0" encoding="utf-8"?>
<calcChain xmlns="http://schemas.openxmlformats.org/spreadsheetml/2006/main">
  <c r="H13" i="1" l="1"/>
  <c r="D14" i="1"/>
  <c r="E14" i="1"/>
  <c r="H14" i="1"/>
  <c r="H15" i="1"/>
  <c r="H16" i="1"/>
  <c r="H17" i="1"/>
</calcChain>
</file>

<file path=xl/sharedStrings.xml><?xml version="1.0" encoding="utf-8"?>
<sst xmlns="http://schemas.openxmlformats.org/spreadsheetml/2006/main" count="108" uniqueCount="58">
  <si>
    <t>Enron Corp</t>
  </si>
  <si>
    <t>Debt</t>
  </si>
  <si>
    <t>Security</t>
  </si>
  <si>
    <t>Rank</t>
  </si>
  <si>
    <t>Maturity</t>
  </si>
  <si>
    <t>Date</t>
  </si>
  <si>
    <t>Rate</t>
  </si>
  <si>
    <t>Callable/</t>
  </si>
  <si>
    <t>Putable/</t>
  </si>
  <si>
    <t>Convertible</t>
  </si>
  <si>
    <t>Amount</t>
  </si>
  <si>
    <t>Current</t>
  </si>
  <si>
    <t>Market</t>
  </si>
  <si>
    <t>Price</t>
  </si>
  <si>
    <t>Callable/Putable/Convertible</t>
  </si>
  <si>
    <t>Details</t>
  </si>
  <si>
    <t>Senior</t>
  </si>
  <si>
    <t>Notes</t>
  </si>
  <si>
    <t>N/A</t>
  </si>
  <si>
    <t>Callable</t>
  </si>
  <si>
    <t>Company</t>
  </si>
  <si>
    <t>Marlin Water</t>
  </si>
  <si>
    <t>Issued</t>
  </si>
  <si>
    <t>Outstanding</t>
  </si>
  <si>
    <t>&lt; of par and make whole+ 15bp</t>
  </si>
  <si>
    <t>Osprey Trust</t>
  </si>
  <si>
    <t>&lt; of par and make whole + 50bp</t>
  </si>
  <si>
    <t>Yosemite</t>
  </si>
  <si>
    <t>Make whole + 50bp</t>
  </si>
  <si>
    <t>GBP 200 mln</t>
  </si>
  <si>
    <t>Preferred</t>
  </si>
  <si>
    <t>Callable @ $25/share</t>
  </si>
  <si>
    <t>Enron Capital LLC</t>
  </si>
  <si>
    <t>Callable at $25/share after 1/16/02</t>
  </si>
  <si>
    <t>Enron Capital Res.</t>
  </si>
  <si>
    <t>Enron Capital Trust I</t>
  </si>
  <si>
    <t>Perpetual</t>
  </si>
  <si>
    <t>$13.652/share</t>
  </si>
  <si>
    <t xml:space="preserve">Convertible into 27.304 shares of ENE </t>
  </si>
  <si>
    <t>stock at any time.  Enron has option to</t>
  </si>
  <si>
    <t>Enron Capital Trust II</t>
  </si>
  <si>
    <t>Enron Equity Corp</t>
  </si>
  <si>
    <t>Organizational Partner</t>
  </si>
  <si>
    <t>Callable @ par starting 4/30/02</t>
  </si>
  <si>
    <t xml:space="preserve">Other </t>
  </si>
  <si>
    <t>redeem at $100/share.  Variable dividend</t>
  </si>
  <si>
    <t>Convertible/</t>
  </si>
  <si>
    <t>Make whole payment</t>
  </si>
  <si>
    <t xml:space="preserve">Notes to be issued in </t>
  </si>
  <si>
    <t>near future</t>
  </si>
  <si>
    <t>Preferred Equity</t>
  </si>
  <si>
    <t>Other Enron-related debt instruments:</t>
  </si>
  <si>
    <t>Preferred Equity and Other Enron-related Debt Instruments</t>
  </si>
  <si>
    <t>Coupon/</t>
  </si>
  <si>
    <t>Dividend</t>
  </si>
  <si>
    <t>Portland General</t>
  </si>
  <si>
    <t>Sinking Fund</t>
  </si>
  <si>
    <t>Callable on 10/10/00 @ $25/share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</si>
</sst>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0.000%"/>
  </numFmts>
  <fonts count="3" x14ac:knownFonts="1">
    <font>
      <sz val="10"/>
      <name val="Arial"/>
    </font>
    <font>
      <u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C1" zoomScale="75" zoomScaleNormal="75" workbookViewId="0">
      <pane ySplit="5" topLeftCell="A6" activePane="bottomLeft" state="frozen"/>
      <selection pane="bottomLeft" activeCell="J14" sqref="J14"/>
    </sheetView>
  </sheetViews>
  <sheetFormatPr defaultRowHeight="13.2" x14ac:dyDescent="0.25"/>
  <cols>
    <col min="1" max="1" width="19.33203125" customWidth="1"/>
    <col min="2" max="2" width="10.6640625" style="1" customWidth="1"/>
    <col min="3" max="3" width="11.5546875" style="1" customWidth="1"/>
    <col min="4" max="4" width="16.88671875" style="2" bestFit="1" customWidth="1"/>
    <col min="5" max="5" width="15.88671875" style="2" customWidth="1"/>
    <col min="6" max="6" width="12.5546875" style="3" bestFit="1" customWidth="1"/>
    <col min="7" max="7" width="12.44140625" style="4" customWidth="1"/>
    <col min="8" max="8" width="9.109375" style="4" customWidth="1"/>
    <col min="9" max="9" width="11.6640625" style="1" customWidth="1"/>
    <col min="10" max="10" width="30.88671875" style="1" customWidth="1"/>
    <col min="11" max="11" width="21.109375" style="1" customWidth="1"/>
  </cols>
  <sheetData>
    <row r="1" spans="1:11" ht="21" x14ac:dyDescent="0.4">
      <c r="A1" s="7" t="s">
        <v>52</v>
      </c>
    </row>
    <row r="3" spans="1:11" x14ac:dyDescent="0.25">
      <c r="G3" s="4" t="s">
        <v>53</v>
      </c>
      <c r="H3" s="4" t="s">
        <v>11</v>
      </c>
      <c r="I3" s="1" t="s">
        <v>7</v>
      </c>
    </row>
    <row r="4" spans="1:11" x14ac:dyDescent="0.25">
      <c r="D4" s="2" t="s">
        <v>22</v>
      </c>
      <c r="E4" s="2" t="s">
        <v>10</v>
      </c>
      <c r="F4" s="3" t="s">
        <v>4</v>
      </c>
      <c r="G4" s="4" t="s">
        <v>54</v>
      </c>
      <c r="H4" s="4" t="s">
        <v>12</v>
      </c>
      <c r="I4" s="1" t="s">
        <v>8</v>
      </c>
      <c r="J4" s="1" t="s">
        <v>14</v>
      </c>
    </row>
    <row r="5" spans="1:11" x14ac:dyDescent="0.25">
      <c r="A5" t="s">
        <v>20</v>
      </c>
      <c r="B5" s="1" t="s">
        <v>2</v>
      </c>
      <c r="C5" s="1" t="s">
        <v>3</v>
      </c>
      <c r="D5" s="2" t="s">
        <v>10</v>
      </c>
      <c r="E5" s="2" t="s">
        <v>23</v>
      </c>
      <c r="F5" s="3" t="s">
        <v>5</v>
      </c>
      <c r="G5" s="4" t="s">
        <v>6</v>
      </c>
      <c r="H5" s="4" t="s">
        <v>13</v>
      </c>
      <c r="I5" s="1" t="s">
        <v>9</v>
      </c>
      <c r="J5" s="1" t="s">
        <v>15</v>
      </c>
      <c r="K5" s="1" t="s">
        <v>17</v>
      </c>
    </row>
    <row r="8" spans="1:11" x14ac:dyDescent="0.25">
      <c r="A8" s="6" t="s">
        <v>50</v>
      </c>
    </row>
    <row r="9" spans="1:11" x14ac:dyDescent="0.25">
      <c r="A9" t="s">
        <v>0</v>
      </c>
      <c r="B9" s="1" t="s">
        <v>30</v>
      </c>
      <c r="D9" s="2">
        <v>240000000</v>
      </c>
      <c r="E9" s="2">
        <v>130602100</v>
      </c>
      <c r="F9" s="3">
        <v>18263</v>
      </c>
      <c r="G9" s="4" t="s">
        <v>37</v>
      </c>
      <c r="I9" s="1" t="s">
        <v>46</v>
      </c>
      <c r="J9" s="1" t="s">
        <v>38</v>
      </c>
    </row>
    <row r="10" spans="1:11" x14ac:dyDescent="0.25">
      <c r="I10" s="1" t="s">
        <v>19</v>
      </c>
      <c r="J10" s="1" t="s">
        <v>39</v>
      </c>
    </row>
    <row r="11" spans="1:11" x14ac:dyDescent="0.25">
      <c r="J11" s="1" t="s">
        <v>45</v>
      </c>
    </row>
    <row r="12" spans="1:11" x14ac:dyDescent="0.25">
      <c r="A12" t="s">
        <v>55</v>
      </c>
      <c r="B12" s="1" t="s">
        <v>30</v>
      </c>
      <c r="D12" s="2">
        <v>30000000</v>
      </c>
      <c r="E12" s="2">
        <v>30000000</v>
      </c>
      <c r="F12" s="3">
        <v>39248</v>
      </c>
      <c r="G12" s="4">
        <v>7.7499999999999999E-2</v>
      </c>
      <c r="H12" s="4" t="s">
        <v>18</v>
      </c>
      <c r="K12" s="1" t="s">
        <v>56</v>
      </c>
    </row>
    <row r="13" spans="1:11" x14ac:dyDescent="0.25">
      <c r="A13" t="s">
        <v>55</v>
      </c>
      <c r="B13" s="1" t="s">
        <v>30</v>
      </c>
      <c r="D13" s="2">
        <v>75000000</v>
      </c>
      <c r="E13" s="2">
        <v>75000000</v>
      </c>
      <c r="F13" s="3">
        <v>13149</v>
      </c>
      <c r="G13" s="4">
        <v>8.2500000000000004E-2</v>
      </c>
      <c r="H13" s="4">
        <f>+(25*0.0825)/23.75</f>
        <v>8.6842105263157901E-2</v>
      </c>
      <c r="I13" s="1" t="s">
        <v>19</v>
      </c>
      <c r="J13" s="1" t="s">
        <v>57</v>
      </c>
    </row>
    <row r="14" spans="1:11" x14ac:dyDescent="0.25">
      <c r="A14" t="s">
        <v>32</v>
      </c>
      <c r="B14" s="1" t="s">
        <v>30</v>
      </c>
      <c r="D14" s="2">
        <f>8000000*25</f>
        <v>200000000</v>
      </c>
      <c r="E14" s="2">
        <f>+D14</f>
        <v>200000000</v>
      </c>
      <c r="F14" s="3">
        <v>16040</v>
      </c>
      <c r="G14" s="4">
        <v>0.08</v>
      </c>
      <c r="H14" s="4">
        <f>+(0.08*25)/(23+(0.375))</f>
        <v>8.5561497326203204E-2</v>
      </c>
      <c r="I14" s="1" t="s">
        <v>19</v>
      </c>
      <c r="J14" s="1" t="s">
        <v>31</v>
      </c>
    </row>
    <row r="15" spans="1:11" x14ac:dyDescent="0.25">
      <c r="A15" t="s">
        <v>40</v>
      </c>
      <c r="B15" s="1" t="s">
        <v>30</v>
      </c>
      <c r="D15" s="2">
        <v>150000000</v>
      </c>
      <c r="E15" s="2">
        <v>150000000</v>
      </c>
      <c r="F15" s="3" t="s">
        <v>36</v>
      </c>
      <c r="G15" s="5">
        <v>8.1250000000000003E-2</v>
      </c>
      <c r="H15" s="4">
        <f>+(G15*25)/(23.5)</f>
        <v>8.6436170212765964E-2</v>
      </c>
      <c r="I15" s="1" t="s">
        <v>19</v>
      </c>
      <c r="J15" s="1" t="s">
        <v>33</v>
      </c>
    </row>
    <row r="16" spans="1:11" x14ac:dyDescent="0.25">
      <c r="A16" t="s">
        <v>35</v>
      </c>
      <c r="B16" s="1" t="s">
        <v>30</v>
      </c>
      <c r="D16" s="2">
        <v>200000000</v>
      </c>
      <c r="E16" s="2">
        <v>200000000</v>
      </c>
      <c r="F16" s="3" t="s">
        <v>36</v>
      </c>
      <c r="G16" s="4">
        <v>8.3000000000000004E-2</v>
      </c>
      <c r="H16" s="4">
        <f>+(0.083*25)/(23+(0.8125))</f>
        <v>8.7139107611548569E-2</v>
      </c>
    </row>
    <row r="17" spans="1:11" x14ac:dyDescent="0.25">
      <c r="A17" t="s">
        <v>34</v>
      </c>
      <c r="B17" s="1" t="s">
        <v>30</v>
      </c>
      <c r="D17" s="2">
        <v>75000000</v>
      </c>
      <c r="E17" s="2">
        <v>75000000</v>
      </c>
      <c r="F17" s="3">
        <v>45535</v>
      </c>
      <c r="G17" s="4">
        <v>0.09</v>
      </c>
      <c r="H17" s="4">
        <f>+(25*0.09)/(25.625)</f>
        <v>8.7804878048780483E-2</v>
      </c>
      <c r="I17" s="1" t="s">
        <v>19</v>
      </c>
      <c r="J17" s="1" t="s">
        <v>31</v>
      </c>
    </row>
    <row r="18" spans="1:11" x14ac:dyDescent="0.25">
      <c r="A18" t="s">
        <v>41</v>
      </c>
      <c r="B18" s="1" t="s">
        <v>30</v>
      </c>
      <c r="D18" s="2">
        <v>15000000</v>
      </c>
      <c r="E18" s="2">
        <v>15000000</v>
      </c>
      <c r="F18" s="3">
        <v>38078</v>
      </c>
      <c r="G18" s="4">
        <v>8.5699999999999998E-2</v>
      </c>
      <c r="H18" s="4" t="s">
        <v>18</v>
      </c>
    </row>
    <row r="19" spans="1:11" x14ac:dyDescent="0.25">
      <c r="A19" t="s">
        <v>41</v>
      </c>
      <c r="B19" s="1" t="s">
        <v>30</v>
      </c>
      <c r="D19" s="2">
        <v>88000000</v>
      </c>
      <c r="E19" s="2">
        <v>88000000</v>
      </c>
      <c r="F19" s="3">
        <v>38837</v>
      </c>
      <c r="G19" s="4">
        <v>7.3899999999999993E-2</v>
      </c>
      <c r="H19" s="4" t="s">
        <v>18</v>
      </c>
    </row>
    <row r="20" spans="1:11" x14ac:dyDescent="0.25">
      <c r="A20" t="s">
        <v>42</v>
      </c>
      <c r="B20" s="1" t="s">
        <v>30</v>
      </c>
      <c r="D20" s="2">
        <v>22398000</v>
      </c>
      <c r="E20" s="2">
        <v>22398000</v>
      </c>
      <c r="F20" s="3">
        <v>39263</v>
      </c>
      <c r="G20" s="4">
        <v>7.0999999999999994E-2</v>
      </c>
      <c r="H20" s="4" t="s">
        <v>18</v>
      </c>
      <c r="I20" s="1" t="s">
        <v>19</v>
      </c>
      <c r="J20" s="1" t="s">
        <v>43</v>
      </c>
    </row>
    <row r="21" spans="1:11" x14ac:dyDescent="0.25">
      <c r="A21" t="s">
        <v>44</v>
      </c>
      <c r="B21" s="1" t="s">
        <v>30</v>
      </c>
      <c r="D21" s="2">
        <v>6204000</v>
      </c>
      <c r="E21" s="2">
        <v>6204000</v>
      </c>
      <c r="F21" s="3" t="s">
        <v>18</v>
      </c>
      <c r="G21" s="3" t="s">
        <v>18</v>
      </c>
      <c r="H21" s="3" t="s">
        <v>18</v>
      </c>
    </row>
    <row r="24" spans="1:11" x14ac:dyDescent="0.25">
      <c r="A24" s="6" t="s">
        <v>51</v>
      </c>
    </row>
    <row r="25" spans="1:11" x14ac:dyDescent="0.25">
      <c r="A25" t="s">
        <v>21</v>
      </c>
      <c r="B25" s="1" t="s">
        <v>1</v>
      </c>
      <c r="C25" s="1" t="s">
        <v>16</v>
      </c>
      <c r="D25" s="2">
        <v>1024000000</v>
      </c>
      <c r="E25" s="2">
        <v>829900000</v>
      </c>
      <c r="F25" s="3">
        <v>37240</v>
      </c>
      <c r="G25" s="4">
        <v>7.0900000000000005E-2</v>
      </c>
      <c r="H25" s="4" t="s">
        <v>18</v>
      </c>
      <c r="I25" s="1" t="s">
        <v>19</v>
      </c>
      <c r="J25" s="1" t="s">
        <v>24</v>
      </c>
    </row>
    <row r="27" spans="1:11" x14ac:dyDescent="0.25">
      <c r="A27" t="s">
        <v>25</v>
      </c>
      <c r="B27" s="1" t="s">
        <v>1</v>
      </c>
      <c r="C27" s="1" t="s">
        <v>16</v>
      </c>
      <c r="D27" s="2">
        <v>1400000000</v>
      </c>
      <c r="E27" s="2">
        <v>1400000000</v>
      </c>
      <c r="F27" s="3">
        <v>37636</v>
      </c>
      <c r="G27" s="4">
        <v>8.3099999999999993E-2</v>
      </c>
      <c r="H27" s="4" t="s">
        <v>18</v>
      </c>
      <c r="I27" s="1" t="s">
        <v>19</v>
      </c>
      <c r="J27" s="1" t="s">
        <v>26</v>
      </c>
    </row>
    <row r="28" spans="1:11" x14ac:dyDescent="0.25">
      <c r="B28" s="1" t="s">
        <v>1</v>
      </c>
      <c r="C28" s="1" t="s">
        <v>16</v>
      </c>
      <c r="D28" s="2">
        <v>700000000</v>
      </c>
      <c r="E28" s="2">
        <v>700000000</v>
      </c>
      <c r="F28" s="3">
        <v>37636</v>
      </c>
      <c r="G28" s="4">
        <v>8.3099999999999993E-2</v>
      </c>
      <c r="H28" s="4" t="s">
        <v>18</v>
      </c>
      <c r="I28" s="1" t="s">
        <v>19</v>
      </c>
      <c r="J28" s="1" t="s">
        <v>26</v>
      </c>
      <c r="K28" s="1" t="s">
        <v>48</v>
      </c>
    </row>
    <row r="29" spans="1:11" x14ac:dyDescent="0.25">
      <c r="K29" s="1" t="s">
        <v>49</v>
      </c>
    </row>
    <row r="31" spans="1:11" x14ac:dyDescent="0.25">
      <c r="A31" t="s">
        <v>27</v>
      </c>
      <c r="B31" s="1" t="s">
        <v>1</v>
      </c>
      <c r="C31" s="1" t="s">
        <v>16</v>
      </c>
      <c r="D31" s="2">
        <v>750000000</v>
      </c>
      <c r="E31" s="2">
        <v>750000000</v>
      </c>
      <c r="F31" s="3">
        <v>38306</v>
      </c>
      <c r="G31" s="4">
        <v>8.2500000000000004E-2</v>
      </c>
      <c r="H31" s="4" t="s">
        <v>18</v>
      </c>
      <c r="I31" s="1" t="s">
        <v>19</v>
      </c>
      <c r="J31" s="1" t="s">
        <v>28</v>
      </c>
    </row>
    <row r="32" spans="1:11" x14ac:dyDescent="0.25">
      <c r="B32" s="1" t="s">
        <v>1</v>
      </c>
      <c r="C32" s="1" t="s">
        <v>16</v>
      </c>
      <c r="D32" s="2" t="s">
        <v>29</v>
      </c>
      <c r="E32" s="2" t="s">
        <v>29</v>
      </c>
      <c r="F32" s="3">
        <v>39136</v>
      </c>
      <c r="G32" s="4">
        <v>8.7499999999999994E-2</v>
      </c>
      <c r="H32" s="4">
        <v>7.3599999999999999E-2</v>
      </c>
    </row>
    <row r="33" spans="2:11" x14ac:dyDescent="0.25">
      <c r="B33" s="1" t="s">
        <v>1</v>
      </c>
      <c r="C33" s="1" t="s">
        <v>16</v>
      </c>
      <c r="D33" s="2">
        <v>500000000</v>
      </c>
      <c r="E33" s="2">
        <v>500000000</v>
      </c>
      <c r="F33" s="3">
        <v>2005</v>
      </c>
      <c r="G33" s="4">
        <v>8.4199999999999997E-2</v>
      </c>
      <c r="H33" s="4" t="s">
        <v>18</v>
      </c>
      <c r="I33" s="1" t="s">
        <v>19</v>
      </c>
      <c r="J33" s="1" t="s">
        <v>47</v>
      </c>
      <c r="K33" s="1" t="s">
        <v>48</v>
      </c>
    </row>
    <row r="34" spans="2:11" x14ac:dyDescent="0.25">
      <c r="K34" s="1" t="s">
        <v>49</v>
      </c>
    </row>
    <row r="41" spans="2:11" x14ac:dyDescent="0.25">
      <c r="G41" s="5"/>
    </row>
  </sheetData>
  <pageMargins left="0.75" right="0.75" top="1" bottom="1" header="0.5" footer="0.5"/>
  <pageSetup scale="71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freeland</dc:creator>
  <cp:lastModifiedBy>Havlíček Jan</cp:lastModifiedBy>
  <cp:lastPrinted>2000-08-14T21:23:08Z</cp:lastPrinted>
  <dcterms:created xsi:type="dcterms:W3CDTF">2000-08-11T14:00:11Z</dcterms:created>
  <dcterms:modified xsi:type="dcterms:W3CDTF">2023-09-10T11:43:17Z</dcterms:modified>
</cp:coreProperties>
</file>