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calcPr calcId="0"/>
</workbook>
</file>

<file path=xl/calcChain.xml><?xml version="1.0" encoding="utf-8"?>
<calcChain xmlns="http://schemas.openxmlformats.org/spreadsheetml/2006/main">
  <c r="H1" i="1" l="1"/>
  <c r="D3" i="1"/>
  <c r="D12" i="1"/>
  <c r="D13" i="1"/>
  <c r="D14" i="1"/>
</calcChain>
</file>

<file path=xl/comments1.xml><?xml version="1.0" encoding="utf-8"?>
<comments xmlns="http://schemas.openxmlformats.org/spreadsheetml/2006/main">
  <authors>
    <author>Li Sun</author>
  </authors>
  <commentList>
    <comment ref="D8" authorId="0" shapeId="0">
      <text>
        <r>
          <rPr>
            <b/>
            <sz val="8"/>
            <color indexed="81"/>
            <rFont val="Tahoma"/>
          </rPr>
          <t>Li Sun:</t>
        </r>
        <r>
          <rPr>
            <sz val="8"/>
            <color indexed="81"/>
            <rFont val="Tahoma"/>
          </rPr>
          <t xml:space="preserve">
total outstanding as of Nov 2000. The total capacity is 85m
</t>
        </r>
      </text>
    </comment>
    <comment ref="C9" authorId="0" shapeId="0">
      <text>
        <r>
          <rPr>
            <b/>
            <sz val="8"/>
            <color indexed="81"/>
            <rFont val="Tahoma"/>
          </rPr>
          <t>Li Sun:</t>
        </r>
        <r>
          <rPr>
            <sz val="8"/>
            <color indexed="81"/>
            <rFont val="Tahoma"/>
          </rPr>
          <t xml:space="preserve">
Calpers will be accountable for half of the debt payment according to Tricia Shannon.</t>
        </r>
      </text>
    </comment>
    <comment ref="D10" authorId="0" shapeId="0">
      <text>
        <r>
          <rPr>
            <b/>
            <sz val="8"/>
            <color indexed="81"/>
            <rFont val="Tahoma"/>
          </rPr>
          <t>Li Sun:</t>
        </r>
        <r>
          <rPr>
            <sz val="8"/>
            <color indexed="81"/>
            <rFont val="Tahoma"/>
          </rPr>
          <t xml:space="preserve">
total capacity is $250m together with Tranche B</t>
        </r>
      </text>
    </comment>
    <comment ref="E10" authorId="0" shapeId="0">
      <text>
        <r>
          <rPr>
            <b/>
            <sz val="8"/>
            <color indexed="81"/>
            <rFont val="Tahoma"/>
          </rPr>
          <t>Li Sun:</t>
        </r>
        <r>
          <rPr>
            <sz val="8"/>
            <color indexed="81"/>
            <rFont val="Tahoma"/>
          </rPr>
          <t xml:space="preserve">
commitment fee of 0.2%
</t>
        </r>
      </text>
    </comment>
    <comment ref="E11" authorId="0" shapeId="0">
      <text>
        <r>
          <rPr>
            <b/>
            <sz val="8"/>
            <color indexed="81"/>
            <rFont val="Tahoma"/>
          </rPr>
          <t>Li Sun:</t>
        </r>
        <r>
          <rPr>
            <sz val="8"/>
            <color indexed="81"/>
            <rFont val="Tahoma"/>
          </rPr>
          <t xml:space="preserve">
commitment fee of 0.2%
</t>
        </r>
      </text>
    </comment>
  </commentList>
</comments>
</file>

<file path=xl/sharedStrings.xml><?xml version="1.0" encoding="utf-8"?>
<sst xmlns="http://schemas.openxmlformats.org/spreadsheetml/2006/main" count="64" uniqueCount="57">
  <si>
    <t>Project</t>
  </si>
  <si>
    <t>Name</t>
  </si>
  <si>
    <t>Description</t>
  </si>
  <si>
    <t>Maturity</t>
  </si>
  <si>
    <t>Payment Schedule</t>
  </si>
  <si>
    <t>Triger Event</t>
  </si>
  <si>
    <t>Enron's Obligation</t>
  </si>
  <si>
    <t>Enron's upfront cash</t>
  </si>
  <si>
    <t>Whitewing</t>
  </si>
  <si>
    <t>Whitewing is a joint venture b/w Enron and Osprey Trust. Enron's contribution is 250,000 shares of Mandatorily Convertible preferred stock ($4,000/share) with conversion rate of 1:200 common share and $128m demand note; Osprey's contribution is $1.4b senior notes and $100m Osprey Certificate issued on Sep 16, 1999 and subsequent $1.03b senior note and $500m Certificate issued on Sep. 28, 2000. The proceeds are used by Whitewing to make investment through Condor Trust. The investments so far include:1) $2.307b in permitted investment; 2) $100m in Enron Demand Notes; 3) the overfund portion is loaned to Enron.</t>
  </si>
  <si>
    <t>Interest is paid semiannually on Jan 15 and July 15, principal is paid on maturity date</t>
  </si>
  <si>
    <t>Osprey Senior Notes: 1.default on interest; 2. At least 120 days prior to the Maturity Date, an amount generated from the sale of Enron equity or other equity securities, including Enron shares, sufficient to redeem the outstanding Senior Notes has not been deposited;3. A downgrading of Enron senior unsecured debt to below BBB- and a decline in the closing price of Enron common stock to below $59.78 for three consecutive trading days after adjustment fo such price to reflect any split, stock dividend or other events.</t>
  </si>
  <si>
    <t>1. Dividend payment on Mandatorily Convertible Preferred Stock and interest payment on Enron Demand Note and Overfund amount is to fund interest payment on Senior Notes; 2.Upon the occurrence of an Osprey Note Trigger Event and to the extent the market value of the Enron shares is less than $2.43b, Enron is required to issue additional Enron shares with a value equal to such deficiency. If the additonal issuance cannot raise proceeds  of $2.43b, Enron is obligated to pay an amount equal to any remaining deficiency.</t>
  </si>
  <si>
    <t>Other than the demand note and overfund amount taken by Enron as a loan, Whitewing is purchasing permitted assets exclusively from Enron. Enron may has received up to $2.307b from the sale of on-balance-sheet assets and booked some kind of gain from the transaction.</t>
  </si>
  <si>
    <t>Additional Info</t>
  </si>
  <si>
    <t>Note</t>
  </si>
  <si>
    <t xml:space="preserve">1.Yield on $100m Certificate is 13.75% and on subsequent $50m is 12.75%.If the distribution to Certificate Holders is less than the outstanding amount, the holders shall receive such lesser amount but will have right to conduct an independent third party appraisal and receive any increase resulting from such appraisal together with a special additional yield of 3% on such amount. </t>
  </si>
  <si>
    <t>Interest Rate</t>
  </si>
  <si>
    <t>For $1.4b is 8.31%, for $750m is 7.797% and for Euro315m is 6.375%.</t>
  </si>
  <si>
    <t>Marlin</t>
  </si>
  <si>
    <t>JEDI II</t>
  </si>
  <si>
    <t>JEDI</t>
  </si>
  <si>
    <t>Enron formed a 50-50 partnership JEDI with a third party for the investment in merchant assets with each contribution of $250m in equity or cash. JEDI got loan from bank, but Enron will be held accountable for half repayment of debt if the underlying assets are not performing well enough to repay the debt.</t>
  </si>
  <si>
    <t>JEDI II has similar structure with JEDI other than that each partner contributed $500m and JEDI II has another partnership with ENA. So Enron has a nominal 75% interest in underlying assets.</t>
  </si>
  <si>
    <t>Outstanding Principal</t>
  </si>
  <si>
    <t>No fixed payment schedule</t>
  </si>
  <si>
    <t>Enron is obligated to repay half of the liabilities if the underlying assets are not performing well enough.</t>
  </si>
  <si>
    <t>The breakdown of JEDI's investment: 55% loans; Private Equity 12%; Public Equity(including Enron stock) 25%; Partnerships/working interests 8%</t>
  </si>
  <si>
    <t>The breakdown of JEDI's investment: 44% loans; Private Equity 35%; Public Equity 3%; Partnerships/working interests 18%</t>
  </si>
  <si>
    <t>The portfolio of JEDI is more likely sensitive to interest rate move;</t>
  </si>
  <si>
    <t>The portfolio of JEDI II is more likely sensitive to interest rate move;</t>
  </si>
  <si>
    <t>LIBOR+75bps</t>
  </si>
  <si>
    <t>repayment of principal at maturity</t>
  </si>
  <si>
    <t>Term loan from Chase</t>
  </si>
  <si>
    <t xml:space="preserve">Tranche A: </t>
  </si>
  <si>
    <t xml:space="preserve">Tranche B: </t>
  </si>
  <si>
    <t>Term loan from Barclays</t>
  </si>
  <si>
    <t>LIBOR+137.5bps</t>
  </si>
  <si>
    <t>Tranche C:</t>
  </si>
  <si>
    <t>Revolver from Barclays</t>
  </si>
  <si>
    <t>0.25% commitment fee</t>
  </si>
  <si>
    <t>Revolver from Chase</t>
  </si>
  <si>
    <t xml:space="preserve">floating </t>
  </si>
  <si>
    <t xml:space="preserve">No fixed payment </t>
  </si>
  <si>
    <t>Total</t>
  </si>
  <si>
    <t>Subtotal</t>
  </si>
  <si>
    <t>Long term</t>
  </si>
  <si>
    <t>Short term</t>
  </si>
  <si>
    <t>1. 50million shares are to be injected into market around Jan 15, 2003 when the note is due and cannot be paid by other means. The total current oustanding shares is around 746million as of today, so it is around 7%. If the stock price around Jan 15, 2003 is less than $48.55, Enron may have to issue additional new shares.2.Enron is obligated to reserve 20m additional common shares upon conversion; 3. Enron is paying all the expenses and fees;4. A total of $228m debt is on Enron's balance sheet;</t>
  </si>
  <si>
    <t>Interest is paid semiannually on June 15 and Dec.15, principal is paid on maturity date</t>
  </si>
  <si>
    <t>Marlin Senior Notes:1.Default on interest;2.At least 120 days prior to the Maturity Date, an amount equal to Repayment amount has been deposited;3.both downgrading of Enron Senior debt to below BBB- and a decline in the closing price of the Enron Common stock for 3 consecutive trading days to below $37.84 after adjustments;4.the occurance of any "event of default" under Enron Indenture and such debt becomes due prior to its stated maturity;5.the failure by Enron or any of its Principal subsidiaries to make any payment on any indebtness exceeding $50m in principal amount;</t>
  </si>
  <si>
    <t>1.Enron should pay interest on its on-balance-sheet debt portion to repay the interest on Marlin Notes and Certificate;2.Enron contributes Depositary Shares (preferred stock with reserve of 30m shares upon conversion) having a stated market value of $1.024b to voting trust, which is subject to liquidate at trigger event;</t>
  </si>
  <si>
    <t>1. Marlin Certificate yield is 8.34% and Enron debt obligation carries 6% interest payable June 15 and Dec15.</t>
  </si>
  <si>
    <t xml:space="preserve">My understanding is: Through Marlin structure, Enron is reducing its overall position in Azurix by selling its $900m debt to Azurix to Marlin Note holders. At meantime, Enron is increasing its equity position in Azurix by transforming its debt into equity while taking $249m debt on balance sheet. </t>
  </si>
  <si>
    <t>Enron and Marlin formed partnership of Atlantic Water Trust, Enron's contribution in exchange for Class B interest in an aggregate amount of $846m is:1) all of Enron's interest in Enron Water;2)Enron's rights under the Azurix Europe Original Deed at P73m;3)$200m in the form of releasing Enron Water's indebtedness owed to Enron under the Enron acquistion Loan; Marlin's contribution in exchange for Class A interest is:the proceeds of the issuance of $1.024b Marlin Senior Notes and $125m of Marlin Certificates.Atlantic Water Trust contributes 1)$900m to Enron Water which will repay the remaining $900m balance of Enron Acquisition Loan;2)the overfund amount and its right under Azurix Europe Original Deed (Sterling73m) to Bristol Water Trust for the sole interest in such trust and Bristol Trust will use the overfund amount to purchase Enron debt which will amortize to generate payments at least equal to the interest on Marlin Notes and yield on Marlin Certificate;Enron Water has contributed $1.622b to Azurix in exchange for all of the capital stock of Azurix and Azurix has used it to purchase equity loan notes of Azurix Europe which uses to pay a portion of acquistion price of Wessex stock. As a result of all transactions, Enron Water will merge with and into Azurix, with Azurix the survivor.</t>
  </si>
  <si>
    <t>1.The recent news that Enron is taking Azurix private for $8 plus per share, I don't know the specifics of the deal, is it a cash or stock acquistion? When Azurix is private, it may not be as liquid as before for the purpose of repaying Marlin Senior Notes.</t>
  </si>
  <si>
    <t>Special-purpose Funding Vechile (off-balance-sheet obligation 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</si>
</sst>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6" x14ac:knownFonts="1">
    <font>
      <sz val="10"/>
      <name val="Arial"/>
    </font>
    <font>
      <sz val="10"/>
      <name val="Arial"/>
    </font>
    <font>
      <b/>
      <sz val="8"/>
      <name val="Arial"/>
      <family val="2"/>
    </font>
    <font>
      <sz val="8"/>
      <name val="Arial"/>
      <family val="2"/>
    </font>
    <font>
      <sz val="8"/>
      <color indexed="81"/>
      <name val="Tahoma"/>
    </font>
    <font>
      <b/>
      <sz val="8"/>
      <color indexed="81"/>
      <name val="Tahoma"/>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0" fontId="3" fillId="0" borderId="0" xfId="0" applyFont="1" applyAlignment="1">
      <alignment wrapText="1"/>
    </xf>
    <xf numFmtId="43" fontId="3" fillId="0" borderId="0" xfId="1" applyFont="1" applyAlignment="1">
      <alignment wrapText="1"/>
    </xf>
    <xf numFmtId="15" fontId="3" fillId="0" borderId="0" xfId="0" applyNumberFormat="1" applyFont="1" applyAlignment="1">
      <alignment wrapText="1"/>
    </xf>
    <xf numFmtId="43" fontId="3" fillId="0" borderId="0" xfId="1" applyFont="1"/>
    <xf numFmtId="43" fontId="3" fillId="0" borderId="0" xfId="0" applyNumberFormat="1" applyFont="1"/>
    <xf numFmtId="3" fontId="3" fillId="0" borderId="0" xfId="0" applyNumberFormat="1" applyFont="1" applyAlignment="1">
      <alignment wrapText="1"/>
    </xf>
    <xf numFmtId="10" fontId="3" fillId="0" borderId="0" xfId="0" applyNumberFormat="1" applyFont="1" applyAlignment="1">
      <alignment wrapText="1"/>
    </xf>
    <xf numFmtId="165" fontId="0" fillId="0" borderId="0" xfId="1" applyNumberFormat="1" applyFont="1"/>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topLeftCell="A2" workbookViewId="0">
      <pane ySplit="528" activePane="bottomLeft"/>
      <selection activeCell="G3" sqref="G3"/>
      <selection pane="bottomLeft" activeCell="C3" sqref="C3"/>
    </sheetView>
  </sheetViews>
  <sheetFormatPr defaultRowHeight="13.2" x14ac:dyDescent="0.25"/>
  <cols>
    <col min="1" max="1" width="8.33203125" customWidth="1"/>
    <col min="3" max="3" width="69.5546875" customWidth="1"/>
    <col min="4" max="4" width="17.88671875" customWidth="1"/>
    <col min="5" max="5" width="13.5546875" customWidth="1"/>
    <col min="6" max="6" width="12.33203125" bestFit="1" customWidth="1"/>
    <col min="7" max="7" width="17" customWidth="1"/>
    <col min="8" max="8" width="28.5546875" customWidth="1"/>
    <col min="9" max="9" width="28.109375" customWidth="1"/>
    <col min="10" max="10" width="18.44140625" customWidth="1"/>
    <col min="11" max="11" width="20.6640625" customWidth="1"/>
    <col min="12" max="12" width="25.44140625" customWidth="1"/>
  </cols>
  <sheetData>
    <row r="1" spans="1:12" x14ac:dyDescent="0.25">
      <c r="A1" s="1" t="s">
        <v>56</v>
      </c>
      <c r="D1" s="11"/>
      <c r="E1" s="10"/>
      <c r="F1" s="11"/>
      <c r="H1" s="11">
        <f>F1-G1</f>
        <v>0</v>
      </c>
    </row>
    <row r="2" spans="1:12" s="1" customFormat="1" ht="10.199999999999999" x14ac:dyDescent="0.2">
      <c r="A2" s="1" t="s">
        <v>0</v>
      </c>
      <c r="B2" s="1" t="s">
        <v>1</v>
      </c>
      <c r="C2" s="1" t="s">
        <v>2</v>
      </c>
      <c r="D2" s="1" t="s">
        <v>24</v>
      </c>
      <c r="E2" s="1" t="s">
        <v>17</v>
      </c>
      <c r="F2" s="1" t="s">
        <v>3</v>
      </c>
      <c r="G2" s="1" t="s">
        <v>4</v>
      </c>
      <c r="H2" s="1" t="s">
        <v>5</v>
      </c>
      <c r="I2" s="1" t="s">
        <v>6</v>
      </c>
      <c r="J2" s="1" t="s">
        <v>7</v>
      </c>
      <c r="K2" s="1" t="s">
        <v>14</v>
      </c>
      <c r="L2" s="1" t="s">
        <v>15</v>
      </c>
    </row>
    <row r="3" spans="1:12" s="3" customFormat="1" ht="168.75" customHeight="1" x14ac:dyDescent="0.2">
      <c r="A3" s="3">
        <v>1</v>
      </c>
      <c r="B3" s="3" t="s">
        <v>8</v>
      </c>
      <c r="C3" s="3" t="s">
        <v>9</v>
      </c>
      <c r="D3" s="4">
        <f>1400000000+1030000000</f>
        <v>2430000000</v>
      </c>
      <c r="E3" s="3" t="s">
        <v>18</v>
      </c>
      <c r="F3" s="5">
        <v>37636</v>
      </c>
      <c r="G3" s="3" t="s">
        <v>10</v>
      </c>
      <c r="H3" s="3" t="s">
        <v>11</v>
      </c>
      <c r="I3" s="3" t="s">
        <v>12</v>
      </c>
      <c r="J3" s="3" t="s">
        <v>13</v>
      </c>
      <c r="K3" s="3" t="s">
        <v>16</v>
      </c>
      <c r="L3" s="3" t="s">
        <v>48</v>
      </c>
    </row>
    <row r="4" spans="1:12" s="3" customFormat="1" ht="186" customHeight="1" x14ac:dyDescent="0.2">
      <c r="A4" s="3">
        <v>2</v>
      </c>
      <c r="B4" s="3" t="s">
        <v>19</v>
      </c>
      <c r="C4" s="3" t="s">
        <v>54</v>
      </c>
      <c r="D4" s="8">
        <v>1024000000</v>
      </c>
      <c r="E4" s="9">
        <v>7.0900000000000005E-2</v>
      </c>
      <c r="F4" s="5">
        <v>37240</v>
      </c>
      <c r="G4" s="3" t="s">
        <v>49</v>
      </c>
      <c r="H4" s="3" t="s">
        <v>50</v>
      </c>
      <c r="I4" s="3" t="s">
        <v>51</v>
      </c>
      <c r="J4" s="3" t="s">
        <v>53</v>
      </c>
      <c r="K4" s="3" t="s">
        <v>52</v>
      </c>
      <c r="L4" s="3" t="s">
        <v>55</v>
      </c>
    </row>
    <row r="5" spans="1:12" s="3" customFormat="1" ht="61.2" x14ac:dyDescent="0.2">
      <c r="A5" s="3">
        <v>3</v>
      </c>
      <c r="B5" s="3" t="s">
        <v>21</v>
      </c>
      <c r="C5" s="3" t="s">
        <v>22</v>
      </c>
      <c r="D5" s="4"/>
      <c r="F5" s="5"/>
      <c r="I5" s="3" t="s">
        <v>26</v>
      </c>
      <c r="K5" s="3" t="s">
        <v>27</v>
      </c>
      <c r="L5" s="3" t="s">
        <v>29</v>
      </c>
    </row>
    <row r="6" spans="1:12" s="3" customFormat="1" ht="20.399999999999999" x14ac:dyDescent="0.2">
      <c r="B6" s="3" t="s">
        <v>34</v>
      </c>
      <c r="C6" s="3" t="s">
        <v>33</v>
      </c>
      <c r="D6" s="4">
        <v>513500000</v>
      </c>
      <c r="E6" s="3" t="s">
        <v>31</v>
      </c>
      <c r="F6" s="5">
        <v>37071</v>
      </c>
      <c r="G6" s="3" t="s">
        <v>32</v>
      </c>
    </row>
    <row r="7" spans="1:12" s="3" customFormat="1" ht="20.399999999999999" x14ac:dyDescent="0.2">
      <c r="B7" s="3" t="s">
        <v>35</v>
      </c>
      <c r="C7" s="3" t="s">
        <v>36</v>
      </c>
      <c r="D7" s="4">
        <v>75000000</v>
      </c>
      <c r="E7" s="3" t="s">
        <v>37</v>
      </c>
      <c r="F7" s="5">
        <v>37948</v>
      </c>
      <c r="G7" s="3" t="s">
        <v>25</v>
      </c>
    </row>
    <row r="8" spans="1:12" s="3" customFormat="1" ht="20.399999999999999" x14ac:dyDescent="0.2">
      <c r="B8" s="3" t="s">
        <v>38</v>
      </c>
      <c r="C8" s="3" t="s">
        <v>39</v>
      </c>
      <c r="D8" s="4">
        <v>66000000</v>
      </c>
      <c r="E8" s="3" t="s">
        <v>40</v>
      </c>
      <c r="F8" s="5">
        <v>37948</v>
      </c>
      <c r="G8" s="3" t="s">
        <v>25</v>
      </c>
    </row>
    <row r="9" spans="1:12" s="3" customFormat="1" ht="61.2" x14ac:dyDescent="0.2">
      <c r="A9" s="3">
        <v>4</v>
      </c>
      <c r="B9" s="3" t="s">
        <v>20</v>
      </c>
      <c r="C9" s="3" t="s">
        <v>23</v>
      </c>
      <c r="I9" s="3" t="s">
        <v>26</v>
      </c>
      <c r="K9" s="3" t="s">
        <v>28</v>
      </c>
      <c r="L9" s="3" t="s">
        <v>30</v>
      </c>
    </row>
    <row r="10" spans="1:12" s="2" customFormat="1" ht="10.199999999999999" x14ac:dyDescent="0.2">
      <c r="B10" s="2" t="s">
        <v>34</v>
      </c>
      <c r="C10" s="2" t="s">
        <v>41</v>
      </c>
      <c r="D10" s="6">
        <v>98240000</v>
      </c>
      <c r="E10" s="2" t="s">
        <v>42</v>
      </c>
      <c r="G10" s="2" t="s">
        <v>43</v>
      </c>
    </row>
    <row r="11" spans="1:12" s="2" customFormat="1" ht="10.199999999999999" x14ac:dyDescent="0.2">
      <c r="B11" s="2" t="s">
        <v>35</v>
      </c>
      <c r="C11" s="2" t="s">
        <v>41</v>
      </c>
      <c r="D11" s="6">
        <v>15300000</v>
      </c>
      <c r="E11" s="2" t="s">
        <v>42</v>
      </c>
      <c r="G11" s="2" t="s">
        <v>43</v>
      </c>
    </row>
    <row r="12" spans="1:12" s="2" customFormat="1" ht="10.199999999999999" x14ac:dyDescent="0.2">
      <c r="A12" s="2" t="s">
        <v>45</v>
      </c>
      <c r="B12" s="2" t="s">
        <v>46</v>
      </c>
      <c r="D12" s="7">
        <f>D3+D4+0.5*D6+0.5*D7</f>
        <v>3748250000</v>
      </c>
    </row>
    <row r="13" spans="1:12" s="2" customFormat="1" ht="10.199999999999999" x14ac:dyDescent="0.2">
      <c r="B13" s="2" t="s">
        <v>47</v>
      </c>
      <c r="D13" s="7">
        <f>(D8+D10+D11)/2</f>
        <v>89770000</v>
      </c>
    </row>
    <row r="14" spans="1:12" s="2" customFormat="1" ht="10.199999999999999" x14ac:dyDescent="0.2">
      <c r="A14" s="2" t="s">
        <v>44</v>
      </c>
      <c r="D14" s="7">
        <f>D12+D13</f>
        <v>3838020000</v>
      </c>
    </row>
    <row r="15" spans="1:12" s="2" customFormat="1" ht="10.199999999999999" x14ac:dyDescent="0.2"/>
    <row r="16" spans="1:12"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dcterms:created xsi:type="dcterms:W3CDTF">2000-11-07T20:02:21Z</dcterms:created>
  <dcterms:modified xsi:type="dcterms:W3CDTF">2023-09-10T11:43:51Z</dcterms:modified>
</cp:coreProperties>
</file>