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" yWindow="-36" windowWidth="11328" windowHeight="8172" activeTab="2"/>
  </bookViews>
  <sheets>
    <sheet name="Lag 1 study" sheetId="1" r:id="rId1"/>
    <sheet name="Other lags" sheetId="2" r:id="rId2"/>
    <sheet name="Backtest of lag one" sheetId="3" r:id="rId3"/>
  </sheets>
  <calcPr calcId="0" iterate="1" iterateCount="3"/>
</workbook>
</file>

<file path=xl/calcChain.xml><?xml version="1.0" encoding="utf-8"?>
<calcChain xmlns="http://schemas.openxmlformats.org/spreadsheetml/2006/main">
  <c r="J5" i="3" l="1"/>
  <c r="L5" i="3"/>
  <c r="F6" i="3"/>
  <c r="G6" i="3"/>
  <c r="H6" i="3"/>
  <c r="J6" i="3"/>
  <c r="L6" i="3"/>
  <c r="F7" i="3"/>
  <c r="G7" i="3"/>
  <c r="H7" i="3"/>
  <c r="J7" i="3"/>
  <c r="L7" i="3"/>
  <c r="F8" i="3"/>
  <c r="G8" i="3"/>
  <c r="H8" i="3"/>
  <c r="J8" i="3"/>
  <c r="L8" i="3"/>
  <c r="F9" i="3"/>
  <c r="G9" i="3"/>
  <c r="H9" i="3"/>
  <c r="J9" i="3"/>
  <c r="L9" i="3"/>
  <c r="F10" i="3"/>
  <c r="G10" i="3"/>
  <c r="H10" i="3"/>
  <c r="J10" i="3"/>
  <c r="L10" i="3"/>
  <c r="F11" i="3"/>
  <c r="G11" i="3"/>
  <c r="H11" i="3"/>
  <c r="J11" i="3"/>
  <c r="L11" i="3"/>
  <c r="F12" i="3"/>
  <c r="G12" i="3"/>
  <c r="H12" i="3"/>
  <c r="J12" i="3"/>
  <c r="L12" i="3"/>
  <c r="F13" i="3"/>
  <c r="G13" i="3"/>
  <c r="H13" i="3"/>
  <c r="J13" i="3"/>
  <c r="L13" i="3"/>
  <c r="F14" i="3"/>
  <c r="G14" i="3"/>
  <c r="H14" i="3"/>
  <c r="J14" i="3"/>
  <c r="L14" i="3"/>
  <c r="F15" i="3"/>
  <c r="G15" i="3"/>
  <c r="H15" i="3"/>
  <c r="J15" i="3"/>
  <c r="L15" i="3"/>
  <c r="F16" i="3"/>
  <c r="G16" i="3"/>
  <c r="H16" i="3"/>
  <c r="J16" i="3"/>
  <c r="L16" i="3"/>
  <c r="F17" i="3"/>
  <c r="G17" i="3"/>
  <c r="H17" i="3"/>
  <c r="J17" i="3"/>
  <c r="L17" i="3"/>
  <c r="F18" i="3"/>
  <c r="G18" i="3"/>
  <c r="H18" i="3"/>
  <c r="J18" i="3"/>
  <c r="L18" i="3"/>
  <c r="F19" i="3"/>
  <c r="G19" i="3"/>
  <c r="H19" i="3"/>
  <c r="J19" i="3"/>
  <c r="L19" i="3"/>
  <c r="F20" i="3"/>
  <c r="G20" i="3"/>
  <c r="H20" i="3"/>
  <c r="J20" i="3"/>
  <c r="L20" i="3"/>
  <c r="F21" i="3"/>
  <c r="G21" i="3"/>
  <c r="H21" i="3"/>
  <c r="J21" i="3"/>
  <c r="L21" i="3"/>
  <c r="F22" i="3"/>
  <c r="G22" i="3"/>
  <c r="H22" i="3"/>
  <c r="J22" i="3"/>
  <c r="L22" i="3"/>
  <c r="F23" i="3"/>
  <c r="G23" i="3"/>
  <c r="H23" i="3"/>
  <c r="J23" i="3"/>
  <c r="L23" i="3"/>
  <c r="F24" i="3"/>
  <c r="G24" i="3"/>
  <c r="H24" i="3"/>
  <c r="J24" i="3"/>
  <c r="L24" i="3"/>
  <c r="F25" i="3"/>
  <c r="G25" i="3"/>
  <c r="H25" i="3"/>
  <c r="J25" i="3"/>
  <c r="L25" i="3"/>
  <c r="F26" i="3"/>
  <c r="G26" i="3"/>
  <c r="H26" i="3"/>
  <c r="J26" i="3"/>
  <c r="L26" i="3"/>
  <c r="F27" i="3"/>
  <c r="G27" i="3"/>
  <c r="H27" i="3"/>
  <c r="J27" i="3"/>
  <c r="L27" i="3"/>
  <c r="F28" i="3"/>
  <c r="G28" i="3"/>
  <c r="H28" i="3"/>
  <c r="J28" i="3"/>
  <c r="L28" i="3"/>
  <c r="F29" i="3"/>
  <c r="G29" i="3"/>
  <c r="H29" i="3"/>
  <c r="J29" i="3"/>
  <c r="L29" i="3"/>
  <c r="F30" i="3"/>
  <c r="G30" i="3"/>
  <c r="H30" i="3"/>
  <c r="J30" i="3"/>
  <c r="L30" i="3"/>
  <c r="F31" i="3"/>
  <c r="G31" i="3"/>
  <c r="H31" i="3"/>
  <c r="J31" i="3"/>
  <c r="L31" i="3"/>
  <c r="F32" i="3"/>
  <c r="G32" i="3"/>
  <c r="H32" i="3"/>
  <c r="J32" i="3"/>
  <c r="L32" i="3"/>
  <c r="F33" i="3"/>
  <c r="G33" i="3"/>
  <c r="H33" i="3"/>
  <c r="J33" i="3"/>
  <c r="L33" i="3"/>
  <c r="F34" i="3"/>
  <c r="G34" i="3"/>
  <c r="H34" i="3"/>
  <c r="J34" i="3"/>
  <c r="L34" i="3"/>
  <c r="F35" i="3"/>
  <c r="G35" i="3"/>
  <c r="H35" i="3"/>
  <c r="J35" i="3"/>
  <c r="L35" i="3"/>
  <c r="F36" i="3"/>
  <c r="G36" i="3"/>
  <c r="H36" i="3"/>
  <c r="J36" i="3"/>
  <c r="L36" i="3"/>
  <c r="F37" i="3"/>
  <c r="G37" i="3"/>
  <c r="H37" i="3"/>
  <c r="J37" i="3"/>
  <c r="L37" i="3"/>
  <c r="F38" i="3"/>
  <c r="G38" i="3"/>
  <c r="H38" i="3"/>
  <c r="J38" i="3"/>
  <c r="L38" i="3"/>
  <c r="F39" i="3"/>
  <c r="G39" i="3"/>
  <c r="H39" i="3"/>
  <c r="J39" i="3"/>
  <c r="L39" i="3"/>
  <c r="F40" i="3"/>
  <c r="G40" i="3"/>
  <c r="H40" i="3"/>
  <c r="J40" i="3"/>
  <c r="L40" i="3"/>
  <c r="F41" i="3"/>
  <c r="G41" i="3"/>
  <c r="H41" i="3"/>
  <c r="J41" i="3"/>
  <c r="L41" i="3"/>
  <c r="F42" i="3"/>
  <c r="G42" i="3"/>
  <c r="H42" i="3"/>
  <c r="J42" i="3"/>
  <c r="L42" i="3"/>
  <c r="F43" i="3"/>
  <c r="G43" i="3"/>
  <c r="H43" i="3"/>
  <c r="J43" i="3"/>
  <c r="L43" i="3"/>
  <c r="F44" i="3"/>
  <c r="G44" i="3"/>
  <c r="H44" i="3"/>
  <c r="J44" i="3"/>
  <c r="L44" i="3"/>
  <c r="F45" i="3"/>
  <c r="G45" i="3"/>
  <c r="H45" i="3"/>
  <c r="J45" i="3"/>
  <c r="L45" i="3"/>
  <c r="F46" i="3"/>
  <c r="G46" i="3"/>
  <c r="H46" i="3"/>
  <c r="J46" i="3"/>
  <c r="L46" i="3"/>
  <c r="F47" i="3"/>
  <c r="G47" i="3"/>
  <c r="H47" i="3"/>
  <c r="J47" i="3"/>
  <c r="L47" i="3"/>
  <c r="F48" i="3"/>
  <c r="G48" i="3"/>
  <c r="H48" i="3"/>
  <c r="J48" i="3"/>
  <c r="L48" i="3"/>
  <c r="F49" i="3"/>
  <c r="G49" i="3"/>
  <c r="H49" i="3"/>
  <c r="J49" i="3"/>
  <c r="L49" i="3"/>
  <c r="F50" i="3"/>
  <c r="G50" i="3"/>
  <c r="H50" i="3"/>
  <c r="J50" i="3"/>
  <c r="L50" i="3"/>
  <c r="F51" i="3"/>
  <c r="G51" i="3"/>
  <c r="H51" i="3"/>
  <c r="J51" i="3"/>
  <c r="L51" i="3"/>
  <c r="F52" i="3"/>
  <c r="G52" i="3"/>
  <c r="H52" i="3"/>
  <c r="J52" i="3"/>
  <c r="L52" i="3"/>
  <c r="F53" i="3"/>
  <c r="G53" i="3"/>
  <c r="H53" i="3"/>
  <c r="J53" i="3"/>
  <c r="L53" i="3"/>
  <c r="F54" i="3"/>
  <c r="G54" i="3"/>
  <c r="H54" i="3"/>
  <c r="J54" i="3"/>
  <c r="L54" i="3"/>
  <c r="F55" i="3"/>
  <c r="G55" i="3"/>
  <c r="H55" i="3"/>
  <c r="J55" i="3"/>
  <c r="L55" i="3"/>
  <c r="F56" i="3"/>
  <c r="G56" i="3"/>
  <c r="H56" i="3"/>
  <c r="J56" i="3"/>
  <c r="L56" i="3"/>
  <c r="F57" i="3"/>
  <c r="G57" i="3"/>
  <c r="H57" i="3"/>
  <c r="J57" i="3"/>
  <c r="L57" i="3"/>
  <c r="F58" i="3"/>
  <c r="G58" i="3"/>
  <c r="H58" i="3"/>
  <c r="J58" i="3"/>
  <c r="L58" i="3"/>
  <c r="F59" i="3"/>
  <c r="G59" i="3"/>
  <c r="H59" i="3"/>
  <c r="J59" i="3"/>
  <c r="L59" i="3"/>
  <c r="F60" i="3"/>
  <c r="G60" i="3"/>
  <c r="H60" i="3"/>
  <c r="J60" i="3"/>
  <c r="L60" i="3"/>
  <c r="F61" i="3"/>
  <c r="G61" i="3"/>
  <c r="H61" i="3"/>
  <c r="J61" i="3"/>
  <c r="L61" i="3"/>
  <c r="F62" i="3"/>
  <c r="G62" i="3"/>
  <c r="H62" i="3"/>
  <c r="J62" i="3"/>
  <c r="L62" i="3"/>
  <c r="F63" i="3"/>
  <c r="G63" i="3"/>
  <c r="H63" i="3"/>
  <c r="J63" i="3"/>
  <c r="L63" i="3"/>
  <c r="F64" i="3"/>
  <c r="G64" i="3"/>
  <c r="H64" i="3"/>
  <c r="J64" i="3"/>
  <c r="L64" i="3"/>
  <c r="F65" i="3"/>
  <c r="G65" i="3"/>
  <c r="H65" i="3"/>
  <c r="J65" i="3"/>
  <c r="L65" i="3"/>
  <c r="F66" i="3"/>
  <c r="G66" i="3"/>
  <c r="H66" i="3"/>
  <c r="J66" i="3"/>
  <c r="L66" i="3"/>
  <c r="F67" i="3"/>
  <c r="G67" i="3"/>
  <c r="H67" i="3"/>
  <c r="J67" i="3"/>
  <c r="L67" i="3"/>
  <c r="F68" i="3"/>
  <c r="G68" i="3"/>
  <c r="H68" i="3"/>
  <c r="J68" i="3"/>
  <c r="L68" i="3"/>
  <c r="F69" i="3"/>
  <c r="G69" i="3"/>
  <c r="H69" i="3"/>
  <c r="J69" i="3"/>
  <c r="L69" i="3"/>
  <c r="F70" i="3"/>
  <c r="G70" i="3"/>
  <c r="H70" i="3"/>
  <c r="J70" i="3"/>
  <c r="L70" i="3"/>
  <c r="F71" i="3"/>
  <c r="G71" i="3"/>
  <c r="H71" i="3"/>
  <c r="J71" i="3"/>
  <c r="L71" i="3"/>
  <c r="F72" i="3"/>
  <c r="G72" i="3"/>
  <c r="H72" i="3"/>
  <c r="J72" i="3"/>
  <c r="L72" i="3"/>
  <c r="F73" i="3"/>
  <c r="G73" i="3"/>
  <c r="H73" i="3"/>
  <c r="J73" i="3"/>
  <c r="L73" i="3"/>
  <c r="F74" i="3"/>
  <c r="G74" i="3"/>
  <c r="H74" i="3"/>
  <c r="J74" i="3"/>
  <c r="L74" i="3"/>
  <c r="F75" i="3"/>
  <c r="G75" i="3"/>
  <c r="H75" i="3"/>
  <c r="J75" i="3"/>
  <c r="L75" i="3"/>
  <c r="F76" i="3"/>
  <c r="G76" i="3"/>
  <c r="H76" i="3"/>
  <c r="J76" i="3"/>
  <c r="L76" i="3"/>
  <c r="F77" i="3"/>
  <c r="G77" i="3"/>
  <c r="H77" i="3"/>
  <c r="J77" i="3"/>
  <c r="L77" i="3"/>
  <c r="F78" i="3"/>
  <c r="G78" i="3"/>
  <c r="H78" i="3"/>
  <c r="J78" i="3"/>
  <c r="L78" i="3"/>
  <c r="F79" i="3"/>
  <c r="G79" i="3"/>
  <c r="H79" i="3"/>
  <c r="J79" i="3"/>
  <c r="L79" i="3"/>
  <c r="F80" i="3"/>
  <c r="G80" i="3"/>
  <c r="H80" i="3"/>
  <c r="J80" i="3"/>
  <c r="L80" i="3"/>
  <c r="F81" i="3"/>
  <c r="G81" i="3"/>
  <c r="H81" i="3"/>
  <c r="J81" i="3"/>
  <c r="L81" i="3"/>
  <c r="F82" i="3"/>
  <c r="G82" i="3"/>
  <c r="H82" i="3"/>
  <c r="J82" i="3"/>
  <c r="L82" i="3"/>
  <c r="F83" i="3"/>
  <c r="G83" i="3"/>
  <c r="H83" i="3"/>
  <c r="J83" i="3"/>
  <c r="L83" i="3"/>
  <c r="F84" i="3"/>
  <c r="G84" i="3"/>
  <c r="H84" i="3"/>
  <c r="J84" i="3"/>
  <c r="L84" i="3"/>
  <c r="F85" i="3"/>
  <c r="G85" i="3"/>
  <c r="H85" i="3"/>
  <c r="J85" i="3"/>
  <c r="L85" i="3"/>
  <c r="F86" i="3"/>
  <c r="G86" i="3"/>
  <c r="H86" i="3"/>
  <c r="J86" i="3"/>
  <c r="L86" i="3"/>
  <c r="F87" i="3"/>
  <c r="G87" i="3"/>
  <c r="H87" i="3"/>
  <c r="J87" i="3"/>
  <c r="L87" i="3"/>
  <c r="F88" i="3"/>
  <c r="G88" i="3"/>
  <c r="H88" i="3"/>
  <c r="J88" i="3"/>
  <c r="L88" i="3"/>
  <c r="F89" i="3"/>
  <c r="G89" i="3"/>
  <c r="H89" i="3"/>
  <c r="J89" i="3"/>
  <c r="L89" i="3"/>
  <c r="F90" i="3"/>
  <c r="G90" i="3"/>
  <c r="H90" i="3"/>
  <c r="J90" i="3"/>
  <c r="L90" i="3"/>
  <c r="F91" i="3"/>
  <c r="G91" i="3"/>
  <c r="H91" i="3"/>
  <c r="J91" i="3"/>
  <c r="L91" i="3"/>
  <c r="F92" i="3"/>
  <c r="G92" i="3"/>
  <c r="H92" i="3"/>
  <c r="J92" i="3"/>
  <c r="L92" i="3"/>
  <c r="F93" i="3"/>
  <c r="G93" i="3"/>
  <c r="H93" i="3"/>
  <c r="J93" i="3"/>
  <c r="L93" i="3"/>
  <c r="F94" i="3"/>
  <c r="G94" i="3"/>
  <c r="H94" i="3"/>
  <c r="J94" i="3"/>
  <c r="L94" i="3"/>
  <c r="F95" i="3"/>
  <c r="G95" i="3"/>
  <c r="H95" i="3"/>
  <c r="J95" i="3"/>
  <c r="L95" i="3"/>
  <c r="F96" i="3"/>
  <c r="G96" i="3"/>
  <c r="H96" i="3"/>
  <c r="J96" i="3"/>
  <c r="L96" i="3"/>
  <c r="F97" i="3"/>
  <c r="G97" i="3"/>
  <c r="H97" i="3"/>
  <c r="J97" i="3"/>
  <c r="L97" i="3"/>
  <c r="F98" i="3"/>
  <c r="G98" i="3"/>
  <c r="H98" i="3"/>
  <c r="J98" i="3"/>
  <c r="L98" i="3"/>
  <c r="F99" i="3"/>
  <c r="G99" i="3"/>
  <c r="H99" i="3"/>
  <c r="J99" i="3"/>
  <c r="L99" i="3"/>
  <c r="F100" i="3"/>
  <c r="G100" i="3"/>
  <c r="H100" i="3"/>
  <c r="J100" i="3"/>
  <c r="L100" i="3"/>
  <c r="F101" i="3"/>
  <c r="G101" i="3"/>
  <c r="H101" i="3"/>
  <c r="J101" i="3"/>
  <c r="L101" i="3"/>
  <c r="F102" i="3"/>
  <c r="G102" i="3"/>
  <c r="H102" i="3"/>
  <c r="J102" i="3"/>
  <c r="L102" i="3"/>
  <c r="F103" i="3"/>
  <c r="G103" i="3"/>
  <c r="H103" i="3"/>
  <c r="J103" i="3"/>
  <c r="L103" i="3"/>
  <c r="L3" i="1"/>
  <c r="F6" i="1"/>
  <c r="G6" i="1"/>
  <c r="F7" i="1"/>
  <c r="G7" i="1"/>
  <c r="I7" i="1"/>
  <c r="F8" i="1"/>
  <c r="G8" i="1"/>
  <c r="I8" i="1"/>
  <c r="AD8" i="1"/>
  <c r="AE8" i="1"/>
  <c r="AF8" i="1"/>
  <c r="F9" i="1"/>
  <c r="G9" i="1"/>
  <c r="I9" i="1"/>
  <c r="F10" i="1"/>
  <c r="G10" i="1"/>
  <c r="I10" i="1"/>
  <c r="F11" i="1"/>
  <c r="G11" i="1"/>
  <c r="I11" i="1"/>
  <c r="AE11" i="1"/>
  <c r="F12" i="1"/>
  <c r="G12" i="1"/>
  <c r="I12" i="1"/>
  <c r="F13" i="1"/>
  <c r="G13" i="1"/>
  <c r="I13" i="1"/>
  <c r="F14" i="1"/>
  <c r="G14" i="1"/>
  <c r="I14" i="1"/>
  <c r="F15" i="1"/>
  <c r="G15" i="1"/>
  <c r="I15" i="1"/>
  <c r="F16" i="1"/>
  <c r="G16" i="1"/>
  <c r="I16" i="1"/>
  <c r="F17" i="1"/>
  <c r="G17" i="1"/>
  <c r="I17" i="1"/>
  <c r="F18" i="1"/>
  <c r="G18" i="1"/>
  <c r="I18" i="1"/>
  <c r="F19" i="1"/>
  <c r="G19" i="1"/>
  <c r="I19" i="1"/>
  <c r="F20" i="1"/>
  <c r="G20" i="1"/>
  <c r="I20" i="1"/>
  <c r="F21" i="1"/>
  <c r="G21" i="1"/>
  <c r="I21" i="1"/>
  <c r="F22" i="1"/>
  <c r="G22" i="1"/>
  <c r="I22" i="1"/>
  <c r="F23" i="1"/>
  <c r="G23" i="1"/>
  <c r="I23" i="1"/>
  <c r="F24" i="1"/>
  <c r="G24" i="1"/>
  <c r="I24" i="1"/>
  <c r="F25" i="1"/>
  <c r="G25" i="1"/>
  <c r="I25" i="1"/>
  <c r="F26" i="1"/>
  <c r="G26" i="1"/>
  <c r="I26" i="1"/>
  <c r="F27" i="1"/>
  <c r="G27" i="1"/>
  <c r="I27" i="1"/>
  <c r="F28" i="1"/>
  <c r="G28" i="1"/>
  <c r="I28" i="1"/>
  <c r="F29" i="1"/>
  <c r="G29" i="1"/>
  <c r="I29" i="1"/>
  <c r="F30" i="1"/>
  <c r="G30" i="1"/>
  <c r="I30" i="1"/>
  <c r="F31" i="1"/>
  <c r="G31" i="1"/>
  <c r="I31" i="1"/>
  <c r="F32" i="1"/>
  <c r="G32" i="1"/>
  <c r="I32" i="1"/>
  <c r="F33" i="1"/>
  <c r="G33" i="1"/>
  <c r="I33" i="1"/>
  <c r="F34" i="1"/>
  <c r="G34" i="1"/>
  <c r="I34" i="1"/>
  <c r="F35" i="1"/>
  <c r="G35" i="1"/>
  <c r="I35" i="1"/>
  <c r="F36" i="1"/>
  <c r="G36" i="1"/>
  <c r="I36" i="1"/>
  <c r="F37" i="1"/>
  <c r="G37" i="1"/>
  <c r="I37" i="1"/>
  <c r="F38" i="1"/>
  <c r="G38" i="1"/>
  <c r="I38" i="1"/>
  <c r="F39" i="1"/>
  <c r="G39" i="1"/>
  <c r="I39" i="1"/>
  <c r="F40" i="1"/>
  <c r="G40" i="1"/>
  <c r="I40" i="1"/>
  <c r="F41" i="1"/>
  <c r="G41" i="1"/>
  <c r="I41" i="1"/>
  <c r="F42" i="1"/>
  <c r="G42" i="1"/>
  <c r="I42" i="1"/>
  <c r="F43" i="1"/>
  <c r="G43" i="1"/>
  <c r="I43" i="1"/>
  <c r="F44" i="1"/>
  <c r="G44" i="1"/>
  <c r="I44" i="1"/>
  <c r="F45" i="1"/>
  <c r="G45" i="1"/>
  <c r="I45" i="1"/>
  <c r="F46" i="1"/>
  <c r="G46" i="1"/>
  <c r="I46" i="1"/>
  <c r="F47" i="1"/>
  <c r="G47" i="1"/>
  <c r="I47" i="1"/>
  <c r="F48" i="1"/>
  <c r="G48" i="1"/>
  <c r="I48" i="1"/>
  <c r="F49" i="1"/>
  <c r="G49" i="1"/>
  <c r="I49" i="1"/>
  <c r="F50" i="1"/>
  <c r="G50" i="1"/>
  <c r="I50" i="1"/>
  <c r="F51" i="1"/>
  <c r="G51" i="1"/>
  <c r="I51" i="1"/>
  <c r="F52" i="1"/>
  <c r="G52" i="1"/>
  <c r="I52" i="1"/>
  <c r="F53" i="1"/>
  <c r="G53" i="1"/>
  <c r="I53" i="1"/>
  <c r="F54" i="1"/>
  <c r="G54" i="1"/>
  <c r="I54" i="1"/>
  <c r="K54" i="1"/>
  <c r="L54" i="1"/>
  <c r="M54" i="1"/>
  <c r="N54" i="1"/>
  <c r="F55" i="1"/>
  <c r="G55" i="1"/>
  <c r="I55" i="1"/>
  <c r="K55" i="1"/>
  <c r="L55" i="1"/>
  <c r="M55" i="1"/>
  <c r="N55" i="1"/>
  <c r="F56" i="1"/>
  <c r="G56" i="1"/>
  <c r="I56" i="1"/>
  <c r="K56" i="1"/>
  <c r="L56" i="1"/>
  <c r="M56" i="1"/>
  <c r="N56" i="1"/>
  <c r="F57" i="1"/>
  <c r="G57" i="1"/>
  <c r="I57" i="1"/>
  <c r="K57" i="1"/>
  <c r="L57" i="1"/>
  <c r="M57" i="1"/>
  <c r="N57" i="1"/>
  <c r="F58" i="1"/>
  <c r="G58" i="1"/>
  <c r="I58" i="1"/>
  <c r="K58" i="1"/>
  <c r="L58" i="1"/>
  <c r="M58" i="1"/>
  <c r="N58" i="1"/>
  <c r="F59" i="1"/>
  <c r="G59" i="1"/>
  <c r="I59" i="1"/>
  <c r="K59" i="1"/>
  <c r="L59" i="1"/>
  <c r="M59" i="1"/>
  <c r="N59" i="1"/>
  <c r="F60" i="1"/>
  <c r="G60" i="1"/>
  <c r="I60" i="1"/>
  <c r="K60" i="1"/>
  <c r="L60" i="1"/>
  <c r="M60" i="1"/>
  <c r="N60" i="1"/>
  <c r="F61" i="1"/>
  <c r="G61" i="1"/>
  <c r="I61" i="1"/>
  <c r="K61" i="1"/>
  <c r="L61" i="1"/>
  <c r="M61" i="1"/>
  <c r="N61" i="1"/>
  <c r="F62" i="1"/>
  <c r="G62" i="1"/>
  <c r="I62" i="1"/>
  <c r="K62" i="1"/>
  <c r="L62" i="1"/>
  <c r="M62" i="1"/>
  <c r="N62" i="1"/>
  <c r="F63" i="1"/>
  <c r="G63" i="1"/>
  <c r="I63" i="1"/>
  <c r="K63" i="1"/>
  <c r="L63" i="1"/>
  <c r="M63" i="1"/>
  <c r="N63" i="1"/>
  <c r="F64" i="1"/>
  <c r="G64" i="1"/>
  <c r="I64" i="1"/>
  <c r="K64" i="1"/>
  <c r="L64" i="1"/>
  <c r="M64" i="1"/>
  <c r="N64" i="1"/>
  <c r="F65" i="1"/>
  <c r="G65" i="1"/>
  <c r="I65" i="1"/>
  <c r="K65" i="1"/>
  <c r="L65" i="1"/>
  <c r="M65" i="1"/>
  <c r="N65" i="1"/>
  <c r="F66" i="1"/>
  <c r="G66" i="1"/>
  <c r="I66" i="1"/>
  <c r="K66" i="1"/>
  <c r="L66" i="1"/>
  <c r="M66" i="1"/>
  <c r="N66" i="1"/>
  <c r="F67" i="1"/>
  <c r="G67" i="1"/>
  <c r="I67" i="1"/>
  <c r="K67" i="1"/>
  <c r="L67" i="1"/>
  <c r="M67" i="1"/>
  <c r="N67" i="1"/>
  <c r="F68" i="1"/>
  <c r="G68" i="1"/>
  <c r="I68" i="1"/>
  <c r="K68" i="1"/>
  <c r="L68" i="1"/>
  <c r="M68" i="1"/>
  <c r="N68" i="1"/>
  <c r="F69" i="1"/>
  <c r="G69" i="1"/>
  <c r="I69" i="1"/>
  <c r="K69" i="1"/>
  <c r="L69" i="1"/>
  <c r="M69" i="1"/>
  <c r="N69" i="1"/>
  <c r="F70" i="1"/>
  <c r="G70" i="1"/>
  <c r="I70" i="1"/>
  <c r="K70" i="1"/>
  <c r="L70" i="1"/>
  <c r="M70" i="1"/>
  <c r="N70" i="1"/>
  <c r="F71" i="1"/>
  <c r="G71" i="1"/>
  <c r="I71" i="1"/>
  <c r="K71" i="1"/>
  <c r="L71" i="1"/>
  <c r="M71" i="1"/>
  <c r="N71" i="1"/>
  <c r="F72" i="1"/>
  <c r="G72" i="1"/>
  <c r="I72" i="1"/>
  <c r="K72" i="1"/>
  <c r="L72" i="1"/>
  <c r="M72" i="1"/>
  <c r="N72" i="1"/>
  <c r="F73" i="1"/>
  <c r="G73" i="1"/>
  <c r="I73" i="1"/>
  <c r="K73" i="1"/>
  <c r="L73" i="1"/>
  <c r="M73" i="1"/>
  <c r="N73" i="1"/>
  <c r="F74" i="1"/>
  <c r="G74" i="1"/>
  <c r="I74" i="1"/>
  <c r="K74" i="1"/>
  <c r="L74" i="1"/>
  <c r="M74" i="1"/>
  <c r="N74" i="1"/>
  <c r="F75" i="1"/>
  <c r="G75" i="1"/>
  <c r="I75" i="1"/>
  <c r="K75" i="1"/>
  <c r="L75" i="1"/>
  <c r="M75" i="1"/>
  <c r="N75" i="1"/>
  <c r="F76" i="1"/>
  <c r="G76" i="1"/>
  <c r="I76" i="1"/>
  <c r="K76" i="1"/>
  <c r="L76" i="1"/>
  <c r="M76" i="1"/>
  <c r="N76" i="1"/>
  <c r="F77" i="1"/>
  <c r="G77" i="1"/>
  <c r="I77" i="1"/>
  <c r="K77" i="1"/>
  <c r="L77" i="1"/>
  <c r="M77" i="1"/>
  <c r="N77" i="1"/>
  <c r="F78" i="1"/>
  <c r="G78" i="1"/>
  <c r="I78" i="1"/>
  <c r="K78" i="1"/>
  <c r="L78" i="1"/>
  <c r="M78" i="1"/>
  <c r="N78" i="1"/>
  <c r="F79" i="1"/>
  <c r="G79" i="1"/>
  <c r="I79" i="1"/>
  <c r="K79" i="1"/>
  <c r="L79" i="1"/>
  <c r="M79" i="1"/>
  <c r="N79" i="1"/>
  <c r="F80" i="1"/>
  <c r="G80" i="1"/>
  <c r="I80" i="1"/>
  <c r="K80" i="1"/>
  <c r="L80" i="1"/>
  <c r="M80" i="1"/>
  <c r="N80" i="1"/>
  <c r="F81" i="1"/>
  <c r="G81" i="1"/>
  <c r="I81" i="1"/>
  <c r="K81" i="1"/>
  <c r="L81" i="1"/>
  <c r="M81" i="1"/>
  <c r="N81" i="1"/>
  <c r="F82" i="1"/>
  <c r="G82" i="1"/>
  <c r="I82" i="1"/>
  <c r="K82" i="1"/>
  <c r="L82" i="1"/>
  <c r="M82" i="1"/>
  <c r="N82" i="1"/>
  <c r="F83" i="1"/>
  <c r="G83" i="1"/>
  <c r="I83" i="1"/>
  <c r="K83" i="1"/>
  <c r="L83" i="1"/>
  <c r="M83" i="1"/>
  <c r="N83" i="1"/>
  <c r="F84" i="1"/>
  <c r="G84" i="1"/>
  <c r="I84" i="1"/>
  <c r="K84" i="1"/>
  <c r="L84" i="1"/>
  <c r="M84" i="1"/>
  <c r="N84" i="1"/>
  <c r="F85" i="1"/>
  <c r="G85" i="1"/>
  <c r="I85" i="1"/>
  <c r="K85" i="1"/>
  <c r="L85" i="1"/>
  <c r="M85" i="1"/>
  <c r="N85" i="1"/>
  <c r="F86" i="1"/>
  <c r="G86" i="1"/>
  <c r="I86" i="1"/>
  <c r="K86" i="1"/>
  <c r="L86" i="1"/>
  <c r="M86" i="1"/>
  <c r="N86" i="1"/>
  <c r="F87" i="1"/>
  <c r="G87" i="1"/>
  <c r="I87" i="1"/>
  <c r="K87" i="1"/>
  <c r="L87" i="1"/>
  <c r="M87" i="1"/>
  <c r="N87" i="1"/>
  <c r="F88" i="1"/>
  <c r="G88" i="1"/>
  <c r="I88" i="1"/>
  <c r="K88" i="1"/>
  <c r="L88" i="1"/>
  <c r="M88" i="1"/>
  <c r="N88" i="1"/>
  <c r="F89" i="1"/>
  <c r="G89" i="1"/>
  <c r="I89" i="1"/>
  <c r="K89" i="1"/>
  <c r="L89" i="1"/>
  <c r="M89" i="1"/>
  <c r="N89" i="1"/>
  <c r="F90" i="1"/>
  <c r="G90" i="1"/>
  <c r="I90" i="1"/>
  <c r="K90" i="1"/>
  <c r="L90" i="1"/>
  <c r="M90" i="1"/>
  <c r="N90" i="1"/>
  <c r="F91" i="1"/>
  <c r="G91" i="1"/>
  <c r="I91" i="1"/>
  <c r="K91" i="1"/>
  <c r="L91" i="1"/>
  <c r="M91" i="1"/>
  <c r="N91" i="1"/>
  <c r="F92" i="1"/>
  <c r="G92" i="1"/>
  <c r="I92" i="1"/>
  <c r="K92" i="1"/>
  <c r="L92" i="1"/>
  <c r="M92" i="1"/>
  <c r="N92" i="1"/>
  <c r="F93" i="1"/>
  <c r="G93" i="1"/>
  <c r="I93" i="1"/>
  <c r="K93" i="1"/>
  <c r="L93" i="1"/>
  <c r="M93" i="1"/>
  <c r="N93" i="1"/>
  <c r="F94" i="1"/>
  <c r="G94" i="1"/>
  <c r="I94" i="1"/>
  <c r="K94" i="1"/>
  <c r="L94" i="1"/>
  <c r="M94" i="1"/>
  <c r="N94" i="1"/>
  <c r="F95" i="1"/>
  <c r="G95" i="1"/>
  <c r="I95" i="1"/>
  <c r="K95" i="1"/>
  <c r="L95" i="1"/>
  <c r="M95" i="1"/>
  <c r="N95" i="1"/>
  <c r="F96" i="1"/>
  <c r="G96" i="1"/>
  <c r="I96" i="1"/>
  <c r="K96" i="1"/>
  <c r="L96" i="1"/>
  <c r="M96" i="1"/>
  <c r="N96" i="1"/>
  <c r="F97" i="1"/>
  <c r="G97" i="1"/>
  <c r="I97" i="1"/>
  <c r="K97" i="1"/>
  <c r="L97" i="1"/>
  <c r="M97" i="1"/>
  <c r="N97" i="1"/>
  <c r="F98" i="1"/>
  <c r="G98" i="1"/>
  <c r="I98" i="1"/>
  <c r="K98" i="1"/>
  <c r="L98" i="1"/>
  <c r="M98" i="1"/>
  <c r="N98" i="1"/>
  <c r="F99" i="1"/>
  <c r="G99" i="1"/>
  <c r="I99" i="1"/>
  <c r="K99" i="1"/>
  <c r="L99" i="1"/>
  <c r="M99" i="1"/>
  <c r="N99" i="1"/>
  <c r="F100" i="1"/>
  <c r="G100" i="1"/>
  <c r="I100" i="1"/>
  <c r="K100" i="1"/>
  <c r="L100" i="1"/>
  <c r="M100" i="1"/>
  <c r="N100" i="1"/>
  <c r="F101" i="1"/>
  <c r="G101" i="1"/>
  <c r="I101" i="1"/>
  <c r="K101" i="1"/>
  <c r="L101" i="1"/>
  <c r="M101" i="1"/>
  <c r="N101" i="1"/>
  <c r="F102" i="1"/>
  <c r="G102" i="1"/>
  <c r="I102" i="1"/>
  <c r="K102" i="1"/>
  <c r="L102" i="1"/>
  <c r="M102" i="1"/>
  <c r="N102" i="1"/>
  <c r="F103" i="1"/>
  <c r="G103" i="1"/>
  <c r="I103" i="1"/>
  <c r="K103" i="1"/>
  <c r="L103" i="1"/>
  <c r="M103" i="1"/>
  <c r="N103" i="1"/>
  <c r="F104" i="1"/>
  <c r="G104" i="1"/>
  <c r="I104" i="1"/>
  <c r="K104" i="1"/>
  <c r="L104" i="1"/>
  <c r="M104" i="1"/>
  <c r="N104" i="1"/>
  <c r="F105" i="1"/>
  <c r="G105" i="1"/>
  <c r="I105" i="1"/>
  <c r="K105" i="1"/>
  <c r="L105" i="1"/>
  <c r="M105" i="1"/>
  <c r="N105" i="1"/>
  <c r="F106" i="1"/>
  <c r="G106" i="1"/>
  <c r="I106" i="1"/>
  <c r="K106" i="1"/>
  <c r="L106" i="1"/>
  <c r="M106" i="1"/>
  <c r="N106" i="1"/>
  <c r="F107" i="1"/>
  <c r="G107" i="1"/>
  <c r="I107" i="1"/>
  <c r="K107" i="1"/>
  <c r="L107" i="1"/>
  <c r="M107" i="1"/>
  <c r="N107" i="1"/>
  <c r="F108" i="1"/>
  <c r="G108" i="1"/>
  <c r="I108" i="1"/>
  <c r="K108" i="1"/>
  <c r="L108" i="1"/>
  <c r="M108" i="1"/>
  <c r="N108" i="1"/>
  <c r="F109" i="1"/>
  <c r="G109" i="1"/>
  <c r="I109" i="1"/>
  <c r="K109" i="1"/>
  <c r="L109" i="1"/>
  <c r="M109" i="1"/>
  <c r="N109" i="1"/>
  <c r="F110" i="1"/>
  <c r="G110" i="1"/>
  <c r="I110" i="1"/>
  <c r="K110" i="1"/>
  <c r="L110" i="1"/>
  <c r="M110" i="1"/>
  <c r="N110" i="1"/>
  <c r="F111" i="1"/>
  <c r="G111" i="1"/>
  <c r="I111" i="1"/>
  <c r="K111" i="1"/>
  <c r="L111" i="1"/>
  <c r="M111" i="1"/>
  <c r="N111" i="1"/>
  <c r="F112" i="1"/>
  <c r="G112" i="1"/>
  <c r="I112" i="1"/>
  <c r="K112" i="1"/>
  <c r="L112" i="1"/>
  <c r="M112" i="1"/>
  <c r="N112" i="1"/>
  <c r="F113" i="1"/>
  <c r="G113" i="1"/>
  <c r="I113" i="1"/>
  <c r="K113" i="1"/>
  <c r="L113" i="1"/>
  <c r="M113" i="1"/>
  <c r="N113" i="1"/>
  <c r="F114" i="1"/>
  <c r="G114" i="1"/>
  <c r="I114" i="1"/>
  <c r="K114" i="1"/>
  <c r="L114" i="1"/>
  <c r="M114" i="1"/>
  <c r="N114" i="1"/>
  <c r="F115" i="1"/>
  <c r="G115" i="1"/>
  <c r="I115" i="1"/>
  <c r="K115" i="1"/>
  <c r="L115" i="1"/>
  <c r="M115" i="1"/>
  <c r="N115" i="1"/>
  <c r="F116" i="1"/>
  <c r="G116" i="1"/>
  <c r="I116" i="1"/>
  <c r="K116" i="1"/>
  <c r="L116" i="1"/>
  <c r="M116" i="1"/>
  <c r="N116" i="1"/>
  <c r="F117" i="1"/>
  <c r="G117" i="1"/>
  <c r="I117" i="1"/>
  <c r="K117" i="1"/>
  <c r="L117" i="1"/>
  <c r="M117" i="1"/>
  <c r="N117" i="1"/>
  <c r="F118" i="1"/>
  <c r="G118" i="1"/>
  <c r="I118" i="1"/>
  <c r="K118" i="1"/>
  <c r="L118" i="1"/>
  <c r="M118" i="1"/>
  <c r="N118" i="1"/>
  <c r="F119" i="1"/>
  <c r="G119" i="1"/>
  <c r="I119" i="1"/>
  <c r="K119" i="1"/>
  <c r="L119" i="1"/>
  <c r="M119" i="1"/>
  <c r="N119" i="1"/>
  <c r="F120" i="1"/>
  <c r="G120" i="1"/>
  <c r="I120" i="1"/>
  <c r="K120" i="1"/>
  <c r="L120" i="1"/>
  <c r="M120" i="1"/>
  <c r="N120" i="1"/>
  <c r="F121" i="1"/>
  <c r="G121" i="1"/>
  <c r="I121" i="1"/>
  <c r="K121" i="1"/>
  <c r="L121" i="1"/>
  <c r="M121" i="1"/>
  <c r="N121" i="1"/>
  <c r="F122" i="1"/>
  <c r="G122" i="1"/>
  <c r="I122" i="1"/>
  <c r="K122" i="1"/>
  <c r="L122" i="1"/>
  <c r="M122" i="1"/>
  <c r="N122" i="1"/>
  <c r="F123" i="1"/>
  <c r="G123" i="1"/>
  <c r="I123" i="1"/>
  <c r="K123" i="1"/>
  <c r="L123" i="1"/>
  <c r="M123" i="1"/>
  <c r="N123" i="1"/>
  <c r="F124" i="1"/>
  <c r="G124" i="1"/>
  <c r="I124" i="1"/>
  <c r="K124" i="1"/>
  <c r="L124" i="1"/>
  <c r="M124" i="1"/>
  <c r="N124" i="1"/>
  <c r="F125" i="1"/>
  <c r="G125" i="1"/>
  <c r="I125" i="1"/>
  <c r="K125" i="1"/>
  <c r="L125" i="1"/>
  <c r="M125" i="1"/>
  <c r="N125" i="1"/>
  <c r="F126" i="1"/>
  <c r="G126" i="1"/>
  <c r="I126" i="1"/>
  <c r="K126" i="1"/>
  <c r="L126" i="1"/>
  <c r="M126" i="1"/>
  <c r="N126" i="1"/>
  <c r="F127" i="1"/>
  <c r="G127" i="1"/>
  <c r="I127" i="1"/>
  <c r="K127" i="1"/>
  <c r="L127" i="1"/>
  <c r="M127" i="1"/>
  <c r="N127" i="1"/>
  <c r="F128" i="1"/>
  <c r="G128" i="1"/>
  <c r="I128" i="1"/>
  <c r="K128" i="1"/>
  <c r="L128" i="1"/>
  <c r="M128" i="1"/>
  <c r="N128" i="1"/>
  <c r="F129" i="1"/>
  <c r="G129" i="1"/>
  <c r="I129" i="1"/>
  <c r="K129" i="1"/>
  <c r="L129" i="1"/>
  <c r="M129" i="1"/>
  <c r="N129" i="1"/>
  <c r="F130" i="1"/>
  <c r="G130" i="1"/>
  <c r="I130" i="1"/>
  <c r="K130" i="1"/>
  <c r="L130" i="1"/>
  <c r="M130" i="1"/>
  <c r="N130" i="1"/>
  <c r="F131" i="1"/>
  <c r="G131" i="1"/>
  <c r="I131" i="1"/>
  <c r="K131" i="1"/>
  <c r="L131" i="1"/>
  <c r="M131" i="1"/>
  <c r="N131" i="1"/>
  <c r="F132" i="1"/>
  <c r="G132" i="1"/>
  <c r="I132" i="1"/>
  <c r="K132" i="1"/>
  <c r="L132" i="1"/>
  <c r="M132" i="1"/>
  <c r="N132" i="1"/>
  <c r="F133" i="1"/>
  <c r="G133" i="1"/>
  <c r="I133" i="1"/>
  <c r="K133" i="1"/>
  <c r="L133" i="1"/>
  <c r="M133" i="1"/>
  <c r="N133" i="1"/>
  <c r="F134" i="1"/>
  <c r="G134" i="1"/>
  <c r="I134" i="1"/>
  <c r="K134" i="1"/>
  <c r="L134" i="1"/>
  <c r="M134" i="1"/>
  <c r="N134" i="1"/>
  <c r="F135" i="1"/>
  <c r="G135" i="1"/>
  <c r="I135" i="1"/>
  <c r="K135" i="1"/>
  <c r="L135" i="1"/>
  <c r="M135" i="1"/>
  <c r="N135" i="1"/>
  <c r="F136" i="1"/>
  <c r="G136" i="1"/>
  <c r="I136" i="1"/>
  <c r="K136" i="1"/>
  <c r="L136" i="1"/>
  <c r="M136" i="1"/>
  <c r="N136" i="1"/>
  <c r="F137" i="1"/>
  <c r="G137" i="1"/>
  <c r="I137" i="1"/>
  <c r="K137" i="1"/>
  <c r="L137" i="1"/>
  <c r="M137" i="1"/>
  <c r="N137" i="1"/>
  <c r="F138" i="1"/>
  <c r="G138" i="1"/>
  <c r="I138" i="1"/>
  <c r="K138" i="1"/>
  <c r="L138" i="1"/>
  <c r="M138" i="1"/>
  <c r="N138" i="1"/>
  <c r="F139" i="1"/>
  <c r="G139" i="1"/>
  <c r="I139" i="1"/>
  <c r="K139" i="1"/>
  <c r="L139" i="1"/>
  <c r="M139" i="1"/>
  <c r="N139" i="1"/>
  <c r="F140" i="1"/>
  <c r="G140" i="1"/>
  <c r="I140" i="1"/>
  <c r="K140" i="1"/>
  <c r="L140" i="1"/>
  <c r="M140" i="1"/>
  <c r="N140" i="1"/>
  <c r="F141" i="1"/>
  <c r="G141" i="1"/>
  <c r="I141" i="1"/>
  <c r="K141" i="1"/>
  <c r="L141" i="1"/>
  <c r="M141" i="1"/>
  <c r="N141" i="1"/>
  <c r="F142" i="1"/>
  <c r="G142" i="1"/>
  <c r="I142" i="1"/>
  <c r="K142" i="1"/>
  <c r="L142" i="1"/>
  <c r="M142" i="1"/>
  <c r="N142" i="1"/>
  <c r="F143" i="1"/>
  <c r="G143" i="1"/>
  <c r="I143" i="1"/>
  <c r="K143" i="1"/>
  <c r="L143" i="1"/>
  <c r="M143" i="1"/>
  <c r="N143" i="1"/>
  <c r="F144" i="1"/>
  <c r="G144" i="1"/>
  <c r="I144" i="1"/>
  <c r="K144" i="1"/>
  <c r="L144" i="1"/>
  <c r="M144" i="1"/>
  <c r="N144" i="1"/>
  <c r="F145" i="1"/>
  <c r="G145" i="1"/>
  <c r="I145" i="1"/>
  <c r="K145" i="1"/>
  <c r="L145" i="1"/>
  <c r="M145" i="1"/>
  <c r="N145" i="1"/>
  <c r="F146" i="1"/>
  <c r="G146" i="1"/>
  <c r="I146" i="1"/>
  <c r="K146" i="1"/>
  <c r="L146" i="1"/>
  <c r="M146" i="1"/>
  <c r="N146" i="1"/>
  <c r="F147" i="1"/>
  <c r="G147" i="1"/>
  <c r="I147" i="1"/>
  <c r="K147" i="1"/>
  <c r="L147" i="1"/>
  <c r="M147" i="1"/>
  <c r="N147" i="1"/>
  <c r="F148" i="1"/>
  <c r="G148" i="1"/>
  <c r="I148" i="1"/>
  <c r="K148" i="1"/>
  <c r="L148" i="1"/>
  <c r="M148" i="1"/>
  <c r="N148" i="1"/>
  <c r="F149" i="1"/>
  <c r="G149" i="1"/>
  <c r="I149" i="1"/>
  <c r="K149" i="1"/>
  <c r="L149" i="1"/>
  <c r="M149" i="1"/>
  <c r="N149" i="1"/>
  <c r="F150" i="1"/>
  <c r="G150" i="1"/>
  <c r="I150" i="1"/>
  <c r="K150" i="1"/>
  <c r="L150" i="1"/>
  <c r="M150" i="1"/>
  <c r="N150" i="1"/>
  <c r="F151" i="1"/>
  <c r="G151" i="1"/>
  <c r="I151" i="1"/>
  <c r="K151" i="1"/>
  <c r="L151" i="1"/>
  <c r="M151" i="1"/>
  <c r="N151" i="1"/>
  <c r="F152" i="1"/>
  <c r="G152" i="1"/>
  <c r="I152" i="1"/>
  <c r="K152" i="1"/>
  <c r="L152" i="1"/>
  <c r="M152" i="1"/>
  <c r="N152" i="1"/>
  <c r="F6" i="2"/>
  <c r="G6" i="2"/>
  <c r="F7" i="2"/>
  <c r="G7" i="2"/>
  <c r="H7" i="2"/>
  <c r="F8" i="2"/>
  <c r="G8" i="2"/>
  <c r="H8" i="2"/>
  <c r="I8" i="2"/>
  <c r="F9" i="2"/>
  <c r="G9" i="2"/>
  <c r="H9" i="2"/>
  <c r="I9" i="2"/>
  <c r="J9" i="2"/>
  <c r="F10" i="2"/>
  <c r="G10" i="2"/>
  <c r="H10" i="2"/>
  <c r="I10" i="2"/>
  <c r="J10" i="2"/>
  <c r="F11" i="2"/>
  <c r="G11" i="2"/>
  <c r="H11" i="2"/>
  <c r="I11" i="2"/>
  <c r="J11" i="2"/>
  <c r="F12" i="2"/>
  <c r="G12" i="2"/>
  <c r="H12" i="2"/>
  <c r="I12" i="2"/>
  <c r="J12" i="2"/>
  <c r="F13" i="2"/>
  <c r="G13" i="2"/>
  <c r="H13" i="2"/>
  <c r="I13" i="2"/>
  <c r="J13" i="2"/>
  <c r="F14" i="2"/>
  <c r="G14" i="2"/>
  <c r="H14" i="2"/>
  <c r="I14" i="2"/>
  <c r="J14" i="2"/>
  <c r="F15" i="2"/>
  <c r="G15" i="2"/>
  <c r="H15" i="2"/>
  <c r="I15" i="2"/>
  <c r="J15" i="2"/>
  <c r="F16" i="2"/>
  <c r="G16" i="2"/>
  <c r="H16" i="2"/>
  <c r="I16" i="2"/>
  <c r="J16" i="2"/>
  <c r="F17" i="2"/>
  <c r="G17" i="2"/>
  <c r="H17" i="2"/>
  <c r="I17" i="2"/>
  <c r="J17" i="2"/>
  <c r="F18" i="2"/>
  <c r="G18" i="2"/>
  <c r="H18" i="2"/>
  <c r="I18" i="2"/>
  <c r="J18" i="2"/>
  <c r="F19" i="2"/>
  <c r="G19" i="2"/>
  <c r="H19" i="2"/>
  <c r="I19" i="2"/>
  <c r="J19" i="2"/>
  <c r="F20" i="2"/>
  <c r="G20" i="2"/>
  <c r="H20" i="2"/>
  <c r="I20" i="2"/>
  <c r="J20" i="2"/>
  <c r="F21" i="2"/>
  <c r="G21" i="2"/>
  <c r="H21" i="2"/>
  <c r="I21" i="2"/>
  <c r="J21" i="2"/>
  <c r="F22" i="2"/>
  <c r="G22" i="2"/>
  <c r="H22" i="2"/>
  <c r="I22" i="2"/>
  <c r="J22" i="2"/>
  <c r="F23" i="2"/>
  <c r="G23" i="2"/>
  <c r="H23" i="2"/>
  <c r="I23" i="2"/>
  <c r="J23" i="2"/>
  <c r="F24" i="2"/>
  <c r="G24" i="2"/>
  <c r="H24" i="2"/>
  <c r="I24" i="2"/>
  <c r="J24" i="2"/>
  <c r="F25" i="2"/>
  <c r="G25" i="2"/>
  <c r="H25" i="2"/>
  <c r="I25" i="2"/>
  <c r="J25" i="2"/>
  <c r="F26" i="2"/>
  <c r="G26" i="2"/>
  <c r="H26" i="2"/>
  <c r="I26" i="2"/>
  <c r="J26" i="2"/>
  <c r="F27" i="2"/>
  <c r="G27" i="2"/>
  <c r="H27" i="2"/>
  <c r="I27" i="2"/>
  <c r="J27" i="2"/>
  <c r="F28" i="2"/>
  <c r="G28" i="2"/>
  <c r="H28" i="2"/>
  <c r="I28" i="2"/>
  <c r="J28" i="2"/>
  <c r="F29" i="2"/>
  <c r="G29" i="2"/>
  <c r="H29" i="2"/>
  <c r="I29" i="2"/>
  <c r="J29" i="2"/>
  <c r="F30" i="2"/>
  <c r="G30" i="2"/>
  <c r="H30" i="2"/>
  <c r="I30" i="2"/>
  <c r="J30" i="2"/>
  <c r="F31" i="2"/>
  <c r="G31" i="2"/>
  <c r="H31" i="2"/>
  <c r="I31" i="2"/>
  <c r="J31" i="2"/>
  <c r="F32" i="2"/>
  <c r="G32" i="2"/>
  <c r="H32" i="2"/>
  <c r="I32" i="2"/>
  <c r="J32" i="2"/>
  <c r="F33" i="2"/>
  <c r="G33" i="2"/>
  <c r="H33" i="2"/>
  <c r="I33" i="2"/>
  <c r="J33" i="2"/>
  <c r="F34" i="2"/>
  <c r="G34" i="2"/>
  <c r="H34" i="2"/>
  <c r="I34" i="2"/>
  <c r="J34" i="2"/>
  <c r="F35" i="2"/>
  <c r="G35" i="2"/>
  <c r="H35" i="2"/>
  <c r="I35" i="2"/>
  <c r="J35" i="2"/>
  <c r="F36" i="2"/>
  <c r="G36" i="2"/>
  <c r="H36" i="2"/>
  <c r="I36" i="2"/>
  <c r="J36" i="2"/>
  <c r="F37" i="2"/>
  <c r="G37" i="2"/>
  <c r="H37" i="2"/>
  <c r="I37" i="2"/>
  <c r="J37" i="2"/>
  <c r="F38" i="2"/>
  <c r="G38" i="2"/>
  <c r="H38" i="2"/>
  <c r="I38" i="2"/>
  <c r="J38" i="2"/>
  <c r="F39" i="2"/>
  <c r="G39" i="2"/>
  <c r="H39" i="2"/>
  <c r="I39" i="2"/>
  <c r="J39" i="2"/>
  <c r="F40" i="2"/>
  <c r="G40" i="2"/>
  <c r="H40" i="2"/>
  <c r="I40" i="2"/>
  <c r="J40" i="2"/>
  <c r="F41" i="2"/>
  <c r="G41" i="2"/>
  <c r="H41" i="2"/>
  <c r="I41" i="2"/>
  <c r="J41" i="2"/>
  <c r="F42" i="2"/>
  <c r="G42" i="2"/>
  <c r="H42" i="2"/>
  <c r="I42" i="2"/>
  <c r="J42" i="2"/>
  <c r="F43" i="2"/>
  <c r="G43" i="2"/>
  <c r="H43" i="2"/>
  <c r="I43" i="2"/>
  <c r="J43" i="2"/>
  <c r="F44" i="2"/>
  <c r="G44" i="2"/>
  <c r="H44" i="2"/>
  <c r="I44" i="2"/>
  <c r="J44" i="2"/>
  <c r="F45" i="2"/>
  <c r="G45" i="2"/>
  <c r="H45" i="2"/>
  <c r="I45" i="2"/>
  <c r="J45" i="2"/>
  <c r="F46" i="2"/>
  <c r="G46" i="2"/>
  <c r="H46" i="2"/>
  <c r="I46" i="2"/>
  <c r="J46" i="2"/>
  <c r="F47" i="2"/>
  <c r="G47" i="2"/>
  <c r="H47" i="2"/>
  <c r="I47" i="2"/>
  <c r="J47" i="2"/>
  <c r="F48" i="2"/>
  <c r="G48" i="2"/>
  <c r="H48" i="2"/>
  <c r="I48" i="2"/>
  <c r="J48" i="2"/>
  <c r="F49" i="2"/>
  <c r="G49" i="2"/>
  <c r="H49" i="2"/>
  <c r="I49" i="2"/>
  <c r="J49" i="2"/>
  <c r="F50" i="2"/>
  <c r="G50" i="2"/>
  <c r="H50" i="2"/>
  <c r="I50" i="2"/>
  <c r="J50" i="2"/>
  <c r="F51" i="2"/>
  <c r="G51" i="2"/>
  <c r="H51" i="2"/>
  <c r="I51" i="2"/>
  <c r="J51" i="2"/>
  <c r="F52" i="2"/>
  <c r="G52" i="2"/>
  <c r="H52" i="2"/>
  <c r="I52" i="2"/>
  <c r="J52" i="2"/>
  <c r="F53" i="2"/>
  <c r="G53" i="2"/>
  <c r="H53" i="2"/>
  <c r="I53" i="2"/>
  <c r="J53" i="2"/>
  <c r="F54" i="2"/>
  <c r="G54" i="2"/>
  <c r="H54" i="2"/>
  <c r="I54" i="2"/>
  <c r="J54" i="2"/>
  <c r="F55" i="2"/>
  <c r="G55" i="2"/>
  <c r="H55" i="2"/>
  <c r="I55" i="2"/>
  <c r="J55" i="2"/>
  <c r="F56" i="2"/>
  <c r="G56" i="2"/>
  <c r="H56" i="2"/>
  <c r="I56" i="2"/>
  <c r="J56" i="2"/>
  <c r="F57" i="2"/>
  <c r="G57" i="2"/>
  <c r="H57" i="2"/>
  <c r="I57" i="2"/>
  <c r="J57" i="2"/>
  <c r="F58" i="2"/>
  <c r="G58" i="2"/>
  <c r="H58" i="2"/>
  <c r="I58" i="2"/>
  <c r="J58" i="2"/>
  <c r="F59" i="2"/>
  <c r="G59" i="2"/>
  <c r="H59" i="2"/>
  <c r="I59" i="2"/>
  <c r="J59" i="2"/>
  <c r="F60" i="2"/>
  <c r="G60" i="2"/>
  <c r="H60" i="2"/>
  <c r="I60" i="2"/>
  <c r="J60" i="2"/>
  <c r="F61" i="2"/>
  <c r="G61" i="2"/>
  <c r="H61" i="2"/>
  <c r="I61" i="2"/>
  <c r="J61" i="2"/>
  <c r="F62" i="2"/>
  <c r="G62" i="2"/>
  <c r="H62" i="2"/>
  <c r="I62" i="2"/>
  <c r="J62" i="2"/>
  <c r="F63" i="2"/>
  <c r="G63" i="2"/>
  <c r="H63" i="2"/>
  <c r="I63" i="2"/>
  <c r="J63" i="2"/>
  <c r="F64" i="2"/>
  <c r="G64" i="2"/>
  <c r="H64" i="2"/>
  <c r="I64" i="2"/>
  <c r="J64" i="2"/>
  <c r="F65" i="2"/>
  <c r="G65" i="2"/>
  <c r="H65" i="2"/>
  <c r="I65" i="2"/>
  <c r="J65" i="2"/>
  <c r="F66" i="2"/>
  <c r="G66" i="2"/>
  <c r="H66" i="2"/>
  <c r="I66" i="2"/>
  <c r="J66" i="2"/>
  <c r="F67" i="2"/>
  <c r="G67" i="2"/>
  <c r="H67" i="2"/>
  <c r="I67" i="2"/>
  <c r="J67" i="2"/>
  <c r="F68" i="2"/>
  <c r="G68" i="2"/>
  <c r="H68" i="2"/>
  <c r="I68" i="2"/>
  <c r="J68" i="2"/>
  <c r="F69" i="2"/>
  <c r="G69" i="2"/>
  <c r="H69" i="2"/>
  <c r="I69" i="2"/>
  <c r="J69" i="2"/>
  <c r="F70" i="2"/>
  <c r="G70" i="2"/>
  <c r="H70" i="2"/>
  <c r="I70" i="2"/>
  <c r="J70" i="2"/>
  <c r="F71" i="2"/>
  <c r="G71" i="2"/>
  <c r="H71" i="2"/>
  <c r="I71" i="2"/>
  <c r="J71" i="2"/>
  <c r="F72" i="2"/>
  <c r="G72" i="2"/>
  <c r="H72" i="2"/>
  <c r="I72" i="2"/>
  <c r="J72" i="2"/>
  <c r="F73" i="2"/>
  <c r="G73" i="2"/>
  <c r="H73" i="2"/>
  <c r="I73" i="2"/>
  <c r="J73" i="2"/>
  <c r="F74" i="2"/>
  <c r="G74" i="2"/>
  <c r="H74" i="2"/>
  <c r="I74" i="2"/>
  <c r="J74" i="2"/>
  <c r="F75" i="2"/>
  <c r="G75" i="2"/>
  <c r="H75" i="2"/>
  <c r="I75" i="2"/>
  <c r="J75" i="2"/>
  <c r="F76" i="2"/>
  <c r="G76" i="2"/>
  <c r="H76" i="2"/>
  <c r="I76" i="2"/>
  <c r="J76" i="2"/>
  <c r="F77" i="2"/>
  <c r="G77" i="2"/>
  <c r="H77" i="2"/>
  <c r="I77" i="2"/>
  <c r="J77" i="2"/>
  <c r="F78" i="2"/>
  <c r="G78" i="2"/>
  <c r="H78" i="2"/>
  <c r="I78" i="2"/>
  <c r="J78" i="2"/>
  <c r="F79" i="2"/>
  <c r="G79" i="2"/>
  <c r="H79" i="2"/>
  <c r="I79" i="2"/>
  <c r="J79" i="2"/>
  <c r="F80" i="2"/>
  <c r="G80" i="2"/>
  <c r="H80" i="2"/>
  <c r="I80" i="2"/>
  <c r="J80" i="2"/>
  <c r="F81" i="2"/>
  <c r="G81" i="2"/>
  <c r="H81" i="2"/>
  <c r="I81" i="2"/>
  <c r="J81" i="2"/>
  <c r="F82" i="2"/>
  <c r="G82" i="2"/>
  <c r="H82" i="2"/>
  <c r="I82" i="2"/>
  <c r="J82" i="2"/>
  <c r="F83" i="2"/>
  <c r="G83" i="2"/>
  <c r="H83" i="2"/>
  <c r="I83" i="2"/>
  <c r="J83" i="2"/>
  <c r="F84" i="2"/>
  <c r="G84" i="2"/>
  <c r="H84" i="2"/>
  <c r="I84" i="2"/>
  <c r="J84" i="2"/>
  <c r="F85" i="2"/>
  <c r="G85" i="2"/>
  <c r="H85" i="2"/>
  <c r="I85" i="2"/>
  <c r="J85" i="2"/>
  <c r="F86" i="2"/>
  <c r="G86" i="2"/>
  <c r="H86" i="2"/>
  <c r="I86" i="2"/>
  <c r="J86" i="2"/>
  <c r="F87" i="2"/>
  <c r="G87" i="2"/>
  <c r="H87" i="2"/>
  <c r="I87" i="2"/>
  <c r="J87" i="2"/>
  <c r="F88" i="2"/>
  <c r="G88" i="2"/>
  <c r="H88" i="2"/>
  <c r="I88" i="2"/>
  <c r="J88" i="2"/>
  <c r="F89" i="2"/>
  <c r="G89" i="2"/>
  <c r="H89" i="2"/>
  <c r="I89" i="2"/>
  <c r="J89" i="2"/>
  <c r="F90" i="2"/>
  <c r="G90" i="2"/>
  <c r="H90" i="2"/>
  <c r="I90" i="2"/>
  <c r="J90" i="2"/>
  <c r="F91" i="2"/>
  <c r="G91" i="2"/>
  <c r="H91" i="2"/>
  <c r="I91" i="2"/>
  <c r="J91" i="2"/>
  <c r="F92" i="2"/>
  <c r="G92" i="2"/>
  <c r="H92" i="2"/>
  <c r="I92" i="2"/>
  <c r="J92" i="2"/>
  <c r="F93" i="2"/>
  <c r="G93" i="2"/>
  <c r="H93" i="2"/>
  <c r="I93" i="2"/>
  <c r="J93" i="2"/>
  <c r="F94" i="2"/>
  <c r="G94" i="2"/>
  <c r="H94" i="2"/>
  <c r="I94" i="2"/>
  <c r="J94" i="2"/>
  <c r="F95" i="2"/>
  <c r="G95" i="2"/>
  <c r="H95" i="2"/>
  <c r="I95" i="2"/>
  <c r="J95" i="2"/>
  <c r="F96" i="2"/>
  <c r="G96" i="2"/>
  <c r="H96" i="2"/>
  <c r="I96" i="2"/>
  <c r="J96" i="2"/>
  <c r="F97" i="2"/>
  <c r="G97" i="2"/>
  <c r="H97" i="2"/>
  <c r="I97" i="2"/>
  <c r="J97" i="2"/>
  <c r="F98" i="2"/>
  <c r="G98" i="2"/>
  <c r="H98" i="2"/>
  <c r="I98" i="2"/>
  <c r="J98" i="2"/>
  <c r="F99" i="2"/>
  <c r="G99" i="2"/>
  <c r="H99" i="2"/>
  <c r="I99" i="2"/>
  <c r="J99" i="2"/>
  <c r="F100" i="2"/>
  <c r="G100" i="2"/>
  <c r="H100" i="2"/>
  <c r="I100" i="2"/>
  <c r="J100" i="2"/>
  <c r="F101" i="2"/>
  <c r="G101" i="2"/>
  <c r="H101" i="2"/>
  <c r="I101" i="2"/>
  <c r="J101" i="2"/>
  <c r="F102" i="2"/>
  <c r="G102" i="2"/>
  <c r="H102" i="2"/>
  <c r="I102" i="2"/>
  <c r="J102" i="2"/>
  <c r="F103" i="2"/>
  <c r="G103" i="2"/>
  <c r="H103" i="2"/>
  <c r="I103" i="2"/>
  <c r="J103" i="2"/>
  <c r="F104" i="2"/>
  <c r="G104" i="2"/>
  <c r="H104" i="2"/>
  <c r="I104" i="2"/>
  <c r="J104" i="2"/>
  <c r="F105" i="2"/>
  <c r="G105" i="2"/>
  <c r="H105" i="2"/>
  <c r="I105" i="2"/>
  <c r="J105" i="2"/>
  <c r="F106" i="2"/>
  <c r="G106" i="2"/>
  <c r="H106" i="2"/>
  <c r="I106" i="2"/>
  <c r="J106" i="2"/>
  <c r="F107" i="2"/>
  <c r="G107" i="2"/>
  <c r="H107" i="2"/>
  <c r="I107" i="2"/>
  <c r="J107" i="2"/>
  <c r="F108" i="2"/>
  <c r="G108" i="2"/>
  <c r="H108" i="2"/>
  <c r="I108" i="2"/>
  <c r="J108" i="2"/>
  <c r="F109" i="2"/>
  <c r="G109" i="2"/>
  <c r="H109" i="2"/>
  <c r="I109" i="2"/>
  <c r="J109" i="2"/>
  <c r="F110" i="2"/>
  <c r="G110" i="2"/>
  <c r="H110" i="2"/>
  <c r="I110" i="2"/>
  <c r="J110" i="2"/>
  <c r="F111" i="2"/>
  <c r="G111" i="2"/>
  <c r="H111" i="2"/>
  <c r="I111" i="2"/>
  <c r="J111" i="2"/>
  <c r="F112" i="2"/>
  <c r="G112" i="2"/>
  <c r="H112" i="2"/>
  <c r="I112" i="2"/>
  <c r="J112" i="2"/>
  <c r="F113" i="2"/>
  <c r="G113" i="2"/>
  <c r="H113" i="2"/>
  <c r="I113" i="2"/>
  <c r="J113" i="2"/>
  <c r="F114" i="2"/>
  <c r="G114" i="2"/>
  <c r="H114" i="2"/>
  <c r="I114" i="2"/>
  <c r="J114" i="2"/>
  <c r="F115" i="2"/>
  <c r="G115" i="2"/>
  <c r="H115" i="2"/>
  <c r="I115" i="2"/>
  <c r="J115" i="2"/>
  <c r="F116" i="2"/>
  <c r="G116" i="2"/>
  <c r="H116" i="2"/>
  <c r="I116" i="2"/>
  <c r="J116" i="2"/>
  <c r="F117" i="2"/>
  <c r="G117" i="2"/>
  <c r="H117" i="2"/>
  <c r="I117" i="2"/>
  <c r="J117" i="2"/>
  <c r="F118" i="2"/>
  <c r="G118" i="2"/>
  <c r="H118" i="2"/>
  <c r="I118" i="2"/>
  <c r="J118" i="2"/>
  <c r="F119" i="2"/>
  <c r="G119" i="2"/>
  <c r="H119" i="2"/>
  <c r="I119" i="2"/>
  <c r="J119" i="2"/>
  <c r="F120" i="2"/>
  <c r="G120" i="2"/>
  <c r="H120" i="2"/>
  <c r="I120" i="2"/>
  <c r="J120" i="2"/>
  <c r="F121" i="2"/>
  <c r="G121" i="2"/>
  <c r="H121" i="2"/>
  <c r="I121" i="2"/>
  <c r="J121" i="2"/>
  <c r="F122" i="2"/>
  <c r="G122" i="2"/>
  <c r="H122" i="2"/>
  <c r="I122" i="2"/>
  <c r="J122" i="2"/>
  <c r="F123" i="2"/>
  <c r="G123" i="2"/>
  <c r="H123" i="2"/>
  <c r="I123" i="2"/>
  <c r="J123" i="2"/>
  <c r="F124" i="2"/>
  <c r="G124" i="2"/>
  <c r="H124" i="2"/>
  <c r="I124" i="2"/>
  <c r="J124" i="2"/>
  <c r="F125" i="2"/>
  <c r="G125" i="2"/>
  <c r="H125" i="2"/>
  <c r="I125" i="2"/>
  <c r="J125" i="2"/>
  <c r="F126" i="2"/>
  <c r="G126" i="2"/>
  <c r="H126" i="2"/>
  <c r="I126" i="2"/>
  <c r="J126" i="2"/>
  <c r="F127" i="2"/>
  <c r="G127" i="2"/>
  <c r="H127" i="2"/>
  <c r="I127" i="2"/>
  <c r="J127" i="2"/>
  <c r="F128" i="2"/>
  <c r="G128" i="2"/>
  <c r="H128" i="2"/>
  <c r="I128" i="2"/>
  <c r="J128" i="2"/>
  <c r="F129" i="2"/>
  <c r="G129" i="2"/>
  <c r="H129" i="2"/>
  <c r="I129" i="2"/>
  <c r="J129" i="2"/>
  <c r="F130" i="2"/>
  <c r="G130" i="2"/>
  <c r="H130" i="2"/>
  <c r="I130" i="2"/>
  <c r="J130" i="2"/>
  <c r="F131" i="2"/>
  <c r="G131" i="2"/>
  <c r="H131" i="2"/>
  <c r="I131" i="2"/>
  <c r="J131" i="2"/>
  <c r="F132" i="2"/>
  <c r="G132" i="2"/>
  <c r="H132" i="2"/>
  <c r="I132" i="2"/>
  <c r="J132" i="2"/>
  <c r="F133" i="2"/>
  <c r="G133" i="2"/>
  <c r="H133" i="2"/>
  <c r="I133" i="2"/>
  <c r="J133" i="2"/>
  <c r="F134" i="2"/>
  <c r="G134" i="2"/>
  <c r="H134" i="2"/>
  <c r="I134" i="2"/>
  <c r="J134" i="2"/>
  <c r="F135" i="2"/>
  <c r="G135" i="2"/>
  <c r="H135" i="2"/>
  <c r="I135" i="2"/>
  <c r="J135" i="2"/>
  <c r="F136" i="2"/>
  <c r="G136" i="2"/>
  <c r="H136" i="2"/>
  <c r="I136" i="2"/>
  <c r="J136" i="2"/>
  <c r="F137" i="2"/>
  <c r="G137" i="2"/>
  <c r="H137" i="2"/>
  <c r="I137" i="2"/>
  <c r="J137" i="2"/>
  <c r="F138" i="2"/>
  <c r="G138" i="2"/>
  <c r="H138" i="2"/>
  <c r="I138" i="2"/>
  <c r="J138" i="2"/>
  <c r="F139" i="2"/>
  <c r="G139" i="2"/>
  <c r="H139" i="2"/>
  <c r="I139" i="2"/>
  <c r="J139" i="2"/>
  <c r="F140" i="2"/>
  <c r="G140" i="2"/>
  <c r="H140" i="2"/>
  <c r="I140" i="2"/>
  <c r="J140" i="2"/>
  <c r="F141" i="2"/>
  <c r="G141" i="2"/>
  <c r="H141" i="2"/>
  <c r="I141" i="2"/>
  <c r="J141" i="2"/>
  <c r="F142" i="2"/>
  <c r="G142" i="2"/>
  <c r="H142" i="2"/>
  <c r="I142" i="2"/>
  <c r="J142" i="2"/>
  <c r="F143" i="2"/>
  <c r="G143" i="2"/>
  <c r="H143" i="2"/>
  <c r="I143" i="2"/>
  <c r="J143" i="2"/>
  <c r="F144" i="2"/>
  <c r="G144" i="2"/>
  <c r="H144" i="2"/>
  <c r="I144" i="2"/>
  <c r="J144" i="2"/>
  <c r="F145" i="2"/>
  <c r="G145" i="2"/>
  <c r="H145" i="2"/>
  <c r="I145" i="2"/>
  <c r="J145" i="2"/>
  <c r="F146" i="2"/>
  <c r="G146" i="2"/>
  <c r="H146" i="2"/>
  <c r="I146" i="2"/>
  <c r="J146" i="2"/>
  <c r="F147" i="2"/>
  <c r="G147" i="2"/>
  <c r="H147" i="2"/>
  <c r="I147" i="2"/>
  <c r="J147" i="2"/>
  <c r="F148" i="2"/>
  <c r="G148" i="2"/>
  <c r="H148" i="2"/>
  <c r="I148" i="2"/>
  <c r="J148" i="2"/>
  <c r="F149" i="2"/>
  <c r="G149" i="2"/>
  <c r="H149" i="2"/>
  <c r="I149" i="2"/>
  <c r="J149" i="2"/>
  <c r="F150" i="2"/>
  <c r="G150" i="2"/>
  <c r="H150" i="2"/>
  <c r="I150" i="2"/>
  <c r="J150" i="2"/>
  <c r="F151" i="2"/>
  <c r="G151" i="2"/>
  <c r="H151" i="2"/>
  <c r="I151" i="2"/>
  <c r="J151" i="2"/>
  <c r="F152" i="2"/>
  <c r="G152" i="2"/>
  <c r="H152" i="2"/>
  <c r="I152" i="2"/>
  <c r="J152" i="2"/>
</calcChain>
</file>

<file path=xl/comments1.xml><?xml version="1.0" encoding="utf-8"?>
<comments xmlns="http://schemas.openxmlformats.org/spreadsheetml/2006/main">
  <authors>
    <author>kkindal</author>
  </authors>
  <commentList>
    <comment ref="AE29" authorId="0" shapeId="0">
      <text>
        <r>
          <rPr>
            <b/>
            <sz val="8"/>
            <color indexed="81"/>
            <rFont val="Tahoma"/>
          </rPr>
          <t>kkindal:</t>
        </r>
        <r>
          <rPr>
            <sz val="8"/>
            <color indexed="81"/>
            <rFont val="Tahoma"/>
          </rPr>
          <t xml:space="preserve">
intercept forced to equal zero</t>
        </r>
      </text>
    </comment>
  </commentList>
</comments>
</file>

<file path=xl/sharedStrings.xml><?xml version="1.0" encoding="utf-8"?>
<sst xmlns="http://schemas.openxmlformats.org/spreadsheetml/2006/main" count="171" uniqueCount="50">
  <si>
    <t>Month</t>
  </si>
  <si>
    <t>Prompt
Brent</t>
  </si>
  <si>
    <t>JCC Imports</t>
  </si>
  <si>
    <t>Dated
Brent</t>
  </si>
  <si>
    <t>Gulf War + 6 months</t>
  </si>
  <si>
    <t>JCC Price differences</t>
  </si>
  <si>
    <t>Brent Price differences</t>
  </si>
  <si>
    <t>Brent Prices differences, lag 1</t>
  </si>
  <si>
    <t>In terms of variances</t>
  </si>
  <si>
    <t>JCCt</t>
  </si>
  <si>
    <t>Bt-1</t>
  </si>
  <si>
    <t>p</t>
  </si>
  <si>
    <t>h</t>
  </si>
  <si>
    <t>Fitted Values</t>
  </si>
  <si>
    <t xml:space="preserve">slope = </t>
  </si>
  <si>
    <t>Residuals</t>
  </si>
  <si>
    <t>Std dev of res.</t>
  </si>
  <si>
    <t>Upper bound</t>
  </si>
  <si>
    <t>Lower bound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</si>
  <si>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</si>
  <si>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</si>
  <si>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</si>
  <si>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</si>
  <si>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</si>
  <si>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</si>
  <si>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</si>
  <si>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</si>
  <si>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</si>
  <si>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</si>
  <si>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</si>
  <si>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</si>
  <si>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</si>
  <si>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</si>
  <si>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</si>
  <si>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</si>
  <si>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</si>
  <si>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</si>
  <si>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</si>
  <si>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</si>
  <si>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</si>
  <si>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</si>
  <si>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</si>
  <si>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</si>
  <si>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</si>
  <si>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Brent Prices differences, lag 2</t>
  </si>
  <si>
    <t>Brent Prices differences, lag 3</t>
  </si>
  <si>
    <t>Regression summaries</t>
  </si>
  <si>
    <t>Forecast JCC Price difference</t>
  </si>
  <si>
    <t>Slope est.</t>
  </si>
  <si>
    <t>Hedged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</si>
</sst>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color indexed="8"/>
      <name val="Arial"/>
      <family val="2"/>
    </font>
    <font>
      <b/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i/>
      <sz val="10"/>
      <name val="Arial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7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43" fontId="3" fillId="0" borderId="2" xfId="1" applyFont="1" applyBorder="1" applyAlignment="1">
      <alignment horizontal="center" wrapText="1"/>
    </xf>
    <xf numFmtId="17" fontId="4" fillId="0" borderId="3" xfId="0" applyNumberFormat="1" applyFont="1" applyBorder="1"/>
    <xf numFmtId="2" fontId="0" fillId="0" borderId="4" xfId="0" applyNumberFormat="1" applyBorder="1" applyAlignment="1">
      <alignment horizontal="center"/>
    </xf>
    <xf numFmtId="43" fontId="1" fillId="0" borderId="5" xfId="1" applyBorder="1"/>
    <xf numFmtId="2" fontId="0" fillId="0" borderId="0" xfId="0" applyNumberFormat="1" applyBorder="1" applyAlignment="1">
      <alignment horizontal="center"/>
    </xf>
    <xf numFmtId="17" fontId="4" fillId="2" borderId="3" xfId="0" applyNumberFormat="1" applyFont="1" applyFill="1" applyBorder="1"/>
    <xf numFmtId="2" fontId="0" fillId="2" borderId="4" xfId="0" applyNumberFormat="1" applyFill="1" applyBorder="1" applyAlignment="1">
      <alignment horizontal="center"/>
    </xf>
    <xf numFmtId="43" fontId="1" fillId="2" borderId="5" xfId="1" applyFill="1" applyBorder="1"/>
    <xf numFmtId="2" fontId="0" fillId="2" borderId="0" xfId="0" applyNumberFormat="1" applyFill="1" applyBorder="1" applyAlignment="1">
      <alignment horizontal="center"/>
    </xf>
    <xf numFmtId="17" fontId="4" fillId="3" borderId="3" xfId="0" applyNumberFormat="1" applyFont="1" applyFill="1" applyBorder="1"/>
    <xf numFmtId="2" fontId="0" fillId="3" borderId="4" xfId="0" applyNumberFormat="1" applyFill="1" applyBorder="1" applyAlignment="1">
      <alignment horizontal="center"/>
    </xf>
    <xf numFmtId="43" fontId="1" fillId="3" borderId="5" xfId="1" applyFill="1" applyBorder="1"/>
    <xf numFmtId="2" fontId="0" fillId="3" borderId="0" xfId="0" applyNumberFormat="1" applyFill="1" applyBorder="1" applyAlignment="1">
      <alignment horizontal="left"/>
    </xf>
    <xf numFmtId="17" fontId="4" fillId="0" borderId="0" xfId="0" applyNumberFormat="1" applyFont="1" applyBorder="1"/>
    <xf numFmtId="43" fontId="1" fillId="0" borderId="0" xfId="1" applyBorder="1"/>
    <xf numFmtId="43" fontId="1" fillId="0" borderId="0" xfId="1"/>
    <xf numFmtId="43" fontId="5" fillId="0" borderId="6" xfId="1" applyFont="1" applyBorder="1"/>
    <xf numFmtId="0" fontId="5" fillId="0" borderId="0" xfId="0" quotePrefix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7" fontId="4" fillId="4" borderId="0" xfId="0" applyNumberFormat="1" applyFont="1" applyFill="1" applyBorder="1"/>
    <xf numFmtId="2" fontId="0" fillId="4" borderId="4" xfId="0" applyNumberFormat="1" applyFill="1" applyBorder="1" applyAlignment="1">
      <alignment horizontal="center"/>
    </xf>
    <xf numFmtId="0" fontId="5" fillId="4" borderId="0" xfId="0" applyFont="1" applyFill="1" applyBorder="1" applyAlignment="1">
      <alignment horizontal="right"/>
    </xf>
    <xf numFmtId="2" fontId="0" fillId="4" borderId="0" xfId="0" applyNumberFormat="1" applyFill="1" applyBorder="1" applyAlignment="1">
      <alignment horizontal="center"/>
    </xf>
    <xf numFmtId="43" fontId="0" fillId="0" borderId="0" xfId="1" applyFont="1" applyAlignment="1">
      <alignment horizontal="right"/>
    </xf>
    <xf numFmtId="17" fontId="4" fillId="2" borderId="0" xfId="0" applyNumberFormat="1" applyFont="1" applyFill="1" applyBorder="1"/>
    <xf numFmtId="0" fontId="0" fillId="2" borderId="0" xfId="0" applyFill="1"/>
    <xf numFmtId="43" fontId="0" fillId="2" borderId="0" xfId="1" applyFont="1" applyFill="1" applyAlignment="1">
      <alignment horizontal="right"/>
    </xf>
    <xf numFmtId="2" fontId="0" fillId="0" borderId="0" xfId="0" applyNumberFormat="1" applyFill="1" applyBorder="1" applyAlignment="1">
      <alignment horizontal="center"/>
    </xf>
    <xf numFmtId="43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7" xfId="0" applyFill="1" applyBorder="1" applyAlignment="1"/>
    <xf numFmtId="0" fontId="6" fillId="0" borderId="8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Continuous"/>
    </xf>
    <xf numFmtId="9" fontId="3" fillId="0" borderId="0" xfId="2" applyFont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Differences of JCCt vs Bt-1</a:t>
            </a:r>
          </a:p>
        </c:rich>
      </c:tx>
      <c:layout>
        <c:manualLayout>
          <c:xMode val="edge"/>
          <c:yMode val="edge"/>
          <c:x val="0.37203575006652156"/>
          <c:y val="3.17757516862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60823240286398"/>
          <c:y val="0.13644881606438755"/>
          <c:w val="0.84519531139273529"/>
          <c:h val="0.7289731269193305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3807748448667419"/>
                  <c:y val="6.9158988964141618E-2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JCC</a:t>
                    </a:r>
                    <a:r>
                      <a:rPr lang="en-US" sz="8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t</a:t>
                    </a: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= 0.6702B</a:t>
                    </a:r>
                    <a:r>
                      <a:rPr lang="en-US" sz="8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t-1</a:t>
                    </a: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+ 0.0118</a:t>
                    </a:r>
                  </a:p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R</a:t>
                    </a:r>
                    <a:r>
                      <a:rPr lang="en-US" sz="800" b="0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</a:t>
                    </a: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= 0.7092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'Lag 1 study'!$I$54:$I$152</c:f>
              <c:numCache>
                <c:formatCode>0.00</c:formatCode>
                <c:ptCount val="99"/>
                <c:pt idx="0">
                  <c:v>1.245000000000001</c:v>
                </c:pt>
                <c:pt idx="1">
                  <c:v>0.31619999999999848</c:v>
                </c:pt>
                <c:pt idx="2">
                  <c:v>0.75700000000000145</c:v>
                </c:pt>
                <c:pt idx="3">
                  <c:v>1.660899999999998</c:v>
                </c:pt>
                <c:pt idx="4">
                  <c:v>-1.0823</c:v>
                </c:pt>
                <c:pt idx="5">
                  <c:v>-2.8107000000000006</c:v>
                </c:pt>
                <c:pt idx="6">
                  <c:v>-0.13400000000000034</c:v>
                </c:pt>
                <c:pt idx="7">
                  <c:v>-7.0100000000000051E-2</c:v>
                </c:pt>
                <c:pt idx="8">
                  <c:v>-0.42079999999999984</c:v>
                </c:pt>
                <c:pt idx="9">
                  <c:v>1.345600000000001</c:v>
                </c:pt>
                <c:pt idx="10">
                  <c:v>0.97119999999999962</c:v>
                </c:pt>
                <c:pt idx="11">
                  <c:v>1.203400000000002</c:v>
                </c:pt>
                <c:pt idx="12">
                  <c:v>-0.85600000000000165</c:v>
                </c:pt>
                <c:pt idx="13">
                  <c:v>-0.52860000000000085</c:v>
                </c:pt>
                <c:pt idx="14">
                  <c:v>0.48210000000000264</c:v>
                </c:pt>
                <c:pt idx="15">
                  <c:v>1.3599999999996726E-2</c:v>
                </c:pt>
                <c:pt idx="16">
                  <c:v>-1.1052</c:v>
                </c:pt>
                <c:pt idx="17">
                  <c:v>-0.9588000000000001</c:v>
                </c:pt>
                <c:pt idx="18">
                  <c:v>-0.72329999999999828</c:v>
                </c:pt>
                <c:pt idx="19">
                  <c:v>0.95660000000000167</c:v>
                </c:pt>
                <c:pt idx="20">
                  <c:v>0.33549999999999969</c:v>
                </c:pt>
                <c:pt idx="21">
                  <c:v>-2.1000000000000796E-2</c:v>
                </c:pt>
                <c:pt idx="22">
                  <c:v>-0.1722999999999999</c:v>
                </c:pt>
                <c:pt idx="23">
                  <c:v>-0.96280000000000143</c:v>
                </c:pt>
                <c:pt idx="24">
                  <c:v>-0.83339999999999748</c:v>
                </c:pt>
                <c:pt idx="25">
                  <c:v>9.4999999999991758E-3</c:v>
                </c:pt>
                <c:pt idx="26">
                  <c:v>-0.68629999999999924</c:v>
                </c:pt>
                <c:pt idx="27">
                  <c:v>0.51629999999999754</c:v>
                </c:pt>
                <c:pt idx="28">
                  <c:v>-1.3678999999999988</c:v>
                </c:pt>
                <c:pt idx="29">
                  <c:v>-1.7339000000000002</c:v>
                </c:pt>
                <c:pt idx="30">
                  <c:v>0.70819999999999972</c:v>
                </c:pt>
                <c:pt idx="31">
                  <c:v>-0.50970000000000049</c:v>
                </c:pt>
                <c:pt idx="32">
                  <c:v>-4.6999999999997044E-3</c:v>
                </c:pt>
                <c:pt idx="33">
                  <c:v>1.452</c:v>
                </c:pt>
                <c:pt idx="34">
                  <c:v>1.1509999999999998</c:v>
                </c:pt>
                <c:pt idx="35">
                  <c:v>0.73570000000000135</c:v>
                </c:pt>
                <c:pt idx="36">
                  <c:v>1.0018999999999991</c:v>
                </c:pt>
                <c:pt idx="37">
                  <c:v>-1.1453999999999986</c:v>
                </c:pt>
                <c:pt idx="38">
                  <c:v>-0.86400000000000077</c:v>
                </c:pt>
                <c:pt idx="39">
                  <c:v>0.51149999999999807</c:v>
                </c:pt>
                <c:pt idx="40">
                  <c:v>0.86899999999999977</c:v>
                </c:pt>
                <c:pt idx="41">
                  <c:v>-1.426599999999997</c:v>
                </c:pt>
                <c:pt idx="42">
                  <c:v>0.63999999999999702</c:v>
                </c:pt>
                <c:pt idx="43">
                  <c:v>0.64360000000000284</c:v>
                </c:pt>
                <c:pt idx="44">
                  <c:v>-0.10150000000000148</c:v>
                </c:pt>
                <c:pt idx="45">
                  <c:v>1.6228000000000016</c:v>
                </c:pt>
                <c:pt idx="46">
                  <c:v>-0.10200000000000031</c:v>
                </c:pt>
                <c:pt idx="47">
                  <c:v>-1.3716000000000008</c:v>
                </c:pt>
                <c:pt idx="48">
                  <c:v>-1.315100000000001</c:v>
                </c:pt>
                <c:pt idx="49">
                  <c:v>0.18479999999999919</c:v>
                </c:pt>
                <c:pt idx="50">
                  <c:v>0.45429999999999993</c:v>
                </c:pt>
                <c:pt idx="51">
                  <c:v>-0.49779999999999802</c:v>
                </c:pt>
                <c:pt idx="52">
                  <c:v>0.7201999999999984</c:v>
                </c:pt>
                <c:pt idx="53">
                  <c:v>1.3244000000000007</c:v>
                </c:pt>
                <c:pt idx="54">
                  <c:v>-0.18120000000000047</c:v>
                </c:pt>
                <c:pt idx="55">
                  <c:v>-0.1836999999999982</c:v>
                </c:pt>
                <c:pt idx="56">
                  <c:v>1.9225999999999992</c:v>
                </c:pt>
                <c:pt idx="57">
                  <c:v>1.2673999999999985</c:v>
                </c:pt>
                <c:pt idx="58">
                  <c:v>-1.7622</c:v>
                </c:pt>
                <c:pt idx="59">
                  <c:v>-0.75659999999999883</c:v>
                </c:pt>
                <c:pt idx="60">
                  <c:v>1.2148000000000003</c:v>
                </c:pt>
                <c:pt idx="61">
                  <c:v>0.87239999999999895</c:v>
                </c:pt>
                <c:pt idx="62">
                  <c:v>2.4185000000000016</c:v>
                </c:pt>
                <c:pt idx="63">
                  <c:v>1.2503999999999991</c:v>
                </c:pt>
                <c:pt idx="64">
                  <c:v>-1.1842000000000006</c:v>
                </c:pt>
                <c:pt idx="65">
                  <c:v>0.97210000000000107</c:v>
                </c:pt>
                <c:pt idx="66">
                  <c:v>-0.50019999999999953</c:v>
                </c:pt>
                <c:pt idx="67">
                  <c:v>-2.6874000000000002</c:v>
                </c:pt>
                <c:pt idx="68">
                  <c:v>-1.3194000000000017</c:v>
                </c:pt>
                <c:pt idx="69">
                  <c:v>-1.790899999999997</c:v>
                </c:pt>
                <c:pt idx="70">
                  <c:v>1.4183999999999983</c:v>
                </c:pt>
                <c:pt idx="71">
                  <c:v>-1.3659999999999997</c:v>
                </c:pt>
                <c:pt idx="72">
                  <c:v>0.71470000000000056</c:v>
                </c:pt>
                <c:pt idx="73">
                  <c:v>0.2350999999999992</c:v>
                </c:pt>
                <c:pt idx="74">
                  <c:v>-0.21610000000000085</c:v>
                </c:pt>
                <c:pt idx="75">
                  <c:v>1.5373000000000019</c:v>
                </c:pt>
                <c:pt idx="76">
                  <c:v>-0.76280000000000214</c:v>
                </c:pt>
                <c:pt idx="77">
                  <c:v>-1.9116999999999997</c:v>
                </c:pt>
                <c:pt idx="78">
                  <c:v>-1.9581</c:v>
                </c:pt>
                <c:pt idx="79">
                  <c:v>-1.1038999999999994</c:v>
                </c:pt>
                <c:pt idx="80">
                  <c:v>-0.91479999999999961</c:v>
                </c:pt>
                <c:pt idx="81">
                  <c:v>0.33579999999999899</c:v>
                </c:pt>
                <c:pt idx="82">
                  <c:v>0.76920000000000144</c:v>
                </c:pt>
                <c:pt idx="83">
                  <c:v>-1.5612000000000013</c:v>
                </c:pt>
                <c:pt idx="84">
                  <c:v>-0.4460999999999995</c:v>
                </c:pt>
                <c:pt idx="85">
                  <c:v>-0.35280000000000022</c:v>
                </c:pt>
                <c:pt idx="86">
                  <c:v>1.4200999999999997</c:v>
                </c:pt>
                <c:pt idx="87">
                  <c:v>-0.70209999999999972</c:v>
                </c:pt>
                <c:pt idx="88">
                  <c:v>-1.4419000000000004</c:v>
                </c:pt>
                <c:pt idx="89">
                  <c:v>-1.2823999999999991</c:v>
                </c:pt>
                <c:pt idx="90">
                  <c:v>1.0291999999999994</c:v>
                </c:pt>
                <c:pt idx="91">
                  <c:v>-0.79429999999999978</c:v>
                </c:pt>
                <c:pt idx="92">
                  <c:v>2.4405000000000001</c:v>
                </c:pt>
                <c:pt idx="93">
                  <c:v>2.6989999999999998</c:v>
                </c:pt>
                <c:pt idx="94">
                  <c:v>0.2394999999999996</c:v>
                </c:pt>
                <c:pt idx="95">
                  <c:v>0.32150000000000212</c:v>
                </c:pt>
                <c:pt idx="96">
                  <c:v>2.9334999999999987</c:v>
                </c:pt>
                <c:pt idx="97">
                  <c:v>1.5521999999999991</c:v>
                </c:pt>
                <c:pt idx="98">
                  <c:v>2.5691000000000024</c:v>
                </c:pt>
              </c:numCache>
            </c:numRef>
          </c:xVal>
          <c:yVal>
            <c:numRef>
              <c:f>'Lag 1 study'!$F$54:$F$152</c:f>
              <c:numCache>
                <c:formatCode>_(* #,##0.00_);_(* \(#,##0.00\);_(* "-"??_);_(@_)</c:formatCode>
                <c:ptCount val="99"/>
                <c:pt idx="0">
                  <c:v>0.5</c:v>
                </c:pt>
                <c:pt idx="1">
                  <c:v>0.46999999999999886</c:v>
                </c:pt>
                <c:pt idx="2">
                  <c:v>0.73000000000000043</c:v>
                </c:pt>
                <c:pt idx="3">
                  <c:v>1.120000000000001</c:v>
                </c:pt>
                <c:pt idx="4">
                  <c:v>0.37999999999999901</c:v>
                </c:pt>
                <c:pt idx="5">
                  <c:v>-2.2100000000000009</c:v>
                </c:pt>
                <c:pt idx="6">
                  <c:v>-0.98000000000000043</c:v>
                </c:pt>
                <c:pt idx="7">
                  <c:v>-0.32999999999999829</c:v>
                </c:pt>
                <c:pt idx="8">
                  <c:v>0.23999999999999844</c:v>
                </c:pt>
                <c:pt idx="9">
                  <c:v>0.46000000000000085</c:v>
                </c:pt>
                <c:pt idx="10">
                  <c:v>0.83999999999999986</c:v>
                </c:pt>
                <c:pt idx="11">
                  <c:v>1.3399999999999999</c:v>
                </c:pt>
                <c:pt idx="12">
                  <c:v>0.28999999999999915</c:v>
                </c:pt>
                <c:pt idx="13">
                  <c:v>-0.53999999999999915</c:v>
                </c:pt>
                <c:pt idx="14">
                  <c:v>-0.10000000000000142</c:v>
                </c:pt>
                <c:pt idx="15">
                  <c:v>5.0000000000000711E-2</c:v>
                </c:pt>
                <c:pt idx="16">
                  <c:v>-0.78999999999999915</c:v>
                </c:pt>
                <c:pt idx="17">
                  <c:v>-0.89000000000000057</c:v>
                </c:pt>
                <c:pt idx="18">
                  <c:v>-0.84999999999999787</c:v>
                </c:pt>
                <c:pt idx="19">
                  <c:v>0.25999999999999801</c:v>
                </c:pt>
                <c:pt idx="20">
                  <c:v>0.46000000000000085</c:v>
                </c:pt>
                <c:pt idx="21">
                  <c:v>0.41000000000000014</c:v>
                </c:pt>
                <c:pt idx="22">
                  <c:v>-0.19999999999999929</c:v>
                </c:pt>
                <c:pt idx="23">
                  <c:v>-0.53000000000000114</c:v>
                </c:pt>
                <c:pt idx="24">
                  <c:v>-1.0599999999999987</c:v>
                </c:pt>
                <c:pt idx="25">
                  <c:v>-0.28000000000000114</c:v>
                </c:pt>
                <c:pt idx="26">
                  <c:v>-0.26000000000000156</c:v>
                </c:pt>
                <c:pt idx="27">
                  <c:v>0.19000000000000128</c:v>
                </c:pt>
                <c:pt idx="28">
                  <c:v>-0.53000000000000114</c:v>
                </c:pt>
                <c:pt idx="29">
                  <c:v>-1.6499999999999986</c:v>
                </c:pt>
                <c:pt idx="30">
                  <c:v>0.25999999999999979</c:v>
                </c:pt>
                <c:pt idx="31">
                  <c:v>6.0000000000000497E-2</c:v>
                </c:pt>
                <c:pt idx="32">
                  <c:v>-0.32000000000000028</c:v>
                </c:pt>
                <c:pt idx="33">
                  <c:v>0.82000000000000028</c:v>
                </c:pt>
                <c:pt idx="34">
                  <c:v>0.92999999999999972</c:v>
                </c:pt>
                <c:pt idx="35">
                  <c:v>0.82999999999999829</c:v>
                </c:pt>
                <c:pt idx="36">
                  <c:v>1.120000000000001</c:v>
                </c:pt>
                <c:pt idx="37">
                  <c:v>1.9999999999999574E-2</c:v>
                </c:pt>
                <c:pt idx="38">
                  <c:v>-0.66000000000000014</c:v>
                </c:pt>
                <c:pt idx="39">
                  <c:v>-0.27999999999999758</c:v>
                </c:pt>
                <c:pt idx="40">
                  <c:v>0.47999999999999687</c:v>
                </c:pt>
                <c:pt idx="41">
                  <c:v>-0.17999999999999972</c:v>
                </c:pt>
                <c:pt idx="42">
                  <c:v>0.33999999999999986</c:v>
                </c:pt>
                <c:pt idx="43">
                  <c:v>0.57000000000000028</c:v>
                </c:pt>
                <c:pt idx="44">
                  <c:v>0.15000000000000213</c:v>
                </c:pt>
                <c:pt idx="45">
                  <c:v>0.61999999999999744</c:v>
                </c:pt>
                <c:pt idx="46">
                  <c:v>0.16000000000000014</c:v>
                </c:pt>
                <c:pt idx="47">
                  <c:v>-1.0399999999999991</c:v>
                </c:pt>
                <c:pt idx="48">
                  <c:v>-1.0700000000000003</c:v>
                </c:pt>
                <c:pt idx="49">
                  <c:v>-0.16999999999999815</c:v>
                </c:pt>
                <c:pt idx="50">
                  <c:v>0.19999999999999929</c:v>
                </c:pt>
                <c:pt idx="51">
                  <c:v>-0.30999999999999872</c:v>
                </c:pt>
                <c:pt idx="52">
                  <c:v>0.44999999999999929</c:v>
                </c:pt>
                <c:pt idx="53">
                  <c:v>1.3200000000000003</c:v>
                </c:pt>
                <c:pt idx="54">
                  <c:v>0.23999999999999844</c:v>
                </c:pt>
                <c:pt idx="55">
                  <c:v>-0.39000000000000057</c:v>
                </c:pt>
                <c:pt idx="56">
                  <c:v>0.58999999999999986</c:v>
                </c:pt>
                <c:pt idx="57">
                  <c:v>0.56000000000000227</c:v>
                </c:pt>
                <c:pt idx="58">
                  <c:v>-0.22000000000000242</c:v>
                </c:pt>
                <c:pt idx="59">
                  <c:v>-8.9999999999999858E-2</c:v>
                </c:pt>
                <c:pt idx="60">
                  <c:v>0.49000000000000199</c:v>
                </c:pt>
                <c:pt idx="61">
                  <c:v>0.68999999999999773</c:v>
                </c:pt>
                <c:pt idx="62">
                  <c:v>1.1600000000000001</c:v>
                </c:pt>
                <c:pt idx="63">
                  <c:v>1.4700000000000024</c:v>
                </c:pt>
                <c:pt idx="64">
                  <c:v>9.9999999999997868E-2</c:v>
                </c:pt>
                <c:pt idx="65">
                  <c:v>0.58000000000000185</c:v>
                </c:pt>
                <c:pt idx="66">
                  <c:v>7.0000000000000284E-2</c:v>
                </c:pt>
                <c:pt idx="67">
                  <c:v>-1.9200000000000017</c:v>
                </c:pt>
                <c:pt idx="68">
                  <c:v>-1.509999999999998</c:v>
                </c:pt>
                <c:pt idx="69">
                  <c:v>-1.1895088990388203</c:v>
                </c:pt>
                <c:pt idx="70">
                  <c:v>0.55268148650552718</c:v>
                </c:pt>
                <c:pt idx="71">
                  <c:v>-0.69410590359903779</c:v>
                </c:pt>
                <c:pt idx="72">
                  <c:v>-0.56416986297527671</c:v>
                </c:pt>
                <c:pt idx="73">
                  <c:v>0.38510317910760605</c:v>
                </c:pt>
                <c:pt idx="74">
                  <c:v>0.30000000000000071</c:v>
                </c:pt>
                <c:pt idx="75">
                  <c:v>0.69999999999999929</c:v>
                </c:pt>
                <c:pt idx="76">
                  <c:v>0.28000000000000114</c:v>
                </c:pt>
                <c:pt idx="77">
                  <c:v>-2.1500000000000021</c:v>
                </c:pt>
                <c:pt idx="78">
                  <c:v>-2.8099999999999987</c:v>
                </c:pt>
                <c:pt idx="79">
                  <c:v>-1.6400000000000006</c:v>
                </c:pt>
                <c:pt idx="80">
                  <c:v>-1.1199999999999992</c:v>
                </c:pt>
                <c:pt idx="81">
                  <c:v>0.49000000000000021</c:v>
                </c:pt>
                <c:pt idx="82">
                  <c:v>0.32000000000000028</c:v>
                </c:pt>
                <c:pt idx="83">
                  <c:v>-0.47000000000000064</c:v>
                </c:pt>
                <c:pt idx="84">
                  <c:v>2.9999999999999361E-2</c:v>
                </c:pt>
                <c:pt idx="85">
                  <c:v>-0.35999999999999943</c:v>
                </c:pt>
                <c:pt idx="86">
                  <c:v>1.0999999999999996</c:v>
                </c:pt>
                <c:pt idx="87">
                  <c:v>-0.10999999999999943</c:v>
                </c:pt>
                <c:pt idx="88">
                  <c:v>-0.87000000000000099</c:v>
                </c:pt>
                <c:pt idx="89">
                  <c:v>-1.5199999999999996</c:v>
                </c:pt>
                <c:pt idx="90">
                  <c:v>0.13000000000000078</c:v>
                </c:pt>
                <c:pt idx="91">
                  <c:v>-0.25</c:v>
                </c:pt>
                <c:pt idx="92">
                  <c:v>0.55999999999999872</c:v>
                </c:pt>
                <c:pt idx="93">
                  <c:v>3.7300832470326792</c:v>
                </c:pt>
                <c:pt idx="94">
                  <c:v>0.81667191144202</c:v>
                </c:pt>
                <c:pt idx="95">
                  <c:v>0.33258660369641646</c:v>
                </c:pt>
                <c:pt idx="96">
                  <c:v>1.8393515070233235</c:v>
                </c:pt>
                <c:pt idx="97">
                  <c:v>1.7041395834635011</c:v>
                </c:pt>
                <c:pt idx="98">
                  <c:v>2.3242580909681259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8-4F7F-8F89-E7874678C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65368"/>
        <c:axId val="1"/>
      </c:scatterChart>
      <c:valAx>
        <c:axId val="19856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$/bbl</a:t>
                </a:r>
              </a:p>
            </c:rich>
          </c:tx>
          <c:layout>
            <c:manualLayout>
              <c:xMode val="edge"/>
              <c:yMode val="edge"/>
              <c:x val="0.51560659321299807"/>
              <c:y val="0.9233659607644855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$/bbl</a:t>
                </a:r>
              </a:p>
            </c:rich>
          </c:tx>
          <c:layout>
            <c:manualLayout>
              <c:xMode val="edge"/>
              <c:yMode val="edge"/>
              <c:x val="2.3720400172026548E-2"/>
              <c:y val="0.471028789701721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65368"/>
        <c:crossesAt val="-4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Price Differences of JCC</a:t>
            </a:r>
            <a:r>
              <a:rPr lang="en-US" sz="8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t</a:t>
            </a: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vs B</a:t>
            </a:r>
            <a:r>
              <a:rPr lang="en-US" sz="8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t-1</a:t>
            </a:r>
          </a:p>
        </c:rich>
      </c:tx>
      <c:layout>
        <c:manualLayout>
          <c:xMode val="edge"/>
          <c:yMode val="edge"/>
          <c:x val="0.3753117778234738"/>
          <c:y val="3.20151689518333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45388336621267"/>
          <c:y val="0.14124339243455886"/>
          <c:w val="0.84039913040870884"/>
          <c:h val="0.7156331883350981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Mode val="edge"/>
                  <c:yMode val="edge"/>
                  <c:x val="0.42144644818715665"/>
                  <c:y val="6.7796828368588247E-2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JCC</a:t>
                    </a:r>
                    <a:r>
                      <a:rPr lang="en-US" sz="8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t</a:t>
                    </a: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= 0.6706B</a:t>
                    </a:r>
                    <a:r>
                      <a:rPr lang="en-US" sz="8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t-1</a:t>
                    </a:r>
                    <a:endParaRPr lang="en-US" sz="800" b="0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endParaRPr>
                  </a:p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R</a:t>
                    </a:r>
                    <a:r>
                      <a:rPr lang="en-US" sz="800" b="0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</a:t>
                    </a: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= 0.7091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'Lag 1 study'!$I$54:$I$152</c:f>
              <c:numCache>
                <c:formatCode>0.00</c:formatCode>
                <c:ptCount val="99"/>
                <c:pt idx="0">
                  <c:v>1.245000000000001</c:v>
                </c:pt>
                <c:pt idx="1">
                  <c:v>0.31619999999999848</c:v>
                </c:pt>
                <c:pt idx="2">
                  <c:v>0.75700000000000145</c:v>
                </c:pt>
                <c:pt idx="3">
                  <c:v>1.660899999999998</c:v>
                </c:pt>
                <c:pt idx="4">
                  <c:v>-1.0823</c:v>
                </c:pt>
                <c:pt idx="5">
                  <c:v>-2.8107000000000006</c:v>
                </c:pt>
                <c:pt idx="6">
                  <c:v>-0.13400000000000034</c:v>
                </c:pt>
                <c:pt idx="7">
                  <c:v>-7.0100000000000051E-2</c:v>
                </c:pt>
                <c:pt idx="8">
                  <c:v>-0.42079999999999984</c:v>
                </c:pt>
                <c:pt idx="9">
                  <c:v>1.345600000000001</c:v>
                </c:pt>
                <c:pt idx="10">
                  <c:v>0.97119999999999962</c:v>
                </c:pt>
                <c:pt idx="11">
                  <c:v>1.203400000000002</c:v>
                </c:pt>
                <c:pt idx="12">
                  <c:v>-0.85600000000000165</c:v>
                </c:pt>
                <c:pt idx="13">
                  <c:v>-0.52860000000000085</c:v>
                </c:pt>
                <c:pt idx="14">
                  <c:v>0.48210000000000264</c:v>
                </c:pt>
                <c:pt idx="15">
                  <c:v>1.3599999999996726E-2</c:v>
                </c:pt>
                <c:pt idx="16">
                  <c:v>-1.1052</c:v>
                </c:pt>
                <c:pt idx="17">
                  <c:v>-0.9588000000000001</c:v>
                </c:pt>
                <c:pt idx="18">
                  <c:v>-0.72329999999999828</c:v>
                </c:pt>
                <c:pt idx="19">
                  <c:v>0.95660000000000167</c:v>
                </c:pt>
                <c:pt idx="20">
                  <c:v>0.33549999999999969</c:v>
                </c:pt>
                <c:pt idx="21">
                  <c:v>-2.1000000000000796E-2</c:v>
                </c:pt>
                <c:pt idx="22">
                  <c:v>-0.1722999999999999</c:v>
                </c:pt>
                <c:pt idx="23">
                  <c:v>-0.96280000000000143</c:v>
                </c:pt>
                <c:pt idx="24">
                  <c:v>-0.83339999999999748</c:v>
                </c:pt>
                <c:pt idx="25">
                  <c:v>9.4999999999991758E-3</c:v>
                </c:pt>
                <c:pt idx="26">
                  <c:v>-0.68629999999999924</c:v>
                </c:pt>
                <c:pt idx="27">
                  <c:v>0.51629999999999754</c:v>
                </c:pt>
                <c:pt idx="28">
                  <c:v>-1.3678999999999988</c:v>
                </c:pt>
                <c:pt idx="29">
                  <c:v>-1.7339000000000002</c:v>
                </c:pt>
                <c:pt idx="30">
                  <c:v>0.70819999999999972</c:v>
                </c:pt>
                <c:pt idx="31">
                  <c:v>-0.50970000000000049</c:v>
                </c:pt>
                <c:pt idx="32">
                  <c:v>-4.6999999999997044E-3</c:v>
                </c:pt>
                <c:pt idx="33">
                  <c:v>1.452</c:v>
                </c:pt>
                <c:pt idx="34">
                  <c:v>1.1509999999999998</c:v>
                </c:pt>
                <c:pt idx="35">
                  <c:v>0.73570000000000135</c:v>
                </c:pt>
                <c:pt idx="36">
                  <c:v>1.0018999999999991</c:v>
                </c:pt>
                <c:pt idx="37">
                  <c:v>-1.1453999999999986</c:v>
                </c:pt>
                <c:pt idx="38">
                  <c:v>-0.86400000000000077</c:v>
                </c:pt>
                <c:pt idx="39">
                  <c:v>0.51149999999999807</c:v>
                </c:pt>
                <c:pt idx="40">
                  <c:v>0.86899999999999977</c:v>
                </c:pt>
                <c:pt idx="41">
                  <c:v>-1.426599999999997</c:v>
                </c:pt>
                <c:pt idx="42">
                  <c:v>0.63999999999999702</c:v>
                </c:pt>
                <c:pt idx="43">
                  <c:v>0.64360000000000284</c:v>
                </c:pt>
                <c:pt idx="44">
                  <c:v>-0.10150000000000148</c:v>
                </c:pt>
                <c:pt idx="45">
                  <c:v>1.6228000000000016</c:v>
                </c:pt>
                <c:pt idx="46">
                  <c:v>-0.10200000000000031</c:v>
                </c:pt>
                <c:pt idx="47">
                  <c:v>-1.3716000000000008</c:v>
                </c:pt>
                <c:pt idx="48">
                  <c:v>-1.315100000000001</c:v>
                </c:pt>
                <c:pt idx="49">
                  <c:v>0.18479999999999919</c:v>
                </c:pt>
                <c:pt idx="50">
                  <c:v>0.45429999999999993</c:v>
                </c:pt>
                <c:pt idx="51">
                  <c:v>-0.49779999999999802</c:v>
                </c:pt>
                <c:pt idx="52">
                  <c:v>0.7201999999999984</c:v>
                </c:pt>
                <c:pt idx="53">
                  <c:v>1.3244000000000007</c:v>
                </c:pt>
                <c:pt idx="54">
                  <c:v>-0.18120000000000047</c:v>
                </c:pt>
                <c:pt idx="55">
                  <c:v>-0.1836999999999982</c:v>
                </c:pt>
                <c:pt idx="56">
                  <c:v>1.9225999999999992</c:v>
                </c:pt>
                <c:pt idx="57">
                  <c:v>1.2673999999999985</c:v>
                </c:pt>
                <c:pt idx="58">
                  <c:v>-1.7622</c:v>
                </c:pt>
                <c:pt idx="59">
                  <c:v>-0.75659999999999883</c:v>
                </c:pt>
                <c:pt idx="60">
                  <c:v>1.2148000000000003</c:v>
                </c:pt>
                <c:pt idx="61">
                  <c:v>0.87239999999999895</c:v>
                </c:pt>
                <c:pt idx="62">
                  <c:v>2.4185000000000016</c:v>
                </c:pt>
                <c:pt idx="63">
                  <c:v>1.2503999999999991</c:v>
                </c:pt>
                <c:pt idx="64">
                  <c:v>-1.1842000000000006</c:v>
                </c:pt>
                <c:pt idx="65">
                  <c:v>0.97210000000000107</c:v>
                </c:pt>
                <c:pt idx="66">
                  <c:v>-0.50019999999999953</c:v>
                </c:pt>
                <c:pt idx="67">
                  <c:v>-2.6874000000000002</c:v>
                </c:pt>
                <c:pt idx="68">
                  <c:v>-1.3194000000000017</c:v>
                </c:pt>
                <c:pt idx="69">
                  <c:v>-1.790899999999997</c:v>
                </c:pt>
                <c:pt idx="70">
                  <c:v>1.4183999999999983</c:v>
                </c:pt>
                <c:pt idx="71">
                  <c:v>-1.3659999999999997</c:v>
                </c:pt>
                <c:pt idx="72">
                  <c:v>0.71470000000000056</c:v>
                </c:pt>
                <c:pt idx="73">
                  <c:v>0.2350999999999992</c:v>
                </c:pt>
                <c:pt idx="74">
                  <c:v>-0.21610000000000085</c:v>
                </c:pt>
                <c:pt idx="75">
                  <c:v>1.5373000000000019</c:v>
                </c:pt>
                <c:pt idx="76">
                  <c:v>-0.76280000000000214</c:v>
                </c:pt>
                <c:pt idx="77">
                  <c:v>-1.9116999999999997</c:v>
                </c:pt>
                <c:pt idx="78">
                  <c:v>-1.9581</c:v>
                </c:pt>
                <c:pt idx="79">
                  <c:v>-1.1038999999999994</c:v>
                </c:pt>
                <c:pt idx="80">
                  <c:v>-0.91479999999999961</c:v>
                </c:pt>
                <c:pt idx="81">
                  <c:v>0.33579999999999899</c:v>
                </c:pt>
                <c:pt idx="82">
                  <c:v>0.76920000000000144</c:v>
                </c:pt>
                <c:pt idx="83">
                  <c:v>-1.5612000000000013</c:v>
                </c:pt>
                <c:pt idx="84">
                  <c:v>-0.4460999999999995</c:v>
                </c:pt>
                <c:pt idx="85">
                  <c:v>-0.35280000000000022</c:v>
                </c:pt>
                <c:pt idx="86">
                  <c:v>1.4200999999999997</c:v>
                </c:pt>
                <c:pt idx="87">
                  <c:v>-0.70209999999999972</c:v>
                </c:pt>
                <c:pt idx="88">
                  <c:v>-1.4419000000000004</c:v>
                </c:pt>
                <c:pt idx="89">
                  <c:v>-1.2823999999999991</c:v>
                </c:pt>
                <c:pt idx="90">
                  <c:v>1.0291999999999994</c:v>
                </c:pt>
                <c:pt idx="91">
                  <c:v>-0.79429999999999978</c:v>
                </c:pt>
                <c:pt idx="92">
                  <c:v>2.4405000000000001</c:v>
                </c:pt>
                <c:pt idx="93">
                  <c:v>2.6989999999999998</c:v>
                </c:pt>
                <c:pt idx="94">
                  <c:v>0.2394999999999996</c:v>
                </c:pt>
                <c:pt idx="95">
                  <c:v>0.32150000000000212</c:v>
                </c:pt>
                <c:pt idx="96">
                  <c:v>2.9334999999999987</c:v>
                </c:pt>
                <c:pt idx="97">
                  <c:v>1.5521999999999991</c:v>
                </c:pt>
                <c:pt idx="98">
                  <c:v>2.5691000000000024</c:v>
                </c:pt>
              </c:numCache>
            </c:numRef>
          </c:xVal>
          <c:yVal>
            <c:numRef>
              <c:f>'Lag 1 study'!$F$54:$F$152</c:f>
              <c:numCache>
                <c:formatCode>_(* #,##0.00_);_(* \(#,##0.00\);_(* "-"??_);_(@_)</c:formatCode>
                <c:ptCount val="99"/>
                <c:pt idx="0">
                  <c:v>0.5</c:v>
                </c:pt>
                <c:pt idx="1">
                  <c:v>0.46999999999999886</c:v>
                </c:pt>
                <c:pt idx="2">
                  <c:v>0.73000000000000043</c:v>
                </c:pt>
                <c:pt idx="3">
                  <c:v>1.120000000000001</c:v>
                </c:pt>
                <c:pt idx="4">
                  <c:v>0.37999999999999901</c:v>
                </c:pt>
                <c:pt idx="5">
                  <c:v>-2.2100000000000009</c:v>
                </c:pt>
                <c:pt idx="6">
                  <c:v>-0.98000000000000043</c:v>
                </c:pt>
                <c:pt idx="7">
                  <c:v>-0.32999999999999829</c:v>
                </c:pt>
                <c:pt idx="8">
                  <c:v>0.23999999999999844</c:v>
                </c:pt>
                <c:pt idx="9">
                  <c:v>0.46000000000000085</c:v>
                </c:pt>
                <c:pt idx="10">
                  <c:v>0.83999999999999986</c:v>
                </c:pt>
                <c:pt idx="11">
                  <c:v>1.3399999999999999</c:v>
                </c:pt>
                <c:pt idx="12">
                  <c:v>0.28999999999999915</c:v>
                </c:pt>
                <c:pt idx="13">
                  <c:v>-0.53999999999999915</c:v>
                </c:pt>
                <c:pt idx="14">
                  <c:v>-0.10000000000000142</c:v>
                </c:pt>
                <c:pt idx="15">
                  <c:v>5.0000000000000711E-2</c:v>
                </c:pt>
                <c:pt idx="16">
                  <c:v>-0.78999999999999915</c:v>
                </c:pt>
                <c:pt idx="17">
                  <c:v>-0.89000000000000057</c:v>
                </c:pt>
                <c:pt idx="18">
                  <c:v>-0.84999999999999787</c:v>
                </c:pt>
                <c:pt idx="19">
                  <c:v>0.25999999999999801</c:v>
                </c:pt>
                <c:pt idx="20">
                  <c:v>0.46000000000000085</c:v>
                </c:pt>
                <c:pt idx="21">
                  <c:v>0.41000000000000014</c:v>
                </c:pt>
                <c:pt idx="22">
                  <c:v>-0.19999999999999929</c:v>
                </c:pt>
                <c:pt idx="23">
                  <c:v>-0.53000000000000114</c:v>
                </c:pt>
                <c:pt idx="24">
                  <c:v>-1.0599999999999987</c:v>
                </c:pt>
                <c:pt idx="25">
                  <c:v>-0.28000000000000114</c:v>
                </c:pt>
                <c:pt idx="26">
                  <c:v>-0.26000000000000156</c:v>
                </c:pt>
                <c:pt idx="27">
                  <c:v>0.19000000000000128</c:v>
                </c:pt>
                <c:pt idx="28">
                  <c:v>-0.53000000000000114</c:v>
                </c:pt>
                <c:pt idx="29">
                  <c:v>-1.6499999999999986</c:v>
                </c:pt>
                <c:pt idx="30">
                  <c:v>0.25999999999999979</c:v>
                </c:pt>
                <c:pt idx="31">
                  <c:v>6.0000000000000497E-2</c:v>
                </c:pt>
                <c:pt idx="32">
                  <c:v>-0.32000000000000028</c:v>
                </c:pt>
                <c:pt idx="33">
                  <c:v>0.82000000000000028</c:v>
                </c:pt>
                <c:pt idx="34">
                  <c:v>0.92999999999999972</c:v>
                </c:pt>
                <c:pt idx="35">
                  <c:v>0.82999999999999829</c:v>
                </c:pt>
                <c:pt idx="36">
                  <c:v>1.120000000000001</c:v>
                </c:pt>
                <c:pt idx="37">
                  <c:v>1.9999999999999574E-2</c:v>
                </c:pt>
                <c:pt idx="38">
                  <c:v>-0.66000000000000014</c:v>
                </c:pt>
                <c:pt idx="39">
                  <c:v>-0.27999999999999758</c:v>
                </c:pt>
                <c:pt idx="40">
                  <c:v>0.47999999999999687</c:v>
                </c:pt>
                <c:pt idx="41">
                  <c:v>-0.17999999999999972</c:v>
                </c:pt>
                <c:pt idx="42">
                  <c:v>0.33999999999999986</c:v>
                </c:pt>
                <c:pt idx="43">
                  <c:v>0.57000000000000028</c:v>
                </c:pt>
                <c:pt idx="44">
                  <c:v>0.15000000000000213</c:v>
                </c:pt>
                <c:pt idx="45">
                  <c:v>0.61999999999999744</c:v>
                </c:pt>
                <c:pt idx="46">
                  <c:v>0.16000000000000014</c:v>
                </c:pt>
                <c:pt idx="47">
                  <c:v>-1.0399999999999991</c:v>
                </c:pt>
                <c:pt idx="48">
                  <c:v>-1.0700000000000003</c:v>
                </c:pt>
                <c:pt idx="49">
                  <c:v>-0.16999999999999815</c:v>
                </c:pt>
                <c:pt idx="50">
                  <c:v>0.19999999999999929</c:v>
                </c:pt>
                <c:pt idx="51">
                  <c:v>-0.30999999999999872</c:v>
                </c:pt>
                <c:pt idx="52">
                  <c:v>0.44999999999999929</c:v>
                </c:pt>
                <c:pt idx="53">
                  <c:v>1.3200000000000003</c:v>
                </c:pt>
                <c:pt idx="54">
                  <c:v>0.23999999999999844</c:v>
                </c:pt>
                <c:pt idx="55">
                  <c:v>-0.39000000000000057</c:v>
                </c:pt>
                <c:pt idx="56">
                  <c:v>0.58999999999999986</c:v>
                </c:pt>
                <c:pt idx="57">
                  <c:v>0.56000000000000227</c:v>
                </c:pt>
                <c:pt idx="58">
                  <c:v>-0.22000000000000242</c:v>
                </c:pt>
                <c:pt idx="59">
                  <c:v>-8.9999999999999858E-2</c:v>
                </c:pt>
                <c:pt idx="60">
                  <c:v>0.49000000000000199</c:v>
                </c:pt>
                <c:pt idx="61">
                  <c:v>0.68999999999999773</c:v>
                </c:pt>
                <c:pt idx="62">
                  <c:v>1.1600000000000001</c:v>
                </c:pt>
                <c:pt idx="63">
                  <c:v>1.4700000000000024</c:v>
                </c:pt>
                <c:pt idx="64">
                  <c:v>9.9999999999997868E-2</c:v>
                </c:pt>
                <c:pt idx="65">
                  <c:v>0.58000000000000185</c:v>
                </c:pt>
                <c:pt idx="66">
                  <c:v>7.0000000000000284E-2</c:v>
                </c:pt>
                <c:pt idx="67">
                  <c:v>-1.9200000000000017</c:v>
                </c:pt>
                <c:pt idx="68">
                  <c:v>-1.509999999999998</c:v>
                </c:pt>
                <c:pt idx="69">
                  <c:v>-1.1895088990388203</c:v>
                </c:pt>
                <c:pt idx="70">
                  <c:v>0.55268148650552718</c:v>
                </c:pt>
                <c:pt idx="71">
                  <c:v>-0.69410590359903779</c:v>
                </c:pt>
                <c:pt idx="72">
                  <c:v>-0.56416986297527671</c:v>
                </c:pt>
                <c:pt idx="73">
                  <c:v>0.38510317910760605</c:v>
                </c:pt>
                <c:pt idx="74">
                  <c:v>0.30000000000000071</c:v>
                </c:pt>
                <c:pt idx="75">
                  <c:v>0.69999999999999929</c:v>
                </c:pt>
                <c:pt idx="76">
                  <c:v>0.28000000000000114</c:v>
                </c:pt>
                <c:pt idx="77">
                  <c:v>-2.1500000000000021</c:v>
                </c:pt>
                <c:pt idx="78">
                  <c:v>-2.8099999999999987</c:v>
                </c:pt>
                <c:pt idx="79">
                  <c:v>-1.6400000000000006</c:v>
                </c:pt>
                <c:pt idx="80">
                  <c:v>-1.1199999999999992</c:v>
                </c:pt>
                <c:pt idx="81">
                  <c:v>0.49000000000000021</c:v>
                </c:pt>
                <c:pt idx="82">
                  <c:v>0.32000000000000028</c:v>
                </c:pt>
                <c:pt idx="83">
                  <c:v>-0.47000000000000064</c:v>
                </c:pt>
                <c:pt idx="84">
                  <c:v>2.9999999999999361E-2</c:v>
                </c:pt>
                <c:pt idx="85">
                  <c:v>-0.35999999999999943</c:v>
                </c:pt>
                <c:pt idx="86">
                  <c:v>1.0999999999999996</c:v>
                </c:pt>
                <c:pt idx="87">
                  <c:v>-0.10999999999999943</c:v>
                </c:pt>
                <c:pt idx="88">
                  <c:v>-0.87000000000000099</c:v>
                </c:pt>
                <c:pt idx="89">
                  <c:v>-1.5199999999999996</c:v>
                </c:pt>
                <c:pt idx="90">
                  <c:v>0.13000000000000078</c:v>
                </c:pt>
                <c:pt idx="91">
                  <c:v>-0.25</c:v>
                </c:pt>
                <c:pt idx="92">
                  <c:v>0.55999999999999872</c:v>
                </c:pt>
                <c:pt idx="93">
                  <c:v>3.7300832470326792</c:v>
                </c:pt>
                <c:pt idx="94">
                  <c:v>0.81667191144202</c:v>
                </c:pt>
                <c:pt idx="95">
                  <c:v>0.33258660369641646</c:v>
                </c:pt>
                <c:pt idx="96">
                  <c:v>1.8393515070233235</c:v>
                </c:pt>
                <c:pt idx="97">
                  <c:v>1.7041395834635011</c:v>
                </c:pt>
                <c:pt idx="98">
                  <c:v>2.3242580909681259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A-4B6B-99C7-77BDFA3F3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95632"/>
        <c:axId val="1"/>
      </c:scatterChart>
      <c:valAx>
        <c:axId val="19879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r>
                  <a:rPr lang="en-US" sz="8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t-1</a:t>
                </a: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, $/bbl</a:t>
                </a:r>
              </a:p>
            </c:rich>
          </c:tx>
          <c:layout>
            <c:manualLayout>
              <c:xMode val="edge"/>
              <c:yMode val="edge"/>
              <c:x val="0.50124695908649997"/>
              <c:y val="0.9152571829759412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JCC</a:t>
                </a:r>
                <a:r>
                  <a:rPr lang="en-US" sz="8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t</a:t>
                </a: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, $/bbl</a:t>
                </a:r>
              </a:p>
            </c:rich>
          </c:tx>
          <c:layout>
            <c:manualLayout>
              <c:xMode val="edge"/>
              <c:yMode val="edge"/>
              <c:x val="2.3690776673242535E-2"/>
              <c:y val="0.4369128939309019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795632"/>
        <c:crossesAt val="-4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&amp;L&amp;D &amp;T</c:oddFooter>
    </c:headerFooter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Price Differences of JCC</a:t>
            </a:r>
            <a:r>
              <a:rPr lang="en-US" sz="8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t</a:t>
            </a: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vs B</a:t>
            </a:r>
            <a:r>
              <a:rPr lang="en-US" sz="8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t-1</a:t>
            </a:r>
          </a:p>
        </c:rich>
      </c:tx>
      <c:layout>
        <c:manualLayout>
          <c:xMode val="edge"/>
          <c:yMode val="edge"/>
          <c:x val="0.37562217569848488"/>
          <c:y val="3.19548945502706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15929367998697"/>
          <c:y val="0.14097747595707621"/>
          <c:w val="0.84079665818601257"/>
          <c:h val="0.7161655778619472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'Lag 1 study'!$I$54:$I$152</c:f>
              <c:numCache>
                <c:formatCode>0.00</c:formatCode>
                <c:ptCount val="99"/>
                <c:pt idx="0">
                  <c:v>1.245000000000001</c:v>
                </c:pt>
                <c:pt idx="1">
                  <c:v>0.31619999999999848</c:v>
                </c:pt>
                <c:pt idx="2">
                  <c:v>0.75700000000000145</c:v>
                </c:pt>
                <c:pt idx="3">
                  <c:v>1.660899999999998</c:v>
                </c:pt>
                <c:pt idx="4">
                  <c:v>-1.0823</c:v>
                </c:pt>
                <c:pt idx="5">
                  <c:v>-2.8107000000000006</c:v>
                </c:pt>
                <c:pt idx="6">
                  <c:v>-0.13400000000000034</c:v>
                </c:pt>
                <c:pt idx="7">
                  <c:v>-7.0100000000000051E-2</c:v>
                </c:pt>
                <c:pt idx="8">
                  <c:v>-0.42079999999999984</c:v>
                </c:pt>
                <c:pt idx="9">
                  <c:v>1.345600000000001</c:v>
                </c:pt>
                <c:pt idx="10">
                  <c:v>0.97119999999999962</c:v>
                </c:pt>
                <c:pt idx="11">
                  <c:v>1.203400000000002</c:v>
                </c:pt>
                <c:pt idx="12">
                  <c:v>-0.85600000000000165</c:v>
                </c:pt>
                <c:pt idx="13">
                  <c:v>-0.52860000000000085</c:v>
                </c:pt>
                <c:pt idx="14">
                  <c:v>0.48210000000000264</c:v>
                </c:pt>
                <c:pt idx="15">
                  <c:v>1.3599999999996726E-2</c:v>
                </c:pt>
                <c:pt idx="16">
                  <c:v>-1.1052</c:v>
                </c:pt>
                <c:pt idx="17">
                  <c:v>-0.9588000000000001</c:v>
                </c:pt>
                <c:pt idx="18">
                  <c:v>-0.72329999999999828</c:v>
                </c:pt>
                <c:pt idx="19">
                  <c:v>0.95660000000000167</c:v>
                </c:pt>
                <c:pt idx="20">
                  <c:v>0.33549999999999969</c:v>
                </c:pt>
                <c:pt idx="21">
                  <c:v>-2.1000000000000796E-2</c:v>
                </c:pt>
                <c:pt idx="22">
                  <c:v>-0.1722999999999999</c:v>
                </c:pt>
                <c:pt idx="23">
                  <c:v>-0.96280000000000143</c:v>
                </c:pt>
                <c:pt idx="24">
                  <c:v>-0.83339999999999748</c:v>
                </c:pt>
                <c:pt idx="25">
                  <c:v>9.4999999999991758E-3</c:v>
                </c:pt>
                <c:pt idx="26">
                  <c:v>-0.68629999999999924</c:v>
                </c:pt>
                <c:pt idx="27">
                  <c:v>0.51629999999999754</c:v>
                </c:pt>
                <c:pt idx="28">
                  <c:v>-1.3678999999999988</c:v>
                </c:pt>
                <c:pt idx="29">
                  <c:v>-1.7339000000000002</c:v>
                </c:pt>
                <c:pt idx="30">
                  <c:v>0.70819999999999972</c:v>
                </c:pt>
                <c:pt idx="31">
                  <c:v>-0.50970000000000049</c:v>
                </c:pt>
                <c:pt idx="32">
                  <c:v>-4.6999999999997044E-3</c:v>
                </c:pt>
                <c:pt idx="33">
                  <c:v>1.452</c:v>
                </c:pt>
                <c:pt idx="34">
                  <c:v>1.1509999999999998</c:v>
                </c:pt>
                <c:pt idx="35">
                  <c:v>0.73570000000000135</c:v>
                </c:pt>
                <c:pt idx="36">
                  <c:v>1.0018999999999991</c:v>
                </c:pt>
                <c:pt idx="37">
                  <c:v>-1.1453999999999986</c:v>
                </c:pt>
                <c:pt idx="38">
                  <c:v>-0.86400000000000077</c:v>
                </c:pt>
                <c:pt idx="39">
                  <c:v>0.51149999999999807</c:v>
                </c:pt>
                <c:pt idx="40">
                  <c:v>0.86899999999999977</c:v>
                </c:pt>
                <c:pt idx="41">
                  <c:v>-1.426599999999997</c:v>
                </c:pt>
                <c:pt idx="42">
                  <c:v>0.63999999999999702</c:v>
                </c:pt>
                <c:pt idx="43">
                  <c:v>0.64360000000000284</c:v>
                </c:pt>
                <c:pt idx="44">
                  <c:v>-0.10150000000000148</c:v>
                </c:pt>
                <c:pt idx="45">
                  <c:v>1.6228000000000016</c:v>
                </c:pt>
                <c:pt idx="46">
                  <c:v>-0.10200000000000031</c:v>
                </c:pt>
                <c:pt idx="47">
                  <c:v>-1.3716000000000008</c:v>
                </c:pt>
                <c:pt idx="48">
                  <c:v>-1.315100000000001</c:v>
                </c:pt>
                <c:pt idx="49">
                  <c:v>0.18479999999999919</c:v>
                </c:pt>
                <c:pt idx="50">
                  <c:v>0.45429999999999993</c:v>
                </c:pt>
                <c:pt idx="51">
                  <c:v>-0.49779999999999802</c:v>
                </c:pt>
                <c:pt idx="52">
                  <c:v>0.7201999999999984</c:v>
                </c:pt>
                <c:pt idx="53">
                  <c:v>1.3244000000000007</c:v>
                </c:pt>
                <c:pt idx="54">
                  <c:v>-0.18120000000000047</c:v>
                </c:pt>
                <c:pt idx="55">
                  <c:v>-0.1836999999999982</c:v>
                </c:pt>
                <c:pt idx="56">
                  <c:v>1.9225999999999992</c:v>
                </c:pt>
                <c:pt idx="57">
                  <c:v>1.2673999999999985</c:v>
                </c:pt>
                <c:pt idx="58">
                  <c:v>-1.7622</c:v>
                </c:pt>
                <c:pt idx="59">
                  <c:v>-0.75659999999999883</c:v>
                </c:pt>
                <c:pt idx="60">
                  <c:v>1.2148000000000003</c:v>
                </c:pt>
                <c:pt idx="61">
                  <c:v>0.87239999999999895</c:v>
                </c:pt>
                <c:pt idx="62">
                  <c:v>2.4185000000000016</c:v>
                </c:pt>
                <c:pt idx="63">
                  <c:v>1.2503999999999991</c:v>
                </c:pt>
                <c:pt idx="64">
                  <c:v>-1.1842000000000006</c:v>
                </c:pt>
                <c:pt idx="65">
                  <c:v>0.97210000000000107</c:v>
                </c:pt>
                <c:pt idx="66">
                  <c:v>-0.50019999999999953</c:v>
                </c:pt>
                <c:pt idx="67">
                  <c:v>-2.6874000000000002</c:v>
                </c:pt>
                <c:pt idx="68">
                  <c:v>-1.3194000000000017</c:v>
                </c:pt>
                <c:pt idx="69">
                  <c:v>-1.790899999999997</c:v>
                </c:pt>
                <c:pt idx="70">
                  <c:v>1.4183999999999983</c:v>
                </c:pt>
                <c:pt idx="71">
                  <c:v>-1.3659999999999997</c:v>
                </c:pt>
                <c:pt idx="72">
                  <c:v>0.71470000000000056</c:v>
                </c:pt>
                <c:pt idx="73">
                  <c:v>0.2350999999999992</c:v>
                </c:pt>
                <c:pt idx="74">
                  <c:v>-0.21610000000000085</c:v>
                </c:pt>
                <c:pt idx="75">
                  <c:v>1.5373000000000019</c:v>
                </c:pt>
                <c:pt idx="76">
                  <c:v>-0.76280000000000214</c:v>
                </c:pt>
                <c:pt idx="77">
                  <c:v>-1.9116999999999997</c:v>
                </c:pt>
                <c:pt idx="78">
                  <c:v>-1.9581</c:v>
                </c:pt>
                <c:pt idx="79">
                  <c:v>-1.1038999999999994</c:v>
                </c:pt>
                <c:pt idx="80">
                  <c:v>-0.91479999999999961</c:v>
                </c:pt>
                <c:pt idx="81">
                  <c:v>0.33579999999999899</c:v>
                </c:pt>
                <c:pt idx="82">
                  <c:v>0.76920000000000144</c:v>
                </c:pt>
                <c:pt idx="83">
                  <c:v>-1.5612000000000013</c:v>
                </c:pt>
                <c:pt idx="84">
                  <c:v>-0.4460999999999995</c:v>
                </c:pt>
                <c:pt idx="85">
                  <c:v>-0.35280000000000022</c:v>
                </c:pt>
                <c:pt idx="86">
                  <c:v>1.4200999999999997</c:v>
                </c:pt>
                <c:pt idx="87">
                  <c:v>-0.70209999999999972</c:v>
                </c:pt>
                <c:pt idx="88">
                  <c:v>-1.4419000000000004</c:v>
                </c:pt>
                <c:pt idx="89">
                  <c:v>-1.2823999999999991</c:v>
                </c:pt>
                <c:pt idx="90">
                  <c:v>1.0291999999999994</c:v>
                </c:pt>
                <c:pt idx="91">
                  <c:v>-0.79429999999999978</c:v>
                </c:pt>
                <c:pt idx="92">
                  <c:v>2.4405000000000001</c:v>
                </c:pt>
                <c:pt idx="93">
                  <c:v>2.6989999999999998</c:v>
                </c:pt>
                <c:pt idx="94">
                  <c:v>0.2394999999999996</c:v>
                </c:pt>
                <c:pt idx="95">
                  <c:v>0.32150000000000212</c:v>
                </c:pt>
                <c:pt idx="96">
                  <c:v>2.9334999999999987</c:v>
                </c:pt>
                <c:pt idx="97">
                  <c:v>1.5521999999999991</c:v>
                </c:pt>
                <c:pt idx="98">
                  <c:v>2.5691000000000024</c:v>
                </c:pt>
              </c:numCache>
            </c:numRef>
          </c:xVal>
          <c:yVal>
            <c:numRef>
              <c:f>'Lag 1 study'!$F$54:$F$152</c:f>
              <c:numCache>
                <c:formatCode>_(* #,##0.00_);_(* \(#,##0.00\);_(* "-"??_);_(@_)</c:formatCode>
                <c:ptCount val="99"/>
                <c:pt idx="0">
                  <c:v>0.5</c:v>
                </c:pt>
                <c:pt idx="1">
                  <c:v>0.46999999999999886</c:v>
                </c:pt>
                <c:pt idx="2">
                  <c:v>0.73000000000000043</c:v>
                </c:pt>
                <c:pt idx="3">
                  <c:v>1.120000000000001</c:v>
                </c:pt>
                <c:pt idx="4">
                  <c:v>0.37999999999999901</c:v>
                </c:pt>
                <c:pt idx="5">
                  <c:v>-2.2100000000000009</c:v>
                </c:pt>
                <c:pt idx="6">
                  <c:v>-0.98000000000000043</c:v>
                </c:pt>
                <c:pt idx="7">
                  <c:v>-0.32999999999999829</c:v>
                </c:pt>
                <c:pt idx="8">
                  <c:v>0.23999999999999844</c:v>
                </c:pt>
                <c:pt idx="9">
                  <c:v>0.46000000000000085</c:v>
                </c:pt>
                <c:pt idx="10">
                  <c:v>0.83999999999999986</c:v>
                </c:pt>
                <c:pt idx="11">
                  <c:v>1.3399999999999999</c:v>
                </c:pt>
                <c:pt idx="12">
                  <c:v>0.28999999999999915</c:v>
                </c:pt>
                <c:pt idx="13">
                  <c:v>-0.53999999999999915</c:v>
                </c:pt>
                <c:pt idx="14">
                  <c:v>-0.10000000000000142</c:v>
                </c:pt>
                <c:pt idx="15">
                  <c:v>5.0000000000000711E-2</c:v>
                </c:pt>
                <c:pt idx="16">
                  <c:v>-0.78999999999999915</c:v>
                </c:pt>
                <c:pt idx="17">
                  <c:v>-0.89000000000000057</c:v>
                </c:pt>
                <c:pt idx="18">
                  <c:v>-0.84999999999999787</c:v>
                </c:pt>
                <c:pt idx="19">
                  <c:v>0.25999999999999801</c:v>
                </c:pt>
                <c:pt idx="20">
                  <c:v>0.46000000000000085</c:v>
                </c:pt>
                <c:pt idx="21">
                  <c:v>0.41000000000000014</c:v>
                </c:pt>
                <c:pt idx="22">
                  <c:v>-0.19999999999999929</c:v>
                </c:pt>
                <c:pt idx="23">
                  <c:v>-0.53000000000000114</c:v>
                </c:pt>
                <c:pt idx="24">
                  <c:v>-1.0599999999999987</c:v>
                </c:pt>
                <c:pt idx="25">
                  <c:v>-0.28000000000000114</c:v>
                </c:pt>
                <c:pt idx="26">
                  <c:v>-0.26000000000000156</c:v>
                </c:pt>
                <c:pt idx="27">
                  <c:v>0.19000000000000128</c:v>
                </c:pt>
                <c:pt idx="28">
                  <c:v>-0.53000000000000114</c:v>
                </c:pt>
                <c:pt idx="29">
                  <c:v>-1.6499999999999986</c:v>
                </c:pt>
                <c:pt idx="30">
                  <c:v>0.25999999999999979</c:v>
                </c:pt>
                <c:pt idx="31">
                  <c:v>6.0000000000000497E-2</c:v>
                </c:pt>
                <c:pt idx="32">
                  <c:v>-0.32000000000000028</c:v>
                </c:pt>
                <c:pt idx="33">
                  <c:v>0.82000000000000028</c:v>
                </c:pt>
                <c:pt idx="34">
                  <c:v>0.92999999999999972</c:v>
                </c:pt>
                <c:pt idx="35">
                  <c:v>0.82999999999999829</c:v>
                </c:pt>
                <c:pt idx="36">
                  <c:v>1.120000000000001</c:v>
                </c:pt>
                <c:pt idx="37">
                  <c:v>1.9999999999999574E-2</c:v>
                </c:pt>
                <c:pt idx="38">
                  <c:v>-0.66000000000000014</c:v>
                </c:pt>
                <c:pt idx="39">
                  <c:v>-0.27999999999999758</c:v>
                </c:pt>
                <c:pt idx="40">
                  <c:v>0.47999999999999687</c:v>
                </c:pt>
                <c:pt idx="41">
                  <c:v>-0.17999999999999972</c:v>
                </c:pt>
                <c:pt idx="42">
                  <c:v>0.33999999999999986</c:v>
                </c:pt>
                <c:pt idx="43">
                  <c:v>0.57000000000000028</c:v>
                </c:pt>
                <c:pt idx="44">
                  <c:v>0.15000000000000213</c:v>
                </c:pt>
                <c:pt idx="45">
                  <c:v>0.61999999999999744</c:v>
                </c:pt>
                <c:pt idx="46">
                  <c:v>0.16000000000000014</c:v>
                </c:pt>
                <c:pt idx="47">
                  <c:v>-1.0399999999999991</c:v>
                </c:pt>
                <c:pt idx="48">
                  <c:v>-1.0700000000000003</c:v>
                </c:pt>
                <c:pt idx="49">
                  <c:v>-0.16999999999999815</c:v>
                </c:pt>
                <c:pt idx="50">
                  <c:v>0.19999999999999929</c:v>
                </c:pt>
                <c:pt idx="51">
                  <c:v>-0.30999999999999872</c:v>
                </c:pt>
                <c:pt idx="52">
                  <c:v>0.44999999999999929</c:v>
                </c:pt>
                <c:pt idx="53">
                  <c:v>1.3200000000000003</c:v>
                </c:pt>
                <c:pt idx="54">
                  <c:v>0.23999999999999844</c:v>
                </c:pt>
                <c:pt idx="55">
                  <c:v>-0.39000000000000057</c:v>
                </c:pt>
                <c:pt idx="56">
                  <c:v>0.58999999999999986</c:v>
                </c:pt>
                <c:pt idx="57">
                  <c:v>0.56000000000000227</c:v>
                </c:pt>
                <c:pt idx="58">
                  <c:v>-0.22000000000000242</c:v>
                </c:pt>
                <c:pt idx="59">
                  <c:v>-8.9999999999999858E-2</c:v>
                </c:pt>
                <c:pt idx="60">
                  <c:v>0.49000000000000199</c:v>
                </c:pt>
                <c:pt idx="61">
                  <c:v>0.68999999999999773</c:v>
                </c:pt>
                <c:pt idx="62">
                  <c:v>1.1600000000000001</c:v>
                </c:pt>
                <c:pt idx="63">
                  <c:v>1.4700000000000024</c:v>
                </c:pt>
                <c:pt idx="64">
                  <c:v>9.9999999999997868E-2</c:v>
                </c:pt>
                <c:pt idx="65">
                  <c:v>0.58000000000000185</c:v>
                </c:pt>
                <c:pt idx="66">
                  <c:v>7.0000000000000284E-2</c:v>
                </c:pt>
                <c:pt idx="67">
                  <c:v>-1.9200000000000017</c:v>
                </c:pt>
                <c:pt idx="68">
                  <c:v>-1.509999999999998</c:v>
                </c:pt>
                <c:pt idx="69">
                  <c:v>-1.1895088990388203</c:v>
                </c:pt>
                <c:pt idx="70">
                  <c:v>0.55268148650552718</c:v>
                </c:pt>
                <c:pt idx="71">
                  <c:v>-0.69410590359903779</c:v>
                </c:pt>
                <c:pt idx="72">
                  <c:v>-0.56416986297527671</c:v>
                </c:pt>
                <c:pt idx="73">
                  <c:v>0.38510317910760605</c:v>
                </c:pt>
                <c:pt idx="74">
                  <c:v>0.30000000000000071</c:v>
                </c:pt>
                <c:pt idx="75">
                  <c:v>0.69999999999999929</c:v>
                </c:pt>
                <c:pt idx="76">
                  <c:v>0.28000000000000114</c:v>
                </c:pt>
                <c:pt idx="77">
                  <c:v>-2.1500000000000021</c:v>
                </c:pt>
                <c:pt idx="78">
                  <c:v>-2.8099999999999987</c:v>
                </c:pt>
                <c:pt idx="79">
                  <c:v>-1.6400000000000006</c:v>
                </c:pt>
                <c:pt idx="80">
                  <c:v>-1.1199999999999992</c:v>
                </c:pt>
                <c:pt idx="81">
                  <c:v>0.49000000000000021</c:v>
                </c:pt>
                <c:pt idx="82">
                  <c:v>0.32000000000000028</c:v>
                </c:pt>
                <c:pt idx="83">
                  <c:v>-0.47000000000000064</c:v>
                </c:pt>
                <c:pt idx="84">
                  <c:v>2.9999999999999361E-2</c:v>
                </c:pt>
                <c:pt idx="85">
                  <c:v>-0.35999999999999943</c:v>
                </c:pt>
                <c:pt idx="86">
                  <c:v>1.0999999999999996</c:v>
                </c:pt>
                <c:pt idx="87">
                  <c:v>-0.10999999999999943</c:v>
                </c:pt>
                <c:pt idx="88">
                  <c:v>-0.87000000000000099</c:v>
                </c:pt>
                <c:pt idx="89">
                  <c:v>-1.5199999999999996</c:v>
                </c:pt>
                <c:pt idx="90">
                  <c:v>0.13000000000000078</c:v>
                </c:pt>
                <c:pt idx="91">
                  <c:v>-0.25</c:v>
                </c:pt>
                <c:pt idx="92">
                  <c:v>0.55999999999999872</c:v>
                </c:pt>
                <c:pt idx="93">
                  <c:v>3.7300832470326792</c:v>
                </c:pt>
                <c:pt idx="94">
                  <c:v>0.81667191144202</c:v>
                </c:pt>
                <c:pt idx="95">
                  <c:v>0.33258660369641646</c:v>
                </c:pt>
                <c:pt idx="96">
                  <c:v>1.8393515070233235</c:v>
                </c:pt>
                <c:pt idx="97">
                  <c:v>1.7041395834635011</c:v>
                </c:pt>
                <c:pt idx="98">
                  <c:v>2.3242580909681259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A-41E5-B922-27C2C6D47BD7}"/>
            </c:ext>
          </c:extLst>
        </c:ser>
        <c:ser>
          <c:idx val="1"/>
          <c:order val="1"/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'Lag 1 study'!$I$54:$I$152</c:f>
              <c:numCache>
                <c:formatCode>0.00</c:formatCode>
                <c:ptCount val="99"/>
                <c:pt idx="0">
                  <c:v>1.245000000000001</c:v>
                </c:pt>
                <c:pt idx="1">
                  <c:v>0.31619999999999848</c:v>
                </c:pt>
                <c:pt idx="2">
                  <c:v>0.75700000000000145</c:v>
                </c:pt>
                <c:pt idx="3">
                  <c:v>1.660899999999998</c:v>
                </c:pt>
                <c:pt idx="4">
                  <c:v>-1.0823</c:v>
                </c:pt>
                <c:pt idx="5">
                  <c:v>-2.8107000000000006</c:v>
                </c:pt>
                <c:pt idx="6">
                  <c:v>-0.13400000000000034</c:v>
                </c:pt>
                <c:pt idx="7">
                  <c:v>-7.0100000000000051E-2</c:v>
                </c:pt>
                <c:pt idx="8">
                  <c:v>-0.42079999999999984</c:v>
                </c:pt>
                <c:pt idx="9">
                  <c:v>1.345600000000001</c:v>
                </c:pt>
                <c:pt idx="10">
                  <c:v>0.97119999999999962</c:v>
                </c:pt>
                <c:pt idx="11">
                  <c:v>1.203400000000002</c:v>
                </c:pt>
                <c:pt idx="12">
                  <c:v>-0.85600000000000165</c:v>
                </c:pt>
                <c:pt idx="13">
                  <c:v>-0.52860000000000085</c:v>
                </c:pt>
                <c:pt idx="14">
                  <c:v>0.48210000000000264</c:v>
                </c:pt>
                <c:pt idx="15">
                  <c:v>1.3599999999996726E-2</c:v>
                </c:pt>
                <c:pt idx="16">
                  <c:v>-1.1052</c:v>
                </c:pt>
                <c:pt idx="17">
                  <c:v>-0.9588000000000001</c:v>
                </c:pt>
                <c:pt idx="18">
                  <c:v>-0.72329999999999828</c:v>
                </c:pt>
                <c:pt idx="19">
                  <c:v>0.95660000000000167</c:v>
                </c:pt>
                <c:pt idx="20">
                  <c:v>0.33549999999999969</c:v>
                </c:pt>
                <c:pt idx="21">
                  <c:v>-2.1000000000000796E-2</c:v>
                </c:pt>
                <c:pt idx="22">
                  <c:v>-0.1722999999999999</c:v>
                </c:pt>
                <c:pt idx="23">
                  <c:v>-0.96280000000000143</c:v>
                </c:pt>
                <c:pt idx="24">
                  <c:v>-0.83339999999999748</c:v>
                </c:pt>
                <c:pt idx="25">
                  <c:v>9.4999999999991758E-3</c:v>
                </c:pt>
                <c:pt idx="26">
                  <c:v>-0.68629999999999924</c:v>
                </c:pt>
                <c:pt idx="27">
                  <c:v>0.51629999999999754</c:v>
                </c:pt>
                <c:pt idx="28">
                  <c:v>-1.3678999999999988</c:v>
                </c:pt>
                <c:pt idx="29">
                  <c:v>-1.7339000000000002</c:v>
                </c:pt>
                <c:pt idx="30">
                  <c:v>0.70819999999999972</c:v>
                </c:pt>
                <c:pt idx="31">
                  <c:v>-0.50970000000000049</c:v>
                </c:pt>
                <c:pt idx="32">
                  <c:v>-4.6999999999997044E-3</c:v>
                </c:pt>
                <c:pt idx="33">
                  <c:v>1.452</c:v>
                </c:pt>
                <c:pt idx="34">
                  <c:v>1.1509999999999998</c:v>
                </c:pt>
                <c:pt idx="35">
                  <c:v>0.73570000000000135</c:v>
                </c:pt>
                <c:pt idx="36">
                  <c:v>1.0018999999999991</c:v>
                </c:pt>
                <c:pt idx="37">
                  <c:v>-1.1453999999999986</c:v>
                </c:pt>
                <c:pt idx="38">
                  <c:v>-0.86400000000000077</c:v>
                </c:pt>
                <c:pt idx="39">
                  <c:v>0.51149999999999807</c:v>
                </c:pt>
                <c:pt idx="40">
                  <c:v>0.86899999999999977</c:v>
                </c:pt>
                <c:pt idx="41">
                  <c:v>-1.426599999999997</c:v>
                </c:pt>
                <c:pt idx="42">
                  <c:v>0.63999999999999702</c:v>
                </c:pt>
                <c:pt idx="43">
                  <c:v>0.64360000000000284</c:v>
                </c:pt>
                <c:pt idx="44">
                  <c:v>-0.10150000000000148</c:v>
                </c:pt>
                <c:pt idx="45">
                  <c:v>1.6228000000000016</c:v>
                </c:pt>
                <c:pt idx="46">
                  <c:v>-0.10200000000000031</c:v>
                </c:pt>
                <c:pt idx="47">
                  <c:v>-1.3716000000000008</c:v>
                </c:pt>
                <c:pt idx="48">
                  <c:v>-1.315100000000001</c:v>
                </c:pt>
                <c:pt idx="49">
                  <c:v>0.18479999999999919</c:v>
                </c:pt>
                <c:pt idx="50">
                  <c:v>0.45429999999999993</c:v>
                </c:pt>
                <c:pt idx="51">
                  <c:v>-0.49779999999999802</c:v>
                </c:pt>
                <c:pt idx="52">
                  <c:v>0.7201999999999984</c:v>
                </c:pt>
                <c:pt idx="53">
                  <c:v>1.3244000000000007</c:v>
                </c:pt>
                <c:pt idx="54">
                  <c:v>-0.18120000000000047</c:v>
                </c:pt>
                <c:pt idx="55">
                  <c:v>-0.1836999999999982</c:v>
                </c:pt>
                <c:pt idx="56">
                  <c:v>1.9225999999999992</c:v>
                </c:pt>
                <c:pt idx="57">
                  <c:v>1.2673999999999985</c:v>
                </c:pt>
                <c:pt idx="58">
                  <c:v>-1.7622</c:v>
                </c:pt>
                <c:pt idx="59">
                  <c:v>-0.75659999999999883</c:v>
                </c:pt>
                <c:pt idx="60">
                  <c:v>1.2148000000000003</c:v>
                </c:pt>
                <c:pt idx="61">
                  <c:v>0.87239999999999895</c:v>
                </c:pt>
                <c:pt idx="62">
                  <c:v>2.4185000000000016</c:v>
                </c:pt>
                <c:pt idx="63">
                  <c:v>1.2503999999999991</c:v>
                </c:pt>
                <c:pt idx="64">
                  <c:v>-1.1842000000000006</c:v>
                </c:pt>
                <c:pt idx="65">
                  <c:v>0.97210000000000107</c:v>
                </c:pt>
                <c:pt idx="66">
                  <c:v>-0.50019999999999953</c:v>
                </c:pt>
                <c:pt idx="67">
                  <c:v>-2.6874000000000002</c:v>
                </c:pt>
                <c:pt idx="68">
                  <c:v>-1.3194000000000017</c:v>
                </c:pt>
                <c:pt idx="69">
                  <c:v>-1.790899999999997</c:v>
                </c:pt>
                <c:pt idx="70">
                  <c:v>1.4183999999999983</c:v>
                </c:pt>
                <c:pt idx="71">
                  <c:v>-1.3659999999999997</c:v>
                </c:pt>
                <c:pt idx="72">
                  <c:v>0.71470000000000056</c:v>
                </c:pt>
                <c:pt idx="73">
                  <c:v>0.2350999999999992</c:v>
                </c:pt>
                <c:pt idx="74">
                  <c:v>-0.21610000000000085</c:v>
                </c:pt>
                <c:pt idx="75">
                  <c:v>1.5373000000000019</c:v>
                </c:pt>
                <c:pt idx="76">
                  <c:v>-0.76280000000000214</c:v>
                </c:pt>
                <c:pt idx="77">
                  <c:v>-1.9116999999999997</c:v>
                </c:pt>
                <c:pt idx="78">
                  <c:v>-1.9581</c:v>
                </c:pt>
                <c:pt idx="79">
                  <c:v>-1.1038999999999994</c:v>
                </c:pt>
                <c:pt idx="80">
                  <c:v>-0.91479999999999961</c:v>
                </c:pt>
                <c:pt idx="81">
                  <c:v>0.33579999999999899</c:v>
                </c:pt>
                <c:pt idx="82">
                  <c:v>0.76920000000000144</c:v>
                </c:pt>
                <c:pt idx="83">
                  <c:v>-1.5612000000000013</c:v>
                </c:pt>
                <c:pt idx="84">
                  <c:v>-0.4460999999999995</c:v>
                </c:pt>
                <c:pt idx="85">
                  <c:v>-0.35280000000000022</c:v>
                </c:pt>
                <c:pt idx="86">
                  <c:v>1.4200999999999997</c:v>
                </c:pt>
                <c:pt idx="87">
                  <c:v>-0.70209999999999972</c:v>
                </c:pt>
                <c:pt idx="88">
                  <c:v>-1.4419000000000004</c:v>
                </c:pt>
                <c:pt idx="89">
                  <c:v>-1.2823999999999991</c:v>
                </c:pt>
                <c:pt idx="90">
                  <c:v>1.0291999999999994</c:v>
                </c:pt>
                <c:pt idx="91">
                  <c:v>-0.79429999999999978</c:v>
                </c:pt>
                <c:pt idx="92">
                  <c:v>2.4405000000000001</c:v>
                </c:pt>
                <c:pt idx="93">
                  <c:v>2.6989999999999998</c:v>
                </c:pt>
                <c:pt idx="94">
                  <c:v>0.2394999999999996</c:v>
                </c:pt>
                <c:pt idx="95">
                  <c:v>0.32150000000000212</c:v>
                </c:pt>
                <c:pt idx="96">
                  <c:v>2.9334999999999987</c:v>
                </c:pt>
                <c:pt idx="97">
                  <c:v>1.5521999999999991</c:v>
                </c:pt>
                <c:pt idx="98">
                  <c:v>2.5691000000000024</c:v>
                </c:pt>
              </c:numCache>
            </c:numRef>
          </c:xVal>
          <c:yVal>
            <c:numRef>
              <c:f>'Lag 1 study'!$K$54:$K$152</c:f>
              <c:numCache>
                <c:formatCode>General</c:formatCode>
                <c:ptCount val="99"/>
                <c:pt idx="0">
                  <c:v>0.83489700000000067</c:v>
                </c:pt>
                <c:pt idx="1">
                  <c:v>0.21204371999999896</c:v>
                </c:pt>
                <c:pt idx="2">
                  <c:v>0.50764420000000099</c:v>
                </c:pt>
                <c:pt idx="3">
                  <c:v>1.1137995399999987</c:v>
                </c:pt>
                <c:pt idx="4">
                  <c:v>-0.72579037999999996</c:v>
                </c:pt>
                <c:pt idx="5">
                  <c:v>-1.8848554200000003</c:v>
                </c:pt>
                <c:pt idx="6">
                  <c:v>-8.9860400000000229E-2</c:v>
                </c:pt>
                <c:pt idx="7">
                  <c:v>-4.7009060000000033E-2</c:v>
                </c:pt>
                <c:pt idx="8">
                  <c:v>-0.28218847999999991</c:v>
                </c:pt>
                <c:pt idx="9">
                  <c:v>0.90235936000000061</c:v>
                </c:pt>
                <c:pt idx="10">
                  <c:v>0.65128671999999976</c:v>
                </c:pt>
                <c:pt idx="11">
                  <c:v>0.80700004000000136</c:v>
                </c:pt>
                <c:pt idx="12">
                  <c:v>-0.57403360000000103</c:v>
                </c:pt>
                <c:pt idx="13">
                  <c:v>-0.35447916000000057</c:v>
                </c:pt>
                <c:pt idx="14">
                  <c:v>0.32329626000000178</c:v>
                </c:pt>
                <c:pt idx="15">
                  <c:v>9.1201599999978043E-3</c:v>
                </c:pt>
                <c:pt idx="16">
                  <c:v>-0.74114711999999994</c:v>
                </c:pt>
                <c:pt idx="17">
                  <c:v>-0.64297128000000003</c:v>
                </c:pt>
                <c:pt idx="18">
                  <c:v>-0.48504497999999885</c:v>
                </c:pt>
                <c:pt idx="19">
                  <c:v>0.64149596000000109</c:v>
                </c:pt>
                <c:pt idx="20">
                  <c:v>0.22498629999999978</c:v>
                </c:pt>
                <c:pt idx="21">
                  <c:v>-1.4082600000000533E-2</c:v>
                </c:pt>
                <c:pt idx="22">
                  <c:v>-0.11554437999999993</c:v>
                </c:pt>
                <c:pt idx="23">
                  <c:v>-0.6456536800000009</c:v>
                </c:pt>
                <c:pt idx="24">
                  <c:v>-0.5588780399999983</c:v>
                </c:pt>
                <c:pt idx="25">
                  <c:v>6.3706999999994466E-3</c:v>
                </c:pt>
                <c:pt idx="26">
                  <c:v>-0.46023277999999945</c:v>
                </c:pt>
                <c:pt idx="27">
                  <c:v>0.34623077999999835</c:v>
                </c:pt>
                <c:pt idx="28">
                  <c:v>-0.9173137399999991</c:v>
                </c:pt>
                <c:pt idx="29">
                  <c:v>-1.1627533400000001</c:v>
                </c:pt>
                <c:pt idx="30">
                  <c:v>0.4749189199999998</c:v>
                </c:pt>
                <c:pt idx="31">
                  <c:v>-0.34180482000000029</c:v>
                </c:pt>
                <c:pt idx="32">
                  <c:v>-3.1518199999998019E-3</c:v>
                </c:pt>
                <c:pt idx="33">
                  <c:v>0.97371119999999989</c:v>
                </c:pt>
                <c:pt idx="34">
                  <c:v>0.77186059999999979</c:v>
                </c:pt>
                <c:pt idx="35">
                  <c:v>0.49336042000000091</c:v>
                </c:pt>
                <c:pt idx="36">
                  <c:v>0.67187413999999934</c:v>
                </c:pt>
                <c:pt idx="37">
                  <c:v>-0.76810523999999902</c:v>
                </c:pt>
                <c:pt idx="38">
                  <c:v>-0.57939840000000054</c:v>
                </c:pt>
                <c:pt idx="39">
                  <c:v>0.3430118999999987</c:v>
                </c:pt>
                <c:pt idx="40">
                  <c:v>0.58275139999999981</c:v>
                </c:pt>
                <c:pt idx="41">
                  <c:v>-0.95667795999999794</c:v>
                </c:pt>
                <c:pt idx="42">
                  <c:v>0.42918399999999796</c:v>
                </c:pt>
                <c:pt idx="43">
                  <c:v>0.4315981600000019</c:v>
                </c:pt>
                <c:pt idx="44">
                  <c:v>-6.8065900000000984E-2</c:v>
                </c:pt>
                <c:pt idx="45">
                  <c:v>1.088249680000001</c:v>
                </c:pt>
                <c:pt idx="46">
                  <c:v>-6.8401200000000204E-2</c:v>
                </c:pt>
                <c:pt idx="47">
                  <c:v>-0.91979496000000049</c:v>
                </c:pt>
                <c:pt idx="48">
                  <c:v>-0.88190606000000071</c:v>
                </c:pt>
                <c:pt idx="49">
                  <c:v>0.12392687999999945</c:v>
                </c:pt>
                <c:pt idx="50">
                  <c:v>0.30465357999999992</c:v>
                </c:pt>
                <c:pt idx="51">
                  <c:v>-0.33382467999999865</c:v>
                </c:pt>
                <c:pt idx="52">
                  <c:v>0.48296611999999889</c:v>
                </c:pt>
                <c:pt idx="53">
                  <c:v>0.88814264000000043</c:v>
                </c:pt>
                <c:pt idx="54">
                  <c:v>-0.12151272000000031</c:v>
                </c:pt>
                <c:pt idx="55">
                  <c:v>-0.12318921999999878</c:v>
                </c:pt>
                <c:pt idx="56">
                  <c:v>1.2892955599999993</c:v>
                </c:pt>
                <c:pt idx="57">
                  <c:v>0.84991843999999894</c:v>
                </c:pt>
                <c:pt idx="58">
                  <c:v>-1.1817313199999999</c:v>
                </c:pt>
                <c:pt idx="59">
                  <c:v>-0.50737595999999918</c:v>
                </c:pt>
                <c:pt idx="60">
                  <c:v>0.81464488000000024</c:v>
                </c:pt>
                <c:pt idx="61">
                  <c:v>0.58503143999999929</c:v>
                </c:pt>
                <c:pt idx="62">
                  <c:v>1.6218461000000011</c:v>
                </c:pt>
                <c:pt idx="63">
                  <c:v>0.8385182399999993</c:v>
                </c:pt>
                <c:pt idx="64">
                  <c:v>-0.79412452000000033</c:v>
                </c:pt>
                <c:pt idx="65">
                  <c:v>0.65189026000000072</c:v>
                </c:pt>
                <c:pt idx="66">
                  <c:v>-0.33543411999999967</c:v>
                </c:pt>
                <c:pt idx="67">
                  <c:v>-1.80217044</c:v>
                </c:pt>
                <c:pt idx="68">
                  <c:v>-0.88478964000000104</c:v>
                </c:pt>
                <c:pt idx="69">
                  <c:v>-1.200977539999998</c:v>
                </c:pt>
                <c:pt idx="70">
                  <c:v>0.95117903999999887</c:v>
                </c:pt>
                <c:pt idx="71">
                  <c:v>-0.91603959999999973</c:v>
                </c:pt>
                <c:pt idx="72">
                  <c:v>0.47927782000000035</c:v>
                </c:pt>
                <c:pt idx="73">
                  <c:v>0.15765805999999946</c:v>
                </c:pt>
                <c:pt idx="74">
                  <c:v>-0.14491666000000056</c:v>
                </c:pt>
                <c:pt idx="75">
                  <c:v>1.0309133800000012</c:v>
                </c:pt>
                <c:pt idx="76">
                  <c:v>-0.51153368000000143</c:v>
                </c:pt>
                <c:pt idx="77">
                  <c:v>-1.2819860199999997</c:v>
                </c:pt>
                <c:pt idx="78">
                  <c:v>-1.31310186</c:v>
                </c:pt>
                <c:pt idx="79">
                  <c:v>-0.74027533999999962</c:v>
                </c:pt>
                <c:pt idx="80">
                  <c:v>-0.61346487999999977</c:v>
                </c:pt>
                <c:pt idx="81">
                  <c:v>0.2251874799999993</c:v>
                </c:pt>
                <c:pt idx="82">
                  <c:v>0.51582552000000093</c:v>
                </c:pt>
                <c:pt idx="83">
                  <c:v>-1.0469407200000007</c:v>
                </c:pt>
                <c:pt idx="84">
                  <c:v>-0.29915465999999963</c:v>
                </c:pt>
                <c:pt idx="85">
                  <c:v>-0.23658768000000013</c:v>
                </c:pt>
                <c:pt idx="86">
                  <c:v>0.95231905999999977</c:v>
                </c:pt>
                <c:pt idx="87">
                  <c:v>-0.47082825999999978</c:v>
                </c:pt>
                <c:pt idx="88">
                  <c:v>-0.96693814000000022</c:v>
                </c:pt>
                <c:pt idx="89">
                  <c:v>-0.85997743999999932</c:v>
                </c:pt>
                <c:pt idx="90">
                  <c:v>0.69018151999999955</c:v>
                </c:pt>
                <c:pt idx="91">
                  <c:v>-0.53265757999999985</c:v>
                </c:pt>
                <c:pt idx="92">
                  <c:v>1.6365993000000001</c:v>
                </c:pt>
                <c:pt idx="93">
                  <c:v>1.8099493999999998</c:v>
                </c:pt>
                <c:pt idx="94">
                  <c:v>0.16060869999999972</c:v>
                </c:pt>
                <c:pt idx="95">
                  <c:v>0.21559790000000142</c:v>
                </c:pt>
                <c:pt idx="96">
                  <c:v>1.967205099999999</c:v>
                </c:pt>
                <c:pt idx="97">
                  <c:v>1.0409053199999994</c:v>
                </c:pt>
                <c:pt idx="98">
                  <c:v>1.7228384600000015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AA-41E5-B922-27C2C6D47BD7}"/>
            </c:ext>
          </c:extLst>
        </c:ser>
        <c:ser>
          <c:idx val="2"/>
          <c:order val="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'Lag 1 study'!$I$54:$I$152</c:f>
              <c:numCache>
                <c:formatCode>0.00</c:formatCode>
                <c:ptCount val="99"/>
                <c:pt idx="0">
                  <c:v>1.245000000000001</c:v>
                </c:pt>
                <c:pt idx="1">
                  <c:v>0.31619999999999848</c:v>
                </c:pt>
                <c:pt idx="2">
                  <c:v>0.75700000000000145</c:v>
                </c:pt>
                <c:pt idx="3">
                  <c:v>1.660899999999998</c:v>
                </c:pt>
                <c:pt idx="4">
                  <c:v>-1.0823</c:v>
                </c:pt>
                <c:pt idx="5">
                  <c:v>-2.8107000000000006</c:v>
                </c:pt>
                <c:pt idx="6">
                  <c:v>-0.13400000000000034</c:v>
                </c:pt>
                <c:pt idx="7">
                  <c:v>-7.0100000000000051E-2</c:v>
                </c:pt>
                <c:pt idx="8">
                  <c:v>-0.42079999999999984</c:v>
                </c:pt>
                <c:pt idx="9">
                  <c:v>1.345600000000001</c:v>
                </c:pt>
                <c:pt idx="10">
                  <c:v>0.97119999999999962</c:v>
                </c:pt>
                <c:pt idx="11">
                  <c:v>1.203400000000002</c:v>
                </c:pt>
                <c:pt idx="12">
                  <c:v>-0.85600000000000165</c:v>
                </c:pt>
                <c:pt idx="13">
                  <c:v>-0.52860000000000085</c:v>
                </c:pt>
                <c:pt idx="14">
                  <c:v>0.48210000000000264</c:v>
                </c:pt>
                <c:pt idx="15">
                  <c:v>1.3599999999996726E-2</c:v>
                </c:pt>
                <c:pt idx="16">
                  <c:v>-1.1052</c:v>
                </c:pt>
                <c:pt idx="17">
                  <c:v>-0.9588000000000001</c:v>
                </c:pt>
                <c:pt idx="18">
                  <c:v>-0.72329999999999828</c:v>
                </c:pt>
                <c:pt idx="19">
                  <c:v>0.95660000000000167</c:v>
                </c:pt>
                <c:pt idx="20">
                  <c:v>0.33549999999999969</c:v>
                </c:pt>
                <c:pt idx="21">
                  <c:v>-2.1000000000000796E-2</c:v>
                </c:pt>
                <c:pt idx="22">
                  <c:v>-0.1722999999999999</c:v>
                </c:pt>
                <c:pt idx="23">
                  <c:v>-0.96280000000000143</c:v>
                </c:pt>
                <c:pt idx="24">
                  <c:v>-0.83339999999999748</c:v>
                </c:pt>
                <c:pt idx="25">
                  <c:v>9.4999999999991758E-3</c:v>
                </c:pt>
                <c:pt idx="26">
                  <c:v>-0.68629999999999924</c:v>
                </c:pt>
                <c:pt idx="27">
                  <c:v>0.51629999999999754</c:v>
                </c:pt>
                <c:pt idx="28">
                  <c:v>-1.3678999999999988</c:v>
                </c:pt>
                <c:pt idx="29">
                  <c:v>-1.7339000000000002</c:v>
                </c:pt>
                <c:pt idx="30">
                  <c:v>0.70819999999999972</c:v>
                </c:pt>
                <c:pt idx="31">
                  <c:v>-0.50970000000000049</c:v>
                </c:pt>
                <c:pt idx="32">
                  <c:v>-4.6999999999997044E-3</c:v>
                </c:pt>
                <c:pt idx="33">
                  <c:v>1.452</c:v>
                </c:pt>
                <c:pt idx="34">
                  <c:v>1.1509999999999998</c:v>
                </c:pt>
                <c:pt idx="35">
                  <c:v>0.73570000000000135</c:v>
                </c:pt>
                <c:pt idx="36">
                  <c:v>1.0018999999999991</c:v>
                </c:pt>
                <c:pt idx="37">
                  <c:v>-1.1453999999999986</c:v>
                </c:pt>
                <c:pt idx="38">
                  <c:v>-0.86400000000000077</c:v>
                </c:pt>
                <c:pt idx="39">
                  <c:v>0.51149999999999807</c:v>
                </c:pt>
                <c:pt idx="40">
                  <c:v>0.86899999999999977</c:v>
                </c:pt>
                <c:pt idx="41">
                  <c:v>-1.426599999999997</c:v>
                </c:pt>
                <c:pt idx="42">
                  <c:v>0.63999999999999702</c:v>
                </c:pt>
                <c:pt idx="43">
                  <c:v>0.64360000000000284</c:v>
                </c:pt>
                <c:pt idx="44">
                  <c:v>-0.10150000000000148</c:v>
                </c:pt>
                <c:pt idx="45">
                  <c:v>1.6228000000000016</c:v>
                </c:pt>
                <c:pt idx="46">
                  <c:v>-0.10200000000000031</c:v>
                </c:pt>
                <c:pt idx="47">
                  <c:v>-1.3716000000000008</c:v>
                </c:pt>
                <c:pt idx="48">
                  <c:v>-1.315100000000001</c:v>
                </c:pt>
                <c:pt idx="49">
                  <c:v>0.18479999999999919</c:v>
                </c:pt>
                <c:pt idx="50">
                  <c:v>0.45429999999999993</c:v>
                </c:pt>
                <c:pt idx="51">
                  <c:v>-0.49779999999999802</c:v>
                </c:pt>
                <c:pt idx="52">
                  <c:v>0.7201999999999984</c:v>
                </c:pt>
                <c:pt idx="53">
                  <c:v>1.3244000000000007</c:v>
                </c:pt>
                <c:pt idx="54">
                  <c:v>-0.18120000000000047</c:v>
                </c:pt>
                <c:pt idx="55">
                  <c:v>-0.1836999999999982</c:v>
                </c:pt>
                <c:pt idx="56">
                  <c:v>1.9225999999999992</c:v>
                </c:pt>
                <c:pt idx="57">
                  <c:v>1.2673999999999985</c:v>
                </c:pt>
                <c:pt idx="58">
                  <c:v>-1.7622</c:v>
                </c:pt>
                <c:pt idx="59">
                  <c:v>-0.75659999999999883</c:v>
                </c:pt>
                <c:pt idx="60">
                  <c:v>1.2148000000000003</c:v>
                </c:pt>
                <c:pt idx="61">
                  <c:v>0.87239999999999895</c:v>
                </c:pt>
                <c:pt idx="62">
                  <c:v>2.4185000000000016</c:v>
                </c:pt>
                <c:pt idx="63">
                  <c:v>1.2503999999999991</c:v>
                </c:pt>
                <c:pt idx="64">
                  <c:v>-1.1842000000000006</c:v>
                </c:pt>
                <c:pt idx="65">
                  <c:v>0.97210000000000107</c:v>
                </c:pt>
                <c:pt idx="66">
                  <c:v>-0.50019999999999953</c:v>
                </c:pt>
                <c:pt idx="67">
                  <c:v>-2.6874000000000002</c:v>
                </c:pt>
                <c:pt idx="68">
                  <c:v>-1.3194000000000017</c:v>
                </c:pt>
                <c:pt idx="69">
                  <c:v>-1.790899999999997</c:v>
                </c:pt>
                <c:pt idx="70">
                  <c:v>1.4183999999999983</c:v>
                </c:pt>
                <c:pt idx="71">
                  <c:v>-1.3659999999999997</c:v>
                </c:pt>
                <c:pt idx="72">
                  <c:v>0.71470000000000056</c:v>
                </c:pt>
                <c:pt idx="73">
                  <c:v>0.2350999999999992</c:v>
                </c:pt>
                <c:pt idx="74">
                  <c:v>-0.21610000000000085</c:v>
                </c:pt>
                <c:pt idx="75">
                  <c:v>1.5373000000000019</c:v>
                </c:pt>
                <c:pt idx="76">
                  <c:v>-0.76280000000000214</c:v>
                </c:pt>
                <c:pt idx="77">
                  <c:v>-1.9116999999999997</c:v>
                </c:pt>
                <c:pt idx="78">
                  <c:v>-1.9581</c:v>
                </c:pt>
                <c:pt idx="79">
                  <c:v>-1.1038999999999994</c:v>
                </c:pt>
                <c:pt idx="80">
                  <c:v>-0.91479999999999961</c:v>
                </c:pt>
                <c:pt idx="81">
                  <c:v>0.33579999999999899</c:v>
                </c:pt>
                <c:pt idx="82">
                  <c:v>0.76920000000000144</c:v>
                </c:pt>
                <c:pt idx="83">
                  <c:v>-1.5612000000000013</c:v>
                </c:pt>
                <c:pt idx="84">
                  <c:v>-0.4460999999999995</c:v>
                </c:pt>
                <c:pt idx="85">
                  <c:v>-0.35280000000000022</c:v>
                </c:pt>
                <c:pt idx="86">
                  <c:v>1.4200999999999997</c:v>
                </c:pt>
                <c:pt idx="87">
                  <c:v>-0.70209999999999972</c:v>
                </c:pt>
                <c:pt idx="88">
                  <c:v>-1.4419000000000004</c:v>
                </c:pt>
                <c:pt idx="89">
                  <c:v>-1.2823999999999991</c:v>
                </c:pt>
                <c:pt idx="90">
                  <c:v>1.0291999999999994</c:v>
                </c:pt>
                <c:pt idx="91">
                  <c:v>-0.79429999999999978</c:v>
                </c:pt>
                <c:pt idx="92">
                  <c:v>2.4405000000000001</c:v>
                </c:pt>
                <c:pt idx="93">
                  <c:v>2.6989999999999998</c:v>
                </c:pt>
                <c:pt idx="94">
                  <c:v>0.2394999999999996</c:v>
                </c:pt>
                <c:pt idx="95">
                  <c:v>0.32150000000000212</c:v>
                </c:pt>
                <c:pt idx="96">
                  <c:v>2.9334999999999987</c:v>
                </c:pt>
                <c:pt idx="97">
                  <c:v>1.5521999999999991</c:v>
                </c:pt>
                <c:pt idx="98">
                  <c:v>2.5691000000000024</c:v>
                </c:pt>
              </c:numCache>
            </c:numRef>
          </c:xVal>
          <c:yVal>
            <c:numRef>
              <c:f>'Lag 1 study'!$M$54:$M$152</c:f>
              <c:numCache>
                <c:formatCode>General</c:formatCode>
                <c:ptCount val="99"/>
                <c:pt idx="0">
                  <c:v>-0.18456193852176739</c:v>
                </c:pt>
                <c:pt idx="1">
                  <c:v>-0.80741521852176912</c:v>
                </c:pt>
                <c:pt idx="2">
                  <c:v>-0.51181473852176707</c:v>
                </c:pt>
                <c:pt idx="3">
                  <c:v>9.4340601478230646E-2</c:v>
                </c:pt>
                <c:pt idx="4">
                  <c:v>-1.7452493185217679</c:v>
                </c:pt>
                <c:pt idx="5">
                  <c:v>-2.9043143585217681</c:v>
                </c:pt>
                <c:pt idx="6">
                  <c:v>-1.1093193385217683</c:v>
                </c:pt>
                <c:pt idx="7">
                  <c:v>-1.066467998521768</c:v>
                </c:pt>
                <c:pt idx="8">
                  <c:v>-1.3016474185217679</c:v>
                </c:pt>
                <c:pt idx="9">
                  <c:v>-0.11709957852176744</c:v>
                </c:pt>
                <c:pt idx="10">
                  <c:v>-0.36817221852176829</c:v>
                </c:pt>
                <c:pt idx="11">
                  <c:v>-0.21245889852176669</c:v>
                </c:pt>
                <c:pt idx="12">
                  <c:v>-1.5934925385217691</c:v>
                </c:pt>
                <c:pt idx="13">
                  <c:v>-1.3739380985217686</c:v>
                </c:pt>
                <c:pt idx="14">
                  <c:v>-0.69616267852176628</c:v>
                </c:pt>
                <c:pt idx="15">
                  <c:v>-1.0103387785217703</c:v>
                </c:pt>
                <c:pt idx="16">
                  <c:v>-1.760606058521768</c:v>
                </c:pt>
                <c:pt idx="17">
                  <c:v>-1.6624302185217681</c:v>
                </c:pt>
                <c:pt idx="18">
                  <c:v>-1.5045039185217668</c:v>
                </c:pt>
                <c:pt idx="19">
                  <c:v>-0.37796297852176697</c:v>
                </c:pt>
                <c:pt idx="20">
                  <c:v>-0.7944726385217683</c:v>
                </c:pt>
                <c:pt idx="21">
                  <c:v>-1.0335415385217686</c:v>
                </c:pt>
                <c:pt idx="22">
                  <c:v>-1.1350033185217681</c:v>
                </c:pt>
                <c:pt idx="23">
                  <c:v>-1.6651126185217691</c:v>
                </c:pt>
                <c:pt idx="24">
                  <c:v>-1.5783369785217665</c:v>
                </c:pt>
                <c:pt idx="25">
                  <c:v>-1.0130882385217685</c:v>
                </c:pt>
                <c:pt idx="26">
                  <c:v>-1.4796917185217675</c:v>
                </c:pt>
                <c:pt idx="27">
                  <c:v>-0.67322815852176965</c:v>
                </c:pt>
                <c:pt idx="28">
                  <c:v>-1.9367726785217672</c:v>
                </c:pt>
                <c:pt idx="29">
                  <c:v>-2.1822122785217681</c:v>
                </c:pt>
                <c:pt idx="30">
                  <c:v>-0.54454001852176825</c:v>
                </c:pt>
                <c:pt idx="31">
                  <c:v>-1.3612637585217684</c:v>
                </c:pt>
                <c:pt idx="32">
                  <c:v>-1.0226107585217679</c:v>
                </c:pt>
                <c:pt idx="33">
                  <c:v>-4.5747738521768166E-2</c:v>
                </c:pt>
                <c:pt idx="34">
                  <c:v>-0.24759833852176827</c:v>
                </c:pt>
                <c:pt idx="35">
                  <c:v>-0.52609851852176714</c:v>
                </c:pt>
                <c:pt idx="36">
                  <c:v>-0.34758479852176871</c:v>
                </c:pt>
                <c:pt idx="37">
                  <c:v>-1.7875641785217671</c:v>
                </c:pt>
                <c:pt idx="38">
                  <c:v>-1.5988573385217686</c:v>
                </c:pt>
                <c:pt idx="39">
                  <c:v>-0.67644703852176935</c:v>
                </c:pt>
                <c:pt idx="40">
                  <c:v>-0.43670753852176825</c:v>
                </c:pt>
                <c:pt idx="41">
                  <c:v>-1.976136898521766</c:v>
                </c:pt>
                <c:pt idx="42">
                  <c:v>-0.59027493852177004</c:v>
                </c:pt>
                <c:pt idx="43">
                  <c:v>-0.58786077852176621</c:v>
                </c:pt>
                <c:pt idx="44">
                  <c:v>-1.0875248385217691</c:v>
                </c:pt>
                <c:pt idx="45">
                  <c:v>6.8790741478232942E-2</c:v>
                </c:pt>
                <c:pt idx="46">
                  <c:v>-1.0878601385217683</c:v>
                </c:pt>
                <c:pt idx="47">
                  <c:v>-1.9392538985217684</c:v>
                </c:pt>
                <c:pt idx="48">
                  <c:v>-1.9013649985217689</c:v>
                </c:pt>
                <c:pt idx="49">
                  <c:v>-0.89553205852176865</c:v>
                </c:pt>
                <c:pt idx="50">
                  <c:v>-0.71480535852176819</c:v>
                </c:pt>
                <c:pt idx="51">
                  <c:v>-1.3532836185217667</c:v>
                </c:pt>
                <c:pt idx="52">
                  <c:v>-0.53649281852176922</c:v>
                </c:pt>
                <c:pt idx="53">
                  <c:v>-0.13131629852176763</c:v>
                </c:pt>
                <c:pt idx="54">
                  <c:v>-1.1409716585217684</c:v>
                </c:pt>
                <c:pt idx="55">
                  <c:v>-1.1426481585217669</c:v>
                </c:pt>
                <c:pt idx="56">
                  <c:v>0.26983662147823129</c:v>
                </c:pt>
                <c:pt idx="57">
                  <c:v>-0.16954049852176911</c:v>
                </c:pt>
                <c:pt idx="58">
                  <c:v>-2.201190258521768</c:v>
                </c:pt>
                <c:pt idx="59">
                  <c:v>-1.5268348985217672</c:v>
                </c:pt>
                <c:pt idx="60">
                  <c:v>-0.20481405852176782</c:v>
                </c:pt>
                <c:pt idx="61">
                  <c:v>-0.43442749852176876</c:v>
                </c:pt>
                <c:pt idx="62">
                  <c:v>0.60238716147823301</c:v>
                </c:pt>
                <c:pt idx="63">
                  <c:v>-0.18094069852176875</c:v>
                </c:pt>
                <c:pt idx="64">
                  <c:v>-1.8135834585217685</c:v>
                </c:pt>
                <c:pt idx="65">
                  <c:v>-0.36756867852176733</c:v>
                </c:pt>
                <c:pt idx="66">
                  <c:v>-1.3548930585217678</c:v>
                </c:pt>
                <c:pt idx="67">
                  <c:v>-2.8216293785217683</c:v>
                </c:pt>
                <c:pt idx="68">
                  <c:v>-1.9042485785217691</c:v>
                </c:pt>
                <c:pt idx="69">
                  <c:v>-2.2204364785217661</c:v>
                </c:pt>
                <c:pt idx="70">
                  <c:v>-6.8279898521769189E-2</c:v>
                </c:pt>
                <c:pt idx="71">
                  <c:v>-1.9354985385217678</c:v>
                </c:pt>
                <c:pt idx="72">
                  <c:v>-0.54018111852176776</c:v>
                </c:pt>
                <c:pt idx="73">
                  <c:v>-0.86180087852176857</c:v>
                </c:pt>
                <c:pt idx="74">
                  <c:v>-1.1643755985217685</c:v>
                </c:pt>
                <c:pt idx="75">
                  <c:v>1.1454441478233157E-2</c:v>
                </c:pt>
                <c:pt idx="76">
                  <c:v>-1.5309926185217695</c:v>
                </c:pt>
                <c:pt idx="77">
                  <c:v>-2.3014449585217678</c:v>
                </c:pt>
                <c:pt idx="78">
                  <c:v>-2.3325607985217678</c:v>
                </c:pt>
                <c:pt idx="79">
                  <c:v>-1.7597342785217678</c:v>
                </c:pt>
                <c:pt idx="80">
                  <c:v>-1.6329238185217678</c:v>
                </c:pt>
                <c:pt idx="81">
                  <c:v>-0.79427145852176873</c:v>
                </c:pt>
                <c:pt idx="82">
                  <c:v>-0.50363341852176713</c:v>
                </c:pt>
                <c:pt idx="83">
                  <c:v>-2.0663996585217688</c:v>
                </c:pt>
                <c:pt idx="84">
                  <c:v>-1.3186135985217677</c:v>
                </c:pt>
                <c:pt idx="85">
                  <c:v>-1.2560466185217682</c:v>
                </c:pt>
                <c:pt idx="86">
                  <c:v>-6.7139878521768281E-2</c:v>
                </c:pt>
                <c:pt idx="87">
                  <c:v>-1.4902871985217678</c:v>
                </c:pt>
                <c:pt idx="88">
                  <c:v>-1.9863970785217684</c:v>
                </c:pt>
                <c:pt idx="89">
                  <c:v>-1.8794363785217674</c:v>
                </c:pt>
                <c:pt idx="90">
                  <c:v>-0.32927741852176851</c:v>
                </c:pt>
                <c:pt idx="91">
                  <c:v>-1.552116518521768</c:v>
                </c:pt>
                <c:pt idx="92">
                  <c:v>0.61714036147823204</c:v>
                </c:pt>
                <c:pt idx="93">
                  <c:v>0.79049046147823177</c:v>
                </c:pt>
                <c:pt idx="94">
                  <c:v>-0.85885023852176834</c:v>
                </c:pt>
                <c:pt idx="95">
                  <c:v>-0.8038610385217666</c:v>
                </c:pt>
                <c:pt idx="96">
                  <c:v>0.94774616147823099</c:v>
                </c:pt>
                <c:pt idx="97">
                  <c:v>2.1446381478231302E-2</c:v>
                </c:pt>
                <c:pt idx="98">
                  <c:v>0.70337952147823346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AA-41E5-B922-27C2C6D47BD7}"/>
            </c:ext>
          </c:extLst>
        </c:ser>
        <c:ser>
          <c:idx val="3"/>
          <c:order val="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'Lag 1 study'!$I$54:$I$152</c:f>
              <c:numCache>
                <c:formatCode>0.00</c:formatCode>
                <c:ptCount val="99"/>
                <c:pt idx="0">
                  <c:v>1.245000000000001</c:v>
                </c:pt>
                <c:pt idx="1">
                  <c:v>0.31619999999999848</c:v>
                </c:pt>
                <c:pt idx="2">
                  <c:v>0.75700000000000145</c:v>
                </c:pt>
                <c:pt idx="3">
                  <c:v>1.660899999999998</c:v>
                </c:pt>
                <c:pt idx="4">
                  <c:v>-1.0823</c:v>
                </c:pt>
                <c:pt idx="5">
                  <c:v>-2.8107000000000006</c:v>
                </c:pt>
                <c:pt idx="6">
                  <c:v>-0.13400000000000034</c:v>
                </c:pt>
                <c:pt idx="7">
                  <c:v>-7.0100000000000051E-2</c:v>
                </c:pt>
                <c:pt idx="8">
                  <c:v>-0.42079999999999984</c:v>
                </c:pt>
                <c:pt idx="9">
                  <c:v>1.345600000000001</c:v>
                </c:pt>
                <c:pt idx="10">
                  <c:v>0.97119999999999962</c:v>
                </c:pt>
                <c:pt idx="11">
                  <c:v>1.203400000000002</c:v>
                </c:pt>
                <c:pt idx="12">
                  <c:v>-0.85600000000000165</c:v>
                </c:pt>
                <c:pt idx="13">
                  <c:v>-0.52860000000000085</c:v>
                </c:pt>
                <c:pt idx="14">
                  <c:v>0.48210000000000264</c:v>
                </c:pt>
                <c:pt idx="15">
                  <c:v>1.3599999999996726E-2</c:v>
                </c:pt>
                <c:pt idx="16">
                  <c:v>-1.1052</c:v>
                </c:pt>
                <c:pt idx="17">
                  <c:v>-0.9588000000000001</c:v>
                </c:pt>
                <c:pt idx="18">
                  <c:v>-0.72329999999999828</c:v>
                </c:pt>
                <c:pt idx="19">
                  <c:v>0.95660000000000167</c:v>
                </c:pt>
                <c:pt idx="20">
                  <c:v>0.33549999999999969</c:v>
                </c:pt>
                <c:pt idx="21">
                  <c:v>-2.1000000000000796E-2</c:v>
                </c:pt>
                <c:pt idx="22">
                  <c:v>-0.1722999999999999</c:v>
                </c:pt>
                <c:pt idx="23">
                  <c:v>-0.96280000000000143</c:v>
                </c:pt>
                <c:pt idx="24">
                  <c:v>-0.83339999999999748</c:v>
                </c:pt>
                <c:pt idx="25">
                  <c:v>9.4999999999991758E-3</c:v>
                </c:pt>
                <c:pt idx="26">
                  <c:v>-0.68629999999999924</c:v>
                </c:pt>
                <c:pt idx="27">
                  <c:v>0.51629999999999754</c:v>
                </c:pt>
                <c:pt idx="28">
                  <c:v>-1.3678999999999988</c:v>
                </c:pt>
                <c:pt idx="29">
                  <c:v>-1.7339000000000002</c:v>
                </c:pt>
                <c:pt idx="30">
                  <c:v>0.70819999999999972</c:v>
                </c:pt>
                <c:pt idx="31">
                  <c:v>-0.50970000000000049</c:v>
                </c:pt>
                <c:pt idx="32">
                  <c:v>-4.6999999999997044E-3</c:v>
                </c:pt>
                <c:pt idx="33">
                  <c:v>1.452</c:v>
                </c:pt>
                <c:pt idx="34">
                  <c:v>1.1509999999999998</c:v>
                </c:pt>
                <c:pt idx="35">
                  <c:v>0.73570000000000135</c:v>
                </c:pt>
                <c:pt idx="36">
                  <c:v>1.0018999999999991</c:v>
                </c:pt>
                <c:pt idx="37">
                  <c:v>-1.1453999999999986</c:v>
                </c:pt>
                <c:pt idx="38">
                  <c:v>-0.86400000000000077</c:v>
                </c:pt>
                <c:pt idx="39">
                  <c:v>0.51149999999999807</c:v>
                </c:pt>
                <c:pt idx="40">
                  <c:v>0.86899999999999977</c:v>
                </c:pt>
                <c:pt idx="41">
                  <c:v>-1.426599999999997</c:v>
                </c:pt>
                <c:pt idx="42">
                  <c:v>0.63999999999999702</c:v>
                </c:pt>
                <c:pt idx="43">
                  <c:v>0.64360000000000284</c:v>
                </c:pt>
                <c:pt idx="44">
                  <c:v>-0.10150000000000148</c:v>
                </c:pt>
                <c:pt idx="45">
                  <c:v>1.6228000000000016</c:v>
                </c:pt>
                <c:pt idx="46">
                  <c:v>-0.10200000000000031</c:v>
                </c:pt>
                <c:pt idx="47">
                  <c:v>-1.3716000000000008</c:v>
                </c:pt>
                <c:pt idx="48">
                  <c:v>-1.315100000000001</c:v>
                </c:pt>
                <c:pt idx="49">
                  <c:v>0.18479999999999919</c:v>
                </c:pt>
                <c:pt idx="50">
                  <c:v>0.45429999999999993</c:v>
                </c:pt>
                <c:pt idx="51">
                  <c:v>-0.49779999999999802</c:v>
                </c:pt>
                <c:pt idx="52">
                  <c:v>0.7201999999999984</c:v>
                </c:pt>
                <c:pt idx="53">
                  <c:v>1.3244000000000007</c:v>
                </c:pt>
                <c:pt idx="54">
                  <c:v>-0.18120000000000047</c:v>
                </c:pt>
                <c:pt idx="55">
                  <c:v>-0.1836999999999982</c:v>
                </c:pt>
                <c:pt idx="56">
                  <c:v>1.9225999999999992</c:v>
                </c:pt>
                <c:pt idx="57">
                  <c:v>1.2673999999999985</c:v>
                </c:pt>
                <c:pt idx="58">
                  <c:v>-1.7622</c:v>
                </c:pt>
                <c:pt idx="59">
                  <c:v>-0.75659999999999883</c:v>
                </c:pt>
                <c:pt idx="60">
                  <c:v>1.2148000000000003</c:v>
                </c:pt>
                <c:pt idx="61">
                  <c:v>0.87239999999999895</c:v>
                </c:pt>
                <c:pt idx="62">
                  <c:v>2.4185000000000016</c:v>
                </c:pt>
                <c:pt idx="63">
                  <c:v>1.2503999999999991</c:v>
                </c:pt>
                <c:pt idx="64">
                  <c:v>-1.1842000000000006</c:v>
                </c:pt>
                <c:pt idx="65">
                  <c:v>0.97210000000000107</c:v>
                </c:pt>
                <c:pt idx="66">
                  <c:v>-0.50019999999999953</c:v>
                </c:pt>
                <c:pt idx="67">
                  <c:v>-2.6874000000000002</c:v>
                </c:pt>
                <c:pt idx="68">
                  <c:v>-1.3194000000000017</c:v>
                </c:pt>
                <c:pt idx="69">
                  <c:v>-1.790899999999997</c:v>
                </c:pt>
                <c:pt idx="70">
                  <c:v>1.4183999999999983</c:v>
                </c:pt>
                <c:pt idx="71">
                  <c:v>-1.3659999999999997</c:v>
                </c:pt>
                <c:pt idx="72">
                  <c:v>0.71470000000000056</c:v>
                </c:pt>
                <c:pt idx="73">
                  <c:v>0.2350999999999992</c:v>
                </c:pt>
                <c:pt idx="74">
                  <c:v>-0.21610000000000085</c:v>
                </c:pt>
                <c:pt idx="75">
                  <c:v>1.5373000000000019</c:v>
                </c:pt>
                <c:pt idx="76">
                  <c:v>-0.76280000000000214</c:v>
                </c:pt>
                <c:pt idx="77">
                  <c:v>-1.9116999999999997</c:v>
                </c:pt>
                <c:pt idx="78">
                  <c:v>-1.9581</c:v>
                </c:pt>
                <c:pt idx="79">
                  <c:v>-1.1038999999999994</c:v>
                </c:pt>
                <c:pt idx="80">
                  <c:v>-0.91479999999999961</c:v>
                </c:pt>
                <c:pt idx="81">
                  <c:v>0.33579999999999899</c:v>
                </c:pt>
                <c:pt idx="82">
                  <c:v>0.76920000000000144</c:v>
                </c:pt>
                <c:pt idx="83">
                  <c:v>-1.5612000000000013</c:v>
                </c:pt>
                <c:pt idx="84">
                  <c:v>-0.4460999999999995</c:v>
                </c:pt>
                <c:pt idx="85">
                  <c:v>-0.35280000000000022</c:v>
                </c:pt>
                <c:pt idx="86">
                  <c:v>1.4200999999999997</c:v>
                </c:pt>
                <c:pt idx="87">
                  <c:v>-0.70209999999999972</c:v>
                </c:pt>
                <c:pt idx="88">
                  <c:v>-1.4419000000000004</c:v>
                </c:pt>
                <c:pt idx="89">
                  <c:v>-1.2823999999999991</c:v>
                </c:pt>
                <c:pt idx="90">
                  <c:v>1.0291999999999994</c:v>
                </c:pt>
                <c:pt idx="91">
                  <c:v>-0.79429999999999978</c:v>
                </c:pt>
                <c:pt idx="92">
                  <c:v>2.4405000000000001</c:v>
                </c:pt>
                <c:pt idx="93">
                  <c:v>2.6989999999999998</c:v>
                </c:pt>
                <c:pt idx="94">
                  <c:v>0.2394999999999996</c:v>
                </c:pt>
                <c:pt idx="95">
                  <c:v>0.32150000000000212</c:v>
                </c:pt>
                <c:pt idx="96">
                  <c:v>2.9334999999999987</c:v>
                </c:pt>
                <c:pt idx="97">
                  <c:v>1.5521999999999991</c:v>
                </c:pt>
                <c:pt idx="98">
                  <c:v>2.5691000000000024</c:v>
                </c:pt>
              </c:numCache>
            </c:numRef>
          </c:xVal>
          <c:yVal>
            <c:numRef>
              <c:f>'Lag 1 study'!$N$54:$N$152</c:f>
              <c:numCache>
                <c:formatCode>General</c:formatCode>
                <c:ptCount val="99"/>
                <c:pt idx="0">
                  <c:v>1.8543559385217687</c:v>
                </c:pt>
                <c:pt idx="1">
                  <c:v>1.231502658521767</c:v>
                </c:pt>
                <c:pt idx="2">
                  <c:v>1.527103138521769</c:v>
                </c:pt>
                <c:pt idx="3">
                  <c:v>2.1332584785217668</c:v>
                </c:pt>
                <c:pt idx="4">
                  <c:v>0.2936685585217681</c:v>
                </c:pt>
                <c:pt idx="5">
                  <c:v>-0.86539648147823223</c:v>
                </c:pt>
                <c:pt idx="6">
                  <c:v>0.92959853852176777</c:v>
                </c:pt>
                <c:pt idx="7">
                  <c:v>0.97244987852176801</c:v>
                </c:pt>
                <c:pt idx="8">
                  <c:v>0.7372704585217682</c:v>
                </c:pt>
                <c:pt idx="9">
                  <c:v>1.9218182985217687</c:v>
                </c:pt>
                <c:pt idx="10">
                  <c:v>1.6707456585217679</c:v>
                </c:pt>
                <c:pt idx="11">
                  <c:v>1.8264589785217695</c:v>
                </c:pt>
                <c:pt idx="12">
                  <c:v>0.44542533852176702</c:v>
                </c:pt>
                <c:pt idx="13">
                  <c:v>0.66497977852176748</c:v>
                </c:pt>
                <c:pt idx="14">
                  <c:v>1.3427551985217698</c:v>
                </c:pt>
                <c:pt idx="15">
                  <c:v>1.0285790985217658</c:v>
                </c:pt>
                <c:pt idx="16">
                  <c:v>0.27831181852176812</c:v>
                </c:pt>
                <c:pt idx="17">
                  <c:v>0.37648765852176802</c:v>
                </c:pt>
                <c:pt idx="18">
                  <c:v>0.53441395852176921</c:v>
                </c:pt>
                <c:pt idx="19">
                  <c:v>1.6609548985217693</c:v>
                </c:pt>
                <c:pt idx="20">
                  <c:v>1.2444452385217679</c:v>
                </c:pt>
                <c:pt idx="21">
                  <c:v>1.0053763385217676</c:v>
                </c:pt>
                <c:pt idx="22">
                  <c:v>0.90391455852176816</c:v>
                </c:pt>
                <c:pt idx="23">
                  <c:v>0.37380525852176716</c:v>
                </c:pt>
                <c:pt idx="24">
                  <c:v>0.46058089852176975</c:v>
                </c:pt>
                <c:pt idx="25">
                  <c:v>1.0258296385217676</c:v>
                </c:pt>
                <c:pt idx="26">
                  <c:v>0.5592261585217686</c:v>
                </c:pt>
                <c:pt idx="27">
                  <c:v>1.3656897185217665</c:v>
                </c:pt>
                <c:pt idx="28">
                  <c:v>0.10214519852176895</c:v>
                </c:pt>
                <c:pt idx="29">
                  <c:v>-0.14329440147823203</c:v>
                </c:pt>
                <c:pt idx="30">
                  <c:v>1.494377858521768</c:v>
                </c:pt>
                <c:pt idx="31">
                  <c:v>0.67765411852176771</c:v>
                </c:pt>
                <c:pt idx="32">
                  <c:v>1.0163071185217682</c:v>
                </c:pt>
                <c:pt idx="33">
                  <c:v>1.9931701385217679</c:v>
                </c:pt>
                <c:pt idx="34">
                  <c:v>1.7913195385217677</c:v>
                </c:pt>
                <c:pt idx="35">
                  <c:v>1.5128193585217691</c:v>
                </c:pt>
                <c:pt idx="36">
                  <c:v>1.6913330785217675</c:v>
                </c:pt>
                <c:pt idx="37">
                  <c:v>0.25135369852176903</c:v>
                </c:pt>
                <c:pt idx="38">
                  <c:v>0.44006053852176752</c:v>
                </c:pt>
                <c:pt idx="39">
                  <c:v>1.3624708385217668</c:v>
                </c:pt>
                <c:pt idx="40">
                  <c:v>1.6022103385217679</c:v>
                </c:pt>
                <c:pt idx="41">
                  <c:v>6.2780978521770114E-2</c:v>
                </c:pt>
                <c:pt idx="42">
                  <c:v>1.4486429385217661</c:v>
                </c:pt>
                <c:pt idx="43">
                  <c:v>1.4510570985217699</c:v>
                </c:pt>
                <c:pt idx="44">
                  <c:v>0.95139303852176704</c:v>
                </c:pt>
                <c:pt idx="45">
                  <c:v>2.1077086185217691</c:v>
                </c:pt>
                <c:pt idx="46">
                  <c:v>0.95105773852176789</c:v>
                </c:pt>
                <c:pt idx="47">
                  <c:v>9.966397852176756E-2</c:v>
                </c:pt>
                <c:pt idx="48">
                  <c:v>0.13755287852176734</c:v>
                </c:pt>
                <c:pt idx="49">
                  <c:v>1.1433858185217676</c:v>
                </c:pt>
                <c:pt idx="50">
                  <c:v>1.3241125185217679</c:v>
                </c:pt>
                <c:pt idx="51">
                  <c:v>0.6856342585217694</c:v>
                </c:pt>
                <c:pt idx="52">
                  <c:v>1.5024250585217669</c:v>
                </c:pt>
                <c:pt idx="53">
                  <c:v>1.9076015785217684</c:v>
                </c:pt>
                <c:pt idx="54">
                  <c:v>0.8979462185217677</c:v>
                </c:pt>
                <c:pt idx="55">
                  <c:v>0.89626971852176929</c:v>
                </c:pt>
                <c:pt idx="56">
                  <c:v>2.3087544985217674</c:v>
                </c:pt>
                <c:pt idx="57">
                  <c:v>1.8693773785217669</c:v>
                </c:pt>
                <c:pt idx="58">
                  <c:v>-0.16227238147823186</c:v>
                </c:pt>
                <c:pt idx="59">
                  <c:v>0.51208297852176887</c:v>
                </c:pt>
                <c:pt idx="60">
                  <c:v>1.8341038185217684</c:v>
                </c:pt>
                <c:pt idx="61">
                  <c:v>1.6044903785217675</c:v>
                </c:pt>
                <c:pt idx="62">
                  <c:v>2.6413050385217689</c:v>
                </c:pt>
                <c:pt idx="63">
                  <c:v>1.8579771785217674</c:v>
                </c:pt>
                <c:pt idx="64">
                  <c:v>0.22533441852176772</c:v>
                </c:pt>
                <c:pt idx="65">
                  <c:v>1.6713491985217688</c:v>
                </c:pt>
                <c:pt idx="66">
                  <c:v>0.68402481852176833</c:v>
                </c:pt>
                <c:pt idx="67">
                  <c:v>-0.78271150147823199</c:v>
                </c:pt>
                <c:pt idx="68">
                  <c:v>0.13466929852176701</c:v>
                </c:pt>
                <c:pt idx="69">
                  <c:v>-0.18151860147822996</c:v>
                </c:pt>
                <c:pt idx="70">
                  <c:v>1.9706379785217669</c:v>
                </c:pt>
                <c:pt idx="71">
                  <c:v>0.10341933852176832</c:v>
                </c:pt>
                <c:pt idx="72">
                  <c:v>1.4987367585217684</c:v>
                </c:pt>
                <c:pt idx="73">
                  <c:v>1.1771169985217675</c:v>
                </c:pt>
                <c:pt idx="74">
                  <c:v>0.87454227852176747</c:v>
                </c:pt>
                <c:pt idx="75">
                  <c:v>2.0503723185217693</c:v>
                </c:pt>
                <c:pt idx="76">
                  <c:v>0.50792525852176662</c:v>
                </c:pt>
                <c:pt idx="77">
                  <c:v>-0.26252708147823167</c:v>
                </c:pt>
                <c:pt idx="78">
                  <c:v>-0.2936429214782319</c:v>
                </c:pt>
                <c:pt idx="79">
                  <c:v>0.27918359852176844</c:v>
                </c:pt>
                <c:pt idx="80">
                  <c:v>0.40599405852176829</c:v>
                </c:pt>
                <c:pt idx="81">
                  <c:v>1.2446464185217674</c:v>
                </c:pt>
                <c:pt idx="82">
                  <c:v>1.5352844585217689</c:v>
                </c:pt>
                <c:pt idx="83">
                  <c:v>-2.7481781478232659E-2</c:v>
                </c:pt>
                <c:pt idx="84">
                  <c:v>0.72030427852176837</c:v>
                </c:pt>
                <c:pt idx="85">
                  <c:v>0.78287125852176787</c:v>
                </c:pt>
                <c:pt idx="86">
                  <c:v>1.9717779985217678</c:v>
                </c:pt>
                <c:pt idx="87">
                  <c:v>0.54863067852176828</c:v>
                </c:pt>
                <c:pt idx="88">
                  <c:v>5.2520798521767831E-2</c:v>
                </c:pt>
                <c:pt idx="89">
                  <c:v>0.15948149852176874</c:v>
                </c:pt>
                <c:pt idx="90">
                  <c:v>1.7096404585217675</c:v>
                </c:pt>
                <c:pt idx="91">
                  <c:v>0.4868013585217682</c:v>
                </c:pt>
                <c:pt idx="92">
                  <c:v>2.6560582385217684</c:v>
                </c:pt>
                <c:pt idx="93">
                  <c:v>2.8294083385217679</c:v>
                </c:pt>
                <c:pt idx="94">
                  <c:v>1.1800676385217677</c:v>
                </c:pt>
                <c:pt idx="95">
                  <c:v>1.2350568385217695</c:v>
                </c:pt>
                <c:pt idx="96">
                  <c:v>2.9866640385217673</c:v>
                </c:pt>
                <c:pt idx="97">
                  <c:v>2.0603642585217674</c:v>
                </c:pt>
                <c:pt idx="98">
                  <c:v>2.7422973985217696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AA-41E5-B922-27C2C6D47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54304"/>
        <c:axId val="1"/>
      </c:scatterChart>
      <c:valAx>
        <c:axId val="16425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r>
                  <a:rPr lang="en-US" sz="8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t-1</a:t>
                </a: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, $/bbl</a:t>
                </a:r>
              </a:p>
            </c:rich>
          </c:tx>
          <c:layout>
            <c:manualLayout>
              <c:xMode val="edge"/>
              <c:yMode val="edge"/>
              <c:x val="0.50124416161089203"/>
              <c:y val="0.915413743881281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JCC</a:t>
                </a:r>
                <a:r>
                  <a:rPr lang="en-US" sz="8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t</a:t>
                </a: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, $/bbl</a:t>
                </a:r>
              </a:p>
            </c:rich>
          </c:tx>
          <c:layout>
            <c:manualLayout>
              <c:xMode val="edge"/>
              <c:yMode val="edge"/>
              <c:x val="2.3631858735997394E-2"/>
              <c:y val="0.4360903256272224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254304"/>
        <c:crossesAt val="-4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&amp;L&amp;D &amp;T</c:oddFooter>
    </c:headerFooter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Hedge Effectiveness</a:t>
            </a:r>
          </a:p>
        </c:rich>
      </c:tx>
      <c:layout>
        <c:manualLayout>
          <c:xMode val="edge"/>
          <c:yMode val="edge"/>
          <c:x val="0.42613677742107631"/>
          <c:y val="3.1932818968645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0919132084785"/>
          <c:y val="0.12605060119202344"/>
          <c:w val="0.70795523288888129"/>
          <c:h val="0.75294225778702006"/>
        </c:manualLayout>
      </c:layout>
      <c:lineChart>
        <c:grouping val="standard"/>
        <c:varyColors val="0"/>
        <c:ser>
          <c:idx val="0"/>
          <c:order val="0"/>
          <c:tx>
            <c:v>JCC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'Backtest of lag one'!$A$5:$A$103</c:f>
              <c:numCache>
                <c:formatCode>mmm\-yy</c:formatCode>
                <c:ptCount val="99"/>
                <c:pt idx="0">
                  <c:v>33451</c:v>
                </c:pt>
                <c:pt idx="1">
                  <c:v>33482</c:v>
                </c:pt>
                <c:pt idx="2">
                  <c:v>33512</c:v>
                </c:pt>
                <c:pt idx="3">
                  <c:v>33543</c:v>
                </c:pt>
                <c:pt idx="4">
                  <c:v>33573</c:v>
                </c:pt>
                <c:pt idx="5">
                  <c:v>33604</c:v>
                </c:pt>
                <c:pt idx="6">
                  <c:v>33635</c:v>
                </c:pt>
                <c:pt idx="7">
                  <c:v>33664</c:v>
                </c:pt>
                <c:pt idx="8">
                  <c:v>33695</c:v>
                </c:pt>
                <c:pt idx="9">
                  <c:v>33725</c:v>
                </c:pt>
                <c:pt idx="10">
                  <c:v>33756</c:v>
                </c:pt>
                <c:pt idx="11">
                  <c:v>33786</c:v>
                </c:pt>
                <c:pt idx="12">
                  <c:v>33817</c:v>
                </c:pt>
                <c:pt idx="13">
                  <c:v>33848</c:v>
                </c:pt>
                <c:pt idx="14">
                  <c:v>33878</c:v>
                </c:pt>
                <c:pt idx="15">
                  <c:v>33909</c:v>
                </c:pt>
                <c:pt idx="16">
                  <c:v>33939</c:v>
                </c:pt>
                <c:pt idx="17">
                  <c:v>33970</c:v>
                </c:pt>
                <c:pt idx="18">
                  <c:v>34001</c:v>
                </c:pt>
                <c:pt idx="19">
                  <c:v>34029</c:v>
                </c:pt>
                <c:pt idx="20">
                  <c:v>34060</c:v>
                </c:pt>
                <c:pt idx="21">
                  <c:v>34090</c:v>
                </c:pt>
                <c:pt idx="22">
                  <c:v>34121</c:v>
                </c:pt>
                <c:pt idx="23">
                  <c:v>34151</c:v>
                </c:pt>
                <c:pt idx="24">
                  <c:v>34182</c:v>
                </c:pt>
                <c:pt idx="25">
                  <c:v>34213</c:v>
                </c:pt>
                <c:pt idx="26">
                  <c:v>34243</c:v>
                </c:pt>
                <c:pt idx="27">
                  <c:v>34274</c:v>
                </c:pt>
                <c:pt idx="28">
                  <c:v>34304</c:v>
                </c:pt>
                <c:pt idx="29">
                  <c:v>34335</c:v>
                </c:pt>
                <c:pt idx="30">
                  <c:v>34366</c:v>
                </c:pt>
                <c:pt idx="31">
                  <c:v>34394</c:v>
                </c:pt>
                <c:pt idx="32">
                  <c:v>34425</c:v>
                </c:pt>
                <c:pt idx="33">
                  <c:v>34455</c:v>
                </c:pt>
                <c:pt idx="34">
                  <c:v>34486</c:v>
                </c:pt>
                <c:pt idx="35">
                  <c:v>34516</c:v>
                </c:pt>
                <c:pt idx="36">
                  <c:v>34547</c:v>
                </c:pt>
                <c:pt idx="37">
                  <c:v>34578</c:v>
                </c:pt>
                <c:pt idx="38">
                  <c:v>34608</c:v>
                </c:pt>
                <c:pt idx="39">
                  <c:v>34639</c:v>
                </c:pt>
                <c:pt idx="40">
                  <c:v>34669</c:v>
                </c:pt>
                <c:pt idx="41">
                  <c:v>34700</c:v>
                </c:pt>
                <c:pt idx="42">
                  <c:v>34731</c:v>
                </c:pt>
                <c:pt idx="43">
                  <c:v>34759</c:v>
                </c:pt>
                <c:pt idx="44">
                  <c:v>34790</c:v>
                </c:pt>
                <c:pt idx="45">
                  <c:v>34820</c:v>
                </c:pt>
                <c:pt idx="46">
                  <c:v>34851</c:v>
                </c:pt>
                <c:pt idx="47">
                  <c:v>34881</c:v>
                </c:pt>
                <c:pt idx="48">
                  <c:v>34912</c:v>
                </c:pt>
                <c:pt idx="49">
                  <c:v>34943</c:v>
                </c:pt>
                <c:pt idx="50">
                  <c:v>34973</c:v>
                </c:pt>
                <c:pt idx="51">
                  <c:v>35004</c:v>
                </c:pt>
                <c:pt idx="52">
                  <c:v>35034</c:v>
                </c:pt>
                <c:pt idx="53">
                  <c:v>35065</c:v>
                </c:pt>
                <c:pt idx="54">
                  <c:v>35096</c:v>
                </c:pt>
                <c:pt idx="55">
                  <c:v>35125</c:v>
                </c:pt>
                <c:pt idx="56">
                  <c:v>35156</c:v>
                </c:pt>
                <c:pt idx="57">
                  <c:v>35186</c:v>
                </c:pt>
                <c:pt idx="58">
                  <c:v>35217</c:v>
                </c:pt>
                <c:pt idx="59">
                  <c:v>35247</c:v>
                </c:pt>
                <c:pt idx="60">
                  <c:v>35278</c:v>
                </c:pt>
                <c:pt idx="61">
                  <c:v>35309</c:v>
                </c:pt>
                <c:pt idx="62">
                  <c:v>35339</c:v>
                </c:pt>
                <c:pt idx="63">
                  <c:v>35370</c:v>
                </c:pt>
                <c:pt idx="64">
                  <c:v>35400</c:v>
                </c:pt>
                <c:pt idx="65">
                  <c:v>35431</c:v>
                </c:pt>
                <c:pt idx="66">
                  <c:v>35462</c:v>
                </c:pt>
                <c:pt idx="67">
                  <c:v>35490</c:v>
                </c:pt>
                <c:pt idx="68">
                  <c:v>35521</c:v>
                </c:pt>
                <c:pt idx="69">
                  <c:v>35551</c:v>
                </c:pt>
                <c:pt idx="70">
                  <c:v>35582</c:v>
                </c:pt>
                <c:pt idx="71">
                  <c:v>35612</c:v>
                </c:pt>
                <c:pt idx="72">
                  <c:v>35643</c:v>
                </c:pt>
                <c:pt idx="73">
                  <c:v>35674</c:v>
                </c:pt>
                <c:pt idx="74">
                  <c:v>35704</c:v>
                </c:pt>
                <c:pt idx="75">
                  <c:v>35735</c:v>
                </c:pt>
                <c:pt idx="76">
                  <c:v>35765</c:v>
                </c:pt>
                <c:pt idx="77">
                  <c:v>35796</c:v>
                </c:pt>
                <c:pt idx="78">
                  <c:v>35827</c:v>
                </c:pt>
                <c:pt idx="79">
                  <c:v>35855</c:v>
                </c:pt>
                <c:pt idx="80">
                  <c:v>35886</c:v>
                </c:pt>
                <c:pt idx="81">
                  <c:v>35916</c:v>
                </c:pt>
                <c:pt idx="82">
                  <c:v>35947</c:v>
                </c:pt>
                <c:pt idx="83">
                  <c:v>35977</c:v>
                </c:pt>
                <c:pt idx="84">
                  <c:v>36008</c:v>
                </c:pt>
                <c:pt idx="85">
                  <c:v>36039</c:v>
                </c:pt>
                <c:pt idx="86">
                  <c:v>36069</c:v>
                </c:pt>
                <c:pt idx="87">
                  <c:v>36100</c:v>
                </c:pt>
                <c:pt idx="88">
                  <c:v>36130</c:v>
                </c:pt>
                <c:pt idx="89">
                  <c:v>36161</c:v>
                </c:pt>
                <c:pt idx="90">
                  <c:v>36192</c:v>
                </c:pt>
                <c:pt idx="91">
                  <c:v>36220</c:v>
                </c:pt>
                <c:pt idx="92">
                  <c:v>36251</c:v>
                </c:pt>
                <c:pt idx="93">
                  <c:v>36281</c:v>
                </c:pt>
                <c:pt idx="94">
                  <c:v>36312</c:v>
                </c:pt>
                <c:pt idx="95">
                  <c:v>36342</c:v>
                </c:pt>
                <c:pt idx="96">
                  <c:v>36373</c:v>
                </c:pt>
                <c:pt idx="97">
                  <c:v>36404</c:v>
                </c:pt>
                <c:pt idx="98">
                  <c:v>36434</c:v>
                </c:pt>
              </c:numCache>
            </c:numRef>
          </c:cat>
          <c:val>
            <c:numRef>
              <c:f>'Backtest of lag one'!$F$5:$F$103</c:f>
              <c:numCache>
                <c:formatCode>_(* #,##0.00_);_(* \(#,##0.00\);_(* "-"??_);_(@_)</c:formatCode>
                <c:ptCount val="99"/>
                <c:pt idx="0">
                  <c:v>0.5</c:v>
                </c:pt>
                <c:pt idx="1">
                  <c:v>0.46999999999999886</c:v>
                </c:pt>
                <c:pt idx="2">
                  <c:v>0.73000000000000043</c:v>
                </c:pt>
                <c:pt idx="3">
                  <c:v>1.120000000000001</c:v>
                </c:pt>
                <c:pt idx="4">
                  <c:v>0.37999999999999901</c:v>
                </c:pt>
                <c:pt idx="5">
                  <c:v>-2.2100000000000009</c:v>
                </c:pt>
                <c:pt idx="6">
                  <c:v>-0.98000000000000043</c:v>
                </c:pt>
                <c:pt idx="7">
                  <c:v>-0.32999999999999829</c:v>
                </c:pt>
                <c:pt idx="8">
                  <c:v>0.23999999999999844</c:v>
                </c:pt>
                <c:pt idx="9">
                  <c:v>0.46000000000000085</c:v>
                </c:pt>
                <c:pt idx="10">
                  <c:v>0.83999999999999986</c:v>
                </c:pt>
                <c:pt idx="11">
                  <c:v>1.3399999999999999</c:v>
                </c:pt>
                <c:pt idx="12">
                  <c:v>0.28999999999999915</c:v>
                </c:pt>
                <c:pt idx="13">
                  <c:v>-0.53999999999999915</c:v>
                </c:pt>
                <c:pt idx="14">
                  <c:v>-0.10000000000000142</c:v>
                </c:pt>
                <c:pt idx="15">
                  <c:v>5.0000000000000711E-2</c:v>
                </c:pt>
                <c:pt idx="16">
                  <c:v>-0.78999999999999915</c:v>
                </c:pt>
                <c:pt idx="17">
                  <c:v>-0.89000000000000057</c:v>
                </c:pt>
                <c:pt idx="18">
                  <c:v>-0.84999999999999787</c:v>
                </c:pt>
                <c:pt idx="19">
                  <c:v>0.25999999999999801</c:v>
                </c:pt>
                <c:pt idx="20">
                  <c:v>0.46000000000000085</c:v>
                </c:pt>
                <c:pt idx="21">
                  <c:v>0.41000000000000014</c:v>
                </c:pt>
                <c:pt idx="22">
                  <c:v>-0.19999999999999929</c:v>
                </c:pt>
                <c:pt idx="23">
                  <c:v>-0.53000000000000114</c:v>
                </c:pt>
                <c:pt idx="24">
                  <c:v>-1.0599999999999987</c:v>
                </c:pt>
                <c:pt idx="25">
                  <c:v>-0.28000000000000114</c:v>
                </c:pt>
                <c:pt idx="26">
                  <c:v>-0.26000000000000156</c:v>
                </c:pt>
                <c:pt idx="27">
                  <c:v>0.19000000000000128</c:v>
                </c:pt>
                <c:pt idx="28">
                  <c:v>-0.53000000000000114</c:v>
                </c:pt>
                <c:pt idx="29">
                  <c:v>-1.6499999999999986</c:v>
                </c:pt>
                <c:pt idx="30">
                  <c:v>0.25999999999999979</c:v>
                </c:pt>
                <c:pt idx="31">
                  <c:v>6.0000000000000497E-2</c:v>
                </c:pt>
                <c:pt idx="32">
                  <c:v>-0.32000000000000028</c:v>
                </c:pt>
                <c:pt idx="33">
                  <c:v>0.82000000000000028</c:v>
                </c:pt>
                <c:pt idx="34">
                  <c:v>0.92999999999999972</c:v>
                </c:pt>
                <c:pt idx="35">
                  <c:v>0.82999999999999829</c:v>
                </c:pt>
                <c:pt idx="36">
                  <c:v>1.120000000000001</c:v>
                </c:pt>
                <c:pt idx="37">
                  <c:v>1.9999999999999574E-2</c:v>
                </c:pt>
                <c:pt idx="38">
                  <c:v>-0.66000000000000014</c:v>
                </c:pt>
                <c:pt idx="39">
                  <c:v>-0.27999999999999758</c:v>
                </c:pt>
                <c:pt idx="40">
                  <c:v>0.47999999999999687</c:v>
                </c:pt>
                <c:pt idx="41">
                  <c:v>-0.17999999999999972</c:v>
                </c:pt>
                <c:pt idx="42">
                  <c:v>0.33999999999999986</c:v>
                </c:pt>
                <c:pt idx="43">
                  <c:v>0.57000000000000028</c:v>
                </c:pt>
                <c:pt idx="44">
                  <c:v>0.15000000000000213</c:v>
                </c:pt>
                <c:pt idx="45">
                  <c:v>0.61999999999999744</c:v>
                </c:pt>
                <c:pt idx="46">
                  <c:v>0.16000000000000014</c:v>
                </c:pt>
                <c:pt idx="47">
                  <c:v>-1.0399999999999991</c:v>
                </c:pt>
                <c:pt idx="48">
                  <c:v>-1.0700000000000003</c:v>
                </c:pt>
                <c:pt idx="49">
                  <c:v>-0.16999999999999815</c:v>
                </c:pt>
                <c:pt idx="50">
                  <c:v>0.19999999999999929</c:v>
                </c:pt>
                <c:pt idx="51">
                  <c:v>-0.30999999999999872</c:v>
                </c:pt>
                <c:pt idx="52">
                  <c:v>0.44999999999999929</c:v>
                </c:pt>
                <c:pt idx="53">
                  <c:v>1.3200000000000003</c:v>
                </c:pt>
                <c:pt idx="54">
                  <c:v>0.23999999999999844</c:v>
                </c:pt>
                <c:pt idx="55">
                  <c:v>-0.39000000000000057</c:v>
                </c:pt>
                <c:pt idx="56">
                  <c:v>0.58999999999999986</c:v>
                </c:pt>
                <c:pt idx="57">
                  <c:v>0.56000000000000227</c:v>
                </c:pt>
                <c:pt idx="58">
                  <c:v>-0.22000000000000242</c:v>
                </c:pt>
                <c:pt idx="59">
                  <c:v>-8.9999999999999858E-2</c:v>
                </c:pt>
                <c:pt idx="60">
                  <c:v>0.49000000000000199</c:v>
                </c:pt>
                <c:pt idx="61">
                  <c:v>0.68999999999999773</c:v>
                </c:pt>
                <c:pt idx="62">
                  <c:v>1.1600000000000001</c:v>
                </c:pt>
                <c:pt idx="63">
                  <c:v>1.4700000000000024</c:v>
                </c:pt>
                <c:pt idx="64">
                  <c:v>9.9999999999997868E-2</c:v>
                </c:pt>
                <c:pt idx="65">
                  <c:v>0.58000000000000185</c:v>
                </c:pt>
                <c:pt idx="66">
                  <c:v>7.0000000000000284E-2</c:v>
                </c:pt>
                <c:pt idx="67">
                  <c:v>-1.9200000000000017</c:v>
                </c:pt>
                <c:pt idx="68">
                  <c:v>-1.509999999999998</c:v>
                </c:pt>
                <c:pt idx="69">
                  <c:v>-1.1895088990388203</c:v>
                </c:pt>
                <c:pt idx="70">
                  <c:v>0.55268148650552718</c:v>
                </c:pt>
                <c:pt idx="71">
                  <c:v>-0.69410590359903779</c:v>
                </c:pt>
                <c:pt idx="72">
                  <c:v>-0.56416986297527671</c:v>
                </c:pt>
                <c:pt idx="73">
                  <c:v>0.38510317910760605</c:v>
                </c:pt>
                <c:pt idx="74">
                  <c:v>0.30000000000000071</c:v>
                </c:pt>
                <c:pt idx="75">
                  <c:v>0.69999999999999929</c:v>
                </c:pt>
                <c:pt idx="76">
                  <c:v>0.28000000000000114</c:v>
                </c:pt>
                <c:pt idx="77">
                  <c:v>-2.1500000000000021</c:v>
                </c:pt>
                <c:pt idx="78">
                  <c:v>-2.8099999999999987</c:v>
                </c:pt>
                <c:pt idx="79">
                  <c:v>-1.6400000000000006</c:v>
                </c:pt>
                <c:pt idx="80">
                  <c:v>-1.1199999999999992</c:v>
                </c:pt>
                <c:pt idx="81">
                  <c:v>0.49000000000000021</c:v>
                </c:pt>
                <c:pt idx="82">
                  <c:v>0.32000000000000028</c:v>
                </c:pt>
                <c:pt idx="83">
                  <c:v>-0.47000000000000064</c:v>
                </c:pt>
                <c:pt idx="84">
                  <c:v>2.9999999999999361E-2</c:v>
                </c:pt>
                <c:pt idx="85">
                  <c:v>-0.35999999999999943</c:v>
                </c:pt>
                <c:pt idx="86">
                  <c:v>1.0999999999999996</c:v>
                </c:pt>
                <c:pt idx="87">
                  <c:v>-0.10999999999999943</c:v>
                </c:pt>
                <c:pt idx="88">
                  <c:v>-0.87000000000000099</c:v>
                </c:pt>
                <c:pt idx="89">
                  <c:v>-1.5199999999999996</c:v>
                </c:pt>
                <c:pt idx="90">
                  <c:v>0.13000000000000078</c:v>
                </c:pt>
                <c:pt idx="91">
                  <c:v>-0.25</c:v>
                </c:pt>
                <c:pt idx="92">
                  <c:v>0.55999999999999872</c:v>
                </c:pt>
                <c:pt idx="93">
                  <c:v>3.7300832470326792</c:v>
                </c:pt>
                <c:pt idx="94">
                  <c:v>0.81667191144202</c:v>
                </c:pt>
                <c:pt idx="95">
                  <c:v>0.33258660369641646</c:v>
                </c:pt>
                <c:pt idx="96">
                  <c:v>1.8393515070233235</c:v>
                </c:pt>
                <c:pt idx="97">
                  <c:v>1.7041395834635011</c:v>
                </c:pt>
                <c:pt idx="98">
                  <c:v>2.3242580909681259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4-47D8-AACB-764B81BFAD83}"/>
            </c:ext>
          </c:extLst>
        </c:ser>
        <c:ser>
          <c:idx val="1"/>
          <c:order val="1"/>
          <c:tx>
            <c:v>JCC with hedge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'Backtest of lag one'!$L$5:$L$103</c:f>
              <c:numCache>
                <c:formatCode>_(* #,##0.00_);_(* \(#,##0.00\);_(* "-"??_);_(@_)</c:formatCode>
                <c:ptCount val="99"/>
                <c:pt idx="0">
                  <c:v>-0.334897</c:v>
                </c:pt>
                <c:pt idx="1">
                  <c:v>0.25795627999999993</c:v>
                </c:pt>
                <c:pt idx="2">
                  <c:v>0.22235579999999944</c:v>
                </c:pt>
                <c:pt idx="3">
                  <c:v>6.2004600000022947E-3</c:v>
                </c:pt>
                <c:pt idx="4">
                  <c:v>1.1057903799999989</c:v>
                </c:pt>
                <c:pt idx="5">
                  <c:v>-0.32514458000000057</c:v>
                </c:pt>
                <c:pt idx="6">
                  <c:v>-0.89013960000000014</c:v>
                </c:pt>
                <c:pt idx="7">
                  <c:v>-0.28299093999999825</c:v>
                </c:pt>
                <c:pt idx="8">
                  <c:v>0.52218847999999829</c:v>
                </c:pt>
                <c:pt idx="9">
                  <c:v>-0.44235935999999976</c:v>
                </c:pt>
                <c:pt idx="10">
                  <c:v>0.18871328000000009</c:v>
                </c:pt>
                <c:pt idx="11">
                  <c:v>0.5329999599999985</c:v>
                </c:pt>
                <c:pt idx="12">
                  <c:v>0.86403360000000018</c:v>
                </c:pt>
                <c:pt idx="13">
                  <c:v>-0.18552083999999858</c:v>
                </c:pt>
                <c:pt idx="14">
                  <c:v>-0.4232962600000032</c:v>
                </c:pt>
                <c:pt idx="15">
                  <c:v>4.0879840000002908E-2</c:v>
                </c:pt>
                <c:pt idx="16">
                  <c:v>-4.885287999999921E-2</c:v>
                </c:pt>
                <c:pt idx="17">
                  <c:v>-0.24702872000000053</c:v>
                </c:pt>
                <c:pt idx="18">
                  <c:v>-0.36495501999999902</c:v>
                </c:pt>
                <c:pt idx="19">
                  <c:v>-0.38149596000000308</c:v>
                </c:pt>
                <c:pt idx="20">
                  <c:v>0.23501370000000107</c:v>
                </c:pt>
                <c:pt idx="21">
                  <c:v>0.4240826000000007</c:v>
                </c:pt>
                <c:pt idx="22">
                  <c:v>-8.4455619999999357E-2</c:v>
                </c:pt>
                <c:pt idx="23">
                  <c:v>0.11565367999999976</c:v>
                </c:pt>
                <c:pt idx="24">
                  <c:v>-0.50112196000000042</c:v>
                </c:pt>
                <c:pt idx="25">
                  <c:v>-0.28637070000000059</c:v>
                </c:pt>
                <c:pt idx="26">
                  <c:v>0.20023277999999789</c:v>
                </c:pt>
                <c:pt idx="27">
                  <c:v>-0.15623077999999707</c:v>
                </c:pt>
                <c:pt idx="28">
                  <c:v>0.38731373999999796</c:v>
                </c:pt>
                <c:pt idx="29">
                  <c:v>-0.4872466599999985</c:v>
                </c:pt>
                <c:pt idx="30">
                  <c:v>-0.21491892000000001</c:v>
                </c:pt>
                <c:pt idx="31">
                  <c:v>0.40180482000000078</c:v>
                </c:pt>
                <c:pt idx="32">
                  <c:v>-0.31684818000000048</c:v>
                </c:pt>
                <c:pt idx="33">
                  <c:v>-0.1537111999999996</c:v>
                </c:pt>
                <c:pt idx="34">
                  <c:v>0.15813939999999993</c:v>
                </c:pt>
                <c:pt idx="35">
                  <c:v>0.33663957999999738</c:v>
                </c:pt>
                <c:pt idx="36">
                  <c:v>0.44812586000000165</c:v>
                </c:pt>
                <c:pt idx="37">
                  <c:v>0.7881052399999986</c:v>
                </c:pt>
                <c:pt idx="38">
                  <c:v>-8.0601599999999607E-2</c:v>
                </c:pt>
                <c:pt idx="39">
                  <c:v>-0.62301189999999629</c:v>
                </c:pt>
                <c:pt idx="40">
                  <c:v>-0.10275140000000293</c:v>
                </c:pt>
                <c:pt idx="41">
                  <c:v>0.77667795999999822</c:v>
                </c:pt>
                <c:pt idx="42">
                  <c:v>-8.9183999999998098E-2</c:v>
                </c:pt>
                <c:pt idx="43">
                  <c:v>0.13840183999999839</c:v>
                </c:pt>
                <c:pt idx="44">
                  <c:v>0.21806590000000312</c:v>
                </c:pt>
                <c:pt idx="45">
                  <c:v>-0.46824968000000355</c:v>
                </c:pt>
                <c:pt idx="46">
                  <c:v>0.22840120000000036</c:v>
                </c:pt>
                <c:pt idx="47">
                  <c:v>-0.12020503999999865</c:v>
                </c:pt>
                <c:pt idx="48">
                  <c:v>-0.18809393999999957</c:v>
                </c:pt>
                <c:pt idx="49">
                  <c:v>-0.29392687999999761</c:v>
                </c:pt>
                <c:pt idx="50">
                  <c:v>-0.10465358000000063</c:v>
                </c:pt>
                <c:pt idx="51">
                  <c:v>2.3824679999999931E-2</c:v>
                </c:pt>
                <c:pt idx="52">
                  <c:v>-3.2966119999999599E-2</c:v>
                </c:pt>
                <c:pt idx="53">
                  <c:v>0.43185735999999986</c:v>
                </c:pt>
                <c:pt idx="54">
                  <c:v>0.36151271999999873</c:v>
                </c:pt>
                <c:pt idx="55">
                  <c:v>-0.2668107800000018</c:v>
                </c:pt>
                <c:pt idx="56">
                  <c:v>-0.69929555999999948</c:v>
                </c:pt>
                <c:pt idx="57">
                  <c:v>-0.28991843999999667</c:v>
                </c:pt>
                <c:pt idx="58">
                  <c:v>0.9617313199999975</c:v>
                </c:pt>
                <c:pt idx="59">
                  <c:v>0.41737595999999932</c:v>
                </c:pt>
                <c:pt idx="60">
                  <c:v>-0.32464487999999825</c:v>
                </c:pt>
                <c:pt idx="61">
                  <c:v>0.10496855999999843</c:v>
                </c:pt>
                <c:pt idx="62">
                  <c:v>-0.46184610000000093</c:v>
                </c:pt>
                <c:pt idx="63">
                  <c:v>0.63148176000000311</c:v>
                </c:pt>
                <c:pt idx="64">
                  <c:v>0.8941245199999982</c:v>
                </c:pt>
                <c:pt idx="65">
                  <c:v>-7.1890259999998873E-2</c:v>
                </c:pt>
                <c:pt idx="66">
                  <c:v>0.40543411999999995</c:v>
                </c:pt>
                <c:pt idx="67">
                  <c:v>-0.11782956000000167</c:v>
                </c:pt>
                <c:pt idx="68">
                  <c:v>-0.62521035999999697</c:v>
                </c:pt>
                <c:pt idx="69">
                  <c:v>1.1468640961177723E-2</c:v>
                </c:pt>
                <c:pt idx="70">
                  <c:v>-0.39849755349447169</c:v>
                </c:pt>
                <c:pt idx="71">
                  <c:v>0.22193369640096194</c:v>
                </c:pt>
                <c:pt idx="72">
                  <c:v>-1.043447682975277</c:v>
                </c:pt>
                <c:pt idx="73">
                  <c:v>0.22744511910760659</c:v>
                </c:pt>
                <c:pt idx="74">
                  <c:v>0.4449166600000013</c:v>
                </c:pt>
                <c:pt idx="75">
                  <c:v>-0.33091338000000192</c:v>
                </c:pt>
                <c:pt idx="76">
                  <c:v>0.79153368000000257</c:v>
                </c:pt>
                <c:pt idx="77">
                  <c:v>-0.86801398000000241</c:v>
                </c:pt>
                <c:pt idx="78">
                  <c:v>-1.4968981399999988</c:v>
                </c:pt>
                <c:pt idx="79">
                  <c:v>-0.89972466000000095</c:v>
                </c:pt>
                <c:pt idx="80">
                  <c:v>-0.50653511999999945</c:v>
                </c:pt>
                <c:pt idx="81">
                  <c:v>0.26481252000000088</c:v>
                </c:pt>
                <c:pt idx="82">
                  <c:v>-0.19582552000000064</c:v>
                </c:pt>
                <c:pt idx="83">
                  <c:v>0.57694072000000007</c:v>
                </c:pt>
                <c:pt idx="84">
                  <c:v>0.32915465999999899</c:v>
                </c:pt>
                <c:pt idx="85">
                  <c:v>-0.1234123199999993</c:v>
                </c:pt>
                <c:pt idx="86">
                  <c:v>0.14768093999999987</c:v>
                </c:pt>
                <c:pt idx="87">
                  <c:v>0.36082826000000034</c:v>
                </c:pt>
                <c:pt idx="88">
                  <c:v>9.6938139999999229E-2</c:v>
                </c:pt>
                <c:pt idx="89">
                  <c:v>-0.66002256000000026</c:v>
                </c:pt>
                <c:pt idx="90">
                  <c:v>-0.56018151999999877</c:v>
                </c:pt>
                <c:pt idx="91">
                  <c:v>0.28265757999999985</c:v>
                </c:pt>
                <c:pt idx="92">
                  <c:v>-1.0765993000000014</c:v>
                </c:pt>
                <c:pt idx="93">
                  <c:v>1.9201338470326794</c:v>
                </c:pt>
                <c:pt idx="94">
                  <c:v>0.65606321144202029</c:v>
                </c:pt>
                <c:pt idx="95">
                  <c:v>0.11698870369641504</c:v>
                </c:pt>
                <c:pt idx="96">
                  <c:v>-0.12785359297667553</c:v>
                </c:pt>
                <c:pt idx="97">
                  <c:v>0.66323426346350178</c:v>
                </c:pt>
                <c:pt idx="98">
                  <c:v>0.60141963096812434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4-47D8-AACB-764B81BFA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78128"/>
        <c:axId val="1"/>
      </c:lineChart>
      <c:dateAx>
        <c:axId val="164378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"/>
        <c:auto val="1"/>
        <c:lblOffset val="100"/>
        <c:baseTimeUnit val="months"/>
        <c:majorUnit val="12"/>
        <c:majorTimeUnit val="months"/>
        <c:minorUnit val="6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$/bbl</a:t>
                </a:r>
              </a:p>
            </c:rich>
          </c:tx>
          <c:layout>
            <c:manualLayout>
              <c:xMode val="edge"/>
              <c:yMode val="edge"/>
              <c:x val="2.1590930056001198E-2"/>
              <c:y val="0.4756309351645684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3781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63717796467818"/>
          <c:y val="0.46722756175176688"/>
          <c:w val="0.15000014565221886"/>
          <c:h val="7.22690113500934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&amp;L&amp;D &amp;T</c:oddFooter>
    </c:headerFooter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594360</xdr:colOff>
      <xdr:row>4</xdr:row>
      <xdr:rowOff>7620</xdr:rowOff>
    </xdr:from>
    <xdr:to>
      <xdr:col>25</xdr:col>
      <xdr:colOff>601980</xdr:colOff>
      <xdr:row>28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601980</xdr:colOff>
      <xdr:row>30</xdr:row>
      <xdr:rowOff>144780</xdr:rowOff>
    </xdr:from>
    <xdr:to>
      <xdr:col>26</xdr:col>
      <xdr:colOff>7620</xdr:colOff>
      <xdr:row>55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26</xdr:col>
      <xdr:colOff>30480</xdr:colOff>
      <xdr:row>80</xdr:row>
      <xdr:rowOff>30480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4</xdr:row>
      <xdr:rowOff>0</xdr:rowOff>
    </xdr:from>
    <xdr:to>
      <xdr:col>23</xdr:col>
      <xdr:colOff>601980</xdr:colOff>
      <xdr:row>31</xdr:row>
      <xdr:rowOff>7620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154"/>
  <sheetViews>
    <sheetView topLeftCell="O45" workbookViewId="0">
      <selection activeCell="K21" sqref="K21"/>
    </sheetView>
  </sheetViews>
  <sheetFormatPr defaultRowHeight="13.2" x14ac:dyDescent="0.25"/>
  <cols>
    <col min="6" max="6" width="10.88671875" customWidth="1"/>
    <col min="7" max="7" width="11.109375" customWidth="1"/>
    <col min="9" max="9" width="11.5546875" customWidth="1"/>
    <col min="12" max="12" width="10" customWidth="1"/>
  </cols>
  <sheetData>
    <row r="2" spans="1:32" x14ac:dyDescent="0.25">
      <c r="K2" t="s">
        <v>14</v>
      </c>
      <c r="L2" t="s">
        <v>16</v>
      </c>
    </row>
    <row r="3" spans="1:32" ht="13.8" thickBot="1" x14ac:dyDescent="0.3">
      <c r="K3">
        <v>0.67059999999999997</v>
      </c>
      <c r="L3">
        <f>STDEV(L54:L152)</f>
        <v>0.52013211149069805</v>
      </c>
    </row>
    <row r="4" spans="1:32" ht="52.8" x14ac:dyDescent="0.25">
      <c r="A4" s="1" t="s">
        <v>0</v>
      </c>
      <c r="B4" s="2" t="s">
        <v>1</v>
      </c>
      <c r="C4" s="3" t="s">
        <v>2</v>
      </c>
      <c r="D4" s="2" t="s">
        <v>3</v>
      </c>
      <c r="E4" s="2"/>
      <c r="F4" s="2" t="s">
        <v>5</v>
      </c>
      <c r="G4" s="2" t="s">
        <v>6</v>
      </c>
      <c r="I4" s="2" t="s">
        <v>7</v>
      </c>
      <c r="K4" s="2" t="s">
        <v>13</v>
      </c>
      <c r="L4" s="2" t="s">
        <v>15</v>
      </c>
      <c r="M4" s="2" t="s">
        <v>18</v>
      </c>
      <c r="N4" s="2" t="s">
        <v>17</v>
      </c>
    </row>
    <row r="5" spans="1:32" x14ac:dyDescent="0.25">
      <c r="A5" s="4">
        <v>31959</v>
      </c>
      <c r="B5" s="5">
        <v>19.838000000000001</v>
      </c>
      <c r="C5" s="6">
        <v>18.22</v>
      </c>
      <c r="D5" s="5">
        <v>20.009699999999999</v>
      </c>
      <c r="E5" s="7"/>
      <c r="AD5" t="s">
        <v>8</v>
      </c>
    </row>
    <row r="6" spans="1:32" x14ac:dyDescent="0.25">
      <c r="A6" s="4">
        <v>31990</v>
      </c>
      <c r="B6" s="5">
        <v>18.971399999999999</v>
      </c>
      <c r="C6" s="6">
        <v>18.2</v>
      </c>
      <c r="D6" s="5">
        <v>18.959499999999998</v>
      </c>
      <c r="E6" s="7"/>
      <c r="F6" s="31">
        <f>C6-C5</f>
        <v>-1.9999999999999574E-2</v>
      </c>
      <c r="G6" s="32">
        <f>B6-B5</f>
        <v>-0.86660000000000181</v>
      </c>
    </row>
    <row r="7" spans="1:32" x14ac:dyDescent="0.25">
      <c r="A7" s="8">
        <v>32021</v>
      </c>
      <c r="B7" s="9">
        <v>18.364799999999999</v>
      </c>
      <c r="C7" s="10">
        <v>18.38</v>
      </c>
      <c r="D7" s="9">
        <v>18.322700000000001</v>
      </c>
      <c r="E7" s="30"/>
      <c r="F7" s="31">
        <f t="shared" ref="F7:F70" si="0">C7-C6</f>
        <v>0.17999999999999972</v>
      </c>
      <c r="G7" s="32">
        <f t="shared" ref="G7:G70" si="1">B7-B6</f>
        <v>-0.60660000000000025</v>
      </c>
      <c r="I7" s="32">
        <f>G6</f>
        <v>-0.86660000000000181</v>
      </c>
      <c r="AD7" t="s">
        <v>9</v>
      </c>
      <c r="AE7" t="s">
        <v>10</v>
      </c>
      <c r="AF7" t="s">
        <v>11</v>
      </c>
    </row>
    <row r="8" spans="1:32" x14ac:dyDescent="0.25">
      <c r="A8" s="4">
        <v>32051</v>
      </c>
      <c r="B8" s="5">
        <v>18.8489</v>
      </c>
      <c r="C8" s="6">
        <v>18.38</v>
      </c>
      <c r="D8" s="5">
        <v>18.7682</v>
      </c>
      <c r="E8" s="7"/>
      <c r="F8" s="31">
        <f t="shared" si="0"/>
        <v>0</v>
      </c>
      <c r="G8" s="32">
        <f t="shared" si="1"/>
        <v>0.48410000000000153</v>
      </c>
      <c r="I8" s="32">
        <f t="shared" ref="I8:I71" si="2">G7</f>
        <v>-0.60660000000000025</v>
      </c>
      <c r="AD8">
        <f>STDEV(F54:F152)</f>
        <v>0.96458324510596627</v>
      </c>
      <c r="AE8">
        <f>STDEV(I54:I152)</f>
        <v>1.2120014387152966</v>
      </c>
      <c r="AF8">
        <f>CORREL(F54:F152,I54:I152)</f>
        <v>0.84215873583061229</v>
      </c>
    </row>
    <row r="9" spans="1:32" x14ac:dyDescent="0.25">
      <c r="A9" s="4">
        <v>32082</v>
      </c>
      <c r="B9" s="5">
        <v>17.872599999999998</v>
      </c>
      <c r="C9" s="6">
        <v>18.399999999999999</v>
      </c>
      <c r="D9" s="5">
        <v>17.7821</v>
      </c>
      <c r="E9" s="7"/>
      <c r="F9" s="31">
        <f t="shared" si="0"/>
        <v>1.9999999999999574E-2</v>
      </c>
      <c r="G9" s="32">
        <f t="shared" si="1"/>
        <v>-0.97630000000000194</v>
      </c>
      <c r="I9" s="32">
        <f t="shared" si="2"/>
        <v>0.48410000000000153</v>
      </c>
    </row>
    <row r="10" spans="1:32" x14ac:dyDescent="0.25">
      <c r="A10" s="4">
        <v>32112</v>
      </c>
      <c r="B10" s="5">
        <v>17.4815</v>
      </c>
      <c r="C10" s="6">
        <v>18.41</v>
      </c>
      <c r="D10" s="5">
        <v>17.108699999999999</v>
      </c>
      <c r="E10" s="7"/>
      <c r="F10" s="31">
        <f t="shared" si="0"/>
        <v>1.0000000000001563E-2</v>
      </c>
      <c r="G10" s="32">
        <f t="shared" si="1"/>
        <v>-0.391099999999998</v>
      </c>
      <c r="I10" s="32">
        <f t="shared" si="2"/>
        <v>-0.97630000000000194</v>
      </c>
    </row>
    <row r="11" spans="1:32" x14ac:dyDescent="0.25">
      <c r="A11" s="4">
        <v>32143</v>
      </c>
      <c r="B11" s="5">
        <v>16.947500000000002</v>
      </c>
      <c r="C11" s="6">
        <v>18.2</v>
      </c>
      <c r="D11" s="5">
        <v>16.843800000000002</v>
      </c>
      <c r="E11" s="7"/>
      <c r="F11" s="31">
        <f t="shared" si="0"/>
        <v>-0.21000000000000085</v>
      </c>
      <c r="G11" s="32">
        <f t="shared" si="1"/>
        <v>-0.53399999999999892</v>
      </c>
      <c r="I11" s="32">
        <f t="shared" si="2"/>
        <v>-0.391099999999998</v>
      </c>
      <c r="AD11" t="s">
        <v>12</v>
      </c>
      <c r="AE11">
        <f>AF8*AD8/AE8</f>
        <v>0.67024029869377899</v>
      </c>
    </row>
    <row r="12" spans="1:32" x14ac:dyDescent="0.25">
      <c r="A12" s="4">
        <v>32174</v>
      </c>
      <c r="B12" s="5">
        <v>15.831</v>
      </c>
      <c r="C12" s="6">
        <v>17.8</v>
      </c>
      <c r="D12" s="5">
        <v>15.669</v>
      </c>
      <c r="E12" s="7"/>
      <c r="F12" s="31">
        <f t="shared" si="0"/>
        <v>-0.39999999999999858</v>
      </c>
      <c r="G12" s="32">
        <f t="shared" si="1"/>
        <v>-1.116500000000002</v>
      </c>
      <c r="I12" s="32">
        <f t="shared" si="2"/>
        <v>-0.53399999999999892</v>
      </c>
    </row>
    <row r="13" spans="1:32" x14ac:dyDescent="0.25">
      <c r="A13" s="4">
        <v>32203</v>
      </c>
      <c r="B13" s="5">
        <v>14.7826</v>
      </c>
      <c r="C13" s="6">
        <v>17.54</v>
      </c>
      <c r="D13" s="5">
        <v>14.751099999999999</v>
      </c>
      <c r="E13" s="7"/>
      <c r="F13" s="31">
        <f t="shared" si="0"/>
        <v>-0.26000000000000156</v>
      </c>
      <c r="G13" s="32">
        <f t="shared" si="1"/>
        <v>-1.0483999999999991</v>
      </c>
      <c r="I13" s="32">
        <f t="shared" si="2"/>
        <v>-1.116500000000002</v>
      </c>
      <c r="AD13" t="s">
        <v>19</v>
      </c>
    </row>
    <row r="14" spans="1:32" ht="13.8" thickBot="1" x14ac:dyDescent="0.3">
      <c r="A14" s="4">
        <v>32234</v>
      </c>
      <c r="B14" s="5">
        <v>16.571400000000001</v>
      </c>
      <c r="C14" s="6">
        <v>16.82</v>
      </c>
      <c r="D14" s="5">
        <v>16.530999999999999</v>
      </c>
      <c r="E14" s="7"/>
      <c r="F14" s="31">
        <f t="shared" si="0"/>
        <v>-0.71999999999999886</v>
      </c>
      <c r="G14" s="32">
        <f t="shared" si="1"/>
        <v>1.7888000000000002</v>
      </c>
      <c r="I14" s="32">
        <f t="shared" si="2"/>
        <v>-1.0483999999999991</v>
      </c>
    </row>
    <row r="15" spans="1:32" x14ac:dyDescent="0.25">
      <c r="A15" s="4">
        <v>32264</v>
      </c>
      <c r="B15" s="5">
        <v>16.4114</v>
      </c>
      <c r="C15" s="6">
        <v>16.72</v>
      </c>
      <c r="D15" s="5">
        <v>16.319299999999998</v>
      </c>
      <c r="E15" s="7"/>
      <c r="F15" s="31">
        <f t="shared" si="0"/>
        <v>-0.10000000000000142</v>
      </c>
      <c r="G15" s="32">
        <f t="shared" si="1"/>
        <v>-0.16000000000000014</v>
      </c>
      <c r="I15" s="32">
        <f t="shared" si="2"/>
        <v>1.7888000000000002</v>
      </c>
      <c r="AD15" s="36" t="s">
        <v>20</v>
      </c>
      <c r="AE15" s="36"/>
    </row>
    <row r="16" spans="1:32" x14ac:dyDescent="0.25">
      <c r="A16" s="4">
        <v>32295</v>
      </c>
      <c r="B16" s="5">
        <v>15.563599999999999</v>
      </c>
      <c r="C16" s="6">
        <v>16.329999999999998</v>
      </c>
      <c r="D16" s="5">
        <v>15.5284</v>
      </c>
      <c r="E16" s="7"/>
      <c r="F16" s="31">
        <f t="shared" si="0"/>
        <v>-0.39000000000000057</v>
      </c>
      <c r="G16" s="32">
        <f t="shared" si="1"/>
        <v>-0.84780000000000122</v>
      </c>
      <c r="I16" s="32">
        <f t="shared" si="2"/>
        <v>-0.16000000000000014</v>
      </c>
      <c r="AD16" s="33" t="s">
        <v>21</v>
      </c>
      <c r="AE16" s="33">
        <v>0.84206894113632202</v>
      </c>
    </row>
    <row r="17" spans="1:38" x14ac:dyDescent="0.25">
      <c r="A17" s="4">
        <v>32325</v>
      </c>
      <c r="B17" s="5">
        <v>14.892899999999999</v>
      </c>
      <c r="C17" s="6">
        <v>15.95</v>
      </c>
      <c r="D17" s="5">
        <v>14.901199999999999</v>
      </c>
      <c r="E17" s="7"/>
      <c r="F17" s="31">
        <f t="shared" si="0"/>
        <v>-0.37999999999999901</v>
      </c>
      <c r="G17" s="32">
        <f t="shared" si="1"/>
        <v>-0.67070000000000007</v>
      </c>
      <c r="I17" s="32">
        <f t="shared" si="2"/>
        <v>-0.84780000000000122</v>
      </c>
      <c r="AD17" s="33" t="s">
        <v>22</v>
      </c>
      <c r="AE17" s="33">
        <v>0.70908010162644652</v>
      </c>
    </row>
    <row r="18" spans="1:38" x14ac:dyDescent="0.25">
      <c r="A18" s="4">
        <v>32356</v>
      </c>
      <c r="B18" s="5">
        <v>14.927199999999999</v>
      </c>
      <c r="C18" s="6">
        <v>15.17</v>
      </c>
      <c r="D18" s="5">
        <v>14.8848</v>
      </c>
      <c r="E18" s="7"/>
      <c r="F18" s="31">
        <f t="shared" si="0"/>
        <v>-0.77999999999999936</v>
      </c>
      <c r="G18" s="32">
        <f t="shared" si="1"/>
        <v>3.4299999999999997E-2</v>
      </c>
      <c r="I18" s="32">
        <f t="shared" si="2"/>
        <v>-0.67070000000000007</v>
      </c>
      <c r="AD18" s="33" t="s">
        <v>23</v>
      </c>
      <c r="AE18" s="33">
        <v>0.69887601999379345</v>
      </c>
    </row>
    <row r="19" spans="1:38" x14ac:dyDescent="0.25">
      <c r="A19" s="4">
        <v>32387</v>
      </c>
      <c r="B19" s="5">
        <v>13.2989</v>
      </c>
      <c r="C19" s="6">
        <v>14.76</v>
      </c>
      <c r="D19" s="5">
        <v>13.157999999999999</v>
      </c>
      <c r="E19" s="7"/>
      <c r="F19" s="31">
        <f t="shared" si="0"/>
        <v>-0.41000000000000014</v>
      </c>
      <c r="G19" s="32">
        <f t="shared" si="1"/>
        <v>-1.6282999999999994</v>
      </c>
      <c r="I19" s="32">
        <f t="shared" si="2"/>
        <v>3.4299999999999997E-2</v>
      </c>
      <c r="AD19" s="33" t="s">
        <v>24</v>
      </c>
      <c r="AE19" s="33">
        <v>0.52026717681282952</v>
      </c>
    </row>
    <row r="20" spans="1:38" ht="13.8" thickBot="1" x14ac:dyDescent="0.3">
      <c r="A20" s="4">
        <v>32417</v>
      </c>
      <c r="B20" s="5">
        <v>12.430999999999999</v>
      </c>
      <c r="C20" s="6">
        <v>14.06</v>
      </c>
      <c r="D20" s="5">
        <v>12.4214</v>
      </c>
      <c r="E20" s="7"/>
      <c r="F20" s="31">
        <f t="shared" si="0"/>
        <v>-0.69999999999999929</v>
      </c>
      <c r="G20" s="32">
        <f t="shared" si="1"/>
        <v>-0.86790000000000056</v>
      </c>
      <c r="I20" s="32">
        <f t="shared" si="2"/>
        <v>-1.6282999999999994</v>
      </c>
      <c r="AD20" s="34" t="s">
        <v>25</v>
      </c>
      <c r="AE20" s="34">
        <v>99</v>
      </c>
    </row>
    <row r="21" spans="1:38" x14ac:dyDescent="0.25">
      <c r="A21" s="4">
        <v>32448</v>
      </c>
      <c r="B21" s="5">
        <v>12.9307</v>
      </c>
      <c r="C21" s="6">
        <v>12.59</v>
      </c>
      <c r="D21" s="5">
        <v>12.9466</v>
      </c>
      <c r="E21" s="7"/>
      <c r="F21" s="31">
        <f t="shared" si="0"/>
        <v>-1.4700000000000006</v>
      </c>
      <c r="G21" s="32">
        <f t="shared" si="1"/>
        <v>0.4997000000000007</v>
      </c>
      <c r="I21" s="32">
        <f t="shared" si="2"/>
        <v>-0.86790000000000056</v>
      </c>
    </row>
    <row r="22" spans="1:38" ht="13.8" thickBot="1" x14ac:dyDescent="0.3">
      <c r="A22" s="4">
        <v>32478</v>
      </c>
      <c r="B22" s="5">
        <v>15.1762</v>
      </c>
      <c r="C22" s="6">
        <v>12.08</v>
      </c>
      <c r="D22" s="5">
        <v>15.3262</v>
      </c>
      <c r="E22" s="7"/>
      <c r="F22" s="31">
        <f t="shared" si="0"/>
        <v>-0.50999999999999979</v>
      </c>
      <c r="G22" s="32">
        <f t="shared" si="1"/>
        <v>2.2454999999999998</v>
      </c>
      <c r="I22" s="32">
        <f t="shared" si="2"/>
        <v>0.4997000000000007</v>
      </c>
      <c r="AD22" t="s">
        <v>26</v>
      </c>
    </row>
    <row r="23" spans="1:38" x14ac:dyDescent="0.25">
      <c r="A23" s="4">
        <v>32509</v>
      </c>
      <c r="B23" s="5">
        <v>16.922599999999999</v>
      </c>
      <c r="C23" s="6">
        <v>13.28</v>
      </c>
      <c r="D23" s="5">
        <v>17.111899999999999</v>
      </c>
      <c r="E23" s="7"/>
      <c r="F23" s="31">
        <f t="shared" si="0"/>
        <v>1.1999999999999993</v>
      </c>
      <c r="G23" s="32">
        <f t="shared" si="1"/>
        <v>1.7463999999999995</v>
      </c>
      <c r="I23" s="32">
        <f t="shared" si="2"/>
        <v>2.2454999999999998</v>
      </c>
      <c r="AD23" s="35"/>
      <c r="AE23" s="35" t="s">
        <v>31</v>
      </c>
      <c r="AF23" s="35" t="s">
        <v>32</v>
      </c>
      <c r="AG23" s="35" t="s">
        <v>33</v>
      </c>
      <c r="AH23" s="35" t="s">
        <v>34</v>
      </c>
      <c r="AI23" s="35" t="s">
        <v>35</v>
      </c>
    </row>
    <row r="24" spans="1:38" x14ac:dyDescent="0.25">
      <c r="A24" s="4">
        <v>32540</v>
      </c>
      <c r="B24" s="5">
        <v>16.677499999999998</v>
      </c>
      <c r="C24" s="6">
        <v>15.02</v>
      </c>
      <c r="D24" s="5">
        <v>16.918800000000001</v>
      </c>
      <c r="E24" s="7"/>
      <c r="F24" s="31">
        <f t="shared" si="0"/>
        <v>1.7400000000000002</v>
      </c>
      <c r="G24" s="32">
        <f t="shared" si="1"/>
        <v>-0.24510000000000076</v>
      </c>
      <c r="I24" s="32">
        <f t="shared" si="2"/>
        <v>1.7463999999999995</v>
      </c>
      <c r="AD24" s="33" t="s">
        <v>27</v>
      </c>
      <c r="AE24" s="33">
        <v>1</v>
      </c>
      <c r="AF24" s="33">
        <v>64.654804344095766</v>
      </c>
      <c r="AG24" s="33">
        <v>64.654804344095766</v>
      </c>
      <c r="AH24" s="33">
        <v>238.86248533664715</v>
      </c>
      <c r="AI24" s="33">
        <v>6.5959022971808748E-28</v>
      </c>
    </row>
    <row r="25" spans="1:38" x14ac:dyDescent="0.25">
      <c r="A25" s="4">
        <v>32568</v>
      </c>
      <c r="B25" s="5">
        <v>18.6568</v>
      </c>
      <c r="C25" s="6">
        <v>16.22</v>
      </c>
      <c r="D25" s="5">
        <v>18.743200000000002</v>
      </c>
      <c r="E25" s="7"/>
      <c r="F25" s="31">
        <f t="shared" si="0"/>
        <v>1.1999999999999993</v>
      </c>
      <c r="G25" s="32">
        <f t="shared" si="1"/>
        <v>1.9793000000000021</v>
      </c>
      <c r="I25" s="32">
        <f t="shared" si="2"/>
        <v>-0.24510000000000076</v>
      </c>
      <c r="AD25" s="33" t="s">
        <v>28</v>
      </c>
      <c r="AE25" s="33">
        <v>98</v>
      </c>
      <c r="AF25" s="33">
        <v>26.526437656341621</v>
      </c>
      <c r="AG25" s="33">
        <v>0.27067793526879202</v>
      </c>
      <c r="AH25" s="33"/>
      <c r="AI25" s="33"/>
    </row>
    <row r="26" spans="1:38" ht="13.8" thickBot="1" x14ac:dyDescent="0.3">
      <c r="A26" s="4">
        <v>32599</v>
      </c>
      <c r="B26" s="5">
        <v>19.732500000000002</v>
      </c>
      <c r="C26" s="6">
        <v>16.89</v>
      </c>
      <c r="D26" s="5">
        <v>20.218699999999998</v>
      </c>
      <c r="E26" s="7"/>
      <c r="F26" s="31">
        <f t="shared" si="0"/>
        <v>0.67000000000000171</v>
      </c>
      <c r="G26" s="32">
        <f t="shared" si="1"/>
        <v>1.0757000000000012</v>
      </c>
      <c r="I26" s="32">
        <f t="shared" si="2"/>
        <v>1.9793000000000021</v>
      </c>
      <c r="AD26" s="34" t="s">
        <v>29</v>
      </c>
      <c r="AE26" s="34">
        <v>99</v>
      </c>
      <c r="AF26" s="34">
        <v>91.181242000437379</v>
      </c>
      <c r="AG26" s="34"/>
      <c r="AH26" s="34"/>
      <c r="AI26" s="34"/>
    </row>
    <row r="27" spans="1:38" ht="13.8" thickBot="1" x14ac:dyDescent="0.3">
      <c r="A27" s="4">
        <v>32629</v>
      </c>
      <c r="B27" s="5">
        <v>18.317</v>
      </c>
      <c r="C27" s="6">
        <v>18.02</v>
      </c>
      <c r="D27" s="5">
        <v>18.681799999999999</v>
      </c>
      <c r="E27" s="7"/>
      <c r="F27" s="31">
        <f t="shared" si="0"/>
        <v>1.129999999999999</v>
      </c>
      <c r="G27" s="32">
        <f t="shared" si="1"/>
        <v>-1.4155000000000015</v>
      </c>
      <c r="I27" s="32">
        <f t="shared" si="2"/>
        <v>1.0757000000000012</v>
      </c>
    </row>
    <row r="28" spans="1:38" x14ac:dyDescent="0.25">
      <c r="A28" s="4">
        <v>32660</v>
      </c>
      <c r="B28" s="5">
        <v>17.507999999999999</v>
      </c>
      <c r="C28" s="6">
        <v>18</v>
      </c>
      <c r="D28" s="5">
        <v>17.600000000000001</v>
      </c>
      <c r="E28" s="7"/>
      <c r="F28" s="31">
        <f t="shared" si="0"/>
        <v>-1.9999999999999574E-2</v>
      </c>
      <c r="G28" s="32">
        <f t="shared" si="1"/>
        <v>-0.80900000000000105</v>
      </c>
      <c r="I28" s="32">
        <f t="shared" si="2"/>
        <v>-1.4155000000000015</v>
      </c>
      <c r="AD28" s="35"/>
      <c r="AE28" s="35" t="s">
        <v>36</v>
      </c>
      <c r="AF28" s="35" t="s">
        <v>24</v>
      </c>
      <c r="AG28" s="35" t="s">
        <v>37</v>
      </c>
      <c r="AH28" s="35" t="s">
        <v>38</v>
      </c>
      <c r="AI28" s="35" t="s">
        <v>39</v>
      </c>
      <c r="AJ28" s="35" t="s">
        <v>40</v>
      </c>
      <c r="AK28" s="35" t="s">
        <v>41</v>
      </c>
      <c r="AL28" s="35" t="s">
        <v>42</v>
      </c>
    </row>
    <row r="29" spans="1:38" x14ac:dyDescent="0.25">
      <c r="A29" s="4">
        <v>32690</v>
      </c>
      <c r="B29" s="5">
        <v>17.7286</v>
      </c>
      <c r="C29" s="6">
        <v>17.489999999999998</v>
      </c>
      <c r="D29" s="5">
        <v>17.543299999999999</v>
      </c>
      <c r="E29" s="7"/>
      <c r="F29" s="31">
        <f t="shared" si="0"/>
        <v>-0.51000000000000156</v>
      </c>
      <c r="G29" s="32">
        <f t="shared" si="1"/>
        <v>0.22060000000000102</v>
      </c>
      <c r="I29" s="32">
        <f t="shared" si="2"/>
        <v>-0.80900000000000105</v>
      </c>
      <c r="AD29" s="33" t="s">
        <v>30</v>
      </c>
      <c r="AE29" s="33">
        <v>0</v>
      </c>
      <c r="AF29" s="33" t="e">
        <v>#N/A</v>
      </c>
      <c r="AG29" s="33" t="e">
        <v>#N/A</v>
      </c>
      <c r="AH29" s="33" t="e">
        <v>#N/A</v>
      </c>
      <c r="AI29" s="33" t="e">
        <v>#N/A</v>
      </c>
      <c r="AJ29" s="33" t="e">
        <v>#N/A</v>
      </c>
      <c r="AK29" s="33" t="e">
        <v>#N/A</v>
      </c>
      <c r="AL29" s="33" t="e">
        <v>#N/A</v>
      </c>
    </row>
    <row r="30" spans="1:38" ht="13.8" thickBot="1" x14ac:dyDescent="0.3">
      <c r="A30" s="4">
        <v>32721</v>
      </c>
      <c r="B30" s="5">
        <v>17.0793</v>
      </c>
      <c r="C30" s="6">
        <v>17.18</v>
      </c>
      <c r="D30" s="5">
        <v>16.753299999999999</v>
      </c>
      <c r="E30" s="7"/>
      <c r="F30" s="31">
        <f t="shared" si="0"/>
        <v>-0.30999999999999872</v>
      </c>
      <c r="G30" s="32">
        <f t="shared" si="1"/>
        <v>-0.64930000000000021</v>
      </c>
      <c r="I30" s="32">
        <f t="shared" si="2"/>
        <v>0.22060000000000102</v>
      </c>
      <c r="AD30" s="34" t="s">
        <v>43</v>
      </c>
      <c r="AE30" s="34">
        <v>0.67064820736072928</v>
      </c>
      <c r="AF30" s="34">
        <v>4.332441830275803E-2</v>
      </c>
      <c r="AG30" s="34">
        <v>15.479681750696139</v>
      </c>
      <c r="AH30" s="34">
        <v>4.518308615635194E-28</v>
      </c>
      <c r="AI30" s="34">
        <v>0.58467231087583105</v>
      </c>
      <c r="AJ30" s="34">
        <v>0.7566241038456275</v>
      </c>
      <c r="AK30" s="34">
        <v>0.58467231087583105</v>
      </c>
      <c r="AL30" s="34">
        <v>0.7566241038456275</v>
      </c>
    </row>
    <row r="31" spans="1:38" x14ac:dyDescent="0.25">
      <c r="A31" s="4">
        <v>32752</v>
      </c>
      <c r="B31" s="5">
        <v>17.797599999999999</v>
      </c>
      <c r="C31" s="6">
        <v>16.82</v>
      </c>
      <c r="D31" s="5">
        <v>17.796399999999998</v>
      </c>
      <c r="E31" s="7"/>
      <c r="F31" s="31">
        <f t="shared" si="0"/>
        <v>-0.35999999999999943</v>
      </c>
      <c r="G31" s="32">
        <f t="shared" si="1"/>
        <v>0.71829999999999927</v>
      </c>
      <c r="I31" s="32">
        <f t="shared" si="2"/>
        <v>-0.64930000000000021</v>
      </c>
    </row>
    <row r="32" spans="1:38" x14ac:dyDescent="0.25">
      <c r="A32" s="4">
        <v>32782</v>
      </c>
      <c r="B32" s="5">
        <v>19.0227</v>
      </c>
      <c r="C32" s="6">
        <v>16.93</v>
      </c>
      <c r="D32" s="5">
        <v>18.9057</v>
      </c>
      <c r="E32" s="7"/>
      <c r="F32" s="31">
        <f t="shared" si="0"/>
        <v>0.10999999999999943</v>
      </c>
      <c r="G32" s="32">
        <f t="shared" si="1"/>
        <v>1.2251000000000012</v>
      </c>
      <c r="I32" s="32">
        <f t="shared" si="2"/>
        <v>0.71829999999999927</v>
      </c>
    </row>
    <row r="33" spans="1:9" x14ac:dyDescent="0.25">
      <c r="A33" s="4">
        <v>32813</v>
      </c>
      <c r="B33" s="5">
        <v>19.153400000000001</v>
      </c>
      <c r="C33" s="6">
        <v>17.41</v>
      </c>
      <c r="D33" s="5">
        <v>18.702300000000001</v>
      </c>
      <c r="E33" s="7"/>
      <c r="F33" s="31">
        <f t="shared" si="0"/>
        <v>0.48000000000000043</v>
      </c>
      <c r="G33" s="32">
        <f t="shared" si="1"/>
        <v>0.13070000000000093</v>
      </c>
      <c r="I33" s="32">
        <f t="shared" si="2"/>
        <v>1.2251000000000012</v>
      </c>
    </row>
    <row r="34" spans="1:9" x14ac:dyDescent="0.25">
      <c r="A34" s="4">
        <v>32843</v>
      </c>
      <c r="B34" s="5">
        <v>19.8613</v>
      </c>
      <c r="C34" s="6">
        <v>17.55</v>
      </c>
      <c r="D34" s="5">
        <v>19.920000000000002</v>
      </c>
      <c r="E34" s="7"/>
      <c r="F34" s="31">
        <f t="shared" si="0"/>
        <v>0.14000000000000057</v>
      </c>
      <c r="G34" s="32">
        <f t="shared" si="1"/>
        <v>0.70789999999999864</v>
      </c>
      <c r="I34" s="32">
        <f t="shared" si="2"/>
        <v>0.13070000000000093</v>
      </c>
    </row>
    <row r="35" spans="1:9" x14ac:dyDescent="0.25">
      <c r="A35" s="4">
        <v>32874</v>
      </c>
      <c r="B35" s="5">
        <v>20.993600000000001</v>
      </c>
      <c r="C35" s="6">
        <v>18.5</v>
      </c>
      <c r="D35" s="5">
        <v>21.299800000000001</v>
      </c>
      <c r="E35" s="7"/>
      <c r="F35" s="31">
        <f t="shared" si="0"/>
        <v>0.94999999999999929</v>
      </c>
      <c r="G35" s="32">
        <f t="shared" si="1"/>
        <v>1.1323000000000008</v>
      </c>
      <c r="I35" s="32">
        <f t="shared" si="2"/>
        <v>0.70789999999999864</v>
      </c>
    </row>
    <row r="36" spans="1:9" x14ac:dyDescent="0.25">
      <c r="A36" s="4">
        <v>32905</v>
      </c>
      <c r="B36" s="5">
        <v>19.881</v>
      </c>
      <c r="C36" s="6">
        <v>18.350000000000001</v>
      </c>
      <c r="D36" s="5">
        <v>19.776700000000002</v>
      </c>
      <c r="E36" s="7"/>
      <c r="F36" s="31">
        <f t="shared" si="0"/>
        <v>-0.14999999999999858</v>
      </c>
      <c r="G36" s="32">
        <f t="shared" si="1"/>
        <v>-1.1126000000000005</v>
      </c>
      <c r="I36" s="32">
        <f t="shared" si="2"/>
        <v>1.1323000000000008</v>
      </c>
    </row>
    <row r="37" spans="1:9" x14ac:dyDescent="0.25">
      <c r="A37" s="4">
        <v>32933</v>
      </c>
      <c r="B37" s="5">
        <v>18.424800000000001</v>
      </c>
      <c r="C37" s="6">
        <v>19.16</v>
      </c>
      <c r="D37" s="5">
        <v>18.330200000000001</v>
      </c>
      <c r="E37" s="7"/>
      <c r="F37" s="31">
        <f t="shared" si="0"/>
        <v>0.80999999999999872</v>
      </c>
      <c r="G37" s="32">
        <f t="shared" si="1"/>
        <v>-1.4561999999999991</v>
      </c>
      <c r="I37" s="32">
        <f t="shared" si="2"/>
        <v>-1.1126000000000005</v>
      </c>
    </row>
    <row r="38" spans="1:9" x14ac:dyDescent="0.25">
      <c r="A38" s="4">
        <v>32964</v>
      </c>
      <c r="B38" s="5">
        <v>16.6555</v>
      </c>
      <c r="C38" s="6">
        <v>18.27</v>
      </c>
      <c r="D38" s="5">
        <v>16.419</v>
      </c>
      <c r="E38" s="7"/>
      <c r="F38" s="31">
        <f t="shared" si="0"/>
        <v>-0.89000000000000057</v>
      </c>
      <c r="G38" s="32">
        <f t="shared" si="1"/>
        <v>-1.7693000000000012</v>
      </c>
      <c r="I38" s="32">
        <f t="shared" si="2"/>
        <v>-1.4561999999999991</v>
      </c>
    </row>
    <row r="39" spans="1:9" x14ac:dyDescent="0.25">
      <c r="A39" s="4">
        <v>32994</v>
      </c>
      <c r="B39" s="5">
        <v>16.715499999999999</v>
      </c>
      <c r="C39" s="6">
        <v>16.79</v>
      </c>
      <c r="D39" s="5">
        <v>16.334800000000001</v>
      </c>
      <c r="E39" s="7"/>
      <c r="F39" s="31">
        <f t="shared" si="0"/>
        <v>-1.4800000000000004</v>
      </c>
      <c r="G39" s="32">
        <f t="shared" si="1"/>
        <v>5.9999999999998721E-2</v>
      </c>
      <c r="I39" s="32">
        <f t="shared" si="2"/>
        <v>-1.7693000000000012</v>
      </c>
    </row>
    <row r="40" spans="1:9" x14ac:dyDescent="0.25">
      <c r="A40" s="4">
        <v>33025</v>
      </c>
      <c r="B40" s="5">
        <v>15.664999999999999</v>
      </c>
      <c r="C40" s="6">
        <v>16.190000000000001</v>
      </c>
      <c r="D40" s="5">
        <v>15.0779</v>
      </c>
      <c r="E40" s="7"/>
      <c r="F40" s="31">
        <f t="shared" si="0"/>
        <v>-0.59999999999999787</v>
      </c>
      <c r="G40" s="32">
        <f t="shared" si="1"/>
        <v>-1.0504999999999995</v>
      </c>
      <c r="I40" s="32">
        <f t="shared" si="2"/>
        <v>5.9999999999998721E-2</v>
      </c>
    </row>
    <row r="41" spans="1:9" x14ac:dyDescent="0.25">
      <c r="A41" s="4">
        <v>33055</v>
      </c>
      <c r="B41" s="5">
        <v>17.569500000000001</v>
      </c>
      <c r="C41" s="6">
        <v>15.42</v>
      </c>
      <c r="D41" s="5">
        <v>17.2225</v>
      </c>
      <c r="E41" s="7"/>
      <c r="F41" s="31">
        <f t="shared" si="0"/>
        <v>-0.77000000000000135</v>
      </c>
      <c r="G41" s="32">
        <f t="shared" si="1"/>
        <v>1.9045000000000023</v>
      </c>
      <c r="I41" s="32">
        <f t="shared" si="2"/>
        <v>-1.0504999999999995</v>
      </c>
    </row>
    <row r="42" spans="1:9" x14ac:dyDescent="0.25">
      <c r="A42" s="4">
        <v>33086</v>
      </c>
      <c r="B42" s="5">
        <v>27.353899999999999</v>
      </c>
      <c r="C42" s="6">
        <v>16.39</v>
      </c>
      <c r="D42" s="5">
        <v>27.4404</v>
      </c>
      <c r="E42" s="7"/>
      <c r="F42" s="31">
        <f t="shared" si="0"/>
        <v>0.97000000000000064</v>
      </c>
      <c r="G42" s="32">
        <f t="shared" si="1"/>
        <v>9.784399999999998</v>
      </c>
      <c r="I42" s="32">
        <f t="shared" si="2"/>
        <v>1.9045000000000023</v>
      </c>
    </row>
    <row r="43" spans="1:9" x14ac:dyDescent="0.25">
      <c r="A43" s="4">
        <v>33117</v>
      </c>
      <c r="B43" s="5">
        <v>35.076999999999998</v>
      </c>
      <c r="C43" s="6">
        <v>22.44</v>
      </c>
      <c r="D43" s="5">
        <v>35.183</v>
      </c>
      <c r="E43" s="7"/>
      <c r="F43" s="31">
        <f t="shared" si="0"/>
        <v>6.0500000000000007</v>
      </c>
      <c r="G43" s="32">
        <f t="shared" si="1"/>
        <v>7.7230999999999987</v>
      </c>
      <c r="I43" s="32">
        <f t="shared" si="2"/>
        <v>9.784399999999998</v>
      </c>
    </row>
    <row r="44" spans="1:9" x14ac:dyDescent="0.25">
      <c r="A44" s="4">
        <v>33147</v>
      </c>
      <c r="B44" s="5">
        <v>36.0015</v>
      </c>
      <c r="C44" s="6">
        <v>30.34</v>
      </c>
      <c r="D44" s="5">
        <v>35.950899999999997</v>
      </c>
      <c r="E44" s="7"/>
      <c r="F44" s="31">
        <f t="shared" si="0"/>
        <v>7.8999999999999986</v>
      </c>
      <c r="G44" s="32">
        <f t="shared" si="1"/>
        <v>0.92450000000000188</v>
      </c>
      <c r="I44" s="32">
        <f t="shared" si="2"/>
        <v>7.7230999999999987</v>
      </c>
    </row>
    <row r="45" spans="1:9" x14ac:dyDescent="0.25">
      <c r="A45" s="4">
        <v>33178</v>
      </c>
      <c r="B45" s="5">
        <v>32.927300000000002</v>
      </c>
      <c r="C45" s="6">
        <v>34.159999999999997</v>
      </c>
      <c r="D45" s="5">
        <v>33.049999999999997</v>
      </c>
      <c r="E45" s="7"/>
      <c r="F45" s="31">
        <f t="shared" si="0"/>
        <v>3.8199999999999967</v>
      </c>
      <c r="G45" s="32">
        <f t="shared" si="1"/>
        <v>-3.0741999999999976</v>
      </c>
      <c r="I45" s="32">
        <f t="shared" si="2"/>
        <v>0.92450000000000188</v>
      </c>
    </row>
    <row r="46" spans="1:9" x14ac:dyDescent="0.25">
      <c r="A46" s="4">
        <v>33208</v>
      </c>
      <c r="B46" s="5">
        <v>27.91</v>
      </c>
      <c r="C46" s="6">
        <v>32.770000000000003</v>
      </c>
      <c r="D46" s="5">
        <v>28.125299999999999</v>
      </c>
      <c r="E46" s="7"/>
      <c r="F46" s="31">
        <f t="shared" si="0"/>
        <v>-1.3899999999999935</v>
      </c>
      <c r="G46" s="32">
        <f t="shared" si="1"/>
        <v>-5.0173000000000023</v>
      </c>
      <c r="I46" s="32">
        <f t="shared" si="2"/>
        <v>-3.0741999999999976</v>
      </c>
    </row>
    <row r="47" spans="1:9" x14ac:dyDescent="0.25">
      <c r="A47" s="4">
        <v>33239</v>
      </c>
      <c r="B47" s="5">
        <v>23.459499999999998</v>
      </c>
      <c r="C47" s="6">
        <v>28.6</v>
      </c>
      <c r="D47" s="5">
        <v>23.468599999999999</v>
      </c>
      <c r="E47" s="7"/>
      <c r="F47" s="31">
        <f t="shared" si="0"/>
        <v>-4.1700000000000017</v>
      </c>
      <c r="G47" s="32">
        <f t="shared" si="1"/>
        <v>-4.4505000000000017</v>
      </c>
      <c r="I47" s="32">
        <f t="shared" si="2"/>
        <v>-5.0173000000000023</v>
      </c>
    </row>
    <row r="48" spans="1:9" x14ac:dyDescent="0.25">
      <c r="A48" s="4">
        <v>33270</v>
      </c>
      <c r="B48" s="5">
        <v>19.259</v>
      </c>
      <c r="C48" s="6">
        <v>24.72</v>
      </c>
      <c r="D48" s="5">
        <v>19.454999999999998</v>
      </c>
      <c r="E48" s="7"/>
      <c r="F48" s="31">
        <f t="shared" si="0"/>
        <v>-3.8800000000000026</v>
      </c>
      <c r="G48" s="32">
        <f t="shared" si="1"/>
        <v>-4.2004999999999981</v>
      </c>
      <c r="I48" s="32">
        <f t="shared" si="2"/>
        <v>-4.4505000000000017</v>
      </c>
    </row>
    <row r="49" spans="1:14" x14ac:dyDescent="0.25">
      <c r="A49" s="4">
        <v>33298</v>
      </c>
      <c r="B49" s="5">
        <v>19.3522</v>
      </c>
      <c r="C49" s="6">
        <v>19.12</v>
      </c>
      <c r="D49" s="5">
        <v>19.0017</v>
      </c>
      <c r="E49" s="7"/>
      <c r="F49" s="31">
        <f t="shared" si="0"/>
        <v>-5.5999999999999979</v>
      </c>
      <c r="G49" s="32">
        <f t="shared" si="1"/>
        <v>9.3199999999999505E-2</v>
      </c>
      <c r="I49" s="32">
        <f t="shared" si="2"/>
        <v>-4.2004999999999981</v>
      </c>
    </row>
    <row r="50" spans="1:14" x14ac:dyDescent="0.25">
      <c r="A50" s="4">
        <v>33329</v>
      </c>
      <c r="B50" s="5">
        <v>19.321100000000001</v>
      </c>
      <c r="C50" s="6">
        <v>17.489999999999998</v>
      </c>
      <c r="D50" s="5">
        <v>19.143899999999999</v>
      </c>
      <c r="E50" s="7"/>
      <c r="F50" s="31">
        <f t="shared" si="0"/>
        <v>-1.6300000000000026</v>
      </c>
      <c r="G50" s="32">
        <f t="shared" si="1"/>
        <v>-3.1099999999998573E-2</v>
      </c>
      <c r="I50" s="32">
        <f t="shared" si="2"/>
        <v>9.3199999999999505E-2</v>
      </c>
    </row>
    <row r="51" spans="1:14" x14ac:dyDescent="0.25">
      <c r="A51" s="4">
        <v>33359</v>
      </c>
      <c r="B51" s="5">
        <v>19.258400000000002</v>
      </c>
      <c r="C51" s="6">
        <v>17.47</v>
      </c>
      <c r="D51" s="5">
        <v>19.128900000000002</v>
      </c>
      <c r="E51" s="7"/>
      <c r="F51" s="31">
        <f t="shared" si="0"/>
        <v>-1.9999999999999574E-2</v>
      </c>
      <c r="G51" s="32">
        <f t="shared" si="1"/>
        <v>-6.2699999999999534E-2</v>
      </c>
      <c r="I51" s="32">
        <f t="shared" si="2"/>
        <v>-3.1099999999998573E-2</v>
      </c>
    </row>
    <row r="52" spans="1:14" x14ac:dyDescent="0.25">
      <c r="A52" s="4">
        <v>33390</v>
      </c>
      <c r="B52" s="5">
        <v>18.207000000000001</v>
      </c>
      <c r="C52" s="6">
        <v>17.97</v>
      </c>
      <c r="D52" s="5">
        <v>18.129000000000001</v>
      </c>
      <c r="E52" s="7"/>
      <c r="F52" s="31">
        <f t="shared" si="0"/>
        <v>0.5</v>
      </c>
      <c r="G52" s="32">
        <f t="shared" si="1"/>
        <v>-1.051400000000001</v>
      </c>
      <c r="I52" s="32">
        <f t="shared" si="2"/>
        <v>-6.2699999999999534E-2</v>
      </c>
    </row>
    <row r="53" spans="1:14" x14ac:dyDescent="0.25">
      <c r="A53" s="4">
        <v>33420</v>
      </c>
      <c r="B53" s="5">
        <v>19.452000000000002</v>
      </c>
      <c r="C53" s="6">
        <v>18.03</v>
      </c>
      <c r="D53" s="5">
        <v>19.409300000000002</v>
      </c>
      <c r="E53" s="7"/>
      <c r="F53" s="31">
        <f t="shared" si="0"/>
        <v>6.0000000000002274E-2</v>
      </c>
      <c r="G53" s="32">
        <f t="shared" si="1"/>
        <v>1.245000000000001</v>
      </c>
      <c r="I53" s="32">
        <f t="shared" si="2"/>
        <v>-1.051400000000001</v>
      </c>
    </row>
    <row r="54" spans="1:14" x14ac:dyDescent="0.25">
      <c r="A54" s="12">
        <v>33451</v>
      </c>
      <c r="B54" s="13">
        <v>19.7682</v>
      </c>
      <c r="C54" s="14">
        <v>18.53</v>
      </c>
      <c r="D54" s="13">
        <v>19.77</v>
      </c>
      <c r="E54" s="15" t="s">
        <v>4</v>
      </c>
      <c r="F54" s="31">
        <f t="shared" si="0"/>
        <v>0.5</v>
      </c>
      <c r="G54" s="32">
        <f t="shared" si="1"/>
        <v>0.31619999999999848</v>
      </c>
      <c r="I54" s="32">
        <f t="shared" si="2"/>
        <v>1.245000000000001</v>
      </c>
      <c r="K54">
        <f>$K$3*I54</f>
        <v>0.83489700000000067</v>
      </c>
      <c r="L54" s="31">
        <f>F54-K54</f>
        <v>-0.33489700000000067</v>
      </c>
      <c r="M54">
        <f>K54-1.96*$L$3</f>
        <v>-0.18456193852176739</v>
      </c>
      <c r="N54">
        <f>K54+1.96*$L$3</f>
        <v>1.8543559385217687</v>
      </c>
    </row>
    <row r="55" spans="1:14" x14ac:dyDescent="0.25">
      <c r="A55" s="4">
        <v>33482</v>
      </c>
      <c r="B55" s="5">
        <v>20.525200000000002</v>
      </c>
      <c r="C55" s="6">
        <v>19</v>
      </c>
      <c r="D55" s="5">
        <v>20.5486</v>
      </c>
      <c r="E55" s="7"/>
      <c r="F55" s="31">
        <f t="shared" si="0"/>
        <v>0.46999999999999886</v>
      </c>
      <c r="G55" s="32">
        <f t="shared" si="1"/>
        <v>0.75700000000000145</v>
      </c>
      <c r="I55" s="32">
        <f t="shared" si="2"/>
        <v>0.31619999999999848</v>
      </c>
      <c r="K55">
        <f t="shared" ref="K55:K118" si="3">$K$3*I55</f>
        <v>0.21204371999999896</v>
      </c>
      <c r="L55" s="31">
        <f t="shared" ref="L55:L118" si="4">F55-K55</f>
        <v>0.25795627999999993</v>
      </c>
      <c r="M55">
        <f t="shared" ref="M55:M118" si="5">K55-1.96*$L$3</f>
        <v>-0.80741521852176912</v>
      </c>
      <c r="N55">
        <f t="shared" ref="N55:N118" si="6">K55+1.96*$L$3</f>
        <v>1.231502658521767</v>
      </c>
    </row>
    <row r="56" spans="1:14" x14ac:dyDescent="0.25">
      <c r="A56" s="4">
        <v>33512</v>
      </c>
      <c r="B56" s="5">
        <v>22.1861</v>
      </c>
      <c r="C56" s="6">
        <v>19.73</v>
      </c>
      <c r="D56" s="5">
        <v>22.242599999999999</v>
      </c>
      <c r="E56" s="7"/>
      <c r="F56" s="31">
        <f t="shared" si="0"/>
        <v>0.73000000000000043</v>
      </c>
      <c r="G56" s="32">
        <f t="shared" si="1"/>
        <v>1.660899999999998</v>
      </c>
      <c r="I56" s="32">
        <f t="shared" si="2"/>
        <v>0.75700000000000145</v>
      </c>
      <c r="K56">
        <f t="shared" si="3"/>
        <v>0.50764420000000099</v>
      </c>
      <c r="L56" s="31">
        <f t="shared" si="4"/>
        <v>0.22235579999999944</v>
      </c>
      <c r="M56">
        <f t="shared" si="5"/>
        <v>-0.51181473852176707</v>
      </c>
      <c r="N56">
        <f t="shared" si="6"/>
        <v>1.527103138521769</v>
      </c>
    </row>
    <row r="57" spans="1:14" x14ac:dyDescent="0.25">
      <c r="A57" s="4">
        <v>33543</v>
      </c>
      <c r="B57" s="5">
        <v>21.1038</v>
      </c>
      <c r="C57" s="6">
        <v>20.85</v>
      </c>
      <c r="D57" s="5">
        <v>21.032599999999999</v>
      </c>
      <c r="E57" s="7"/>
      <c r="F57" s="31">
        <f t="shared" si="0"/>
        <v>1.120000000000001</v>
      </c>
      <c r="G57" s="32">
        <f t="shared" si="1"/>
        <v>-1.0823</v>
      </c>
      <c r="I57" s="32">
        <f t="shared" si="2"/>
        <v>1.660899999999998</v>
      </c>
      <c r="K57">
        <f t="shared" si="3"/>
        <v>1.1137995399999987</v>
      </c>
      <c r="L57" s="31">
        <f t="shared" si="4"/>
        <v>6.2004600000022947E-3</v>
      </c>
      <c r="M57">
        <f t="shared" si="5"/>
        <v>9.4340601478230646E-2</v>
      </c>
      <c r="N57">
        <f t="shared" si="6"/>
        <v>2.1332584785217668</v>
      </c>
    </row>
    <row r="58" spans="1:14" x14ac:dyDescent="0.25">
      <c r="A58" s="4">
        <v>33573</v>
      </c>
      <c r="B58" s="5">
        <v>18.293099999999999</v>
      </c>
      <c r="C58" s="6">
        <v>21.23</v>
      </c>
      <c r="D58" s="5">
        <v>18.289000000000001</v>
      </c>
      <c r="E58" s="7"/>
      <c r="F58" s="31">
        <f t="shared" si="0"/>
        <v>0.37999999999999901</v>
      </c>
      <c r="G58" s="32">
        <f t="shared" si="1"/>
        <v>-2.8107000000000006</v>
      </c>
      <c r="I58" s="32">
        <f t="shared" si="2"/>
        <v>-1.0823</v>
      </c>
      <c r="K58">
        <f t="shared" si="3"/>
        <v>-0.72579037999999996</v>
      </c>
      <c r="L58" s="31">
        <f t="shared" si="4"/>
        <v>1.1057903799999989</v>
      </c>
      <c r="M58">
        <f t="shared" si="5"/>
        <v>-1.7452493185217679</v>
      </c>
      <c r="N58">
        <f t="shared" si="6"/>
        <v>0.2936685585217681</v>
      </c>
    </row>
    <row r="59" spans="1:14" x14ac:dyDescent="0.25">
      <c r="A59" s="4">
        <v>33604</v>
      </c>
      <c r="B59" s="5">
        <v>18.159099999999999</v>
      </c>
      <c r="C59" s="6">
        <v>19.02</v>
      </c>
      <c r="D59" s="5">
        <v>18.195900000000002</v>
      </c>
      <c r="E59" s="7"/>
      <c r="F59" s="31">
        <f t="shared" si="0"/>
        <v>-2.2100000000000009</v>
      </c>
      <c r="G59" s="32">
        <f t="shared" si="1"/>
        <v>-0.13400000000000034</v>
      </c>
      <c r="I59" s="32">
        <f t="shared" si="2"/>
        <v>-2.8107000000000006</v>
      </c>
      <c r="K59">
        <f t="shared" si="3"/>
        <v>-1.8848554200000003</v>
      </c>
      <c r="L59" s="31">
        <f t="shared" si="4"/>
        <v>-0.32514458000000057</v>
      </c>
      <c r="M59">
        <f t="shared" si="5"/>
        <v>-2.9043143585217681</v>
      </c>
      <c r="N59">
        <f t="shared" si="6"/>
        <v>-0.86539648147823223</v>
      </c>
    </row>
    <row r="60" spans="1:14" x14ac:dyDescent="0.25">
      <c r="A60" s="4">
        <v>33635</v>
      </c>
      <c r="B60" s="5">
        <v>18.088999999999999</v>
      </c>
      <c r="C60" s="6">
        <v>18.04</v>
      </c>
      <c r="D60" s="5">
        <v>18.095199999999998</v>
      </c>
      <c r="E60" s="7"/>
      <c r="F60" s="31">
        <f t="shared" si="0"/>
        <v>-0.98000000000000043</v>
      </c>
      <c r="G60" s="32">
        <f t="shared" si="1"/>
        <v>-7.0100000000000051E-2</v>
      </c>
      <c r="I60" s="32">
        <f t="shared" si="2"/>
        <v>-0.13400000000000034</v>
      </c>
      <c r="K60">
        <f t="shared" si="3"/>
        <v>-8.9860400000000229E-2</v>
      </c>
      <c r="L60" s="31">
        <f t="shared" si="4"/>
        <v>-0.89013960000000014</v>
      </c>
      <c r="M60">
        <f t="shared" si="5"/>
        <v>-1.1093193385217683</v>
      </c>
      <c r="N60">
        <f t="shared" si="6"/>
        <v>0.92959853852176777</v>
      </c>
    </row>
    <row r="61" spans="1:14" x14ac:dyDescent="0.25">
      <c r="A61" s="4">
        <v>33664</v>
      </c>
      <c r="B61" s="5">
        <v>17.668199999999999</v>
      </c>
      <c r="C61" s="6">
        <v>17.71</v>
      </c>
      <c r="D61" s="5">
        <v>17.573599999999999</v>
      </c>
      <c r="E61" s="7"/>
      <c r="F61" s="31">
        <f t="shared" si="0"/>
        <v>-0.32999999999999829</v>
      </c>
      <c r="G61" s="32">
        <f t="shared" si="1"/>
        <v>-0.42079999999999984</v>
      </c>
      <c r="I61" s="32">
        <f t="shared" si="2"/>
        <v>-7.0100000000000051E-2</v>
      </c>
      <c r="K61">
        <f t="shared" si="3"/>
        <v>-4.7009060000000033E-2</v>
      </c>
      <c r="L61" s="31">
        <f t="shared" si="4"/>
        <v>-0.28299093999999825</v>
      </c>
      <c r="M61">
        <f t="shared" si="5"/>
        <v>-1.066467998521768</v>
      </c>
      <c r="N61">
        <f t="shared" si="6"/>
        <v>0.97244987852176801</v>
      </c>
    </row>
    <row r="62" spans="1:14" x14ac:dyDescent="0.25">
      <c r="A62" s="4">
        <v>33695</v>
      </c>
      <c r="B62" s="5">
        <v>19.0138</v>
      </c>
      <c r="C62" s="6">
        <v>17.95</v>
      </c>
      <c r="D62" s="5">
        <v>18.989799999999999</v>
      </c>
      <c r="E62" s="7"/>
      <c r="F62" s="31">
        <f t="shared" si="0"/>
        <v>0.23999999999999844</v>
      </c>
      <c r="G62" s="32">
        <f t="shared" si="1"/>
        <v>1.345600000000001</v>
      </c>
      <c r="I62" s="32">
        <f t="shared" si="2"/>
        <v>-0.42079999999999984</v>
      </c>
      <c r="K62">
        <f t="shared" si="3"/>
        <v>-0.28218847999999991</v>
      </c>
      <c r="L62" s="31">
        <f t="shared" si="4"/>
        <v>0.52218847999999829</v>
      </c>
      <c r="M62">
        <f t="shared" si="5"/>
        <v>-1.3016474185217679</v>
      </c>
      <c r="N62">
        <f t="shared" si="6"/>
        <v>0.7372704585217682</v>
      </c>
    </row>
    <row r="63" spans="1:14" x14ac:dyDescent="0.25">
      <c r="A63" s="4">
        <v>33725</v>
      </c>
      <c r="B63" s="5">
        <v>19.984999999999999</v>
      </c>
      <c r="C63" s="6">
        <v>18.41</v>
      </c>
      <c r="D63" s="5">
        <v>19.904800000000002</v>
      </c>
      <c r="E63" s="7"/>
      <c r="F63" s="31">
        <f t="shared" si="0"/>
        <v>0.46000000000000085</v>
      </c>
      <c r="G63" s="32">
        <f t="shared" si="1"/>
        <v>0.97119999999999962</v>
      </c>
      <c r="I63" s="32">
        <f t="shared" si="2"/>
        <v>1.345600000000001</v>
      </c>
      <c r="K63">
        <f t="shared" si="3"/>
        <v>0.90235936000000061</v>
      </c>
      <c r="L63" s="31">
        <f t="shared" si="4"/>
        <v>-0.44235935999999976</v>
      </c>
      <c r="M63">
        <f t="shared" si="5"/>
        <v>-0.11709957852176744</v>
      </c>
      <c r="N63">
        <f t="shared" si="6"/>
        <v>1.9218182985217687</v>
      </c>
    </row>
    <row r="64" spans="1:14" x14ac:dyDescent="0.25">
      <c r="A64" s="4">
        <v>33756</v>
      </c>
      <c r="B64" s="5">
        <v>21.188400000000001</v>
      </c>
      <c r="C64" s="6">
        <v>19.25</v>
      </c>
      <c r="D64" s="5">
        <v>21.136099999999999</v>
      </c>
      <c r="E64" s="7"/>
      <c r="F64" s="31">
        <f t="shared" si="0"/>
        <v>0.83999999999999986</v>
      </c>
      <c r="G64" s="32">
        <f t="shared" si="1"/>
        <v>1.203400000000002</v>
      </c>
      <c r="I64" s="32">
        <f t="shared" si="2"/>
        <v>0.97119999999999962</v>
      </c>
      <c r="K64">
        <f t="shared" si="3"/>
        <v>0.65128671999999976</v>
      </c>
      <c r="L64" s="31">
        <f t="shared" si="4"/>
        <v>0.18871328000000009</v>
      </c>
      <c r="M64">
        <f t="shared" si="5"/>
        <v>-0.36817221852176829</v>
      </c>
      <c r="N64">
        <f t="shared" si="6"/>
        <v>1.6707456585217679</v>
      </c>
    </row>
    <row r="65" spans="1:14" x14ac:dyDescent="0.25">
      <c r="A65" s="4">
        <v>33786</v>
      </c>
      <c r="B65" s="5">
        <v>20.3324</v>
      </c>
      <c r="C65" s="6">
        <v>20.59</v>
      </c>
      <c r="D65" s="5">
        <v>20.2561</v>
      </c>
      <c r="E65" s="7"/>
      <c r="F65" s="31">
        <f t="shared" si="0"/>
        <v>1.3399999999999999</v>
      </c>
      <c r="G65" s="32">
        <f t="shared" si="1"/>
        <v>-0.85600000000000165</v>
      </c>
      <c r="I65" s="32">
        <f t="shared" si="2"/>
        <v>1.203400000000002</v>
      </c>
      <c r="K65">
        <f t="shared" si="3"/>
        <v>0.80700004000000136</v>
      </c>
      <c r="L65" s="31">
        <f t="shared" si="4"/>
        <v>0.5329999599999985</v>
      </c>
      <c r="M65">
        <f t="shared" si="5"/>
        <v>-0.21245889852176669</v>
      </c>
      <c r="N65">
        <f t="shared" si="6"/>
        <v>1.8264589785217695</v>
      </c>
    </row>
    <row r="66" spans="1:14" x14ac:dyDescent="0.25">
      <c r="A66" s="4">
        <v>33817</v>
      </c>
      <c r="B66" s="5">
        <v>19.803799999999999</v>
      </c>
      <c r="C66" s="6">
        <v>20.88</v>
      </c>
      <c r="D66" s="5">
        <v>19.730699999999999</v>
      </c>
      <c r="E66" s="7"/>
      <c r="F66" s="31">
        <f t="shared" si="0"/>
        <v>0.28999999999999915</v>
      </c>
      <c r="G66" s="32">
        <f t="shared" si="1"/>
        <v>-0.52860000000000085</v>
      </c>
      <c r="I66" s="32">
        <f t="shared" si="2"/>
        <v>-0.85600000000000165</v>
      </c>
      <c r="K66">
        <f t="shared" si="3"/>
        <v>-0.57403360000000103</v>
      </c>
      <c r="L66" s="31">
        <f t="shared" si="4"/>
        <v>0.86403360000000018</v>
      </c>
      <c r="M66">
        <f t="shared" si="5"/>
        <v>-1.5934925385217691</v>
      </c>
      <c r="N66">
        <f t="shared" si="6"/>
        <v>0.44542533852176702</v>
      </c>
    </row>
    <row r="67" spans="1:14" x14ac:dyDescent="0.25">
      <c r="A67" s="4">
        <v>33848</v>
      </c>
      <c r="B67" s="5">
        <v>20.285900000000002</v>
      </c>
      <c r="C67" s="6">
        <v>20.34</v>
      </c>
      <c r="D67" s="5">
        <v>20.249300000000002</v>
      </c>
      <c r="E67" s="7"/>
      <c r="F67" s="31">
        <f t="shared" si="0"/>
        <v>-0.53999999999999915</v>
      </c>
      <c r="G67" s="32">
        <f t="shared" si="1"/>
        <v>0.48210000000000264</v>
      </c>
      <c r="I67" s="32">
        <f t="shared" si="2"/>
        <v>-0.52860000000000085</v>
      </c>
      <c r="K67">
        <f t="shared" si="3"/>
        <v>-0.35447916000000057</v>
      </c>
      <c r="L67" s="31">
        <f t="shared" si="4"/>
        <v>-0.18552083999999858</v>
      </c>
      <c r="M67">
        <f t="shared" si="5"/>
        <v>-1.3739380985217686</v>
      </c>
      <c r="N67">
        <f t="shared" si="6"/>
        <v>0.66497977852176748</v>
      </c>
    </row>
    <row r="68" spans="1:14" x14ac:dyDescent="0.25">
      <c r="A68" s="4">
        <v>33878</v>
      </c>
      <c r="B68" s="5">
        <v>20.299499999999998</v>
      </c>
      <c r="C68" s="6">
        <v>20.239999999999998</v>
      </c>
      <c r="D68" s="5">
        <v>20.246400000000001</v>
      </c>
      <c r="E68" s="7"/>
      <c r="F68" s="31">
        <f t="shared" si="0"/>
        <v>-0.10000000000000142</v>
      </c>
      <c r="G68" s="32">
        <f t="shared" si="1"/>
        <v>1.3599999999996726E-2</v>
      </c>
      <c r="I68" s="32">
        <f t="shared" si="2"/>
        <v>0.48210000000000264</v>
      </c>
      <c r="K68">
        <f t="shared" si="3"/>
        <v>0.32329626000000178</v>
      </c>
      <c r="L68" s="31">
        <f t="shared" si="4"/>
        <v>-0.4232962600000032</v>
      </c>
      <c r="M68">
        <f t="shared" si="5"/>
        <v>-0.69616267852176628</v>
      </c>
      <c r="N68">
        <f t="shared" si="6"/>
        <v>1.3427551985217698</v>
      </c>
    </row>
    <row r="69" spans="1:14" x14ac:dyDescent="0.25">
      <c r="A69" s="4">
        <v>33909</v>
      </c>
      <c r="B69" s="5">
        <v>19.194299999999998</v>
      </c>
      <c r="C69" s="6">
        <v>20.29</v>
      </c>
      <c r="D69" s="5">
        <v>19.189800000000002</v>
      </c>
      <c r="E69" s="7"/>
      <c r="F69" s="31">
        <f t="shared" si="0"/>
        <v>5.0000000000000711E-2</v>
      </c>
      <c r="G69" s="32">
        <f t="shared" si="1"/>
        <v>-1.1052</v>
      </c>
      <c r="I69" s="32">
        <f t="shared" si="2"/>
        <v>1.3599999999996726E-2</v>
      </c>
      <c r="K69">
        <f t="shared" si="3"/>
        <v>9.1201599999978043E-3</v>
      </c>
      <c r="L69" s="31">
        <f t="shared" si="4"/>
        <v>4.0879840000002908E-2</v>
      </c>
      <c r="M69">
        <f t="shared" si="5"/>
        <v>-1.0103387785217703</v>
      </c>
      <c r="N69">
        <f t="shared" si="6"/>
        <v>1.0285790985217658</v>
      </c>
    </row>
    <row r="70" spans="1:14" x14ac:dyDescent="0.25">
      <c r="A70" s="4">
        <v>33939</v>
      </c>
      <c r="B70" s="5">
        <v>18.235499999999998</v>
      </c>
      <c r="C70" s="6">
        <v>19.5</v>
      </c>
      <c r="D70" s="5">
        <v>18.1248</v>
      </c>
      <c r="E70" s="7"/>
      <c r="F70" s="31">
        <f t="shared" si="0"/>
        <v>-0.78999999999999915</v>
      </c>
      <c r="G70" s="32">
        <f t="shared" si="1"/>
        <v>-0.9588000000000001</v>
      </c>
      <c r="I70" s="32">
        <f t="shared" si="2"/>
        <v>-1.1052</v>
      </c>
      <c r="K70">
        <f t="shared" si="3"/>
        <v>-0.74114711999999994</v>
      </c>
      <c r="L70" s="31">
        <f t="shared" si="4"/>
        <v>-4.885287999999921E-2</v>
      </c>
      <c r="M70">
        <f t="shared" si="5"/>
        <v>-1.760606058521768</v>
      </c>
      <c r="N70">
        <f t="shared" si="6"/>
        <v>0.27831181852176812</v>
      </c>
    </row>
    <row r="71" spans="1:14" x14ac:dyDescent="0.25">
      <c r="A71" s="4">
        <v>33970</v>
      </c>
      <c r="B71" s="5">
        <v>17.5122</v>
      </c>
      <c r="C71" s="6">
        <v>18.61</v>
      </c>
      <c r="D71" s="5">
        <v>17.3673</v>
      </c>
      <c r="E71" s="7"/>
      <c r="F71" s="31">
        <f t="shared" ref="F71:F134" si="7">C71-C70</f>
        <v>-0.89000000000000057</v>
      </c>
      <c r="G71" s="32">
        <f t="shared" ref="G71:G134" si="8">B71-B70</f>
        <v>-0.72329999999999828</v>
      </c>
      <c r="I71" s="32">
        <f t="shared" si="2"/>
        <v>-0.9588000000000001</v>
      </c>
      <c r="K71">
        <f t="shared" si="3"/>
        <v>-0.64297128000000003</v>
      </c>
      <c r="L71" s="31">
        <f t="shared" si="4"/>
        <v>-0.24702872000000053</v>
      </c>
      <c r="M71">
        <f t="shared" si="5"/>
        <v>-1.6624302185217681</v>
      </c>
      <c r="N71">
        <f t="shared" si="6"/>
        <v>0.37648765852176802</v>
      </c>
    </row>
    <row r="72" spans="1:14" x14ac:dyDescent="0.25">
      <c r="A72" s="4">
        <v>34001</v>
      </c>
      <c r="B72" s="5">
        <v>18.468800000000002</v>
      </c>
      <c r="C72" s="6">
        <v>17.760000000000002</v>
      </c>
      <c r="D72" s="5">
        <v>18.4892</v>
      </c>
      <c r="E72" s="7"/>
      <c r="F72" s="31">
        <f t="shared" si="7"/>
        <v>-0.84999999999999787</v>
      </c>
      <c r="G72" s="32">
        <f t="shared" si="8"/>
        <v>0.95660000000000167</v>
      </c>
      <c r="I72" s="32">
        <f t="shared" ref="I72:I135" si="9">G71</f>
        <v>-0.72329999999999828</v>
      </c>
      <c r="K72">
        <f t="shared" si="3"/>
        <v>-0.48504497999999885</v>
      </c>
      <c r="L72" s="31">
        <f t="shared" si="4"/>
        <v>-0.36495501999999902</v>
      </c>
      <c r="M72">
        <f t="shared" si="5"/>
        <v>-1.5045039185217668</v>
      </c>
      <c r="N72">
        <f t="shared" si="6"/>
        <v>0.53441395852176921</v>
      </c>
    </row>
    <row r="73" spans="1:14" x14ac:dyDescent="0.25">
      <c r="A73" s="4">
        <v>34029</v>
      </c>
      <c r="B73" s="5">
        <v>18.804300000000001</v>
      </c>
      <c r="C73" s="6">
        <v>18.02</v>
      </c>
      <c r="D73" s="5">
        <v>18.728300000000001</v>
      </c>
      <c r="E73" s="7"/>
      <c r="F73" s="31">
        <f t="shared" si="7"/>
        <v>0.25999999999999801</v>
      </c>
      <c r="G73" s="32">
        <f t="shared" si="8"/>
        <v>0.33549999999999969</v>
      </c>
      <c r="I73" s="32">
        <f t="shared" si="9"/>
        <v>0.95660000000000167</v>
      </c>
      <c r="K73">
        <f t="shared" si="3"/>
        <v>0.64149596000000109</v>
      </c>
      <c r="L73" s="31">
        <f t="shared" si="4"/>
        <v>-0.38149596000000308</v>
      </c>
      <c r="M73">
        <f t="shared" si="5"/>
        <v>-0.37796297852176697</v>
      </c>
      <c r="N73">
        <f t="shared" si="6"/>
        <v>1.6609548985217693</v>
      </c>
    </row>
    <row r="74" spans="1:14" x14ac:dyDescent="0.25">
      <c r="A74" s="4">
        <v>34060</v>
      </c>
      <c r="B74" s="5">
        <v>18.783300000000001</v>
      </c>
      <c r="C74" s="6">
        <v>18.48</v>
      </c>
      <c r="D74" s="5">
        <v>18.6386</v>
      </c>
      <c r="E74" s="7"/>
      <c r="F74" s="31">
        <f t="shared" si="7"/>
        <v>0.46000000000000085</v>
      </c>
      <c r="G74" s="32">
        <f t="shared" si="8"/>
        <v>-2.1000000000000796E-2</v>
      </c>
      <c r="I74" s="32">
        <f t="shared" si="9"/>
        <v>0.33549999999999969</v>
      </c>
      <c r="K74">
        <f t="shared" si="3"/>
        <v>0.22498629999999978</v>
      </c>
      <c r="L74" s="31">
        <f t="shared" si="4"/>
        <v>0.23501370000000107</v>
      </c>
      <c r="M74">
        <f t="shared" si="5"/>
        <v>-0.7944726385217683</v>
      </c>
      <c r="N74">
        <f t="shared" si="6"/>
        <v>1.2444452385217679</v>
      </c>
    </row>
    <row r="75" spans="1:14" x14ac:dyDescent="0.25">
      <c r="A75" s="4">
        <v>34090</v>
      </c>
      <c r="B75" s="5">
        <v>18.611000000000001</v>
      </c>
      <c r="C75" s="6">
        <v>18.89</v>
      </c>
      <c r="D75" s="5">
        <v>18.460799999999999</v>
      </c>
      <c r="E75" s="7"/>
      <c r="F75" s="31">
        <f t="shared" si="7"/>
        <v>0.41000000000000014</v>
      </c>
      <c r="G75" s="32">
        <f t="shared" si="8"/>
        <v>-0.1722999999999999</v>
      </c>
      <c r="I75" s="32">
        <f t="shared" si="9"/>
        <v>-2.1000000000000796E-2</v>
      </c>
      <c r="K75">
        <f t="shared" si="3"/>
        <v>-1.4082600000000533E-2</v>
      </c>
      <c r="L75" s="31">
        <f t="shared" si="4"/>
        <v>0.4240826000000007</v>
      </c>
      <c r="M75">
        <f t="shared" si="5"/>
        <v>-1.0335415385217686</v>
      </c>
      <c r="N75">
        <f t="shared" si="6"/>
        <v>1.0053763385217676</v>
      </c>
    </row>
    <row r="76" spans="1:14" x14ac:dyDescent="0.25">
      <c r="A76" s="4">
        <v>34121</v>
      </c>
      <c r="B76" s="5">
        <v>17.648199999999999</v>
      </c>
      <c r="C76" s="6">
        <v>18.690000000000001</v>
      </c>
      <c r="D76" s="5">
        <v>17.592500000000001</v>
      </c>
      <c r="E76" s="7"/>
      <c r="F76" s="31">
        <f t="shared" si="7"/>
        <v>-0.19999999999999929</v>
      </c>
      <c r="G76" s="32">
        <f t="shared" si="8"/>
        <v>-0.96280000000000143</v>
      </c>
      <c r="I76" s="32">
        <f t="shared" si="9"/>
        <v>-0.1722999999999999</v>
      </c>
      <c r="K76">
        <f t="shared" si="3"/>
        <v>-0.11554437999999993</v>
      </c>
      <c r="L76" s="31">
        <f t="shared" si="4"/>
        <v>-8.4455619999999357E-2</v>
      </c>
      <c r="M76">
        <f t="shared" si="5"/>
        <v>-1.1350033185217681</v>
      </c>
      <c r="N76">
        <f t="shared" si="6"/>
        <v>0.90391455852176816</v>
      </c>
    </row>
    <row r="77" spans="1:14" x14ac:dyDescent="0.25">
      <c r="A77" s="4">
        <v>34151</v>
      </c>
      <c r="B77" s="5">
        <v>16.814800000000002</v>
      </c>
      <c r="C77" s="6">
        <v>18.16</v>
      </c>
      <c r="D77" s="5">
        <v>16.783899999999999</v>
      </c>
      <c r="E77" s="7"/>
      <c r="F77" s="31">
        <f t="shared" si="7"/>
        <v>-0.53000000000000114</v>
      </c>
      <c r="G77" s="32">
        <f t="shared" si="8"/>
        <v>-0.83339999999999748</v>
      </c>
      <c r="I77" s="32">
        <f t="shared" si="9"/>
        <v>-0.96280000000000143</v>
      </c>
      <c r="K77">
        <f t="shared" si="3"/>
        <v>-0.6456536800000009</v>
      </c>
      <c r="L77" s="31">
        <f t="shared" si="4"/>
        <v>0.11565367999999976</v>
      </c>
      <c r="M77">
        <f t="shared" si="5"/>
        <v>-1.6651126185217691</v>
      </c>
      <c r="N77">
        <f t="shared" si="6"/>
        <v>0.37380525852176716</v>
      </c>
    </row>
    <row r="78" spans="1:14" x14ac:dyDescent="0.25">
      <c r="A78" s="4">
        <v>34182</v>
      </c>
      <c r="B78" s="5">
        <v>16.824300000000001</v>
      </c>
      <c r="C78" s="6">
        <v>17.100000000000001</v>
      </c>
      <c r="D78" s="5">
        <v>16.714099999999998</v>
      </c>
      <c r="E78" s="7"/>
      <c r="F78" s="31">
        <f t="shared" si="7"/>
        <v>-1.0599999999999987</v>
      </c>
      <c r="G78" s="32">
        <f t="shared" si="8"/>
        <v>9.4999999999991758E-3</v>
      </c>
      <c r="I78" s="32">
        <f t="shared" si="9"/>
        <v>-0.83339999999999748</v>
      </c>
      <c r="K78">
        <f t="shared" si="3"/>
        <v>-0.5588780399999983</v>
      </c>
      <c r="L78" s="31">
        <f t="shared" si="4"/>
        <v>-0.50112196000000042</v>
      </c>
      <c r="M78">
        <f t="shared" si="5"/>
        <v>-1.5783369785217665</v>
      </c>
      <c r="N78">
        <f t="shared" si="6"/>
        <v>0.46058089852176975</v>
      </c>
    </row>
    <row r="79" spans="1:14" x14ac:dyDescent="0.25">
      <c r="A79" s="4">
        <v>34213</v>
      </c>
      <c r="B79" s="5">
        <v>16.138000000000002</v>
      </c>
      <c r="C79" s="6">
        <v>16.82</v>
      </c>
      <c r="D79" s="5">
        <v>16.0061</v>
      </c>
      <c r="E79" s="7"/>
      <c r="F79" s="31">
        <f t="shared" si="7"/>
        <v>-0.28000000000000114</v>
      </c>
      <c r="G79" s="32">
        <f t="shared" si="8"/>
        <v>-0.68629999999999924</v>
      </c>
      <c r="I79" s="32">
        <f t="shared" si="9"/>
        <v>9.4999999999991758E-3</v>
      </c>
      <c r="K79">
        <f t="shared" si="3"/>
        <v>6.3706999999994466E-3</v>
      </c>
      <c r="L79" s="31">
        <f t="shared" si="4"/>
        <v>-0.28637070000000059</v>
      </c>
      <c r="M79">
        <f t="shared" si="5"/>
        <v>-1.0130882385217685</v>
      </c>
      <c r="N79">
        <f t="shared" si="6"/>
        <v>1.0258296385217676</v>
      </c>
    </row>
    <row r="80" spans="1:14" x14ac:dyDescent="0.25">
      <c r="A80" s="4">
        <v>34243</v>
      </c>
      <c r="B80" s="5">
        <v>16.654299999999999</v>
      </c>
      <c r="C80" s="6">
        <v>16.559999999999999</v>
      </c>
      <c r="D80" s="5">
        <v>16.529299999999999</v>
      </c>
      <c r="E80" s="7"/>
      <c r="F80" s="31">
        <f t="shared" si="7"/>
        <v>-0.26000000000000156</v>
      </c>
      <c r="G80" s="32">
        <f t="shared" si="8"/>
        <v>0.51629999999999754</v>
      </c>
      <c r="I80" s="32">
        <f t="shared" si="9"/>
        <v>-0.68629999999999924</v>
      </c>
      <c r="K80">
        <f t="shared" si="3"/>
        <v>-0.46023277999999945</v>
      </c>
      <c r="L80" s="31">
        <f t="shared" si="4"/>
        <v>0.20023277999999789</v>
      </c>
      <c r="M80">
        <f t="shared" si="5"/>
        <v>-1.4796917185217675</v>
      </c>
      <c r="N80">
        <f t="shared" si="6"/>
        <v>0.5592261585217686</v>
      </c>
    </row>
    <row r="81" spans="1:14" x14ac:dyDescent="0.25">
      <c r="A81" s="4">
        <v>34274</v>
      </c>
      <c r="B81" s="5">
        <v>15.2864</v>
      </c>
      <c r="C81" s="6">
        <v>16.75</v>
      </c>
      <c r="D81" s="5">
        <v>15.0998</v>
      </c>
      <c r="E81" s="7"/>
      <c r="F81" s="31">
        <f t="shared" si="7"/>
        <v>0.19000000000000128</v>
      </c>
      <c r="G81" s="32">
        <f t="shared" si="8"/>
        <v>-1.3678999999999988</v>
      </c>
      <c r="I81" s="32">
        <f t="shared" si="9"/>
        <v>0.51629999999999754</v>
      </c>
      <c r="K81">
        <f t="shared" si="3"/>
        <v>0.34623077999999835</v>
      </c>
      <c r="L81" s="31">
        <f t="shared" si="4"/>
        <v>-0.15623077999999707</v>
      </c>
      <c r="M81">
        <f t="shared" si="5"/>
        <v>-0.67322815852176965</v>
      </c>
      <c r="N81">
        <f t="shared" si="6"/>
        <v>1.3656897185217665</v>
      </c>
    </row>
    <row r="82" spans="1:14" x14ac:dyDescent="0.25">
      <c r="A82" s="4">
        <v>34304</v>
      </c>
      <c r="B82" s="5">
        <v>13.5525</v>
      </c>
      <c r="C82" s="6">
        <v>16.22</v>
      </c>
      <c r="D82" s="5">
        <v>13.535</v>
      </c>
      <c r="E82" s="7"/>
      <c r="F82" s="31">
        <f t="shared" si="7"/>
        <v>-0.53000000000000114</v>
      </c>
      <c r="G82" s="32">
        <f t="shared" si="8"/>
        <v>-1.7339000000000002</v>
      </c>
      <c r="I82" s="32">
        <f t="shared" si="9"/>
        <v>-1.3678999999999988</v>
      </c>
      <c r="K82">
        <f t="shared" si="3"/>
        <v>-0.9173137399999991</v>
      </c>
      <c r="L82" s="31">
        <f t="shared" si="4"/>
        <v>0.38731373999999796</v>
      </c>
      <c r="M82">
        <f t="shared" si="5"/>
        <v>-1.9367726785217672</v>
      </c>
      <c r="N82">
        <f t="shared" si="6"/>
        <v>0.10214519852176895</v>
      </c>
    </row>
    <row r="83" spans="1:14" x14ac:dyDescent="0.25">
      <c r="A83" s="4">
        <v>34335</v>
      </c>
      <c r="B83" s="5">
        <v>14.2607</v>
      </c>
      <c r="C83" s="6">
        <v>14.57</v>
      </c>
      <c r="D83" s="5">
        <v>14.2736</v>
      </c>
      <c r="E83" s="7"/>
      <c r="F83" s="31">
        <f t="shared" si="7"/>
        <v>-1.6499999999999986</v>
      </c>
      <c r="G83" s="32">
        <f t="shared" si="8"/>
        <v>0.70819999999999972</v>
      </c>
      <c r="I83" s="32">
        <f t="shared" si="9"/>
        <v>-1.7339000000000002</v>
      </c>
      <c r="K83">
        <f t="shared" si="3"/>
        <v>-1.1627533400000001</v>
      </c>
      <c r="L83" s="31">
        <f t="shared" si="4"/>
        <v>-0.4872466599999985</v>
      </c>
      <c r="M83">
        <f t="shared" si="5"/>
        <v>-2.1822122785217681</v>
      </c>
      <c r="N83">
        <f t="shared" si="6"/>
        <v>-0.14329440147823203</v>
      </c>
    </row>
    <row r="84" spans="1:14" x14ac:dyDescent="0.25">
      <c r="A84" s="4">
        <v>34366</v>
      </c>
      <c r="B84" s="5">
        <v>13.750999999999999</v>
      </c>
      <c r="C84" s="6">
        <v>14.83</v>
      </c>
      <c r="D84" s="5">
        <v>13.691800000000001</v>
      </c>
      <c r="E84" s="7"/>
      <c r="F84" s="31">
        <f t="shared" si="7"/>
        <v>0.25999999999999979</v>
      </c>
      <c r="G84" s="32">
        <f t="shared" si="8"/>
        <v>-0.50970000000000049</v>
      </c>
      <c r="I84" s="32">
        <f t="shared" si="9"/>
        <v>0.70819999999999972</v>
      </c>
      <c r="K84">
        <f t="shared" si="3"/>
        <v>0.4749189199999998</v>
      </c>
      <c r="L84" s="31">
        <f t="shared" si="4"/>
        <v>-0.21491892000000001</v>
      </c>
      <c r="M84">
        <f t="shared" si="5"/>
        <v>-0.54454001852176825</v>
      </c>
      <c r="N84">
        <f t="shared" si="6"/>
        <v>1.494377858521768</v>
      </c>
    </row>
    <row r="85" spans="1:14" x14ac:dyDescent="0.25">
      <c r="A85" s="16">
        <v>34394</v>
      </c>
      <c r="B85" s="5">
        <v>13.7463</v>
      </c>
      <c r="C85" s="17">
        <v>14.89</v>
      </c>
      <c r="D85" s="5">
        <v>13.9009</v>
      </c>
      <c r="E85" s="7"/>
      <c r="F85" s="31">
        <f t="shared" si="7"/>
        <v>6.0000000000000497E-2</v>
      </c>
      <c r="G85" s="32">
        <f t="shared" si="8"/>
        <v>-4.6999999999997044E-3</v>
      </c>
      <c r="I85" s="32">
        <f t="shared" si="9"/>
        <v>-0.50970000000000049</v>
      </c>
      <c r="K85">
        <f t="shared" si="3"/>
        <v>-0.34180482000000029</v>
      </c>
      <c r="L85" s="31">
        <f t="shared" si="4"/>
        <v>0.40180482000000078</v>
      </c>
      <c r="M85">
        <f t="shared" si="5"/>
        <v>-1.3612637585217684</v>
      </c>
      <c r="N85">
        <f t="shared" si="6"/>
        <v>0.67765411852176771</v>
      </c>
    </row>
    <row r="86" spans="1:14" x14ac:dyDescent="0.25">
      <c r="A86" s="16">
        <v>34425</v>
      </c>
      <c r="B86" s="5">
        <v>15.1983</v>
      </c>
      <c r="C86" s="18">
        <v>14.57</v>
      </c>
      <c r="D86" s="5">
        <v>15.2012</v>
      </c>
      <c r="E86" s="7"/>
      <c r="F86" s="31">
        <f t="shared" si="7"/>
        <v>-0.32000000000000028</v>
      </c>
      <c r="G86" s="32">
        <f t="shared" si="8"/>
        <v>1.452</v>
      </c>
      <c r="I86" s="32">
        <f t="shared" si="9"/>
        <v>-4.6999999999997044E-3</v>
      </c>
      <c r="K86">
        <f t="shared" si="3"/>
        <v>-3.1518199999998019E-3</v>
      </c>
      <c r="L86" s="31">
        <f t="shared" si="4"/>
        <v>-0.31684818000000048</v>
      </c>
      <c r="M86">
        <f t="shared" si="5"/>
        <v>-1.0226107585217679</v>
      </c>
      <c r="N86">
        <f t="shared" si="6"/>
        <v>1.0163071185217682</v>
      </c>
    </row>
    <row r="87" spans="1:14" x14ac:dyDescent="0.25">
      <c r="A87" s="16">
        <v>34455</v>
      </c>
      <c r="B87" s="5">
        <v>16.349299999999999</v>
      </c>
      <c r="C87" s="18">
        <v>15.39</v>
      </c>
      <c r="D87" s="5">
        <v>16.161899999999999</v>
      </c>
      <c r="E87" s="7"/>
      <c r="F87" s="31">
        <f t="shared" si="7"/>
        <v>0.82000000000000028</v>
      </c>
      <c r="G87" s="32">
        <f t="shared" si="8"/>
        <v>1.1509999999999998</v>
      </c>
      <c r="I87" s="32">
        <f t="shared" si="9"/>
        <v>1.452</v>
      </c>
      <c r="K87">
        <f t="shared" si="3"/>
        <v>0.97371119999999989</v>
      </c>
      <c r="L87" s="31">
        <f t="shared" si="4"/>
        <v>-0.1537111999999996</v>
      </c>
      <c r="M87">
        <f t="shared" si="5"/>
        <v>-4.5747738521768166E-2</v>
      </c>
      <c r="N87">
        <f t="shared" si="6"/>
        <v>1.9931701385217679</v>
      </c>
    </row>
    <row r="88" spans="1:14" x14ac:dyDescent="0.25">
      <c r="A88" s="16">
        <v>34486</v>
      </c>
      <c r="B88" s="5">
        <v>17.085000000000001</v>
      </c>
      <c r="C88" s="18">
        <v>16.32</v>
      </c>
      <c r="D88" s="5">
        <v>16.7502</v>
      </c>
      <c r="E88" s="7"/>
      <c r="F88" s="31">
        <f t="shared" si="7"/>
        <v>0.92999999999999972</v>
      </c>
      <c r="G88" s="32">
        <f t="shared" si="8"/>
        <v>0.73570000000000135</v>
      </c>
      <c r="I88" s="32">
        <f t="shared" si="9"/>
        <v>1.1509999999999998</v>
      </c>
      <c r="K88">
        <f t="shared" si="3"/>
        <v>0.77186059999999979</v>
      </c>
      <c r="L88" s="31">
        <f t="shared" si="4"/>
        <v>0.15813939999999993</v>
      </c>
      <c r="M88">
        <f t="shared" si="5"/>
        <v>-0.24759833852176827</v>
      </c>
      <c r="N88">
        <f t="shared" si="6"/>
        <v>1.7913195385217677</v>
      </c>
    </row>
    <row r="89" spans="1:14" x14ac:dyDescent="0.25">
      <c r="A89" s="16">
        <v>34516</v>
      </c>
      <c r="B89" s="5">
        <v>18.0869</v>
      </c>
      <c r="C89" s="18">
        <v>17.149999999999999</v>
      </c>
      <c r="D89" s="5">
        <v>17.5717</v>
      </c>
      <c r="E89" s="7"/>
      <c r="F89" s="31">
        <f t="shared" si="7"/>
        <v>0.82999999999999829</v>
      </c>
      <c r="G89" s="32">
        <f t="shared" si="8"/>
        <v>1.0018999999999991</v>
      </c>
      <c r="I89" s="32">
        <f t="shared" si="9"/>
        <v>0.73570000000000135</v>
      </c>
      <c r="K89">
        <f t="shared" si="3"/>
        <v>0.49336042000000091</v>
      </c>
      <c r="L89" s="31">
        <f t="shared" si="4"/>
        <v>0.33663957999999738</v>
      </c>
      <c r="M89">
        <f t="shared" si="5"/>
        <v>-0.52609851852176714</v>
      </c>
      <c r="N89">
        <f t="shared" si="6"/>
        <v>1.5128193585217691</v>
      </c>
    </row>
    <row r="90" spans="1:14" x14ac:dyDescent="0.25">
      <c r="A90" s="16">
        <v>34547</v>
      </c>
      <c r="B90" s="5">
        <v>16.941500000000001</v>
      </c>
      <c r="C90" s="18">
        <v>18.27</v>
      </c>
      <c r="D90" s="5">
        <v>16.686299999999999</v>
      </c>
      <c r="E90" s="7"/>
      <c r="F90" s="31">
        <f t="shared" si="7"/>
        <v>1.120000000000001</v>
      </c>
      <c r="G90" s="32">
        <f t="shared" si="8"/>
        <v>-1.1453999999999986</v>
      </c>
      <c r="I90" s="32">
        <f t="shared" si="9"/>
        <v>1.0018999999999991</v>
      </c>
      <c r="K90">
        <f t="shared" si="3"/>
        <v>0.67187413999999934</v>
      </c>
      <c r="L90" s="31">
        <f t="shared" si="4"/>
        <v>0.44812586000000165</v>
      </c>
      <c r="M90">
        <f t="shared" si="5"/>
        <v>-0.34758479852176871</v>
      </c>
      <c r="N90">
        <f t="shared" si="6"/>
        <v>1.6913330785217675</v>
      </c>
    </row>
    <row r="91" spans="1:14" x14ac:dyDescent="0.25">
      <c r="A91" s="16">
        <v>34578</v>
      </c>
      <c r="B91" s="5">
        <v>16.077500000000001</v>
      </c>
      <c r="C91" s="18">
        <v>18.29</v>
      </c>
      <c r="D91" s="5">
        <v>15.849500000000001</v>
      </c>
      <c r="E91" s="7"/>
      <c r="F91" s="31">
        <f t="shared" si="7"/>
        <v>1.9999999999999574E-2</v>
      </c>
      <c r="G91" s="32">
        <f t="shared" si="8"/>
        <v>-0.86400000000000077</v>
      </c>
      <c r="I91" s="32">
        <f t="shared" si="9"/>
        <v>-1.1453999999999986</v>
      </c>
      <c r="K91">
        <f t="shared" si="3"/>
        <v>-0.76810523999999902</v>
      </c>
      <c r="L91" s="31">
        <f t="shared" si="4"/>
        <v>0.7881052399999986</v>
      </c>
      <c r="M91">
        <f t="shared" si="5"/>
        <v>-1.7875641785217671</v>
      </c>
      <c r="N91">
        <f t="shared" si="6"/>
        <v>0.25135369852176903</v>
      </c>
    </row>
    <row r="92" spans="1:14" x14ac:dyDescent="0.25">
      <c r="A92" s="16">
        <v>34608</v>
      </c>
      <c r="B92" s="5">
        <v>16.588999999999999</v>
      </c>
      <c r="C92" s="18">
        <v>17.63</v>
      </c>
      <c r="D92" s="5">
        <v>16.470700000000001</v>
      </c>
      <c r="E92" s="7"/>
      <c r="F92" s="31">
        <f t="shared" si="7"/>
        <v>-0.66000000000000014</v>
      </c>
      <c r="G92" s="32">
        <f t="shared" si="8"/>
        <v>0.51149999999999807</v>
      </c>
      <c r="I92" s="32">
        <f t="shared" si="9"/>
        <v>-0.86400000000000077</v>
      </c>
      <c r="K92">
        <f t="shared" si="3"/>
        <v>-0.57939840000000054</v>
      </c>
      <c r="L92" s="31">
        <f t="shared" si="4"/>
        <v>-8.0601599999999607E-2</v>
      </c>
      <c r="M92">
        <f t="shared" si="5"/>
        <v>-1.5988573385217686</v>
      </c>
      <c r="N92">
        <f t="shared" si="6"/>
        <v>0.44006053852176752</v>
      </c>
    </row>
    <row r="93" spans="1:14" x14ac:dyDescent="0.25">
      <c r="A93" s="16">
        <v>34639</v>
      </c>
      <c r="B93" s="5">
        <v>17.457999999999998</v>
      </c>
      <c r="C93" s="18">
        <v>17.350000000000001</v>
      </c>
      <c r="D93" s="5">
        <v>17.2684</v>
      </c>
      <c r="E93" s="7"/>
      <c r="F93" s="31">
        <f t="shared" si="7"/>
        <v>-0.27999999999999758</v>
      </c>
      <c r="G93" s="32">
        <f t="shared" si="8"/>
        <v>0.86899999999999977</v>
      </c>
      <c r="I93" s="32">
        <f t="shared" si="9"/>
        <v>0.51149999999999807</v>
      </c>
      <c r="K93">
        <f t="shared" si="3"/>
        <v>0.3430118999999987</v>
      </c>
      <c r="L93" s="31">
        <f t="shared" si="4"/>
        <v>-0.62301189999999629</v>
      </c>
      <c r="M93">
        <f t="shared" si="5"/>
        <v>-0.67644703852176935</v>
      </c>
      <c r="N93">
        <f t="shared" si="6"/>
        <v>1.3624708385217668</v>
      </c>
    </row>
    <row r="94" spans="1:14" x14ac:dyDescent="0.25">
      <c r="A94" s="16">
        <v>34669</v>
      </c>
      <c r="B94" s="5">
        <v>16.031400000000001</v>
      </c>
      <c r="C94" s="18">
        <v>17.829999999999998</v>
      </c>
      <c r="D94" s="5">
        <v>15.839499999999999</v>
      </c>
      <c r="E94" s="7"/>
      <c r="F94" s="31">
        <f t="shared" si="7"/>
        <v>0.47999999999999687</v>
      </c>
      <c r="G94" s="32">
        <f t="shared" si="8"/>
        <v>-1.426599999999997</v>
      </c>
      <c r="I94" s="32">
        <f t="shared" si="9"/>
        <v>0.86899999999999977</v>
      </c>
      <c r="K94">
        <f t="shared" si="3"/>
        <v>0.58275139999999981</v>
      </c>
      <c r="L94" s="31">
        <f t="shared" si="4"/>
        <v>-0.10275140000000293</v>
      </c>
      <c r="M94">
        <f t="shared" si="5"/>
        <v>-0.43670753852176825</v>
      </c>
      <c r="N94">
        <f t="shared" si="6"/>
        <v>1.6022103385217679</v>
      </c>
    </row>
    <row r="95" spans="1:14" x14ac:dyDescent="0.25">
      <c r="A95" s="16">
        <v>34700</v>
      </c>
      <c r="B95" s="5">
        <v>16.671399999999998</v>
      </c>
      <c r="C95" s="18">
        <v>17.649999999999999</v>
      </c>
      <c r="D95" s="5">
        <v>16.585699999999999</v>
      </c>
      <c r="E95" s="7"/>
      <c r="F95" s="31">
        <f t="shared" si="7"/>
        <v>-0.17999999999999972</v>
      </c>
      <c r="G95" s="32">
        <f t="shared" si="8"/>
        <v>0.63999999999999702</v>
      </c>
      <c r="I95" s="32">
        <f t="shared" si="9"/>
        <v>-1.426599999999997</v>
      </c>
      <c r="K95">
        <f t="shared" si="3"/>
        <v>-0.95667795999999794</v>
      </c>
      <c r="L95" s="31">
        <f t="shared" si="4"/>
        <v>0.77667795999999822</v>
      </c>
      <c r="M95">
        <f t="shared" si="5"/>
        <v>-1.976136898521766</v>
      </c>
      <c r="N95">
        <f t="shared" si="6"/>
        <v>6.2780978521770114E-2</v>
      </c>
    </row>
    <row r="96" spans="1:14" x14ac:dyDescent="0.25">
      <c r="A96" s="16">
        <v>34731</v>
      </c>
      <c r="B96" s="5">
        <v>17.315000000000001</v>
      </c>
      <c r="C96" s="18">
        <v>17.989999999999998</v>
      </c>
      <c r="D96" s="5">
        <v>17.145</v>
      </c>
      <c r="E96" s="7"/>
      <c r="F96" s="31">
        <f t="shared" si="7"/>
        <v>0.33999999999999986</v>
      </c>
      <c r="G96" s="32">
        <f t="shared" si="8"/>
        <v>0.64360000000000284</v>
      </c>
      <c r="I96" s="32">
        <f t="shared" si="9"/>
        <v>0.63999999999999702</v>
      </c>
      <c r="K96">
        <f t="shared" si="3"/>
        <v>0.42918399999999796</v>
      </c>
      <c r="L96" s="31">
        <f t="shared" si="4"/>
        <v>-8.9183999999998098E-2</v>
      </c>
      <c r="M96">
        <f t="shared" si="5"/>
        <v>-0.59027493852177004</v>
      </c>
      <c r="N96">
        <f t="shared" si="6"/>
        <v>1.4486429385217661</v>
      </c>
    </row>
    <row r="97" spans="1:14" x14ac:dyDescent="0.25">
      <c r="A97" s="16">
        <v>34759</v>
      </c>
      <c r="B97" s="5">
        <v>17.2135</v>
      </c>
      <c r="C97" s="18">
        <v>18.559999999999999</v>
      </c>
      <c r="D97" s="5">
        <v>16.9815</v>
      </c>
      <c r="E97" s="7"/>
      <c r="F97" s="31">
        <f t="shared" si="7"/>
        <v>0.57000000000000028</v>
      </c>
      <c r="G97" s="32">
        <f t="shared" si="8"/>
        <v>-0.10150000000000148</v>
      </c>
      <c r="I97" s="32">
        <f t="shared" si="9"/>
        <v>0.64360000000000284</v>
      </c>
      <c r="K97">
        <f t="shared" si="3"/>
        <v>0.4315981600000019</v>
      </c>
      <c r="L97" s="31">
        <f t="shared" si="4"/>
        <v>0.13840183999999839</v>
      </c>
      <c r="M97">
        <f t="shared" si="5"/>
        <v>-0.58786077852176621</v>
      </c>
      <c r="N97">
        <f t="shared" si="6"/>
        <v>1.4510570985217699</v>
      </c>
    </row>
    <row r="98" spans="1:14" x14ac:dyDescent="0.25">
      <c r="A98" s="16">
        <v>34790</v>
      </c>
      <c r="B98" s="5">
        <v>18.836300000000001</v>
      </c>
      <c r="C98" s="18">
        <v>18.71</v>
      </c>
      <c r="D98" s="5">
        <v>18.6389</v>
      </c>
      <c r="E98" s="7"/>
      <c r="F98" s="31">
        <f t="shared" si="7"/>
        <v>0.15000000000000213</v>
      </c>
      <c r="G98" s="32">
        <f t="shared" si="8"/>
        <v>1.6228000000000016</v>
      </c>
      <c r="I98" s="32">
        <f t="shared" si="9"/>
        <v>-0.10150000000000148</v>
      </c>
      <c r="K98">
        <f t="shared" si="3"/>
        <v>-6.8065900000000984E-2</v>
      </c>
      <c r="L98" s="31">
        <f t="shared" si="4"/>
        <v>0.21806590000000312</v>
      </c>
      <c r="M98">
        <f t="shared" si="5"/>
        <v>-1.0875248385217691</v>
      </c>
      <c r="N98">
        <f t="shared" si="6"/>
        <v>0.95139303852176704</v>
      </c>
    </row>
    <row r="99" spans="1:14" x14ac:dyDescent="0.25">
      <c r="A99" s="16">
        <v>34820</v>
      </c>
      <c r="B99" s="5">
        <v>18.734300000000001</v>
      </c>
      <c r="C99" s="18">
        <v>19.329999999999998</v>
      </c>
      <c r="D99" s="5">
        <v>18.336600000000001</v>
      </c>
      <c r="E99" s="7"/>
      <c r="F99" s="31">
        <f t="shared" si="7"/>
        <v>0.61999999999999744</v>
      </c>
      <c r="G99" s="32">
        <f t="shared" si="8"/>
        <v>-0.10200000000000031</v>
      </c>
      <c r="I99" s="32">
        <f t="shared" si="9"/>
        <v>1.6228000000000016</v>
      </c>
      <c r="K99">
        <f t="shared" si="3"/>
        <v>1.088249680000001</v>
      </c>
      <c r="L99" s="31">
        <f t="shared" si="4"/>
        <v>-0.46824968000000355</v>
      </c>
      <c r="M99">
        <f t="shared" si="5"/>
        <v>6.8790741478232942E-2</v>
      </c>
      <c r="N99">
        <f t="shared" si="6"/>
        <v>2.1077086185217691</v>
      </c>
    </row>
    <row r="100" spans="1:14" x14ac:dyDescent="0.25">
      <c r="A100" s="16">
        <v>34851</v>
      </c>
      <c r="B100" s="5">
        <v>17.3627</v>
      </c>
      <c r="C100" s="18">
        <v>19.489999999999998</v>
      </c>
      <c r="D100" s="5">
        <v>17.339500000000001</v>
      </c>
      <c r="E100" s="7"/>
      <c r="F100" s="31">
        <f t="shared" si="7"/>
        <v>0.16000000000000014</v>
      </c>
      <c r="G100" s="32">
        <f t="shared" si="8"/>
        <v>-1.3716000000000008</v>
      </c>
      <c r="I100" s="32">
        <f t="shared" si="9"/>
        <v>-0.10200000000000031</v>
      </c>
      <c r="K100">
        <f t="shared" si="3"/>
        <v>-6.8401200000000204E-2</v>
      </c>
      <c r="L100" s="31">
        <f t="shared" si="4"/>
        <v>0.22840120000000036</v>
      </c>
      <c r="M100">
        <f t="shared" si="5"/>
        <v>-1.0878601385217683</v>
      </c>
      <c r="N100">
        <f t="shared" si="6"/>
        <v>0.95105773852176789</v>
      </c>
    </row>
    <row r="101" spans="1:14" x14ac:dyDescent="0.25">
      <c r="A101" s="16">
        <v>34881</v>
      </c>
      <c r="B101" s="5">
        <v>16.047599999999999</v>
      </c>
      <c r="C101" s="18">
        <v>18.45</v>
      </c>
      <c r="D101" s="5">
        <v>15.794499999999999</v>
      </c>
      <c r="E101" s="7"/>
      <c r="F101" s="31">
        <f t="shared" si="7"/>
        <v>-1.0399999999999991</v>
      </c>
      <c r="G101" s="32">
        <f t="shared" si="8"/>
        <v>-1.315100000000001</v>
      </c>
      <c r="I101" s="32">
        <f t="shared" si="9"/>
        <v>-1.3716000000000008</v>
      </c>
      <c r="K101">
        <f t="shared" si="3"/>
        <v>-0.91979496000000049</v>
      </c>
      <c r="L101" s="31">
        <f t="shared" si="4"/>
        <v>-0.12020503999999865</v>
      </c>
      <c r="M101">
        <f t="shared" si="5"/>
        <v>-1.9392538985217684</v>
      </c>
      <c r="N101">
        <f t="shared" si="6"/>
        <v>9.966397852176756E-2</v>
      </c>
    </row>
    <row r="102" spans="1:14" x14ac:dyDescent="0.25">
      <c r="A102" s="16">
        <v>34912</v>
      </c>
      <c r="B102" s="5">
        <v>16.232399999999998</v>
      </c>
      <c r="C102" s="18">
        <v>17.38</v>
      </c>
      <c r="D102" s="5">
        <v>16.0413</v>
      </c>
      <c r="E102" s="7"/>
      <c r="F102" s="31">
        <f t="shared" si="7"/>
        <v>-1.0700000000000003</v>
      </c>
      <c r="G102" s="32">
        <f t="shared" si="8"/>
        <v>0.18479999999999919</v>
      </c>
      <c r="I102" s="32">
        <f t="shared" si="9"/>
        <v>-1.315100000000001</v>
      </c>
      <c r="K102">
        <f t="shared" si="3"/>
        <v>-0.88190606000000071</v>
      </c>
      <c r="L102" s="31">
        <f t="shared" si="4"/>
        <v>-0.18809393999999957</v>
      </c>
      <c r="M102">
        <f t="shared" si="5"/>
        <v>-1.9013649985217689</v>
      </c>
      <c r="N102">
        <f t="shared" si="6"/>
        <v>0.13755287852176734</v>
      </c>
    </row>
    <row r="103" spans="1:14" x14ac:dyDescent="0.25">
      <c r="A103" s="16">
        <v>34943</v>
      </c>
      <c r="B103" s="5">
        <v>16.686699999999998</v>
      </c>
      <c r="C103" s="18">
        <v>17.21</v>
      </c>
      <c r="D103" s="5">
        <v>16.6967</v>
      </c>
      <c r="E103" s="7"/>
      <c r="F103" s="31">
        <f t="shared" si="7"/>
        <v>-0.16999999999999815</v>
      </c>
      <c r="G103" s="32">
        <f t="shared" si="8"/>
        <v>0.45429999999999993</v>
      </c>
      <c r="I103" s="32">
        <f t="shared" si="9"/>
        <v>0.18479999999999919</v>
      </c>
      <c r="K103">
        <f t="shared" si="3"/>
        <v>0.12392687999999945</v>
      </c>
      <c r="L103" s="31">
        <f t="shared" si="4"/>
        <v>-0.29392687999999761</v>
      </c>
      <c r="M103">
        <f t="shared" si="5"/>
        <v>-0.89553205852176865</v>
      </c>
      <c r="N103">
        <f t="shared" si="6"/>
        <v>1.1433858185217676</v>
      </c>
    </row>
    <row r="104" spans="1:14" x14ac:dyDescent="0.25">
      <c r="A104" s="16">
        <v>34973</v>
      </c>
      <c r="B104" s="5">
        <v>16.1889</v>
      </c>
      <c r="C104" s="18">
        <v>17.41</v>
      </c>
      <c r="D104" s="5">
        <v>16.0943</v>
      </c>
      <c r="E104" s="7"/>
      <c r="F104" s="31">
        <f t="shared" si="7"/>
        <v>0.19999999999999929</v>
      </c>
      <c r="G104" s="32">
        <f t="shared" si="8"/>
        <v>-0.49779999999999802</v>
      </c>
      <c r="I104" s="32">
        <f t="shared" si="9"/>
        <v>0.45429999999999993</v>
      </c>
      <c r="K104">
        <f t="shared" si="3"/>
        <v>0.30465357999999992</v>
      </c>
      <c r="L104" s="31">
        <f t="shared" si="4"/>
        <v>-0.10465358000000063</v>
      </c>
      <c r="M104">
        <f t="shared" si="5"/>
        <v>-0.71480535852176819</v>
      </c>
      <c r="N104">
        <f t="shared" si="6"/>
        <v>1.3241125185217679</v>
      </c>
    </row>
    <row r="105" spans="1:14" x14ac:dyDescent="0.25">
      <c r="A105" s="16">
        <v>35004</v>
      </c>
      <c r="B105" s="5">
        <v>16.909099999999999</v>
      </c>
      <c r="C105" s="18">
        <v>17.100000000000001</v>
      </c>
      <c r="D105" s="5">
        <v>16.820900000000002</v>
      </c>
      <c r="E105" s="7"/>
      <c r="F105" s="31">
        <f t="shared" si="7"/>
        <v>-0.30999999999999872</v>
      </c>
      <c r="G105" s="32">
        <f t="shared" si="8"/>
        <v>0.7201999999999984</v>
      </c>
      <c r="I105" s="32">
        <f t="shared" si="9"/>
        <v>-0.49779999999999802</v>
      </c>
      <c r="K105">
        <f t="shared" si="3"/>
        <v>-0.33382467999999865</v>
      </c>
      <c r="L105" s="31">
        <f t="shared" si="4"/>
        <v>2.3824679999999931E-2</v>
      </c>
      <c r="M105">
        <f t="shared" si="5"/>
        <v>-1.3532836185217667</v>
      </c>
      <c r="N105">
        <f t="shared" si="6"/>
        <v>0.6856342585217694</v>
      </c>
    </row>
    <row r="106" spans="1:14" x14ac:dyDescent="0.25">
      <c r="A106" s="16">
        <v>35034</v>
      </c>
      <c r="B106" s="5">
        <v>18.233499999999999</v>
      </c>
      <c r="C106" s="18">
        <v>17.55</v>
      </c>
      <c r="D106" s="5">
        <v>18.004000000000001</v>
      </c>
      <c r="E106" s="7"/>
      <c r="F106" s="31">
        <f t="shared" si="7"/>
        <v>0.44999999999999929</v>
      </c>
      <c r="G106" s="32">
        <f t="shared" si="8"/>
        <v>1.3244000000000007</v>
      </c>
      <c r="I106" s="32">
        <f t="shared" si="9"/>
        <v>0.7201999999999984</v>
      </c>
      <c r="K106">
        <f t="shared" si="3"/>
        <v>0.48296611999999889</v>
      </c>
      <c r="L106" s="31">
        <f t="shared" si="4"/>
        <v>-3.2966119999999599E-2</v>
      </c>
      <c r="M106">
        <f t="shared" si="5"/>
        <v>-0.53649281852176922</v>
      </c>
      <c r="N106">
        <f t="shared" si="6"/>
        <v>1.5024250585217669</v>
      </c>
    </row>
    <row r="107" spans="1:14" x14ac:dyDescent="0.25">
      <c r="A107" s="16">
        <v>35065</v>
      </c>
      <c r="B107" s="5">
        <v>18.052299999999999</v>
      </c>
      <c r="C107" s="18">
        <v>18.87</v>
      </c>
      <c r="D107" s="5">
        <v>17.925000000000001</v>
      </c>
      <c r="E107" s="7"/>
      <c r="F107" s="31">
        <f t="shared" si="7"/>
        <v>1.3200000000000003</v>
      </c>
      <c r="G107" s="32">
        <f t="shared" si="8"/>
        <v>-0.18120000000000047</v>
      </c>
      <c r="I107" s="32">
        <f t="shared" si="9"/>
        <v>1.3244000000000007</v>
      </c>
      <c r="K107">
        <f t="shared" si="3"/>
        <v>0.88814264000000043</v>
      </c>
      <c r="L107" s="31">
        <f t="shared" si="4"/>
        <v>0.43185735999999986</v>
      </c>
      <c r="M107">
        <f t="shared" si="5"/>
        <v>-0.13131629852176763</v>
      </c>
      <c r="N107">
        <f t="shared" si="6"/>
        <v>1.9076015785217684</v>
      </c>
    </row>
    <row r="108" spans="1:14" x14ac:dyDescent="0.25">
      <c r="A108" s="16">
        <v>35096</v>
      </c>
      <c r="B108" s="5">
        <v>17.868600000000001</v>
      </c>
      <c r="C108" s="18">
        <v>19.11</v>
      </c>
      <c r="D108" s="5">
        <v>17.9788</v>
      </c>
      <c r="E108" s="7"/>
      <c r="F108" s="31">
        <f t="shared" si="7"/>
        <v>0.23999999999999844</v>
      </c>
      <c r="G108" s="32">
        <f t="shared" si="8"/>
        <v>-0.1836999999999982</v>
      </c>
      <c r="I108" s="32">
        <f t="shared" si="9"/>
        <v>-0.18120000000000047</v>
      </c>
      <c r="K108">
        <f t="shared" si="3"/>
        <v>-0.12151272000000031</v>
      </c>
      <c r="L108" s="31">
        <f t="shared" si="4"/>
        <v>0.36151271999999873</v>
      </c>
      <c r="M108">
        <f t="shared" si="5"/>
        <v>-1.1409716585217684</v>
      </c>
      <c r="N108">
        <f t="shared" si="6"/>
        <v>0.8979462185217677</v>
      </c>
    </row>
    <row r="109" spans="1:14" x14ac:dyDescent="0.25">
      <c r="A109" s="16">
        <v>35125</v>
      </c>
      <c r="B109" s="5">
        <v>19.7912</v>
      </c>
      <c r="C109" s="18">
        <v>18.72</v>
      </c>
      <c r="D109" s="5">
        <v>19.946400000000001</v>
      </c>
      <c r="E109" s="7"/>
      <c r="F109" s="31">
        <f t="shared" si="7"/>
        <v>-0.39000000000000057</v>
      </c>
      <c r="G109" s="32">
        <f t="shared" si="8"/>
        <v>1.9225999999999992</v>
      </c>
      <c r="I109" s="32">
        <f t="shared" si="9"/>
        <v>-0.1836999999999982</v>
      </c>
      <c r="K109">
        <f t="shared" si="3"/>
        <v>-0.12318921999999878</v>
      </c>
      <c r="L109" s="31">
        <f t="shared" si="4"/>
        <v>-0.2668107800000018</v>
      </c>
      <c r="M109">
        <f t="shared" si="5"/>
        <v>-1.1426481585217669</v>
      </c>
      <c r="N109">
        <f t="shared" si="6"/>
        <v>0.89626971852176929</v>
      </c>
    </row>
    <row r="110" spans="1:14" x14ac:dyDescent="0.25">
      <c r="A110" s="16">
        <v>35156</v>
      </c>
      <c r="B110" s="5">
        <v>21.058599999999998</v>
      </c>
      <c r="C110" s="18">
        <v>19.309999999999999</v>
      </c>
      <c r="D110" s="5">
        <v>20.931899999999999</v>
      </c>
      <c r="E110" s="7"/>
      <c r="F110" s="31">
        <f t="shared" si="7"/>
        <v>0.58999999999999986</v>
      </c>
      <c r="G110" s="32">
        <f t="shared" si="8"/>
        <v>1.2673999999999985</v>
      </c>
      <c r="I110" s="32">
        <f t="shared" si="9"/>
        <v>1.9225999999999992</v>
      </c>
      <c r="K110">
        <f t="shared" si="3"/>
        <v>1.2892955599999993</v>
      </c>
      <c r="L110" s="31">
        <f t="shared" si="4"/>
        <v>-0.69929555999999948</v>
      </c>
      <c r="M110">
        <f t="shared" si="5"/>
        <v>0.26983662147823129</v>
      </c>
      <c r="N110">
        <f t="shared" si="6"/>
        <v>2.3087544985217674</v>
      </c>
    </row>
    <row r="111" spans="1:14" x14ac:dyDescent="0.25">
      <c r="A111" s="16">
        <v>35186</v>
      </c>
      <c r="B111" s="5">
        <v>19.296399999999998</v>
      </c>
      <c r="C111" s="18">
        <v>19.87</v>
      </c>
      <c r="D111" s="5">
        <v>19.102499999999999</v>
      </c>
      <c r="E111" s="7"/>
      <c r="F111" s="31">
        <f t="shared" si="7"/>
        <v>0.56000000000000227</v>
      </c>
      <c r="G111" s="32">
        <f t="shared" si="8"/>
        <v>-1.7622</v>
      </c>
      <c r="I111" s="32">
        <f t="shared" si="9"/>
        <v>1.2673999999999985</v>
      </c>
      <c r="K111">
        <f t="shared" si="3"/>
        <v>0.84991843999999894</v>
      </c>
      <c r="L111" s="31">
        <f t="shared" si="4"/>
        <v>-0.28991843999999667</v>
      </c>
      <c r="M111">
        <f t="shared" si="5"/>
        <v>-0.16954049852176911</v>
      </c>
      <c r="N111">
        <f t="shared" si="6"/>
        <v>1.8693773785217669</v>
      </c>
    </row>
    <row r="112" spans="1:14" x14ac:dyDescent="0.25">
      <c r="A112" s="16">
        <v>35217</v>
      </c>
      <c r="B112" s="5">
        <v>18.5398</v>
      </c>
      <c r="C112" s="18">
        <v>19.649999999999999</v>
      </c>
      <c r="D112" s="5">
        <v>18.425000000000001</v>
      </c>
      <c r="E112" s="7"/>
      <c r="F112" s="31">
        <f t="shared" si="7"/>
        <v>-0.22000000000000242</v>
      </c>
      <c r="G112" s="32">
        <f t="shared" si="8"/>
        <v>-0.75659999999999883</v>
      </c>
      <c r="I112" s="32">
        <f t="shared" si="9"/>
        <v>-1.7622</v>
      </c>
      <c r="K112">
        <f t="shared" si="3"/>
        <v>-1.1817313199999999</v>
      </c>
      <c r="L112" s="31">
        <f t="shared" si="4"/>
        <v>0.9617313199999975</v>
      </c>
      <c r="M112">
        <f t="shared" si="5"/>
        <v>-2.201190258521768</v>
      </c>
      <c r="N112">
        <f t="shared" si="6"/>
        <v>-0.16227238147823186</v>
      </c>
    </row>
    <row r="113" spans="1:14" x14ac:dyDescent="0.25">
      <c r="A113" s="16">
        <v>35247</v>
      </c>
      <c r="B113" s="5">
        <v>19.7546</v>
      </c>
      <c r="C113" s="18">
        <v>19.559999999999999</v>
      </c>
      <c r="D113" s="5">
        <v>19.636700000000001</v>
      </c>
      <c r="E113" s="7"/>
      <c r="F113" s="31">
        <f t="shared" si="7"/>
        <v>-8.9999999999999858E-2</v>
      </c>
      <c r="G113" s="32">
        <f t="shared" si="8"/>
        <v>1.2148000000000003</v>
      </c>
      <c r="I113" s="32">
        <f t="shared" si="9"/>
        <v>-0.75659999999999883</v>
      </c>
      <c r="K113">
        <f t="shared" si="3"/>
        <v>-0.50737595999999918</v>
      </c>
      <c r="L113" s="31">
        <f t="shared" si="4"/>
        <v>0.41737595999999932</v>
      </c>
      <c r="M113">
        <f t="shared" si="5"/>
        <v>-1.5268348985217672</v>
      </c>
      <c r="N113">
        <f t="shared" si="6"/>
        <v>0.51208297852176887</v>
      </c>
    </row>
    <row r="114" spans="1:14" x14ac:dyDescent="0.25">
      <c r="A114" s="16">
        <v>35278</v>
      </c>
      <c r="B114" s="5">
        <v>20.626999999999999</v>
      </c>
      <c r="C114" s="18">
        <v>20.05</v>
      </c>
      <c r="D114" s="5">
        <v>20.557700000000001</v>
      </c>
      <c r="E114" s="7"/>
      <c r="F114" s="31">
        <f t="shared" si="7"/>
        <v>0.49000000000000199</v>
      </c>
      <c r="G114" s="32">
        <f t="shared" si="8"/>
        <v>0.87239999999999895</v>
      </c>
      <c r="I114" s="32">
        <f t="shared" si="9"/>
        <v>1.2148000000000003</v>
      </c>
      <c r="K114">
        <f t="shared" si="3"/>
        <v>0.81464488000000024</v>
      </c>
      <c r="L114" s="31">
        <f t="shared" si="4"/>
        <v>-0.32464487999999825</v>
      </c>
      <c r="M114">
        <f t="shared" si="5"/>
        <v>-0.20481405852176782</v>
      </c>
      <c r="N114">
        <f t="shared" si="6"/>
        <v>1.8341038185217684</v>
      </c>
    </row>
    <row r="115" spans="1:14" x14ac:dyDescent="0.25">
      <c r="A115" s="16">
        <v>35309</v>
      </c>
      <c r="B115" s="5">
        <v>23.045500000000001</v>
      </c>
      <c r="C115" s="18">
        <v>20.74</v>
      </c>
      <c r="D115" s="5">
        <v>22.636700000000001</v>
      </c>
      <c r="E115" s="7"/>
      <c r="F115" s="31">
        <f t="shared" si="7"/>
        <v>0.68999999999999773</v>
      </c>
      <c r="G115" s="32">
        <f t="shared" si="8"/>
        <v>2.4185000000000016</v>
      </c>
      <c r="I115" s="32">
        <f t="shared" si="9"/>
        <v>0.87239999999999895</v>
      </c>
      <c r="K115">
        <f t="shared" si="3"/>
        <v>0.58503143999999929</v>
      </c>
      <c r="L115" s="31">
        <f t="shared" si="4"/>
        <v>0.10496855999999843</v>
      </c>
      <c r="M115">
        <f t="shared" si="5"/>
        <v>-0.43442749852176876</v>
      </c>
      <c r="N115">
        <f t="shared" si="6"/>
        <v>1.6044903785217675</v>
      </c>
    </row>
    <row r="116" spans="1:14" x14ac:dyDescent="0.25">
      <c r="A116" s="16">
        <v>35339</v>
      </c>
      <c r="B116" s="5">
        <v>24.2959</v>
      </c>
      <c r="C116" s="18">
        <v>21.9</v>
      </c>
      <c r="D116" s="5">
        <v>24.163900000000002</v>
      </c>
      <c r="E116" s="7"/>
      <c r="F116" s="31">
        <f t="shared" si="7"/>
        <v>1.1600000000000001</v>
      </c>
      <c r="G116" s="32">
        <f t="shared" si="8"/>
        <v>1.2503999999999991</v>
      </c>
      <c r="I116" s="32">
        <f t="shared" si="9"/>
        <v>2.4185000000000016</v>
      </c>
      <c r="K116">
        <f t="shared" si="3"/>
        <v>1.6218461000000011</v>
      </c>
      <c r="L116" s="31">
        <f t="shared" si="4"/>
        <v>-0.46184610000000093</v>
      </c>
      <c r="M116">
        <f t="shared" si="5"/>
        <v>0.60238716147823301</v>
      </c>
      <c r="N116">
        <f t="shared" si="6"/>
        <v>2.6413050385217689</v>
      </c>
    </row>
    <row r="117" spans="1:14" x14ac:dyDescent="0.25">
      <c r="A117" s="16">
        <v>35370</v>
      </c>
      <c r="B117" s="5">
        <v>23.111699999999999</v>
      </c>
      <c r="C117" s="18">
        <v>23.37</v>
      </c>
      <c r="D117" s="5">
        <v>22.693100000000001</v>
      </c>
      <c r="E117" s="7"/>
      <c r="F117" s="31">
        <f t="shared" si="7"/>
        <v>1.4700000000000024</v>
      </c>
      <c r="G117" s="32">
        <f t="shared" si="8"/>
        <v>-1.1842000000000006</v>
      </c>
      <c r="I117" s="32">
        <f t="shared" si="9"/>
        <v>1.2503999999999991</v>
      </c>
      <c r="K117">
        <f t="shared" si="3"/>
        <v>0.8385182399999993</v>
      </c>
      <c r="L117" s="31">
        <f t="shared" si="4"/>
        <v>0.63148176000000311</v>
      </c>
      <c r="M117">
        <f t="shared" si="5"/>
        <v>-0.18094069852176875</v>
      </c>
      <c r="N117">
        <f t="shared" si="6"/>
        <v>1.8579771785217674</v>
      </c>
    </row>
    <row r="118" spans="1:14" x14ac:dyDescent="0.25">
      <c r="A118" s="16">
        <v>35400</v>
      </c>
      <c r="B118" s="5">
        <v>24.0838</v>
      </c>
      <c r="C118" s="18">
        <v>23.47</v>
      </c>
      <c r="D118" s="5">
        <v>23.8931</v>
      </c>
      <c r="E118" s="7"/>
      <c r="F118" s="31">
        <f t="shared" si="7"/>
        <v>9.9999999999997868E-2</v>
      </c>
      <c r="G118" s="32">
        <f t="shared" si="8"/>
        <v>0.97210000000000107</v>
      </c>
      <c r="I118" s="32">
        <f t="shared" si="9"/>
        <v>-1.1842000000000006</v>
      </c>
      <c r="K118">
        <f t="shared" si="3"/>
        <v>-0.79412452000000033</v>
      </c>
      <c r="L118" s="31">
        <f t="shared" si="4"/>
        <v>0.8941245199999982</v>
      </c>
      <c r="M118">
        <f t="shared" si="5"/>
        <v>-1.8135834585217685</v>
      </c>
      <c r="N118">
        <f t="shared" si="6"/>
        <v>0.22533441852176772</v>
      </c>
    </row>
    <row r="119" spans="1:14" x14ac:dyDescent="0.25">
      <c r="A119" s="16">
        <v>35431</v>
      </c>
      <c r="B119" s="5">
        <v>23.583600000000001</v>
      </c>
      <c r="C119" s="18">
        <v>24.05</v>
      </c>
      <c r="D119" s="5">
        <v>23.448899999999998</v>
      </c>
      <c r="E119" s="7"/>
      <c r="F119" s="31">
        <f t="shared" si="7"/>
        <v>0.58000000000000185</v>
      </c>
      <c r="G119" s="32">
        <f t="shared" si="8"/>
        <v>-0.50019999999999953</v>
      </c>
      <c r="I119" s="32">
        <f t="shared" si="9"/>
        <v>0.97210000000000107</v>
      </c>
      <c r="K119">
        <f t="shared" ref="K119:K152" si="10">$K$3*I119</f>
        <v>0.65189026000000072</v>
      </c>
      <c r="L119" s="31">
        <f t="shared" ref="L119:L152" si="11">F119-K119</f>
        <v>-7.1890259999998873E-2</v>
      </c>
      <c r="M119">
        <f t="shared" ref="M119:M152" si="12">K119-1.96*$L$3</f>
        <v>-0.36756867852176733</v>
      </c>
      <c r="N119">
        <f t="shared" ref="N119:N152" si="13">K119+1.96*$L$3</f>
        <v>1.6713491985217688</v>
      </c>
    </row>
    <row r="120" spans="1:14" x14ac:dyDescent="0.25">
      <c r="A120" s="16">
        <v>35462</v>
      </c>
      <c r="B120" s="5">
        <v>20.8962</v>
      </c>
      <c r="C120" s="18">
        <v>24.12</v>
      </c>
      <c r="D120" s="5">
        <v>20.823</v>
      </c>
      <c r="E120" s="7"/>
      <c r="F120" s="31">
        <f t="shared" si="7"/>
        <v>7.0000000000000284E-2</v>
      </c>
      <c r="G120" s="32">
        <f t="shared" si="8"/>
        <v>-2.6874000000000002</v>
      </c>
      <c r="I120" s="32">
        <f t="shared" si="9"/>
        <v>-0.50019999999999953</v>
      </c>
      <c r="K120">
        <f t="shared" si="10"/>
        <v>-0.33543411999999967</v>
      </c>
      <c r="L120" s="31">
        <f t="shared" si="11"/>
        <v>0.40543411999999995</v>
      </c>
      <c r="M120">
        <f t="shared" si="12"/>
        <v>-1.3548930585217678</v>
      </c>
      <c r="N120">
        <f t="shared" si="13"/>
        <v>0.68402481852176833</v>
      </c>
    </row>
    <row r="121" spans="1:14" x14ac:dyDescent="0.25">
      <c r="A121" s="16">
        <v>35490</v>
      </c>
      <c r="B121" s="5">
        <v>19.576799999999999</v>
      </c>
      <c r="C121" s="18">
        <v>22.2</v>
      </c>
      <c r="D121" s="5">
        <v>19.057500000000001</v>
      </c>
      <c r="E121" s="7"/>
      <c r="F121" s="31">
        <f t="shared" si="7"/>
        <v>-1.9200000000000017</v>
      </c>
      <c r="G121" s="32">
        <f t="shared" si="8"/>
        <v>-1.3194000000000017</v>
      </c>
      <c r="I121" s="32">
        <f t="shared" si="9"/>
        <v>-2.6874000000000002</v>
      </c>
      <c r="K121">
        <f t="shared" si="10"/>
        <v>-1.80217044</v>
      </c>
      <c r="L121" s="31">
        <f t="shared" si="11"/>
        <v>-0.11782956000000167</v>
      </c>
      <c r="M121">
        <f t="shared" si="12"/>
        <v>-2.8216293785217683</v>
      </c>
      <c r="N121">
        <f t="shared" si="13"/>
        <v>-0.78271150147823199</v>
      </c>
    </row>
    <row r="122" spans="1:14" x14ac:dyDescent="0.25">
      <c r="A122" s="16">
        <v>35521</v>
      </c>
      <c r="B122" s="5">
        <v>17.785900000000002</v>
      </c>
      <c r="C122" s="18">
        <v>20.69</v>
      </c>
      <c r="D122" s="5">
        <v>17.452999999999999</v>
      </c>
      <c r="E122" s="7"/>
      <c r="F122" s="31">
        <f t="shared" si="7"/>
        <v>-1.509999999999998</v>
      </c>
      <c r="G122" s="32">
        <f t="shared" si="8"/>
        <v>-1.790899999999997</v>
      </c>
      <c r="I122" s="32">
        <f t="shared" si="9"/>
        <v>-1.3194000000000017</v>
      </c>
      <c r="K122">
        <f t="shared" si="10"/>
        <v>-0.88478964000000104</v>
      </c>
      <c r="L122" s="31">
        <f t="shared" si="11"/>
        <v>-0.62521035999999697</v>
      </c>
      <c r="M122">
        <f t="shared" si="12"/>
        <v>-1.9042485785217691</v>
      </c>
      <c r="N122">
        <f t="shared" si="13"/>
        <v>0.13466929852176701</v>
      </c>
    </row>
    <row r="123" spans="1:14" x14ac:dyDescent="0.25">
      <c r="A123" s="16">
        <v>35551</v>
      </c>
      <c r="B123" s="5">
        <v>19.2043</v>
      </c>
      <c r="C123" s="19">
        <v>19.500491100961181</v>
      </c>
      <c r="D123" s="5">
        <v>19.0688</v>
      </c>
      <c r="E123" s="7"/>
      <c r="F123" s="31">
        <f t="shared" si="7"/>
        <v>-1.1895088990388203</v>
      </c>
      <c r="G123" s="32">
        <f t="shared" si="8"/>
        <v>1.4183999999999983</v>
      </c>
      <c r="I123" s="32">
        <f t="shared" si="9"/>
        <v>-1.790899999999997</v>
      </c>
      <c r="K123">
        <f t="shared" si="10"/>
        <v>-1.200977539999998</v>
      </c>
      <c r="L123" s="31">
        <f t="shared" si="11"/>
        <v>1.1468640961177723E-2</v>
      </c>
      <c r="M123">
        <f t="shared" si="12"/>
        <v>-2.2204364785217661</v>
      </c>
      <c r="N123">
        <f t="shared" si="13"/>
        <v>-0.18151860147822996</v>
      </c>
    </row>
    <row r="124" spans="1:14" x14ac:dyDescent="0.25">
      <c r="A124" s="16">
        <v>35582</v>
      </c>
      <c r="B124" s="5">
        <v>17.8383</v>
      </c>
      <c r="C124" s="19">
        <v>20.053172587466708</v>
      </c>
      <c r="D124" s="5">
        <v>17.577400000000001</v>
      </c>
      <c r="E124" s="7"/>
      <c r="F124" s="31">
        <f t="shared" si="7"/>
        <v>0.55268148650552718</v>
      </c>
      <c r="G124" s="32">
        <f t="shared" si="8"/>
        <v>-1.3659999999999997</v>
      </c>
      <c r="I124" s="32">
        <f t="shared" si="9"/>
        <v>1.4183999999999983</v>
      </c>
      <c r="K124">
        <f t="shared" si="10"/>
        <v>0.95117903999999887</v>
      </c>
      <c r="L124" s="31">
        <f t="shared" si="11"/>
        <v>-0.39849755349447169</v>
      </c>
      <c r="M124">
        <f t="shared" si="12"/>
        <v>-6.8279898521769189E-2</v>
      </c>
      <c r="N124">
        <f t="shared" si="13"/>
        <v>1.9706379785217669</v>
      </c>
    </row>
    <row r="125" spans="1:14" x14ac:dyDescent="0.25">
      <c r="A125" s="16">
        <v>35612</v>
      </c>
      <c r="B125" s="5">
        <v>18.553000000000001</v>
      </c>
      <c r="C125" s="19">
        <v>19.35906668386767</v>
      </c>
      <c r="D125" s="5">
        <v>18.519100000000002</v>
      </c>
      <c r="E125" s="7"/>
      <c r="F125" s="31">
        <f t="shared" si="7"/>
        <v>-0.69410590359903779</v>
      </c>
      <c r="G125" s="32">
        <f t="shared" si="8"/>
        <v>0.71470000000000056</v>
      </c>
      <c r="I125" s="32">
        <f t="shared" si="9"/>
        <v>-1.3659999999999997</v>
      </c>
      <c r="K125">
        <f t="shared" si="10"/>
        <v>-0.91603959999999973</v>
      </c>
      <c r="L125" s="31">
        <f t="shared" si="11"/>
        <v>0.22193369640096194</v>
      </c>
      <c r="M125">
        <f t="shared" si="12"/>
        <v>-1.9354985385217678</v>
      </c>
      <c r="N125">
        <f t="shared" si="13"/>
        <v>0.10341933852176832</v>
      </c>
    </row>
    <row r="126" spans="1:14" x14ac:dyDescent="0.25">
      <c r="A126" s="16">
        <v>35643</v>
      </c>
      <c r="B126" s="5">
        <v>18.7881</v>
      </c>
      <c r="C126" s="19">
        <v>18.794896820892394</v>
      </c>
      <c r="D126" s="5">
        <v>18.6374</v>
      </c>
      <c r="E126" s="7"/>
      <c r="F126" s="31">
        <f t="shared" si="7"/>
        <v>-0.56416986297527671</v>
      </c>
      <c r="G126" s="32">
        <f t="shared" si="8"/>
        <v>0.2350999999999992</v>
      </c>
      <c r="I126" s="32">
        <f t="shared" si="9"/>
        <v>0.71470000000000056</v>
      </c>
      <c r="K126">
        <f t="shared" si="10"/>
        <v>0.47927782000000035</v>
      </c>
      <c r="L126" s="31">
        <f t="shared" si="11"/>
        <v>-1.043447682975277</v>
      </c>
      <c r="M126">
        <f t="shared" si="12"/>
        <v>-0.54018111852176776</v>
      </c>
      <c r="N126">
        <f t="shared" si="13"/>
        <v>1.4987367585217684</v>
      </c>
    </row>
    <row r="127" spans="1:14" x14ac:dyDescent="0.25">
      <c r="A127" s="16">
        <v>35674</v>
      </c>
      <c r="B127" s="5">
        <v>18.571999999999999</v>
      </c>
      <c r="C127" s="18">
        <v>19.18</v>
      </c>
      <c r="D127" s="5">
        <v>18.444299999999998</v>
      </c>
      <c r="E127" s="7"/>
      <c r="F127" s="31">
        <f t="shared" si="7"/>
        <v>0.38510317910760605</v>
      </c>
      <c r="G127" s="32">
        <f t="shared" si="8"/>
        <v>-0.21610000000000085</v>
      </c>
      <c r="I127" s="32">
        <f t="shared" si="9"/>
        <v>0.2350999999999992</v>
      </c>
      <c r="K127">
        <f t="shared" si="10"/>
        <v>0.15765805999999946</v>
      </c>
      <c r="L127" s="31">
        <f t="shared" si="11"/>
        <v>0.22744511910760659</v>
      </c>
      <c r="M127">
        <f t="shared" si="12"/>
        <v>-0.86180087852176857</v>
      </c>
      <c r="N127">
        <f t="shared" si="13"/>
        <v>1.1771169985217675</v>
      </c>
    </row>
    <row r="128" spans="1:14" x14ac:dyDescent="0.25">
      <c r="A128" s="16">
        <v>35704</v>
      </c>
      <c r="B128" s="5">
        <v>20.109300000000001</v>
      </c>
      <c r="C128" s="18">
        <v>19.48</v>
      </c>
      <c r="D128" s="5">
        <v>19.885000000000002</v>
      </c>
      <c r="E128" s="7"/>
      <c r="F128" s="31">
        <f t="shared" si="7"/>
        <v>0.30000000000000071</v>
      </c>
      <c r="G128" s="32">
        <f t="shared" si="8"/>
        <v>1.5373000000000019</v>
      </c>
      <c r="I128" s="32">
        <f t="shared" si="9"/>
        <v>-0.21610000000000085</v>
      </c>
      <c r="K128">
        <f t="shared" si="10"/>
        <v>-0.14491666000000056</v>
      </c>
      <c r="L128" s="31">
        <f t="shared" si="11"/>
        <v>0.4449166600000013</v>
      </c>
      <c r="M128">
        <f t="shared" si="12"/>
        <v>-1.1643755985217685</v>
      </c>
      <c r="N128">
        <f t="shared" si="13"/>
        <v>0.87454227852176747</v>
      </c>
    </row>
    <row r="129" spans="1:14" x14ac:dyDescent="0.25">
      <c r="A129" s="16">
        <v>35735</v>
      </c>
      <c r="B129" s="5">
        <v>19.346499999999999</v>
      </c>
      <c r="C129" s="18">
        <v>20.18</v>
      </c>
      <c r="D129" s="5">
        <v>19.152999999999999</v>
      </c>
      <c r="E129" s="7"/>
      <c r="F129" s="31">
        <f t="shared" si="7"/>
        <v>0.69999999999999929</v>
      </c>
      <c r="G129" s="32">
        <f t="shared" si="8"/>
        <v>-0.76280000000000214</v>
      </c>
      <c r="I129" s="32">
        <f t="shared" si="9"/>
        <v>1.5373000000000019</v>
      </c>
      <c r="K129">
        <f t="shared" si="10"/>
        <v>1.0309133800000012</v>
      </c>
      <c r="L129" s="31">
        <f t="shared" si="11"/>
        <v>-0.33091338000000192</v>
      </c>
      <c r="M129">
        <f t="shared" si="12"/>
        <v>1.1454441478233157E-2</v>
      </c>
      <c r="N129">
        <f t="shared" si="13"/>
        <v>2.0503723185217693</v>
      </c>
    </row>
    <row r="130" spans="1:14" x14ac:dyDescent="0.25">
      <c r="A130" s="16">
        <v>35765</v>
      </c>
      <c r="B130" s="5">
        <v>17.434799999999999</v>
      </c>
      <c r="C130">
        <v>20.46</v>
      </c>
      <c r="D130" s="5">
        <v>17.102699999999999</v>
      </c>
      <c r="E130" s="7"/>
      <c r="F130" s="31">
        <f t="shared" si="7"/>
        <v>0.28000000000000114</v>
      </c>
      <c r="G130" s="32">
        <f t="shared" si="8"/>
        <v>-1.9116999999999997</v>
      </c>
      <c r="I130" s="32">
        <f t="shared" si="9"/>
        <v>-0.76280000000000214</v>
      </c>
      <c r="K130">
        <f t="shared" si="10"/>
        <v>-0.51153368000000143</v>
      </c>
      <c r="L130" s="31">
        <f t="shared" si="11"/>
        <v>0.79153368000000257</v>
      </c>
      <c r="M130">
        <f t="shared" si="12"/>
        <v>-1.5309926185217695</v>
      </c>
      <c r="N130">
        <f t="shared" si="13"/>
        <v>0.50792525852176662</v>
      </c>
    </row>
    <row r="131" spans="1:14" x14ac:dyDescent="0.25">
      <c r="A131" s="16">
        <v>35796</v>
      </c>
      <c r="B131" s="5">
        <v>15.476699999999999</v>
      </c>
      <c r="C131" s="20">
        <v>18.309999999999999</v>
      </c>
      <c r="D131" s="5">
        <v>15.115500000000001</v>
      </c>
      <c r="E131" s="7"/>
      <c r="F131" s="31">
        <f t="shared" si="7"/>
        <v>-2.1500000000000021</v>
      </c>
      <c r="G131" s="32">
        <f t="shared" si="8"/>
        <v>-1.9581</v>
      </c>
      <c r="I131" s="32">
        <f t="shared" si="9"/>
        <v>-1.9116999999999997</v>
      </c>
      <c r="K131">
        <f t="shared" si="10"/>
        <v>-1.2819860199999997</v>
      </c>
      <c r="L131" s="31">
        <f t="shared" si="11"/>
        <v>-0.86801398000000241</v>
      </c>
      <c r="M131">
        <f t="shared" si="12"/>
        <v>-2.3014449585217678</v>
      </c>
      <c r="N131">
        <f t="shared" si="13"/>
        <v>-0.26252708147823167</v>
      </c>
    </row>
    <row r="132" spans="1:14" x14ac:dyDescent="0.25">
      <c r="A132" s="16">
        <v>35827</v>
      </c>
      <c r="B132" s="5">
        <v>14.3728</v>
      </c>
      <c r="C132" s="20">
        <v>15.5</v>
      </c>
      <c r="D132" s="5">
        <v>13.952500000000001</v>
      </c>
      <c r="E132" s="7"/>
      <c r="F132" s="31">
        <f t="shared" si="7"/>
        <v>-2.8099999999999987</v>
      </c>
      <c r="G132" s="32">
        <f t="shared" si="8"/>
        <v>-1.1038999999999994</v>
      </c>
      <c r="I132" s="32">
        <f t="shared" si="9"/>
        <v>-1.9581</v>
      </c>
      <c r="K132">
        <f t="shared" si="10"/>
        <v>-1.31310186</v>
      </c>
      <c r="L132" s="31">
        <f t="shared" si="11"/>
        <v>-1.4968981399999988</v>
      </c>
      <c r="M132">
        <f t="shared" si="12"/>
        <v>-2.3325607985217678</v>
      </c>
      <c r="N132">
        <f t="shared" si="13"/>
        <v>-0.2936429214782319</v>
      </c>
    </row>
    <row r="133" spans="1:14" x14ac:dyDescent="0.25">
      <c r="A133" s="16">
        <v>35855</v>
      </c>
      <c r="B133" s="5">
        <v>13.458</v>
      </c>
      <c r="C133" s="21">
        <v>13.86</v>
      </c>
      <c r="D133" s="5">
        <v>13.056100000000001</v>
      </c>
      <c r="E133" s="7"/>
      <c r="F133" s="31">
        <f t="shared" si="7"/>
        <v>-1.6400000000000006</v>
      </c>
      <c r="G133" s="32">
        <f t="shared" si="8"/>
        <v>-0.91479999999999961</v>
      </c>
      <c r="I133" s="32">
        <f t="shared" si="9"/>
        <v>-1.1038999999999994</v>
      </c>
      <c r="K133">
        <f t="shared" si="10"/>
        <v>-0.74027533999999962</v>
      </c>
      <c r="L133" s="31">
        <f t="shared" si="11"/>
        <v>-0.89972466000000095</v>
      </c>
      <c r="M133">
        <f t="shared" si="12"/>
        <v>-1.7597342785217678</v>
      </c>
      <c r="N133">
        <f t="shared" si="13"/>
        <v>0.27918359852176844</v>
      </c>
    </row>
    <row r="134" spans="1:14" x14ac:dyDescent="0.25">
      <c r="A134" s="16">
        <v>35886</v>
      </c>
      <c r="B134" s="5">
        <v>13.793799999999999</v>
      </c>
      <c r="C134" s="21">
        <v>12.74</v>
      </c>
      <c r="D134" s="5">
        <v>13.4312</v>
      </c>
      <c r="E134" s="7"/>
      <c r="F134" s="31">
        <f t="shared" si="7"/>
        <v>-1.1199999999999992</v>
      </c>
      <c r="G134" s="32">
        <f t="shared" si="8"/>
        <v>0.33579999999999899</v>
      </c>
      <c r="I134" s="32">
        <f t="shared" si="9"/>
        <v>-0.91479999999999961</v>
      </c>
      <c r="K134">
        <f t="shared" si="10"/>
        <v>-0.61346487999999977</v>
      </c>
      <c r="L134" s="31">
        <f t="shared" si="11"/>
        <v>-0.50653511999999945</v>
      </c>
      <c r="M134">
        <f t="shared" si="12"/>
        <v>-1.6329238185217678</v>
      </c>
      <c r="N134">
        <f t="shared" si="13"/>
        <v>0.40599405852176829</v>
      </c>
    </row>
    <row r="135" spans="1:14" x14ac:dyDescent="0.25">
      <c r="A135" s="16">
        <v>35916</v>
      </c>
      <c r="B135" s="5">
        <v>14.563000000000001</v>
      </c>
      <c r="C135" s="21">
        <v>13.23</v>
      </c>
      <c r="D135" s="5">
        <v>14.4383</v>
      </c>
      <c r="E135" s="7"/>
      <c r="F135" s="31">
        <f t="shared" ref="F135:F152" si="14">C135-C134</f>
        <v>0.49000000000000021</v>
      </c>
      <c r="G135" s="32">
        <f t="shared" ref="G135:G152" si="15">B135-B134</f>
        <v>0.76920000000000144</v>
      </c>
      <c r="I135" s="32">
        <f t="shared" si="9"/>
        <v>0.33579999999999899</v>
      </c>
      <c r="K135">
        <f t="shared" si="10"/>
        <v>0.2251874799999993</v>
      </c>
      <c r="L135" s="31">
        <f t="shared" si="11"/>
        <v>0.26481252000000088</v>
      </c>
      <c r="M135">
        <f t="shared" si="12"/>
        <v>-0.79427145852176873</v>
      </c>
      <c r="N135">
        <f t="shared" si="13"/>
        <v>1.2446464185217674</v>
      </c>
    </row>
    <row r="136" spans="1:14" x14ac:dyDescent="0.25">
      <c r="A136" s="16">
        <v>35947</v>
      </c>
      <c r="B136" s="5">
        <v>13.001799999999999</v>
      </c>
      <c r="C136" s="21">
        <v>13.55</v>
      </c>
      <c r="D136" s="5">
        <v>12.053599999999999</v>
      </c>
      <c r="E136" s="7"/>
      <c r="F136" s="31">
        <f t="shared" si="14"/>
        <v>0.32000000000000028</v>
      </c>
      <c r="G136" s="32">
        <f t="shared" si="15"/>
        <v>-1.5612000000000013</v>
      </c>
      <c r="I136" s="32">
        <f t="shared" ref="I136:I152" si="16">G135</f>
        <v>0.76920000000000144</v>
      </c>
      <c r="K136">
        <f t="shared" si="10"/>
        <v>0.51582552000000093</v>
      </c>
      <c r="L136" s="31">
        <f t="shared" si="11"/>
        <v>-0.19582552000000064</v>
      </c>
      <c r="M136">
        <f t="shared" si="12"/>
        <v>-0.50363341852176713</v>
      </c>
      <c r="N136">
        <f t="shared" si="13"/>
        <v>1.5352844585217689</v>
      </c>
    </row>
    <row r="137" spans="1:14" x14ac:dyDescent="0.25">
      <c r="A137" s="16">
        <v>35977</v>
      </c>
      <c r="B137" s="5">
        <v>12.5557</v>
      </c>
      <c r="C137" s="21">
        <v>13.08</v>
      </c>
      <c r="D137" s="5">
        <v>12.0443</v>
      </c>
      <c r="E137" s="7"/>
      <c r="F137" s="31">
        <f t="shared" si="14"/>
        <v>-0.47000000000000064</v>
      </c>
      <c r="G137" s="32">
        <f t="shared" si="15"/>
        <v>-0.4460999999999995</v>
      </c>
      <c r="I137" s="32">
        <f t="shared" si="16"/>
        <v>-1.5612000000000013</v>
      </c>
      <c r="K137">
        <f t="shared" si="10"/>
        <v>-1.0469407200000007</v>
      </c>
      <c r="L137" s="31">
        <f t="shared" si="11"/>
        <v>0.57694072000000007</v>
      </c>
      <c r="M137">
        <f t="shared" si="12"/>
        <v>-2.0663996585217688</v>
      </c>
      <c r="N137">
        <f t="shared" si="13"/>
        <v>-2.7481781478232659E-2</v>
      </c>
    </row>
    <row r="138" spans="1:14" x14ac:dyDescent="0.25">
      <c r="A138" s="22">
        <v>36008</v>
      </c>
      <c r="B138" s="23">
        <v>12.2029</v>
      </c>
      <c r="C138" s="24">
        <v>13.11</v>
      </c>
      <c r="D138" s="23">
        <v>11.954499999999999</v>
      </c>
      <c r="E138" s="25"/>
      <c r="F138" s="31">
        <f t="shared" si="14"/>
        <v>2.9999999999999361E-2</v>
      </c>
      <c r="G138" s="32">
        <f t="shared" si="15"/>
        <v>-0.35280000000000022</v>
      </c>
      <c r="I138" s="32">
        <f t="shared" si="16"/>
        <v>-0.4460999999999995</v>
      </c>
      <c r="K138">
        <f t="shared" si="10"/>
        <v>-0.29915465999999963</v>
      </c>
      <c r="L138" s="31">
        <f t="shared" si="11"/>
        <v>0.32915465999999899</v>
      </c>
      <c r="M138">
        <f t="shared" si="12"/>
        <v>-1.3186135985217677</v>
      </c>
      <c r="N138">
        <f t="shared" si="13"/>
        <v>0.72030427852176837</v>
      </c>
    </row>
    <row r="139" spans="1:14" x14ac:dyDescent="0.25">
      <c r="A139" s="16">
        <v>36039</v>
      </c>
      <c r="B139" s="5">
        <v>13.622999999999999</v>
      </c>
      <c r="C139" s="21">
        <v>12.75</v>
      </c>
      <c r="D139" s="5">
        <v>13.39</v>
      </c>
      <c r="E139" s="7"/>
      <c r="F139" s="31">
        <f t="shared" si="14"/>
        <v>-0.35999999999999943</v>
      </c>
      <c r="G139" s="32">
        <f t="shared" si="15"/>
        <v>1.4200999999999997</v>
      </c>
      <c r="I139" s="32">
        <f t="shared" si="16"/>
        <v>-0.35280000000000022</v>
      </c>
      <c r="K139">
        <f t="shared" si="10"/>
        <v>-0.23658768000000013</v>
      </c>
      <c r="L139" s="31">
        <f t="shared" si="11"/>
        <v>-0.1234123199999993</v>
      </c>
      <c r="M139">
        <f t="shared" si="12"/>
        <v>-1.2560466185217682</v>
      </c>
      <c r="N139">
        <f t="shared" si="13"/>
        <v>0.78287125852176787</v>
      </c>
    </row>
    <row r="140" spans="1:14" x14ac:dyDescent="0.25">
      <c r="A140" s="16">
        <v>36069</v>
      </c>
      <c r="B140" s="5">
        <v>12.9209</v>
      </c>
      <c r="C140" s="21">
        <v>13.85</v>
      </c>
      <c r="D140" s="5">
        <v>12.640700000000001</v>
      </c>
      <c r="E140" s="7"/>
      <c r="F140" s="31">
        <f t="shared" si="14"/>
        <v>1.0999999999999996</v>
      </c>
      <c r="G140" s="32">
        <f t="shared" si="15"/>
        <v>-0.70209999999999972</v>
      </c>
      <c r="I140" s="32">
        <f t="shared" si="16"/>
        <v>1.4200999999999997</v>
      </c>
      <c r="K140">
        <f t="shared" si="10"/>
        <v>0.95231905999999977</v>
      </c>
      <c r="L140" s="31">
        <f t="shared" si="11"/>
        <v>0.14768093999999987</v>
      </c>
      <c r="M140">
        <f t="shared" si="12"/>
        <v>-6.7139878521768281E-2</v>
      </c>
      <c r="N140">
        <f t="shared" si="13"/>
        <v>1.9717779985217678</v>
      </c>
    </row>
    <row r="141" spans="1:14" x14ac:dyDescent="0.25">
      <c r="A141" s="16">
        <v>36100</v>
      </c>
      <c r="B141" s="5">
        <v>11.478999999999999</v>
      </c>
      <c r="C141" s="21">
        <v>13.74</v>
      </c>
      <c r="D141" s="5">
        <v>10.962899999999999</v>
      </c>
      <c r="E141" s="7"/>
      <c r="F141" s="31">
        <f t="shared" si="14"/>
        <v>-0.10999999999999943</v>
      </c>
      <c r="G141" s="32">
        <f t="shared" si="15"/>
        <v>-1.4419000000000004</v>
      </c>
      <c r="I141" s="32">
        <f t="shared" si="16"/>
        <v>-0.70209999999999972</v>
      </c>
      <c r="K141">
        <f t="shared" si="10"/>
        <v>-0.47082825999999978</v>
      </c>
      <c r="L141" s="31">
        <f t="shared" si="11"/>
        <v>0.36082826000000034</v>
      </c>
      <c r="M141">
        <f t="shared" si="12"/>
        <v>-1.4902871985217678</v>
      </c>
      <c r="N141">
        <f t="shared" si="13"/>
        <v>0.54863067852176828</v>
      </c>
    </row>
    <row r="142" spans="1:14" x14ac:dyDescent="0.25">
      <c r="A142" s="16">
        <v>36130</v>
      </c>
      <c r="B142" s="5">
        <v>10.1966</v>
      </c>
      <c r="C142" s="21">
        <v>12.87</v>
      </c>
      <c r="D142" s="5">
        <v>9.8751999999999995</v>
      </c>
      <c r="E142" s="7"/>
      <c r="F142" s="31">
        <f t="shared" si="14"/>
        <v>-0.87000000000000099</v>
      </c>
      <c r="G142" s="32">
        <f t="shared" si="15"/>
        <v>-1.2823999999999991</v>
      </c>
      <c r="I142" s="32">
        <f t="shared" si="16"/>
        <v>-1.4419000000000004</v>
      </c>
      <c r="K142">
        <f t="shared" si="10"/>
        <v>-0.96693814000000022</v>
      </c>
      <c r="L142" s="31">
        <f t="shared" si="11"/>
        <v>9.6938139999999229E-2</v>
      </c>
      <c r="M142">
        <f t="shared" si="12"/>
        <v>-1.9863970785217684</v>
      </c>
      <c r="N142">
        <f t="shared" si="13"/>
        <v>5.2520798521767831E-2</v>
      </c>
    </row>
    <row r="143" spans="1:14" x14ac:dyDescent="0.25">
      <c r="A143" s="16">
        <v>36161</v>
      </c>
      <c r="B143" s="5">
        <v>11.2258</v>
      </c>
      <c r="C143" s="21">
        <v>11.35</v>
      </c>
      <c r="D143" s="5">
        <v>11.1153</v>
      </c>
      <c r="E143" s="7"/>
      <c r="F143" s="31">
        <f t="shared" si="14"/>
        <v>-1.5199999999999996</v>
      </c>
      <c r="G143" s="32">
        <f t="shared" si="15"/>
        <v>1.0291999999999994</v>
      </c>
      <c r="I143" s="32">
        <f t="shared" si="16"/>
        <v>-1.2823999999999991</v>
      </c>
      <c r="K143">
        <f t="shared" si="10"/>
        <v>-0.85997743999999932</v>
      </c>
      <c r="L143" s="31">
        <f t="shared" si="11"/>
        <v>-0.66002256000000026</v>
      </c>
      <c r="M143">
        <f t="shared" si="12"/>
        <v>-1.8794363785217674</v>
      </c>
      <c r="N143">
        <f t="shared" si="13"/>
        <v>0.15948149852176874</v>
      </c>
    </row>
    <row r="144" spans="1:14" x14ac:dyDescent="0.25">
      <c r="A144" s="16">
        <v>36192</v>
      </c>
      <c r="B144" s="5">
        <v>10.4315</v>
      </c>
      <c r="C144" s="21">
        <v>11.48</v>
      </c>
      <c r="D144" s="5">
        <v>10.226699999999999</v>
      </c>
      <c r="E144" s="7"/>
      <c r="F144" s="31">
        <f t="shared" si="14"/>
        <v>0.13000000000000078</v>
      </c>
      <c r="G144" s="32">
        <f t="shared" si="15"/>
        <v>-0.79429999999999978</v>
      </c>
      <c r="I144" s="32">
        <f t="shared" si="16"/>
        <v>1.0291999999999994</v>
      </c>
      <c r="K144">
        <f t="shared" si="10"/>
        <v>0.69018151999999955</v>
      </c>
      <c r="L144" s="31">
        <f t="shared" si="11"/>
        <v>-0.56018151999999877</v>
      </c>
      <c r="M144">
        <f t="shared" si="12"/>
        <v>-0.32927741852176851</v>
      </c>
      <c r="N144">
        <f t="shared" si="13"/>
        <v>1.7096404585217675</v>
      </c>
    </row>
    <row r="145" spans="1:14" x14ac:dyDescent="0.25">
      <c r="A145" s="16">
        <v>36220</v>
      </c>
      <c r="B145" s="5">
        <v>12.872</v>
      </c>
      <c r="C145" s="21">
        <v>11.23</v>
      </c>
      <c r="D145" s="5">
        <v>12.5017</v>
      </c>
      <c r="E145" s="7"/>
      <c r="F145" s="31">
        <f t="shared" si="14"/>
        <v>-0.25</v>
      </c>
      <c r="G145" s="32">
        <f t="shared" si="15"/>
        <v>2.4405000000000001</v>
      </c>
      <c r="I145" s="32">
        <f t="shared" si="16"/>
        <v>-0.79429999999999978</v>
      </c>
      <c r="K145">
        <f t="shared" si="10"/>
        <v>-0.53265757999999985</v>
      </c>
      <c r="L145" s="31">
        <f t="shared" si="11"/>
        <v>0.28265757999999985</v>
      </c>
      <c r="M145">
        <f t="shared" si="12"/>
        <v>-1.552116518521768</v>
      </c>
      <c r="N145">
        <f t="shared" si="13"/>
        <v>0.4868013585217682</v>
      </c>
    </row>
    <row r="146" spans="1:14" x14ac:dyDescent="0.25">
      <c r="A146" s="16">
        <v>36251</v>
      </c>
      <c r="B146" s="5">
        <v>15.571</v>
      </c>
      <c r="C146" s="21">
        <v>11.79</v>
      </c>
      <c r="D146" s="5">
        <v>15.327400000000001</v>
      </c>
      <c r="E146" s="7"/>
      <c r="F146" s="31">
        <f t="shared" si="14"/>
        <v>0.55999999999999872</v>
      </c>
      <c r="G146" s="32">
        <f t="shared" si="15"/>
        <v>2.6989999999999998</v>
      </c>
      <c r="I146" s="32">
        <f t="shared" si="16"/>
        <v>2.4405000000000001</v>
      </c>
      <c r="K146">
        <f t="shared" si="10"/>
        <v>1.6365993000000001</v>
      </c>
      <c r="L146" s="31">
        <f t="shared" si="11"/>
        <v>-1.0765993000000014</v>
      </c>
      <c r="M146">
        <f t="shared" si="12"/>
        <v>0.61714036147823204</v>
      </c>
      <c r="N146">
        <f t="shared" si="13"/>
        <v>2.6560582385217684</v>
      </c>
    </row>
    <row r="147" spans="1:14" x14ac:dyDescent="0.25">
      <c r="A147" s="16">
        <v>36281</v>
      </c>
      <c r="B147" s="5">
        <v>15.810499999999999</v>
      </c>
      <c r="C147" s="26">
        <v>15.520083247032678</v>
      </c>
      <c r="D147" s="5">
        <v>15.3048</v>
      </c>
      <c r="E147" s="7"/>
      <c r="F147" s="31">
        <f t="shared" si="14"/>
        <v>3.7300832470326792</v>
      </c>
      <c r="G147" s="32">
        <f t="shared" si="15"/>
        <v>0.2394999999999996</v>
      </c>
      <c r="I147" s="32">
        <f t="shared" si="16"/>
        <v>2.6989999999999998</v>
      </c>
      <c r="K147">
        <f t="shared" si="10"/>
        <v>1.8099493999999998</v>
      </c>
      <c r="L147" s="31">
        <f t="shared" si="11"/>
        <v>1.9201338470326794</v>
      </c>
      <c r="M147">
        <f t="shared" si="12"/>
        <v>0.79049046147823177</v>
      </c>
      <c r="N147">
        <f t="shared" si="13"/>
        <v>2.8294083385217679</v>
      </c>
    </row>
    <row r="148" spans="1:14" x14ac:dyDescent="0.25">
      <c r="A148" s="16">
        <v>36312</v>
      </c>
      <c r="B148" s="5">
        <v>16.132000000000001</v>
      </c>
      <c r="C148" s="26">
        <v>16.336755158474698</v>
      </c>
      <c r="D148" s="5">
        <v>15.8186</v>
      </c>
      <c r="E148" s="7"/>
      <c r="F148" s="31">
        <f t="shared" si="14"/>
        <v>0.81667191144202</v>
      </c>
      <c r="G148" s="32">
        <f t="shared" si="15"/>
        <v>0.32150000000000212</v>
      </c>
      <c r="I148" s="32">
        <f t="shared" si="16"/>
        <v>0.2394999999999996</v>
      </c>
      <c r="K148">
        <f t="shared" si="10"/>
        <v>0.16060869999999972</v>
      </c>
      <c r="L148" s="31">
        <f t="shared" si="11"/>
        <v>0.65606321144202029</v>
      </c>
      <c r="M148">
        <f t="shared" si="12"/>
        <v>-0.85885023852176834</v>
      </c>
      <c r="N148">
        <f t="shared" si="13"/>
        <v>1.1800676385217677</v>
      </c>
    </row>
    <row r="149" spans="1:14" x14ac:dyDescent="0.25">
      <c r="A149" s="16">
        <v>36342</v>
      </c>
      <c r="B149" s="5">
        <v>19.0655</v>
      </c>
      <c r="C149" s="26">
        <v>16.669341762171115</v>
      </c>
      <c r="D149" s="5">
        <v>19.033000000000001</v>
      </c>
      <c r="E149" s="7"/>
      <c r="F149" s="31">
        <f t="shared" si="14"/>
        <v>0.33258660369641646</v>
      </c>
      <c r="G149" s="32">
        <f t="shared" si="15"/>
        <v>2.9334999999999987</v>
      </c>
      <c r="I149" s="32">
        <f t="shared" si="16"/>
        <v>0.32150000000000212</v>
      </c>
      <c r="K149">
        <f t="shared" si="10"/>
        <v>0.21559790000000142</v>
      </c>
      <c r="L149" s="31">
        <f t="shared" si="11"/>
        <v>0.11698870369641504</v>
      </c>
      <c r="M149">
        <f t="shared" si="12"/>
        <v>-0.8038610385217666</v>
      </c>
      <c r="N149">
        <f t="shared" si="13"/>
        <v>1.2350568385217695</v>
      </c>
    </row>
    <row r="150" spans="1:14" x14ac:dyDescent="0.25">
      <c r="A150" s="16">
        <v>36373</v>
      </c>
      <c r="B150" s="5">
        <v>20.617699999999999</v>
      </c>
      <c r="C150" s="26">
        <v>18.508693269194438</v>
      </c>
      <c r="D150" s="5">
        <v>20.311800000000002</v>
      </c>
      <c r="E150" s="7"/>
      <c r="F150" s="31">
        <f t="shared" si="14"/>
        <v>1.8393515070233235</v>
      </c>
      <c r="G150" s="32">
        <f t="shared" si="15"/>
        <v>1.5521999999999991</v>
      </c>
      <c r="I150" s="32">
        <f t="shared" si="16"/>
        <v>2.9334999999999987</v>
      </c>
      <c r="K150">
        <f t="shared" si="10"/>
        <v>1.967205099999999</v>
      </c>
      <c r="L150" s="31">
        <f t="shared" si="11"/>
        <v>-0.12785359297667553</v>
      </c>
      <c r="M150">
        <f t="shared" si="12"/>
        <v>0.94774616147823099</v>
      </c>
      <c r="N150">
        <f t="shared" si="13"/>
        <v>2.9866640385217673</v>
      </c>
    </row>
    <row r="151" spans="1:14" x14ac:dyDescent="0.25">
      <c r="A151" s="16">
        <v>36404</v>
      </c>
      <c r="B151">
        <v>23.186800000000002</v>
      </c>
      <c r="C151" s="26">
        <v>20.212832852657939</v>
      </c>
      <c r="D151" s="5">
        <v>22.4757</v>
      </c>
      <c r="E151" s="7"/>
      <c r="F151" s="31">
        <f t="shared" si="14"/>
        <v>1.7041395834635011</v>
      </c>
      <c r="G151" s="32">
        <f t="shared" si="15"/>
        <v>2.5691000000000024</v>
      </c>
      <c r="I151" s="32">
        <f t="shared" si="16"/>
        <v>1.5521999999999991</v>
      </c>
      <c r="K151">
        <f t="shared" si="10"/>
        <v>1.0409053199999994</v>
      </c>
      <c r="L151" s="31">
        <f t="shared" si="11"/>
        <v>0.66323426346350178</v>
      </c>
      <c r="M151">
        <f t="shared" si="12"/>
        <v>2.1446381478231302E-2</v>
      </c>
      <c r="N151">
        <f t="shared" si="13"/>
        <v>2.0603642585217674</v>
      </c>
    </row>
    <row r="152" spans="1:14" x14ac:dyDescent="0.25">
      <c r="A152" s="27">
        <v>36434</v>
      </c>
      <c r="B152" s="28">
        <v>22.251899999999999</v>
      </c>
      <c r="C152" s="29">
        <v>22.537090943626065</v>
      </c>
      <c r="D152" s="9">
        <v>22.0076</v>
      </c>
      <c r="E152" s="11"/>
      <c r="F152" s="31">
        <f t="shared" si="14"/>
        <v>2.3242580909681259</v>
      </c>
      <c r="G152" s="32">
        <f t="shared" si="15"/>
        <v>-0.93490000000000251</v>
      </c>
      <c r="I152" s="32">
        <f t="shared" si="16"/>
        <v>2.5691000000000024</v>
      </c>
      <c r="K152">
        <f t="shared" si="10"/>
        <v>1.7228384600000015</v>
      </c>
      <c r="L152" s="31">
        <f t="shared" si="11"/>
        <v>0.60141963096812434</v>
      </c>
      <c r="M152">
        <f t="shared" si="12"/>
        <v>0.70337952147823346</v>
      </c>
      <c r="N152">
        <f t="shared" si="13"/>
        <v>2.7422973985217696</v>
      </c>
    </row>
    <row r="153" spans="1:14" x14ac:dyDescent="0.25">
      <c r="A153" s="16">
        <v>36465</v>
      </c>
      <c r="B153">
        <v>24.8216</v>
      </c>
      <c r="D153" s="5">
        <v>24.6875</v>
      </c>
      <c r="E153" s="7"/>
      <c r="F153" s="31"/>
      <c r="G153" s="32"/>
    </row>
    <row r="154" spans="1:14" x14ac:dyDescent="0.25">
      <c r="A154" s="16">
        <v>36495</v>
      </c>
      <c r="B154">
        <v>25.754999999999999</v>
      </c>
      <c r="D154" s="5">
        <v>25.573399999999999</v>
      </c>
      <c r="E154" s="7"/>
      <c r="F154" s="31"/>
      <c r="G154" s="32"/>
    </row>
  </sheetData>
  <pageMargins left="0.75" right="0.75" top="1" bottom="1" header="0.5" footer="0.5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54"/>
  <sheetViews>
    <sheetView topLeftCell="A4" workbookViewId="0">
      <pane ySplit="1272" topLeftCell="A2" activePane="bottomLeft"/>
      <selection activeCell="A4" sqref="A4"/>
      <selection pane="bottomLeft" activeCell="M72" sqref="M72"/>
    </sheetView>
  </sheetViews>
  <sheetFormatPr defaultRowHeight="13.2" x14ac:dyDescent="0.25"/>
  <sheetData>
    <row r="3" spans="1:13" ht="13.8" thickBot="1" x14ac:dyDescent="0.3"/>
    <row r="4" spans="1:13" ht="52.8" x14ac:dyDescent="0.25">
      <c r="A4" s="1" t="s">
        <v>0</v>
      </c>
      <c r="B4" s="2" t="s">
        <v>1</v>
      </c>
      <c r="C4" s="3" t="s">
        <v>2</v>
      </c>
      <c r="D4" s="2" t="s">
        <v>3</v>
      </c>
      <c r="E4" s="2"/>
      <c r="F4" s="2" t="s">
        <v>5</v>
      </c>
      <c r="G4" s="2" t="s">
        <v>6</v>
      </c>
      <c r="H4" s="2" t="s">
        <v>7</v>
      </c>
      <c r="I4" s="2" t="s">
        <v>44</v>
      </c>
      <c r="J4" s="37" t="s">
        <v>45</v>
      </c>
      <c r="L4" t="s">
        <v>46</v>
      </c>
    </row>
    <row r="5" spans="1:13" x14ac:dyDescent="0.25">
      <c r="A5" s="4">
        <v>31959</v>
      </c>
      <c r="B5" s="5">
        <v>19.838000000000001</v>
      </c>
      <c r="C5" s="6">
        <v>18.22</v>
      </c>
      <c r="D5" s="5">
        <v>20.009699999999999</v>
      </c>
      <c r="E5" s="7"/>
    </row>
    <row r="6" spans="1:13" x14ac:dyDescent="0.25">
      <c r="A6" s="4">
        <v>31990</v>
      </c>
      <c r="B6" s="5">
        <v>18.971399999999999</v>
      </c>
      <c r="C6" s="6">
        <v>18.2</v>
      </c>
      <c r="D6" s="5">
        <v>18.959499999999998</v>
      </c>
      <c r="E6" s="7"/>
      <c r="F6" s="31">
        <f>C6-C5</f>
        <v>-1.9999999999999574E-2</v>
      </c>
      <c r="G6" s="32">
        <f>B6-B5</f>
        <v>-0.86660000000000181</v>
      </c>
    </row>
    <row r="7" spans="1:13" x14ac:dyDescent="0.25">
      <c r="A7" s="8">
        <v>32021</v>
      </c>
      <c r="B7" s="9">
        <v>18.364799999999999</v>
      </c>
      <c r="C7" s="10">
        <v>18.38</v>
      </c>
      <c r="D7" s="9">
        <v>18.322700000000001</v>
      </c>
      <c r="E7" s="30"/>
      <c r="F7" s="31">
        <f t="shared" ref="F7:F70" si="0">C7-C6</f>
        <v>0.17999999999999972</v>
      </c>
      <c r="G7" s="32">
        <f t="shared" ref="G7:G70" si="1">B7-B6</f>
        <v>-0.60660000000000025</v>
      </c>
      <c r="H7" s="32">
        <f t="shared" ref="H7:H38" si="2">G6</f>
        <v>-0.86660000000000181</v>
      </c>
      <c r="L7" t="s">
        <v>19</v>
      </c>
    </row>
    <row r="8" spans="1:13" ht="13.8" thickBot="1" x14ac:dyDescent="0.3">
      <c r="A8" s="4">
        <v>32051</v>
      </c>
      <c r="B8" s="5">
        <v>18.8489</v>
      </c>
      <c r="C8" s="6">
        <v>18.38</v>
      </c>
      <c r="D8" s="5">
        <v>18.7682</v>
      </c>
      <c r="E8" s="7"/>
      <c r="F8" s="31">
        <f t="shared" si="0"/>
        <v>0</v>
      </c>
      <c r="G8" s="32">
        <f t="shared" si="1"/>
        <v>0.48410000000000153</v>
      </c>
      <c r="H8" s="32">
        <f t="shared" si="2"/>
        <v>-0.60660000000000025</v>
      </c>
      <c r="I8" s="32">
        <f>H7</f>
        <v>-0.86660000000000181</v>
      </c>
    </row>
    <row r="9" spans="1:13" x14ac:dyDescent="0.25">
      <c r="A9" s="4">
        <v>32082</v>
      </c>
      <c r="B9" s="5">
        <v>17.872599999999998</v>
      </c>
      <c r="C9" s="6">
        <v>18.399999999999999</v>
      </c>
      <c r="D9" s="5">
        <v>17.7821</v>
      </c>
      <c r="E9" s="7"/>
      <c r="F9" s="31">
        <f t="shared" si="0"/>
        <v>1.9999999999999574E-2</v>
      </c>
      <c r="G9" s="32">
        <f t="shared" si="1"/>
        <v>-0.97630000000000194</v>
      </c>
      <c r="H9" s="32">
        <f t="shared" si="2"/>
        <v>0.48410000000000153</v>
      </c>
      <c r="I9" s="32">
        <f>H8</f>
        <v>-0.60660000000000025</v>
      </c>
      <c r="J9" s="32">
        <f>I8</f>
        <v>-0.86660000000000181</v>
      </c>
      <c r="L9" s="36" t="s">
        <v>20</v>
      </c>
      <c r="M9" s="36"/>
    </row>
    <row r="10" spans="1:13" x14ac:dyDescent="0.25">
      <c r="A10" s="4">
        <v>32112</v>
      </c>
      <c r="B10" s="5">
        <v>17.4815</v>
      </c>
      <c r="C10" s="6">
        <v>18.41</v>
      </c>
      <c r="D10" s="5">
        <v>17.108699999999999</v>
      </c>
      <c r="E10" s="7"/>
      <c r="F10" s="31">
        <f t="shared" si="0"/>
        <v>1.0000000000001563E-2</v>
      </c>
      <c r="G10" s="32">
        <f t="shared" si="1"/>
        <v>-0.391099999999998</v>
      </c>
      <c r="H10" s="32">
        <f t="shared" si="2"/>
        <v>-0.97630000000000194</v>
      </c>
      <c r="I10" s="32">
        <f t="shared" ref="I10:J41" si="3">H9</f>
        <v>0.48410000000000153</v>
      </c>
      <c r="J10" s="32">
        <f t="shared" si="3"/>
        <v>-0.60660000000000025</v>
      </c>
      <c r="L10" s="33" t="s">
        <v>21</v>
      </c>
      <c r="M10" s="33">
        <v>0.15151794343423436</v>
      </c>
    </row>
    <row r="11" spans="1:13" x14ac:dyDescent="0.25">
      <c r="A11" s="4">
        <v>32143</v>
      </c>
      <c r="B11" s="5">
        <v>16.947500000000002</v>
      </c>
      <c r="C11" s="6">
        <v>18.2</v>
      </c>
      <c r="D11" s="5">
        <v>16.843800000000002</v>
      </c>
      <c r="E11" s="7"/>
      <c r="F11" s="31">
        <f t="shared" si="0"/>
        <v>-0.21000000000000085</v>
      </c>
      <c r="G11" s="32">
        <f t="shared" si="1"/>
        <v>-0.53399999999999892</v>
      </c>
      <c r="H11" s="32">
        <f t="shared" si="2"/>
        <v>-0.391099999999998</v>
      </c>
      <c r="I11" s="32">
        <f t="shared" si="3"/>
        <v>-0.97630000000000194</v>
      </c>
      <c r="J11" s="32">
        <f t="shared" si="3"/>
        <v>0.48410000000000153</v>
      </c>
      <c r="L11" s="33" t="s">
        <v>22</v>
      </c>
      <c r="M11" s="33">
        <v>2.2957687182539845E-2</v>
      </c>
    </row>
    <row r="12" spans="1:13" x14ac:dyDescent="0.25">
      <c r="A12" s="4">
        <v>32174</v>
      </c>
      <c r="B12" s="5">
        <v>15.831</v>
      </c>
      <c r="C12" s="6">
        <v>17.8</v>
      </c>
      <c r="D12" s="5">
        <v>15.669</v>
      </c>
      <c r="E12" s="7"/>
      <c r="F12" s="31">
        <f t="shared" si="0"/>
        <v>-0.39999999999999858</v>
      </c>
      <c r="G12" s="32">
        <f t="shared" si="1"/>
        <v>-1.116500000000002</v>
      </c>
      <c r="H12" s="32">
        <f t="shared" si="2"/>
        <v>-0.53399999999999892</v>
      </c>
      <c r="I12" s="32">
        <f t="shared" si="3"/>
        <v>-0.391099999999998</v>
      </c>
      <c r="J12" s="32">
        <f t="shared" si="3"/>
        <v>-0.97630000000000194</v>
      </c>
      <c r="L12" s="33" t="s">
        <v>23</v>
      </c>
      <c r="M12" s="33">
        <v>1.2753605549886783E-2</v>
      </c>
    </row>
    <row r="13" spans="1:13" x14ac:dyDescent="0.25">
      <c r="A13" s="4">
        <v>32203</v>
      </c>
      <c r="B13" s="5">
        <v>14.7826</v>
      </c>
      <c r="C13" s="6">
        <v>17.54</v>
      </c>
      <c r="D13" s="5">
        <v>14.751099999999999</v>
      </c>
      <c r="E13" s="7"/>
      <c r="F13" s="31">
        <f t="shared" si="0"/>
        <v>-0.26000000000000156</v>
      </c>
      <c r="G13" s="32">
        <f t="shared" si="1"/>
        <v>-1.0483999999999991</v>
      </c>
      <c r="H13" s="32">
        <f t="shared" si="2"/>
        <v>-1.116500000000002</v>
      </c>
      <c r="I13" s="32">
        <f t="shared" si="3"/>
        <v>-0.53399999999999892</v>
      </c>
      <c r="J13" s="32">
        <f t="shared" si="3"/>
        <v>-0.391099999999998</v>
      </c>
      <c r="L13" s="33" t="s">
        <v>24</v>
      </c>
      <c r="M13" s="33">
        <v>0.95344665620116498</v>
      </c>
    </row>
    <row r="14" spans="1:13" ht="13.8" thickBot="1" x14ac:dyDescent="0.3">
      <c r="A14" s="4">
        <v>32234</v>
      </c>
      <c r="B14" s="5">
        <v>16.571400000000001</v>
      </c>
      <c r="C14" s="6">
        <v>16.82</v>
      </c>
      <c r="D14" s="5">
        <v>16.530999999999999</v>
      </c>
      <c r="E14" s="7"/>
      <c r="F14" s="31">
        <f t="shared" si="0"/>
        <v>-0.71999999999999886</v>
      </c>
      <c r="G14" s="32">
        <f t="shared" si="1"/>
        <v>1.7888000000000002</v>
      </c>
      <c r="H14" s="32">
        <f t="shared" si="2"/>
        <v>-1.0483999999999991</v>
      </c>
      <c r="I14" s="32">
        <f t="shared" si="3"/>
        <v>-1.116500000000002</v>
      </c>
      <c r="J14" s="32">
        <f t="shared" si="3"/>
        <v>-0.53399999999999892</v>
      </c>
      <c r="L14" s="34" t="s">
        <v>25</v>
      </c>
      <c r="M14" s="34">
        <v>99</v>
      </c>
    </row>
    <row r="15" spans="1:13" x14ac:dyDescent="0.25">
      <c r="A15" s="4">
        <v>32264</v>
      </c>
      <c r="B15" s="5">
        <v>16.4114</v>
      </c>
      <c r="C15" s="6">
        <v>16.72</v>
      </c>
      <c r="D15" s="5">
        <v>16.319299999999998</v>
      </c>
      <c r="E15" s="7"/>
      <c r="F15" s="31">
        <f t="shared" si="0"/>
        <v>-0.10000000000000142</v>
      </c>
      <c r="G15" s="32">
        <f t="shared" si="1"/>
        <v>-0.16000000000000014</v>
      </c>
      <c r="H15" s="32">
        <f t="shared" si="2"/>
        <v>1.7888000000000002</v>
      </c>
      <c r="I15" s="32">
        <f t="shared" si="3"/>
        <v>-1.0483999999999991</v>
      </c>
      <c r="J15" s="32">
        <f t="shared" si="3"/>
        <v>-1.116500000000002</v>
      </c>
    </row>
    <row r="16" spans="1:13" ht="13.8" thickBot="1" x14ac:dyDescent="0.3">
      <c r="A16" s="4">
        <v>32295</v>
      </c>
      <c r="B16" s="5">
        <v>15.563599999999999</v>
      </c>
      <c r="C16" s="6">
        <v>16.329999999999998</v>
      </c>
      <c r="D16" s="5">
        <v>15.5284</v>
      </c>
      <c r="E16" s="7"/>
      <c r="F16" s="31">
        <f t="shared" si="0"/>
        <v>-0.39000000000000057</v>
      </c>
      <c r="G16" s="32">
        <f t="shared" si="1"/>
        <v>-0.84780000000000122</v>
      </c>
      <c r="H16" s="32">
        <f t="shared" si="2"/>
        <v>-0.16000000000000014</v>
      </c>
      <c r="I16" s="32">
        <f t="shared" si="3"/>
        <v>1.7888000000000002</v>
      </c>
      <c r="J16" s="32">
        <f t="shared" si="3"/>
        <v>-1.0483999999999991</v>
      </c>
      <c r="L16" t="s">
        <v>26</v>
      </c>
    </row>
    <row r="17" spans="1:20" x14ac:dyDescent="0.25">
      <c r="A17" s="4">
        <v>32325</v>
      </c>
      <c r="B17" s="5">
        <v>14.892899999999999</v>
      </c>
      <c r="C17" s="6">
        <v>15.95</v>
      </c>
      <c r="D17" s="5">
        <v>14.901199999999999</v>
      </c>
      <c r="E17" s="7"/>
      <c r="F17" s="31">
        <f t="shared" si="0"/>
        <v>-0.37999999999999901</v>
      </c>
      <c r="G17" s="32">
        <f t="shared" si="1"/>
        <v>-0.67070000000000007</v>
      </c>
      <c r="H17" s="32">
        <f t="shared" si="2"/>
        <v>-0.84780000000000122</v>
      </c>
      <c r="I17" s="32">
        <f t="shared" si="3"/>
        <v>-0.16000000000000014</v>
      </c>
      <c r="J17" s="32">
        <f t="shared" si="3"/>
        <v>1.7888000000000002</v>
      </c>
      <c r="L17" s="35"/>
      <c r="M17" s="35" t="s">
        <v>31</v>
      </c>
      <c r="N17" s="35" t="s">
        <v>32</v>
      </c>
      <c r="O17" s="35" t="s">
        <v>33</v>
      </c>
      <c r="P17" s="35" t="s">
        <v>34</v>
      </c>
      <c r="Q17" s="35" t="s">
        <v>35</v>
      </c>
    </row>
    <row r="18" spans="1:20" x14ac:dyDescent="0.25">
      <c r="A18" s="4">
        <v>32356</v>
      </c>
      <c r="B18" s="5">
        <v>14.927199999999999</v>
      </c>
      <c r="C18" s="6">
        <v>15.17</v>
      </c>
      <c r="D18" s="5">
        <v>14.8848</v>
      </c>
      <c r="E18" s="7"/>
      <c r="F18" s="31">
        <f t="shared" si="0"/>
        <v>-0.77999999999999936</v>
      </c>
      <c r="G18" s="32">
        <f t="shared" si="1"/>
        <v>3.4299999999999997E-2</v>
      </c>
      <c r="H18" s="32">
        <f t="shared" si="2"/>
        <v>-0.67070000000000007</v>
      </c>
      <c r="I18" s="32">
        <f t="shared" si="3"/>
        <v>-0.84780000000000122</v>
      </c>
      <c r="J18" s="32">
        <f t="shared" si="3"/>
        <v>-0.16000000000000014</v>
      </c>
      <c r="L18" s="33" t="s">
        <v>27</v>
      </c>
      <c r="M18" s="33">
        <v>1</v>
      </c>
      <c r="N18" s="33">
        <v>2.0933104307615054</v>
      </c>
      <c r="O18" s="33">
        <v>2.0933104307615054</v>
      </c>
      <c r="P18" s="33">
        <v>2.3027184333512509</v>
      </c>
      <c r="Q18" s="33">
        <v>0.13240026938940708</v>
      </c>
    </row>
    <row r="19" spans="1:20" x14ac:dyDescent="0.25">
      <c r="A19" s="4">
        <v>32387</v>
      </c>
      <c r="B19" s="5">
        <v>13.2989</v>
      </c>
      <c r="C19" s="6">
        <v>14.76</v>
      </c>
      <c r="D19" s="5">
        <v>13.157999999999999</v>
      </c>
      <c r="E19" s="7"/>
      <c r="F19" s="31">
        <f t="shared" si="0"/>
        <v>-0.41000000000000014</v>
      </c>
      <c r="G19" s="32">
        <f t="shared" si="1"/>
        <v>-1.6282999999999994</v>
      </c>
      <c r="H19" s="32">
        <f t="shared" si="2"/>
        <v>3.4299999999999997E-2</v>
      </c>
      <c r="I19" s="32">
        <f t="shared" si="3"/>
        <v>-0.67070000000000007</v>
      </c>
      <c r="J19" s="32">
        <f t="shared" si="3"/>
        <v>-0.84780000000000122</v>
      </c>
      <c r="L19" s="33" t="s">
        <v>28</v>
      </c>
      <c r="M19" s="33">
        <v>98</v>
      </c>
      <c r="N19" s="33">
        <v>89.087931569675888</v>
      </c>
      <c r="O19" s="33">
        <v>0.9090605262211825</v>
      </c>
      <c r="P19" s="33"/>
      <c r="Q19" s="33"/>
    </row>
    <row r="20" spans="1:20" ht="13.8" thickBot="1" x14ac:dyDescent="0.3">
      <c r="A20" s="4">
        <v>32417</v>
      </c>
      <c r="B20" s="5">
        <v>12.430999999999999</v>
      </c>
      <c r="C20" s="6">
        <v>14.06</v>
      </c>
      <c r="D20" s="5">
        <v>12.4214</v>
      </c>
      <c r="E20" s="7"/>
      <c r="F20" s="31">
        <f t="shared" si="0"/>
        <v>-0.69999999999999929</v>
      </c>
      <c r="G20" s="32">
        <f t="shared" si="1"/>
        <v>-0.86790000000000056</v>
      </c>
      <c r="H20" s="32">
        <f t="shared" si="2"/>
        <v>-1.6282999999999994</v>
      </c>
      <c r="I20" s="32">
        <f t="shared" si="3"/>
        <v>3.4299999999999997E-2</v>
      </c>
      <c r="J20" s="32">
        <f t="shared" si="3"/>
        <v>-0.67070000000000007</v>
      </c>
      <c r="L20" s="34" t="s">
        <v>29</v>
      </c>
      <c r="M20" s="34">
        <v>99</v>
      </c>
      <c r="N20" s="34">
        <v>91.181242000437393</v>
      </c>
      <c r="O20" s="34"/>
      <c r="P20" s="34"/>
      <c r="Q20" s="34"/>
    </row>
    <row r="21" spans="1:20" ht="13.8" thickBot="1" x14ac:dyDescent="0.3">
      <c r="A21" s="4">
        <v>32448</v>
      </c>
      <c r="B21" s="5">
        <v>12.9307</v>
      </c>
      <c r="C21" s="6">
        <v>12.59</v>
      </c>
      <c r="D21" s="5">
        <v>12.9466</v>
      </c>
      <c r="E21" s="7"/>
      <c r="F21" s="31">
        <f t="shared" si="0"/>
        <v>-1.4700000000000006</v>
      </c>
      <c r="G21" s="32">
        <f t="shared" si="1"/>
        <v>0.4997000000000007</v>
      </c>
      <c r="H21" s="32">
        <f t="shared" si="2"/>
        <v>-0.86790000000000056</v>
      </c>
      <c r="I21" s="32">
        <f t="shared" si="3"/>
        <v>-1.6282999999999994</v>
      </c>
      <c r="J21" s="32">
        <f t="shared" si="3"/>
        <v>3.4299999999999997E-2</v>
      </c>
    </row>
    <row r="22" spans="1:20" x14ac:dyDescent="0.25">
      <c r="A22" s="4">
        <v>32478</v>
      </c>
      <c r="B22" s="5">
        <v>15.1762</v>
      </c>
      <c r="C22" s="6">
        <v>12.08</v>
      </c>
      <c r="D22" s="5">
        <v>15.3262</v>
      </c>
      <c r="E22" s="7"/>
      <c r="F22" s="31">
        <f t="shared" si="0"/>
        <v>-0.50999999999999979</v>
      </c>
      <c r="G22" s="32">
        <f t="shared" si="1"/>
        <v>2.2454999999999998</v>
      </c>
      <c r="H22" s="32">
        <f t="shared" si="2"/>
        <v>0.4997000000000007</v>
      </c>
      <c r="I22" s="32">
        <f t="shared" si="3"/>
        <v>-0.86790000000000056</v>
      </c>
      <c r="J22" s="32">
        <f t="shared" si="3"/>
        <v>-1.6282999999999994</v>
      </c>
      <c r="L22" s="35"/>
      <c r="M22" s="35" t="s">
        <v>36</v>
      </c>
      <c r="N22" s="35" t="s">
        <v>24</v>
      </c>
      <c r="O22" s="35" t="s">
        <v>37</v>
      </c>
      <c r="P22" s="35" t="s">
        <v>38</v>
      </c>
      <c r="Q22" s="35" t="s">
        <v>39</v>
      </c>
      <c r="R22" s="35" t="s">
        <v>40</v>
      </c>
      <c r="S22" s="35" t="s">
        <v>41</v>
      </c>
      <c r="T22" s="35" t="s">
        <v>42</v>
      </c>
    </row>
    <row r="23" spans="1:20" x14ac:dyDescent="0.25">
      <c r="A23" s="4">
        <v>32509</v>
      </c>
      <c r="B23" s="5">
        <v>16.922599999999999</v>
      </c>
      <c r="C23" s="6">
        <v>13.28</v>
      </c>
      <c r="D23" s="5">
        <v>17.111899999999999</v>
      </c>
      <c r="E23" s="7"/>
      <c r="F23" s="31">
        <f t="shared" si="0"/>
        <v>1.1999999999999993</v>
      </c>
      <c r="G23" s="32">
        <f t="shared" si="1"/>
        <v>1.7463999999999995</v>
      </c>
      <c r="H23" s="32">
        <f t="shared" si="2"/>
        <v>2.2454999999999998</v>
      </c>
      <c r="I23" s="32">
        <f t="shared" si="3"/>
        <v>0.4997000000000007</v>
      </c>
      <c r="J23" s="32">
        <f t="shared" si="3"/>
        <v>-0.86790000000000056</v>
      </c>
      <c r="L23" s="33" t="s">
        <v>30</v>
      </c>
      <c r="M23" s="33">
        <v>0</v>
      </c>
      <c r="N23" s="33" t="e">
        <v>#N/A</v>
      </c>
      <c r="O23" s="33" t="e">
        <v>#N/A</v>
      </c>
      <c r="P23" s="33" t="e">
        <v>#N/A</v>
      </c>
      <c r="Q23" s="33" t="e">
        <v>#N/A</v>
      </c>
      <c r="R23" s="33" t="e">
        <v>#N/A</v>
      </c>
      <c r="S23" s="33" t="e">
        <v>#N/A</v>
      </c>
      <c r="T23" s="33" t="e">
        <v>#N/A</v>
      </c>
    </row>
    <row r="24" spans="1:20" ht="13.8" thickBot="1" x14ac:dyDescent="0.3">
      <c r="A24" s="4">
        <v>32540</v>
      </c>
      <c r="B24" s="5">
        <v>16.677499999999998</v>
      </c>
      <c r="C24" s="6">
        <v>15.02</v>
      </c>
      <c r="D24" s="5">
        <v>16.918800000000001</v>
      </c>
      <c r="E24" s="7"/>
      <c r="F24" s="31">
        <f t="shared" si="0"/>
        <v>1.7400000000000002</v>
      </c>
      <c r="G24" s="32">
        <f t="shared" si="1"/>
        <v>-0.24510000000000076</v>
      </c>
      <c r="H24" s="32">
        <f t="shared" si="2"/>
        <v>1.7463999999999995</v>
      </c>
      <c r="I24" s="32">
        <f t="shared" si="3"/>
        <v>2.2454999999999998</v>
      </c>
      <c r="J24" s="32">
        <f t="shared" si="3"/>
        <v>0.4997000000000007</v>
      </c>
      <c r="L24" s="34" t="s">
        <v>43</v>
      </c>
      <c r="M24" s="34">
        <v>0.126546155953187</v>
      </c>
      <c r="N24" s="34">
        <v>7.9583494758744475E-2</v>
      </c>
      <c r="O24" s="34">
        <v>1.5901055405622577</v>
      </c>
      <c r="P24" s="34">
        <v>0.11503195575704195</v>
      </c>
      <c r="Q24" s="34">
        <v>-3.1384696331301282E-2</v>
      </c>
      <c r="R24" s="34">
        <v>0.2844770082376753</v>
      </c>
      <c r="S24" s="34">
        <v>-3.1384696331301282E-2</v>
      </c>
      <c r="T24" s="34">
        <v>0.2844770082376753</v>
      </c>
    </row>
    <row r="25" spans="1:20" x14ac:dyDescent="0.25">
      <c r="A25" s="4">
        <v>32568</v>
      </c>
      <c r="B25" s="5">
        <v>18.6568</v>
      </c>
      <c r="C25" s="6">
        <v>16.22</v>
      </c>
      <c r="D25" s="5">
        <v>18.743200000000002</v>
      </c>
      <c r="E25" s="7"/>
      <c r="F25" s="31">
        <f t="shared" si="0"/>
        <v>1.1999999999999993</v>
      </c>
      <c r="G25" s="32">
        <f t="shared" si="1"/>
        <v>1.9793000000000021</v>
      </c>
      <c r="H25" s="32">
        <f t="shared" si="2"/>
        <v>-0.24510000000000076</v>
      </c>
      <c r="I25" s="32">
        <f t="shared" si="3"/>
        <v>1.7463999999999995</v>
      </c>
      <c r="J25" s="32">
        <f t="shared" si="3"/>
        <v>2.2454999999999998</v>
      </c>
    </row>
    <row r="26" spans="1:20" x14ac:dyDescent="0.25">
      <c r="A26" s="4">
        <v>32599</v>
      </c>
      <c r="B26" s="5">
        <v>19.732500000000002</v>
      </c>
      <c r="C26" s="6">
        <v>16.89</v>
      </c>
      <c r="D26" s="5">
        <v>20.218699999999998</v>
      </c>
      <c r="E26" s="7"/>
      <c r="F26" s="31">
        <f t="shared" si="0"/>
        <v>0.67000000000000171</v>
      </c>
      <c r="G26" s="32">
        <f t="shared" si="1"/>
        <v>1.0757000000000012</v>
      </c>
      <c r="H26" s="32">
        <f t="shared" si="2"/>
        <v>1.9793000000000021</v>
      </c>
      <c r="I26" s="32">
        <f t="shared" si="3"/>
        <v>-0.24510000000000076</v>
      </c>
      <c r="J26" s="32">
        <f t="shared" si="3"/>
        <v>1.7463999999999995</v>
      </c>
    </row>
    <row r="27" spans="1:20" x14ac:dyDescent="0.25">
      <c r="A27" s="4">
        <v>32629</v>
      </c>
      <c r="B27" s="5">
        <v>18.317</v>
      </c>
      <c r="C27" s="6">
        <v>18.02</v>
      </c>
      <c r="D27" s="5">
        <v>18.681799999999999</v>
      </c>
      <c r="E27" s="7"/>
      <c r="F27" s="31">
        <f t="shared" si="0"/>
        <v>1.129999999999999</v>
      </c>
      <c r="G27" s="32">
        <f t="shared" si="1"/>
        <v>-1.4155000000000015</v>
      </c>
      <c r="H27" s="32">
        <f t="shared" si="2"/>
        <v>1.0757000000000012</v>
      </c>
      <c r="I27" s="32">
        <f t="shared" si="3"/>
        <v>1.9793000000000021</v>
      </c>
      <c r="J27" s="32">
        <f t="shared" si="3"/>
        <v>-0.24510000000000076</v>
      </c>
    </row>
    <row r="28" spans="1:20" x14ac:dyDescent="0.25">
      <c r="A28" s="4">
        <v>32660</v>
      </c>
      <c r="B28" s="5">
        <v>17.507999999999999</v>
      </c>
      <c r="C28" s="6">
        <v>18</v>
      </c>
      <c r="D28" s="5">
        <v>17.600000000000001</v>
      </c>
      <c r="E28" s="7"/>
      <c r="F28" s="31">
        <f t="shared" si="0"/>
        <v>-1.9999999999999574E-2</v>
      </c>
      <c r="G28" s="32">
        <f t="shared" si="1"/>
        <v>-0.80900000000000105</v>
      </c>
      <c r="H28" s="32">
        <f t="shared" si="2"/>
        <v>-1.4155000000000015</v>
      </c>
      <c r="I28" s="32">
        <f t="shared" si="3"/>
        <v>1.0757000000000012</v>
      </c>
      <c r="J28" s="32">
        <f t="shared" si="3"/>
        <v>1.9793000000000021</v>
      </c>
    </row>
    <row r="29" spans="1:20" x14ac:dyDescent="0.25">
      <c r="A29" s="4">
        <v>32690</v>
      </c>
      <c r="B29" s="5">
        <v>17.7286</v>
      </c>
      <c r="C29" s="6">
        <v>17.489999999999998</v>
      </c>
      <c r="D29" s="5">
        <v>17.543299999999999</v>
      </c>
      <c r="E29" s="7"/>
      <c r="F29" s="31">
        <f t="shared" si="0"/>
        <v>-0.51000000000000156</v>
      </c>
      <c r="G29" s="32">
        <f t="shared" si="1"/>
        <v>0.22060000000000102</v>
      </c>
      <c r="H29" s="32">
        <f t="shared" si="2"/>
        <v>-0.80900000000000105</v>
      </c>
      <c r="I29" s="32">
        <f t="shared" si="3"/>
        <v>-1.4155000000000015</v>
      </c>
      <c r="J29" s="32">
        <f t="shared" si="3"/>
        <v>1.0757000000000012</v>
      </c>
      <c r="L29" t="s">
        <v>19</v>
      </c>
    </row>
    <row r="30" spans="1:20" ht="13.8" thickBot="1" x14ac:dyDescent="0.3">
      <c r="A30" s="4">
        <v>32721</v>
      </c>
      <c r="B30" s="5">
        <v>17.0793</v>
      </c>
      <c r="C30" s="6">
        <v>17.18</v>
      </c>
      <c r="D30" s="5">
        <v>16.753299999999999</v>
      </c>
      <c r="E30" s="7"/>
      <c r="F30" s="31">
        <f t="shared" si="0"/>
        <v>-0.30999999999999872</v>
      </c>
      <c r="G30" s="32">
        <f t="shared" si="1"/>
        <v>-0.64930000000000021</v>
      </c>
      <c r="H30" s="32">
        <f t="shared" si="2"/>
        <v>0.22060000000000102</v>
      </c>
      <c r="I30" s="32">
        <f t="shared" si="3"/>
        <v>-0.80900000000000105</v>
      </c>
      <c r="J30" s="32">
        <f t="shared" si="3"/>
        <v>-1.4155000000000015</v>
      </c>
    </row>
    <row r="31" spans="1:20" x14ac:dyDescent="0.25">
      <c r="A31" s="4">
        <v>32752</v>
      </c>
      <c r="B31" s="5">
        <v>17.797599999999999</v>
      </c>
      <c r="C31" s="6">
        <v>16.82</v>
      </c>
      <c r="D31" s="5">
        <v>17.796399999999998</v>
      </c>
      <c r="E31" s="7"/>
      <c r="F31" s="31">
        <f t="shared" si="0"/>
        <v>-0.35999999999999943</v>
      </c>
      <c r="G31" s="32">
        <f t="shared" si="1"/>
        <v>0.71829999999999927</v>
      </c>
      <c r="H31" s="32">
        <f t="shared" si="2"/>
        <v>-0.64930000000000021</v>
      </c>
      <c r="I31" s="32">
        <f t="shared" si="3"/>
        <v>0.22060000000000102</v>
      </c>
      <c r="J31" s="32">
        <f t="shared" si="3"/>
        <v>-0.80900000000000105</v>
      </c>
      <c r="L31" s="36" t="s">
        <v>20</v>
      </c>
      <c r="M31" s="36"/>
    </row>
    <row r="32" spans="1:20" x14ac:dyDescent="0.25">
      <c r="A32" s="4">
        <v>32782</v>
      </c>
      <c r="B32" s="5">
        <v>19.0227</v>
      </c>
      <c r="C32" s="6">
        <v>16.93</v>
      </c>
      <c r="D32" s="5">
        <v>18.9057</v>
      </c>
      <c r="E32" s="7"/>
      <c r="F32" s="31">
        <f t="shared" si="0"/>
        <v>0.10999999999999943</v>
      </c>
      <c r="G32" s="32">
        <f t="shared" si="1"/>
        <v>1.2251000000000012</v>
      </c>
      <c r="H32" s="32">
        <f t="shared" si="2"/>
        <v>0.71829999999999927</v>
      </c>
      <c r="I32" s="32">
        <f t="shared" si="3"/>
        <v>-0.64930000000000021</v>
      </c>
      <c r="J32" s="32">
        <f t="shared" si="3"/>
        <v>0.22060000000000102</v>
      </c>
      <c r="L32" s="33" t="s">
        <v>21</v>
      </c>
      <c r="M32" s="33">
        <v>0.84206894113632202</v>
      </c>
    </row>
    <row r="33" spans="1:20" x14ac:dyDescent="0.25">
      <c r="A33" s="4">
        <v>32813</v>
      </c>
      <c r="B33" s="5">
        <v>19.153400000000001</v>
      </c>
      <c r="C33" s="6">
        <v>17.41</v>
      </c>
      <c r="D33" s="5">
        <v>18.702300000000001</v>
      </c>
      <c r="E33" s="7"/>
      <c r="F33" s="31">
        <f t="shared" si="0"/>
        <v>0.48000000000000043</v>
      </c>
      <c r="G33" s="32">
        <f t="shared" si="1"/>
        <v>0.13070000000000093</v>
      </c>
      <c r="H33" s="32">
        <f t="shared" si="2"/>
        <v>1.2251000000000012</v>
      </c>
      <c r="I33" s="32">
        <f t="shared" si="3"/>
        <v>0.71829999999999927</v>
      </c>
      <c r="J33" s="32">
        <f t="shared" si="3"/>
        <v>-0.64930000000000021</v>
      </c>
      <c r="L33" s="33" t="s">
        <v>22</v>
      </c>
      <c r="M33" s="33">
        <v>0.70908010162644652</v>
      </c>
    </row>
    <row r="34" spans="1:20" x14ac:dyDescent="0.25">
      <c r="A34" s="4">
        <v>32843</v>
      </c>
      <c r="B34" s="5">
        <v>19.8613</v>
      </c>
      <c r="C34" s="6">
        <v>17.55</v>
      </c>
      <c r="D34" s="5">
        <v>19.920000000000002</v>
      </c>
      <c r="E34" s="7"/>
      <c r="F34" s="31">
        <f t="shared" si="0"/>
        <v>0.14000000000000057</v>
      </c>
      <c r="G34" s="32">
        <f t="shared" si="1"/>
        <v>0.70789999999999864</v>
      </c>
      <c r="H34" s="32">
        <f t="shared" si="2"/>
        <v>0.13070000000000093</v>
      </c>
      <c r="I34" s="32">
        <f t="shared" si="3"/>
        <v>1.2251000000000012</v>
      </c>
      <c r="J34" s="32">
        <f t="shared" si="3"/>
        <v>0.71829999999999927</v>
      </c>
      <c r="L34" s="33" t="s">
        <v>23</v>
      </c>
      <c r="M34" s="33">
        <v>0.69887601999379345</v>
      </c>
    </row>
    <row r="35" spans="1:20" x14ac:dyDescent="0.25">
      <c r="A35" s="4">
        <v>32874</v>
      </c>
      <c r="B35" s="5">
        <v>20.993600000000001</v>
      </c>
      <c r="C35" s="6">
        <v>18.5</v>
      </c>
      <c r="D35" s="5">
        <v>21.299800000000001</v>
      </c>
      <c r="E35" s="7"/>
      <c r="F35" s="31">
        <f t="shared" si="0"/>
        <v>0.94999999999999929</v>
      </c>
      <c r="G35" s="32">
        <f t="shared" si="1"/>
        <v>1.1323000000000008</v>
      </c>
      <c r="H35" s="32">
        <f t="shared" si="2"/>
        <v>0.70789999999999864</v>
      </c>
      <c r="I35" s="32">
        <f t="shared" si="3"/>
        <v>0.13070000000000093</v>
      </c>
      <c r="J35" s="32">
        <f t="shared" si="3"/>
        <v>1.2251000000000012</v>
      </c>
      <c r="L35" s="33" t="s">
        <v>24</v>
      </c>
      <c r="M35" s="33">
        <v>0.52026717681282952</v>
      </c>
    </row>
    <row r="36" spans="1:20" ht="13.8" thickBot="1" x14ac:dyDescent="0.3">
      <c r="A36" s="4">
        <v>32905</v>
      </c>
      <c r="B36" s="5">
        <v>19.881</v>
      </c>
      <c r="C36" s="6">
        <v>18.350000000000001</v>
      </c>
      <c r="D36" s="5">
        <v>19.776700000000002</v>
      </c>
      <c r="E36" s="7"/>
      <c r="F36" s="31">
        <f t="shared" si="0"/>
        <v>-0.14999999999999858</v>
      </c>
      <c r="G36" s="32">
        <f t="shared" si="1"/>
        <v>-1.1126000000000005</v>
      </c>
      <c r="H36" s="32">
        <f t="shared" si="2"/>
        <v>1.1323000000000008</v>
      </c>
      <c r="I36" s="32">
        <f t="shared" si="3"/>
        <v>0.70789999999999864</v>
      </c>
      <c r="J36" s="32">
        <f t="shared" si="3"/>
        <v>0.13070000000000093</v>
      </c>
      <c r="L36" s="34" t="s">
        <v>25</v>
      </c>
      <c r="M36" s="34">
        <v>99</v>
      </c>
    </row>
    <row r="37" spans="1:20" x14ac:dyDescent="0.25">
      <c r="A37" s="4">
        <v>32933</v>
      </c>
      <c r="B37" s="5">
        <v>18.424800000000001</v>
      </c>
      <c r="C37" s="6">
        <v>19.16</v>
      </c>
      <c r="D37" s="5">
        <v>18.330200000000001</v>
      </c>
      <c r="E37" s="7"/>
      <c r="F37" s="31">
        <f t="shared" si="0"/>
        <v>0.80999999999999872</v>
      </c>
      <c r="G37" s="32">
        <f t="shared" si="1"/>
        <v>-1.4561999999999991</v>
      </c>
      <c r="H37" s="32">
        <f t="shared" si="2"/>
        <v>-1.1126000000000005</v>
      </c>
      <c r="I37" s="32">
        <f t="shared" si="3"/>
        <v>1.1323000000000008</v>
      </c>
      <c r="J37" s="32">
        <f t="shared" si="3"/>
        <v>0.70789999999999864</v>
      </c>
    </row>
    <row r="38" spans="1:20" ht="13.8" thickBot="1" x14ac:dyDescent="0.3">
      <c r="A38" s="4">
        <v>32964</v>
      </c>
      <c r="B38" s="5">
        <v>16.6555</v>
      </c>
      <c r="C38" s="6">
        <v>18.27</v>
      </c>
      <c r="D38" s="5">
        <v>16.419</v>
      </c>
      <c r="E38" s="7"/>
      <c r="F38" s="31">
        <f t="shared" si="0"/>
        <v>-0.89000000000000057</v>
      </c>
      <c r="G38" s="32">
        <f t="shared" si="1"/>
        <v>-1.7693000000000012</v>
      </c>
      <c r="H38" s="32">
        <f t="shared" si="2"/>
        <v>-1.4561999999999991</v>
      </c>
      <c r="I38" s="32">
        <f t="shared" si="3"/>
        <v>-1.1126000000000005</v>
      </c>
      <c r="J38" s="32">
        <f t="shared" si="3"/>
        <v>1.1323000000000008</v>
      </c>
      <c r="L38" t="s">
        <v>26</v>
      </c>
    </row>
    <row r="39" spans="1:20" x14ac:dyDescent="0.25">
      <c r="A39" s="4">
        <v>32994</v>
      </c>
      <c r="B39" s="5">
        <v>16.715499999999999</v>
      </c>
      <c r="C39" s="6">
        <v>16.79</v>
      </c>
      <c r="D39" s="5">
        <v>16.334800000000001</v>
      </c>
      <c r="E39" s="7"/>
      <c r="F39" s="31">
        <f t="shared" si="0"/>
        <v>-1.4800000000000004</v>
      </c>
      <c r="G39" s="32">
        <f t="shared" si="1"/>
        <v>5.9999999999998721E-2</v>
      </c>
      <c r="H39" s="32">
        <f t="shared" ref="H39:H70" si="4">G38</f>
        <v>-1.7693000000000012</v>
      </c>
      <c r="I39" s="32">
        <f t="shared" si="3"/>
        <v>-1.4561999999999991</v>
      </c>
      <c r="J39" s="32">
        <f t="shared" si="3"/>
        <v>-1.1126000000000005</v>
      </c>
      <c r="L39" s="35"/>
      <c r="M39" s="35" t="s">
        <v>31</v>
      </c>
      <c r="N39" s="35" t="s">
        <v>32</v>
      </c>
      <c r="O39" s="35" t="s">
        <v>33</v>
      </c>
      <c r="P39" s="35" t="s">
        <v>34</v>
      </c>
      <c r="Q39" s="35" t="s">
        <v>35</v>
      </c>
    </row>
    <row r="40" spans="1:20" x14ac:dyDescent="0.25">
      <c r="A40" s="4">
        <v>33025</v>
      </c>
      <c r="B40" s="5">
        <v>15.664999999999999</v>
      </c>
      <c r="C40" s="6">
        <v>16.190000000000001</v>
      </c>
      <c r="D40" s="5">
        <v>15.0779</v>
      </c>
      <c r="E40" s="7"/>
      <c r="F40" s="31">
        <f t="shared" si="0"/>
        <v>-0.59999999999999787</v>
      </c>
      <c r="G40" s="32">
        <f t="shared" si="1"/>
        <v>-1.0504999999999995</v>
      </c>
      <c r="H40" s="32">
        <f t="shared" si="4"/>
        <v>5.9999999999998721E-2</v>
      </c>
      <c r="I40" s="32">
        <f t="shared" si="3"/>
        <v>-1.7693000000000012</v>
      </c>
      <c r="J40" s="32">
        <f t="shared" si="3"/>
        <v>-1.4561999999999991</v>
      </c>
      <c r="L40" s="33" t="s">
        <v>27</v>
      </c>
      <c r="M40" s="33">
        <v>1</v>
      </c>
      <c r="N40" s="33">
        <v>64.654804344095766</v>
      </c>
      <c r="O40" s="33">
        <v>64.654804344095766</v>
      </c>
      <c r="P40" s="33">
        <v>238.86248533664715</v>
      </c>
      <c r="Q40" s="33">
        <v>6.5959022971808748E-28</v>
      </c>
    </row>
    <row r="41" spans="1:20" x14ac:dyDescent="0.25">
      <c r="A41" s="4">
        <v>33055</v>
      </c>
      <c r="B41" s="5">
        <v>17.569500000000001</v>
      </c>
      <c r="C41" s="6">
        <v>15.42</v>
      </c>
      <c r="D41" s="5">
        <v>17.2225</v>
      </c>
      <c r="E41" s="7"/>
      <c r="F41" s="31">
        <f t="shared" si="0"/>
        <v>-0.77000000000000135</v>
      </c>
      <c r="G41" s="32">
        <f t="shared" si="1"/>
        <v>1.9045000000000023</v>
      </c>
      <c r="H41" s="32">
        <f t="shared" si="4"/>
        <v>-1.0504999999999995</v>
      </c>
      <c r="I41" s="32">
        <f t="shared" si="3"/>
        <v>5.9999999999998721E-2</v>
      </c>
      <c r="J41" s="32">
        <f t="shared" si="3"/>
        <v>-1.7693000000000012</v>
      </c>
      <c r="L41" s="33" t="s">
        <v>28</v>
      </c>
      <c r="M41" s="33">
        <v>98</v>
      </c>
      <c r="N41" s="33">
        <v>26.526437656341621</v>
      </c>
      <c r="O41" s="33">
        <v>0.27067793526879202</v>
      </c>
      <c r="P41" s="33"/>
      <c r="Q41" s="33"/>
    </row>
    <row r="42" spans="1:20" ht="13.8" thickBot="1" x14ac:dyDescent="0.3">
      <c r="A42" s="4">
        <v>33086</v>
      </c>
      <c r="B42" s="5">
        <v>27.353899999999999</v>
      </c>
      <c r="C42" s="6">
        <v>16.39</v>
      </c>
      <c r="D42" s="5">
        <v>27.4404</v>
      </c>
      <c r="E42" s="7"/>
      <c r="F42" s="31">
        <f t="shared" si="0"/>
        <v>0.97000000000000064</v>
      </c>
      <c r="G42" s="32">
        <f t="shared" si="1"/>
        <v>9.784399999999998</v>
      </c>
      <c r="H42" s="32">
        <f t="shared" si="4"/>
        <v>1.9045000000000023</v>
      </c>
      <c r="I42" s="32">
        <f t="shared" ref="I42:J73" si="5">H41</f>
        <v>-1.0504999999999995</v>
      </c>
      <c r="J42" s="32">
        <f t="shared" si="5"/>
        <v>5.9999999999998721E-2</v>
      </c>
      <c r="L42" s="34" t="s">
        <v>29</v>
      </c>
      <c r="M42" s="34">
        <v>99</v>
      </c>
      <c r="N42" s="34">
        <v>91.181242000437379</v>
      </c>
      <c r="O42" s="34"/>
      <c r="P42" s="34"/>
      <c r="Q42" s="34"/>
    </row>
    <row r="43" spans="1:20" ht="13.8" thickBot="1" x14ac:dyDescent="0.3">
      <c r="A43" s="4">
        <v>33117</v>
      </c>
      <c r="B43" s="5">
        <v>35.076999999999998</v>
      </c>
      <c r="C43" s="6">
        <v>22.44</v>
      </c>
      <c r="D43" s="5">
        <v>35.183</v>
      </c>
      <c r="E43" s="7"/>
      <c r="F43" s="31">
        <f t="shared" si="0"/>
        <v>6.0500000000000007</v>
      </c>
      <c r="G43" s="32">
        <f t="shared" si="1"/>
        <v>7.7230999999999987</v>
      </c>
      <c r="H43" s="32">
        <f t="shared" si="4"/>
        <v>9.784399999999998</v>
      </c>
      <c r="I43" s="32">
        <f t="shared" si="5"/>
        <v>1.9045000000000023</v>
      </c>
      <c r="J43" s="32">
        <f t="shared" si="5"/>
        <v>-1.0504999999999995</v>
      </c>
    </row>
    <row r="44" spans="1:20" x14ac:dyDescent="0.25">
      <c r="A44" s="4">
        <v>33147</v>
      </c>
      <c r="B44" s="5">
        <v>36.0015</v>
      </c>
      <c r="C44" s="6">
        <v>30.34</v>
      </c>
      <c r="D44" s="5">
        <v>35.950899999999997</v>
      </c>
      <c r="E44" s="7"/>
      <c r="F44" s="31">
        <f t="shared" si="0"/>
        <v>7.8999999999999986</v>
      </c>
      <c r="G44" s="32">
        <f t="shared" si="1"/>
        <v>0.92450000000000188</v>
      </c>
      <c r="H44" s="32">
        <f t="shared" si="4"/>
        <v>7.7230999999999987</v>
      </c>
      <c r="I44" s="32">
        <f t="shared" si="5"/>
        <v>9.784399999999998</v>
      </c>
      <c r="J44" s="32">
        <f t="shared" si="5"/>
        <v>1.9045000000000023</v>
      </c>
      <c r="L44" s="35"/>
      <c r="M44" s="35" t="s">
        <v>36</v>
      </c>
      <c r="N44" s="35" t="s">
        <v>24</v>
      </c>
      <c r="O44" s="35" t="s">
        <v>37</v>
      </c>
      <c r="P44" s="35" t="s">
        <v>38</v>
      </c>
      <c r="Q44" s="35" t="s">
        <v>39</v>
      </c>
      <c r="R44" s="35" t="s">
        <v>40</v>
      </c>
      <c r="S44" s="35" t="s">
        <v>41</v>
      </c>
      <c r="T44" s="35" t="s">
        <v>42</v>
      </c>
    </row>
    <row r="45" spans="1:20" x14ac:dyDescent="0.25">
      <c r="A45" s="4">
        <v>33178</v>
      </c>
      <c r="B45" s="5">
        <v>32.927300000000002</v>
      </c>
      <c r="C45" s="6">
        <v>34.159999999999997</v>
      </c>
      <c r="D45" s="5">
        <v>33.049999999999997</v>
      </c>
      <c r="E45" s="7"/>
      <c r="F45" s="31">
        <f t="shared" si="0"/>
        <v>3.8199999999999967</v>
      </c>
      <c r="G45" s="32">
        <f t="shared" si="1"/>
        <v>-3.0741999999999976</v>
      </c>
      <c r="H45" s="32">
        <f t="shared" si="4"/>
        <v>0.92450000000000188</v>
      </c>
      <c r="I45" s="32">
        <f t="shared" si="5"/>
        <v>7.7230999999999987</v>
      </c>
      <c r="J45" s="32">
        <f t="shared" si="5"/>
        <v>9.784399999999998</v>
      </c>
      <c r="L45" s="33" t="s">
        <v>30</v>
      </c>
      <c r="M45" s="33">
        <v>0</v>
      </c>
      <c r="N45" s="33" t="e">
        <v>#N/A</v>
      </c>
      <c r="O45" s="33" t="e">
        <v>#N/A</v>
      </c>
      <c r="P45" s="33" t="e">
        <v>#N/A</v>
      </c>
      <c r="Q45" s="33" t="e">
        <v>#N/A</v>
      </c>
      <c r="R45" s="33" t="e">
        <v>#N/A</v>
      </c>
      <c r="S45" s="33" t="e">
        <v>#N/A</v>
      </c>
      <c r="T45" s="33" t="e">
        <v>#N/A</v>
      </c>
    </row>
    <row r="46" spans="1:20" ht="13.8" thickBot="1" x14ac:dyDescent="0.3">
      <c r="A46" s="4">
        <v>33208</v>
      </c>
      <c r="B46" s="5">
        <v>27.91</v>
      </c>
      <c r="C46" s="6">
        <v>32.770000000000003</v>
      </c>
      <c r="D46" s="5">
        <v>28.125299999999999</v>
      </c>
      <c r="E46" s="7"/>
      <c r="F46" s="31">
        <f t="shared" si="0"/>
        <v>-1.3899999999999935</v>
      </c>
      <c r="G46" s="32">
        <f t="shared" si="1"/>
        <v>-5.0173000000000023</v>
      </c>
      <c r="H46" s="32">
        <f t="shared" si="4"/>
        <v>-3.0741999999999976</v>
      </c>
      <c r="I46" s="32">
        <f t="shared" si="5"/>
        <v>0.92450000000000188</v>
      </c>
      <c r="J46" s="32">
        <f t="shared" si="5"/>
        <v>7.7230999999999987</v>
      </c>
      <c r="L46" s="34" t="s">
        <v>43</v>
      </c>
      <c r="M46" s="34">
        <v>0.67064820736072928</v>
      </c>
      <c r="N46" s="34">
        <v>4.332441830275803E-2</v>
      </c>
      <c r="O46" s="34">
        <v>15.479681750696139</v>
      </c>
      <c r="P46" s="34">
        <v>4.518308615635194E-28</v>
      </c>
      <c r="Q46" s="34">
        <v>0.58467231087583105</v>
      </c>
      <c r="R46" s="34">
        <v>0.7566241038456275</v>
      </c>
      <c r="S46" s="34">
        <v>0.58467231087583105</v>
      </c>
      <c r="T46" s="34">
        <v>0.7566241038456275</v>
      </c>
    </row>
    <row r="47" spans="1:20" x14ac:dyDescent="0.25">
      <c r="A47" s="4">
        <v>33239</v>
      </c>
      <c r="B47" s="5">
        <v>23.459499999999998</v>
      </c>
      <c r="C47" s="6">
        <v>28.6</v>
      </c>
      <c r="D47" s="5">
        <v>23.468599999999999</v>
      </c>
      <c r="E47" s="7"/>
      <c r="F47" s="31">
        <f t="shared" si="0"/>
        <v>-4.1700000000000017</v>
      </c>
      <c r="G47" s="32">
        <f t="shared" si="1"/>
        <v>-4.4505000000000017</v>
      </c>
      <c r="H47" s="32">
        <f t="shared" si="4"/>
        <v>-5.0173000000000023</v>
      </c>
      <c r="I47" s="32">
        <f t="shared" si="5"/>
        <v>-3.0741999999999976</v>
      </c>
      <c r="J47" s="32">
        <f t="shared" si="5"/>
        <v>0.92450000000000188</v>
      </c>
    </row>
    <row r="48" spans="1:20" x14ac:dyDescent="0.25">
      <c r="A48" s="4">
        <v>33270</v>
      </c>
      <c r="B48" s="5">
        <v>19.259</v>
      </c>
      <c r="C48" s="6">
        <v>24.72</v>
      </c>
      <c r="D48" s="5">
        <v>19.454999999999998</v>
      </c>
      <c r="E48" s="7"/>
      <c r="F48" s="31">
        <f t="shared" si="0"/>
        <v>-3.8800000000000026</v>
      </c>
      <c r="G48" s="32">
        <f t="shared" si="1"/>
        <v>-4.2004999999999981</v>
      </c>
      <c r="H48" s="32">
        <f t="shared" si="4"/>
        <v>-4.4505000000000017</v>
      </c>
      <c r="I48" s="32">
        <f t="shared" si="5"/>
        <v>-5.0173000000000023</v>
      </c>
      <c r="J48" s="32">
        <f t="shared" si="5"/>
        <v>-3.0741999999999976</v>
      </c>
    </row>
    <row r="49" spans="1:17" x14ac:dyDescent="0.25">
      <c r="A49" s="4">
        <v>33298</v>
      </c>
      <c r="B49" s="5">
        <v>19.3522</v>
      </c>
      <c r="C49" s="6">
        <v>19.12</v>
      </c>
      <c r="D49" s="5">
        <v>19.0017</v>
      </c>
      <c r="E49" s="7"/>
      <c r="F49" s="31">
        <f t="shared" si="0"/>
        <v>-5.5999999999999979</v>
      </c>
      <c r="G49" s="32">
        <f t="shared" si="1"/>
        <v>9.3199999999999505E-2</v>
      </c>
      <c r="H49" s="32">
        <f t="shared" si="4"/>
        <v>-4.2004999999999981</v>
      </c>
      <c r="I49" s="32">
        <f t="shared" si="5"/>
        <v>-4.4505000000000017</v>
      </c>
      <c r="J49" s="32">
        <f t="shared" si="5"/>
        <v>-5.0173000000000023</v>
      </c>
    </row>
    <row r="50" spans="1:17" x14ac:dyDescent="0.25">
      <c r="A50" s="4">
        <v>33329</v>
      </c>
      <c r="B50" s="5">
        <v>19.321100000000001</v>
      </c>
      <c r="C50" s="6">
        <v>17.489999999999998</v>
      </c>
      <c r="D50" s="5">
        <v>19.143899999999999</v>
      </c>
      <c r="E50" s="7"/>
      <c r="F50" s="31">
        <f t="shared" si="0"/>
        <v>-1.6300000000000026</v>
      </c>
      <c r="G50" s="32">
        <f t="shared" si="1"/>
        <v>-3.1099999999998573E-2</v>
      </c>
      <c r="H50" s="32">
        <f t="shared" si="4"/>
        <v>9.3199999999999505E-2</v>
      </c>
      <c r="I50" s="32">
        <f t="shared" si="5"/>
        <v>-4.2004999999999981</v>
      </c>
      <c r="J50" s="32">
        <f t="shared" si="5"/>
        <v>-4.4505000000000017</v>
      </c>
    </row>
    <row r="51" spans="1:17" x14ac:dyDescent="0.25">
      <c r="A51" s="4">
        <v>33359</v>
      </c>
      <c r="B51" s="5">
        <v>19.258400000000002</v>
      </c>
      <c r="C51" s="6">
        <v>17.47</v>
      </c>
      <c r="D51" s="5">
        <v>19.128900000000002</v>
      </c>
      <c r="E51" s="7"/>
      <c r="F51" s="31">
        <f t="shared" si="0"/>
        <v>-1.9999999999999574E-2</v>
      </c>
      <c r="G51" s="32">
        <f t="shared" si="1"/>
        <v>-6.2699999999999534E-2</v>
      </c>
      <c r="H51" s="32">
        <f t="shared" si="4"/>
        <v>-3.1099999999998573E-2</v>
      </c>
      <c r="I51" s="32">
        <f t="shared" si="5"/>
        <v>9.3199999999999505E-2</v>
      </c>
      <c r="J51" s="32">
        <f t="shared" si="5"/>
        <v>-4.2004999999999981</v>
      </c>
      <c r="L51" t="s">
        <v>19</v>
      </c>
    </row>
    <row r="52" spans="1:17" ht="13.8" thickBot="1" x14ac:dyDescent="0.3">
      <c r="A52" s="4">
        <v>33390</v>
      </c>
      <c r="B52" s="5">
        <v>18.207000000000001</v>
      </c>
      <c r="C52" s="6">
        <v>17.97</v>
      </c>
      <c r="D52" s="5">
        <v>18.129000000000001</v>
      </c>
      <c r="E52" s="7"/>
      <c r="F52" s="31">
        <f t="shared" si="0"/>
        <v>0.5</v>
      </c>
      <c r="G52" s="32">
        <f t="shared" si="1"/>
        <v>-1.051400000000001</v>
      </c>
      <c r="H52" s="32">
        <f t="shared" si="4"/>
        <v>-6.2699999999999534E-2</v>
      </c>
      <c r="I52" s="32">
        <f t="shared" si="5"/>
        <v>-3.1099999999998573E-2</v>
      </c>
      <c r="J52" s="32">
        <f t="shared" si="5"/>
        <v>9.3199999999999505E-2</v>
      </c>
    </row>
    <row r="53" spans="1:17" x14ac:dyDescent="0.25">
      <c r="A53" s="4">
        <v>33420</v>
      </c>
      <c r="B53" s="5">
        <v>19.452000000000002</v>
      </c>
      <c r="C53" s="6">
        <v>18.03</v>
      </c>
      <c r="D53" s="5">
        <v>19.409300000000002</v>
      </c>
      <c r="E53" s="7"/>
      <c r="F53" s="31">
        <f t="shared" si="0"/>
        <v>6.0000000000002274E-2</v>
      </c>
      <c r="G53" s="32">
        <f t="shared" si="1"/>
        <v>1.245000000000001</v>
      </c>
      <c r="H53" s="32">
        <f t="shared" si="4"/>
        <v>-1.051400000000001</v>
      </c>
      <c r="I53" s="32">
        <f t="shared" si="5"/>
        <v>-6.2699999999999534E-2</v>
      </c>
      <c r="J53" s="32">
        <f t="shared" si="5"/>
        <v>-3.1099999999998573E-2</v>
      </c>
      <c r="L53" s="36" t="s">
        <v>20</v>
      </c>
      <c r="M53" s="36"/>
    </row>
    <row r="54" spans="1:17" x14ac:dyDescent="0.25">
      <c r="A54" s="12">
        <v>33451</v>
      </c>
      <c r="B54" s="13">
        <v>19.7682</v>
      </c>
      <c r="C54" s="14">
        <v>18.53</v>
      </c>
      <c r="D54" s="13">
        <v>19.77</v>
      </c>
      <c r="E54" s="15" t="s">
        <v>4</v>
      </c>
      <c r="F54" s="31">
        <f t="shared" si="0"/>
        <v>0.5</v>
      </c>
      <c r="G54" s="32">
        <f t="shared" si="1"/>
        <v>0.31619999999999848</v>
      </c>
      <c r="H54" s="32">
        <f t="shared" si="4"/>
        <v>1.245000000000001</v>
      </c>
      <c r="I54" s="32">
        <f t="shared" si="5"/>
        <v>-1.051400000000001</v>
      </c>
      <c r="J54" s="32">
        <f t="shared" si="5"/>
        <v>-6.2699999999999534E-2</v>
      </c>
      <c r="L54" s="33" t="s">
        <v>21</v>
      </c>
      <c r="M54" s="33">
        <v>0.59082229160055677</v>
      </c>
    </row>
    <row r="55" spans="1:17" x14ac:dyDescent="0.25">
      <c r="A55" s="4">
        <v>33482</v>
      </c>
      <c r="B55" s="5">
        <v>20.525200000000002</v>
      </c>
      <c r="C55" s="6">
        <v>19</v>
      </c>
      <c r="D55" s="5">
        <v>20.5486</v>
      </c>
      <c r="E55" s="7"/>
      <c r="F55" s="31">
        <f t="shared" si="0"/>
        <v>0.46999999999999886</v>
      </c>
      <c r="G55" s="32">
        <f t="shared" si="1"/>
        <v>0.75700000000000145</v>
      </c>
      <c r="H55" s="32">
        <f t="shared" si="4"/>
        <v>0.31619999999999848</v>
      </c>
      <c r="I55" s="32">
        <f t="shared" si="5"/>
        <v>1.245000000000001</v>
      </c>
      <c r="J55" s="32">
        <f t="shared" si="5"/>
        <v>-1.051400000000001</v>
      </c>
      <c r="L55" s="33" t="s">
        <v>22</v>
      </c>
      <c r="M55" s="33">
        <v>0.34907098025213329</v>
      </c>
    </row>
    <row r="56" spans="1:17" x14ac:dyDescent="0.25">
      <c r="A56" s="4">
        <v>33512</v>
      </c>
      <c r="B56" s="5">
        <v>22.1861</v>
      </c>
      <c r="C56" s="6">
        <v>19.73</v>
      </c>
      <c r="D56" s="5">
        <v>22.242599999999999</v>
      </c>
      <c r="E56" s="7"/>
      <c r="F56" s="31">
        <f t="shared" si="0"/>
        <v>0.73000000000000043</v>
      </c>
      <c r="G56" s="32">
        <f t="shared" si="1"/>
        <v>1.660899999999998</v>
      </c>
      <c r="H56" s="32">
        <f t="shared" si="4"/>
        <v>0.75700000000000145</v>
      </c>
      <c r="I56" s="32">
        <f t="shared" si="5"/>
        <v>0.31619999999999848</v>
      </c>
      <c r="J56" s="32">
        <f t="shared" si="5"/>
        <v>1.245000000000001</v>
      </c>
      <c r="L56" s="33" t="s">
        <v>23</v>
      </c>
      <c r="M56" s="33">
        <v>0.33886689861948022</v>
      </c>
    </row>
    <row r="57" spans="1:17" x14ac:dyDescent="0.25">
      <c r="A57" s="4">
        <v>33543</v>
      </c>
      <c r="B57" s="5">
        <v>21.1038</v>
      </c>
      <c r="C57" s="6">
        <v>20.85</v>
      </c>
      <c r="D57" s="5">
        <v>21.032599999999999</v>
      </c>
      <c r="E57" s="7"/>
      <c r="F57" s="31">
        <f t="shared" si="0"/>
        <v>1.120000000000001</v>
      </c>
      <c r="G57" s="32">
        <f t="shared" si="1"/>
        <v>-1.0823</v>
      </c>
      <c r="H57" s="32">
        <f t="shared" si="4"/>
        <v>1.660899999999998</v>
      </c>
      <c r="I57" s="32">
        <f t="shared" si="5"/>
        <v>0.75700000000000145</v>
      </c>
      <c r="J57" s="32">
        <f t="shared" si="5"/>
        <v>0.31619999999999848</v>
      </c>
      <c r="L57" s="33" t="s">
        <v>24</v>
      </c>
      <c r="M57" s="33">
        <v>0.77822742383676602</v>
      </c>
    </row>
    <row r="58" spans="1:17" ht="13.8" thickBot="1" x14ac:dyDescent="0.3">
      <c r="A58" s="4">
        <v>33573</v>
      </c>
      <c r="B58" s="5">
        <v>18.293099999999999</v>
      </c>
      <c r="C58" s="6">
        <v>21.23</v>
      </c>
      <c r="D58" s="5">
        <v>18.289000000000001</v>
      </c>
      <c r="E58" s="7"/>
      <c r="F58" s="31">
        <f t="shared" si="0"/>
        <v>0.37999999999999901</v>
      </c>
      <c r="G58" s="32">
        <f t="shared" si="1"/>
        <v>-2.8107000000000006</v>
      </c>
      <c r="H58" s="32">
        <f t="shared" si="4"/>
        <v>-1.0823</v>
      </c>
      <c r="I58" s="32">
        <f t="shared" si="5"/>
        <v>1.660899999999998</v>
      </c>
      <c r="J58" s="32">
        <f t="shared" si="5"/>
        <v>0.75700000000000145</v>
      </c>
      <c r="L58" s="34" t="s">
        <v>25</v>
      </c>
      <c r="M58" s="34">
        <v>99</v>
      </c>
    </row>
    <row r="59" spans="1:17" x14ac:dyDescent="0.25">
      <c r="A59" s="4">
        <v>33604</v>
      </c>
      <c r="B59" s="5">
        <v>18.159099999999999</v>
      </c>
      <c r="C59" s="6">
        <v>19.02</v>
      </c>
      <c r="D59" s="5">
        <v>18.195900000000002</v>
      </c>
      <c r="E59" s="7"/>
      <c r="F59" s="31">
        <f t="shared" si="0"/>
        <v>-2.2100000000000009</v>
      </c>
      <c r="G59" s="32">
        <f t="shared" si="1"/>
        <v>-0.13400000000000034</v>
      </c>
      <c r="H59" s="32">
        <f t="shared" si="4"/>
        <v>-2.8107000000000006</v>
      </c>
      <c r="I59" s="32">
        <f t="shared" si="5"/>
        <v>-1.0823</v>
      </c>
      <c r="J59" s="32">
        <f t="shared" si="5"/>
        <v>1.660899999999998</v>
      </c>
    </row>
    <row r="60" spans="1:17" ht="13.8" thickBot="1" x14ac:dyDescent="0.3">
      <c r="A60" s="4">
        <v>33635</v>
      </c>
      <c r="B60" s="5">
        <v>18.088999999999999</v>
      </c>
      <c r="C60" s="6">
        <v>18.04</v>
      </c>
      <c r="D60" s="5">
        <v>18.095199999999998</v>
      </c>
      <c r="E60" s="7"/>
      <c r="F60" s="31">
        <f t="shared" si="0"/>
        <v>-0.98000000000000043</v>
      </c>
      <c r="G60" s="32">
        <f t="shared" si="1"/>
        <v>-7.0100000000000051E-2</v>
      </c>
      <c r="H60" s="32">
        <f t="shared" si="4"/>
        <v>-0.13400000000000034</v>
      </c>
      <c r="I60" s="32">
        <f t="shared" si="5"/>
        <v>-2.8107000000000006</v>
      </c>
      <c r="J60" s="32">
        <f t="shared" si="5"/>
        <v>-1.0823</v>
      </c>
      <c r="L60" t="s">
        <v>26</v>
      </c>
    </row>
    <row r="61" spans="1:17" x14ac:dyDescent="0.25">
      <c r="A61" s="4">
        <v>33664</v>
      </c>
      <c r="B61" s="5">
        <v>17.668199999999999</v>
      </c>
      <c r="C61" s="6">
        <v>17.71</v>
      </c>
      <c r="D61" s="5">
        <v>17.573599999999999</v>
      </c>
      <c r="E61" s="7"/>
      <c r="F61" s="31">
        <f t="shared" si="0"/>
        <v>-0.32999999999999829</v>
      </c>
      <c r="G61" s="32">
        <f t="shared" si="1"/>
        <v>-0.42079999999999984</v>
      </c>
      <c r="H61" s="32">
        <f t="shared" si="4"/>
        <v>-7.0100000000000051E-2</v>
      </c>
      <c r="I61" s="32">
        <f t="shared" si="5"/>
        <v>-0.13400000000000034</v>
      </c>
      <c r="J61" s="32">
        <f t="shared" si="5"/>
        <v>-2.8107000000000006</v>
      </c>
      <c r="L61" s="35"/>
      <c r="M61" s="35" t="s">
        <v>31</v>
      </c>
      <c r="N61" s="35" t="s">
        <v>32</v>
      </c>
      <c r="O61" s="35" t="s">
        <v>33</v>
      </c>
      <c r="P61" s="35" t="s">
        <v>34</v>
      </c>
      <c r="Q61" s="35" t="s">
        <v>35</v>
      </c>
    </row>
    <row r="62" spans="1:17" x14ac:dyDescent="0.25">
      <c r="A62" s="4">
        <v>33695</v>
      </c>
      <c r="B62" s="5">
        <v>19.0138</v>
      </c>
      <c r="C62" s="6">
        <v>17.95</v>
      </c>
      <c r="D62" s="5">
        <v>18.989799999999999</v>
      </c>
      <c r="E62" s="7"/>
      <c r="F62" s="31">
        <f t="shared" si="0"/>
        <v>0.23999999999999844</v>
      </c>
      <c r="G62" s="32">
        <f t="shared" si="1"/>
        <v>1.345600000000001</v>
      </c>
      <c r="H62" s="32">
        <f t="shared" si="4"/>
        <v>-0.42079999999999984</v>
      </c>
      <c r="I62" s="32">
        <f t="shared" si="5"/>
        <v>-7.0100000000000051E-2</v>
      </c>
      <c r="J62" s="32">
        <f t="shared" si="5"/>
        <v>-0.13400000000000034</v>
      </c>
      <c r="L62" s="33" t="s">
        <v>27</v>
      </c>
      <c r="M62" s="33">
        <v>1</v>
      </c>
      <c r="N62" s="33">
        <v>31.828725525699667</v>
      </c>
      <c r="O62" s="33">
        <v>31.828725525699667</v>
      </c>
      <c r="P62" s="33">
        <v>52.554049714913134</v>
      </c>
      <c r="Q62" s="33">
        <v>1.0173984505554876E-10</v>
      </c>
    </row>
    <row r="63" spans="1:17" x14ac:dyDescent="0.25">
      <c r="A63" s="4">
        <v>33725</v>
      </c>
      <c r="B63" s="5">
        <v>19.984999999999999</v>
      </c>
      <c r="C63" s="6">
        <v>18.41</v>
      </c>
      <c r="D63" s="5">
        <v>19.904800000000002</v>
      </c>
      <c r="E63" s="7"/>
      <c r="F63" s="31">
        <f t="shared" si="0"/>
        <v>0.46000000000000085</v>
      </c>
      <c r="G63" s="32">
        <f t="shared" si="1"/>
        <v>0.97119999999999962</v>
      </c>
      <c r="H63" s="32">
        <f t="shared" si="4"/>
        <v>1.345600000000001</v>
      </c>
      <c r="I63" s="32">
        <f t="shared" si="5"/>
        <v>-0.42079999999999984</v>
      </c>
      <c r="J63" s="32">
        <f t="shared" si="5"/>
        <v>-7.0100000000000051E-2</v>
      </c>
      <c r="L63" s="33" t="s">
        <v>28</v>
      </c>
      <c r="M63" s="33">
        <v>98</v>
      </c>
      <c r="N63" s="33">
        <v>59.352516474737726</v>
      </c>
      <c r="O63" s="33">
        <v>0.60563792321160947</v>
      </c>
      <c r="P63" s="33"/>
      <c r="Q63" s="33"/>
    </row>
    <row r="64" spans="1:17" ht="13.8" thickBot="1" x14ac:dyDescent="0.3">
      <c r="A64" s="4">
        <v>33756</v>
      </c>
      <c r="B64" s="5">
        <v>21.188400000000001</v>
      </c>
      <c r="C64" s="6">
        <v>19.25</v>
      </c>
      <c r="D64" s="5">
        <v>21.136099999999999</v>
      </c>
      <c r="E64" s="7"/>
      <c r="F64" s="31">
        <f t="shared" si="0"/>
        <v>0.83999999999999986</v>
      </c>
      <c r="G64" s="32">
        <f t="shared" si="1"/>
        <v>1.203400000000002</v>
      </c>
      <c r="H64" s="32">
        <f t="shared" si="4"/>
        <v>0.97119999999999962</v>
      </c>
      <c r="I64" s="32">
        <f t="shared" si="5"/>
        <v>1.345600000000001</v>
      </c>
      <c r="J64" s="32">
        <f t="shared" si="5"/>
        <v>-0.42079999999999984</v>
      </c>
      <c r="L64" s="34" t="s">
        <v>29</v>
      </c>
      <c r="M64" s="34">
        <v>99</v>
      </c>
      <c r="N64" s="34">
        <v>91.181242000437393</v>
      </c>
      <c r="O64" s="34"/>
      <c r="P64" s="34"/>
      <c r="Q64" s="34"/>
    </row>
    <row r="65" spans="1:20" ht="13.8" thickBot="1" x14ac:dyDescent="0.3">
      <c r="A65" s="4">
        <v>33786</v>
      </c>
      <c r="B65" s="5">
        <v>20.3324</v>
      </c>
      <c r="C65" s="6">
        <v>20.59</v>
      </c>
      <c r="D65" s="5">
        <v>20.2561</v>
      </c>
      <c r="E65" s="7"/>
      <c r="F65" s="31">
        <f t="shared" si="0"/>
        <v>1.3399999999999999</v>
      </c>
      <c r="G65" s="32">
        <f t="shared" si="1"/>
        <v>-0.85600000000000165</v>
      </c>
      <c r="H65" s="32">
        <f t="shared" si="4"/>
        <v>1.203400000000002</v>
      </c>
      <c r="I65" s="32">
        <f t="shared" si="5"/>
        <v>0.97119999999999962</v>
      </c>
      <c r="J65" s="32">
        <f t="shared" si="5"/>
        <v>1.345600000000001</v>
      </c>
    </row>
    <row r="66" spans="1:20" x14ac:dyDescent="0.25">
      <c r="A66" s="4">
        <v>33817</v>
      </c>
      <c r="B66" s="5">
        <v>19.803799999999999</v>
      </c>
      <c r="C66" s="6">
        <v>20.88</v>
      </c>
      <c r="D66" s="5">
        <v>19.730699999999999</v>
      </c>
      <c r="E66" s="7"/>
      <c r="F66" s="31">
        <f t="shared" si="0"/>
        <v>0.28999999999999915</v>
      </c>
      <c r="G66" s="32">
        <f t="shared" si="1"/>
        <v>-0.52860000000000085</v>
      </c>
      <c r="H66" s="32">
        <f t="shared" si="4"/>
        <v>-0.85600000000000165</v>
      </c>
      <c r="I66" s="32">
        <f t="shared" si="5"/>
        <v>1.203400000000002</v>
      </c>
      <c r="J66" s="32">
        <f t="shared" si="5"/>
        <v>0.97119999999999962</v>
      </c>
      <c r="L66" s="35"/>
      <c r="M66" s="35" t="s">
        <v>36</v>
      </c>
      <c r="N66" s="35" t="s">
        <v>24</v>
      </c>
      <c r="O66" s="35" t="s">
        <v>37</v>
      </c>
      <c r="P66" s="35" t="s">
        <v>38</v>
      </c>
      <c r="Q66" s="35" t="s">
        <v>39</v>
      </c>
      <c r="R66" s="35" t="s">
        <v>40</v>
      </c>
      <c r="S66" s="35" t="s">
        <v>41</v>
      </c>
      <c r="T66" s="35" t="s">
        <v>42</v>
      </c>
    </row>
    <row r="67" spans="1:20" x14ac:dyDescent="0.25">
      <c r="A67" s="4">
        <v>33848</v>
      </c>
      <c r="B67" s="5">
        <v>20.285900000000002</v>
      </c>
      <c r="C67" s="6">
        <v>20.34</v>
      </c>
      <c r="D67" s="5">
        <v>20.249300000000002</v>
      </c>
      <c r="E67" s="7"/>
      <c r="F67" s="31">
        <f t="shared" si="0"/>
        <v>-0.53999999999999915</v>
      </c>
      <c r="G67" s="32">
        <f t="shared" si="1"/>
        <v>0.48210000000000264</v>
      </c>
      <c r="H67" s="32">
        <f t="shared" si="4"/>
        <v>-0.52860000000000085</v>
      </c>
      <c r="I67" s="32">
        <f t="shared" si="5"/>
        <v>-0.85600000000000165</v>
      </c>
      <c r="J67" s="32">
        <f t="shared" si="5"/>
        <v>1.203400000000002</v>
      </c>
      <c r="L67" s="33" t="s">
        <v>30</v>
      </c>
      <c r="M67" s="33">
        <v>0</v>
      </c>
      <c r="N67" s="33" t="e">
        <v>#N/A</v>
      </c>
      <c r="O67" s="33" t="e">
        <v>#N/A</v>
      </c>
      <c r="P67" s="33" t="e">
        <v>#N/A</v>
      </c>
      <c r="Q67" s="33" t="e">
        <v>#N/A</v>
      </c>
      <c r="R67" s="33" t="e">
        <v>#N/A</v>
      </c>
      <c r="S67" s="33" t="e">
        <v>#N/A</v>
      </c>
      <c r="T67" s="33" t="e">
        <v>#N/A</v>
      </c>
    </row>
    <row r="68" spans="1:20" ht="13.8" thickBot="1" x14ac:dyDescent="0.3">
      <c r="A68" s="4">
        <v>33878</v>
      </c>
      <c r="B68" s="5">
        <v>20.299499999999998</v>
      </c>
      <c r="C68" s="6">
        <v>20.239999999999998</v>
      </c>
      <c r="D68" s="5">
        <v>20.246400000000001</v>
      </c>
      <c r="E68" s="7"/>
      <c r="F68" s="31">
        <f t="shared" si="0"/>
        <v>-0.10000000000000142</v>
      </c>
      <c r="G68" s="32">
        <f t="shared" si="1"/>
        <v>1.3599999999996726E-2</v>
      </c>
      <c r="H68" s="32">
        <f t="shared" si="4"/>
        <v>0.48210000000000264</v>
      </c>
      <c r="I68" s="32">
        <f t="shared" si="5"/>
        <v>-0.52860000000000085</v>
      </c>
      <c r="J68" s="32">
        <f t="shared" si="5"/>
        <v>-0.85600000000000165</v>
      </c>
      <c r="L68" s="34" t="s">
        <v>43</v>
      </c>
      <c r="M68" s="34">
        <v>0.48055953866516893</v>
      </c>
      <c r="N68" s="34">
        <v>6.60767563606008E-2</v>
      </c>
      <c r="O68" s="34">
        <v>7.2727471070554754</v>
      </c>
      <c r="P68" s="34">
        <v>8.7188085862630263E-11</v>
      </c>
      <c r="Q68" s="34">
        <v>0.34943236864254901</v>
      </c>
      <c r="R68" s="34">
        <v>0.61168670868778885</v>
      </c>
      <c r="S68" s="34">
        <v>0.34943236864254901</v>
      </c>
      <c r="T68" s="34">
        <v>0.61168670868778885</v>
      </c>
    </row>
    <row r="69" spans="1:20" x14ac:dyDescent="0.25">
      <c r="A69" s="4">
        <v>33909</v>
      </c>
      <c r="B69" s="5">
        <v>19.194299999999998</v>
      </c>
      <c r="C69" s="6">
        <v>20.29</v>
      </c>
      <c r="D69" s="5">
        <v>19.189800000000002</v>
      </c>
      <c r="E69" s="7"/>
      <c r="F69" s="31">
        <f t="shared" si="0"/>
        <v>5.0000000000000711E-2</v>
      </c>
      <c r="G69" s="32">
        <f t="shared" si="1"/>
        <v>-1.1052</v>
      </c>
      <c r="H69" s="32">
        <f t="shared" si="4"/>
        <v>1.3599999999996726E-2</v>
      </c>
      <c r="I69" s="32">
        <f t="shared" si="5"/>
        <v>0.48210000000000264</v>
      </c>
      <c r="J69" s="32">
        <f t="shared" si="5"/>
        <v>-0.52860000000000085</v>
      </c>
    </row>
    <row r="70" spans="1:20" x14ac:dyDescent="0.25">
      <c r="A70" s="4">
        <v>33939</v>
      </c>
      <c r="B70" s="5">
        <v>18.235499999999998</v>
      </c>
      <c r="C70" s="6">
        <v>19.5</v>
      </c>
      <c r="D70" s="5">
        <v>18.1248</v>
      </c>
      <c r="E70" s="7"/>
      <c r="F70" s="31">
        <f t="shared" si="0"/>
        <v>-0.78999999999999915</v>
      </c>
      <c r="G70" s="32">
        <f t="shared" si="1"/>
        <v>-0.9588000000000001</v>
      </c>
      <c r="H70" s="32">
        <f t="shared" si="4"/>
        <v>-1.1052</v>
      </c>
      <c r="I70" s="32">
        <f t="shared" si="5"/>
        <v>1.3599999999996726E-2</v>
      </c>
      <c r="J70" s="32">
        <f t="shared" si="5"/>
        <v>0.48210000000000264</v>
      </c>
    </row>
    <row r="71" spans="1:20" x14ac:dyDescent="0.25">
      <c r="A71" s="4">
        <v>33970</v>
      </c>
      <c r="B71" s="5">
        <v>17.5122</v>
      </c>
      <c r="C71" s="6">
        <v>18.61</v>
      </c>
      <c r="D71" s="5">
        <v>17.3673</v>
      </c>
      <c r="E71" s="7"/>
      <c r="F71" s="31">
        <f t="shared" ref="F71:F134" si="6">C71-C70</f>
        <v>-0.89000000000000057</v>
      </c>
      <c r="G71" s="32">
        <f t="shared" ref="G71:G134" si="7">B71-B70</f>
        <v>-0.72329999999999828</v>
      </c>
      <c r="H71" s="32">
        <f t="shared" ref="H71:H102" si="8">G70</f>
        <v>-0.9588000000000001</v>
      </c>
      <c r="I71" s="32">
        <f t="shared" si="5"/>
        <v>-1.1052</v>
      </c>
      <c r="J71" s="32">
        <f t="shared" si="5"/>
        <v>1.3599999999996726E-2</v>
      </c>
    </row>
    <row r="72" spans="1:20" x14ac:dyDescent="0.25">
      <c r="A72" s="4">
        <v>34001</v>
      </c>
      <c r="B72" s="5">
        <v>18.468800000000002</v>
      </c>
      <c r="C72" s="6">
        <v>17.760000000000002</v>
      </c>
      <c r="D72" s="5">
        <v>18.4892</v>
      </c>
      <c r="E72" s="7"/>
      <c r="F72" s="31">
        <f t="shared" si="6"/>
        <v>-0.84999999999999787</v>
      </c>
      <c r="G72" s="32">
        <f t="shared" si="7"/>
        <v>0.95660000000000167</v>
      </c>
      <c r="H72" s="32">
        <f t="shared" si="8"/>
        <v>-0.72329999999999828</v>
      </c>
      <c r="I72" s="32">
        <f t="shared" si="5"/>
        <v>-0.9588000000000001</v>
      </c>
      <c r="J72" s="32">
        <f t="shared" si="5"/>
        <v>-1.1052</v>
      </c>
    </row>
    <row r="73" spans="1:20" x14ac:dyDescent="0.25">
      <c r="A73" s="4">
        <v>34029</v>
      </c>
      <c r="B73" s="5">
        <v>18.804300000000001</v>
      </c>
      <c r="C73" s="6">
        <v>18.02</v>
      </c>
      <c r="D73" s="5">
        <v>18.728300000000001</v>
      </c>
      <c r="E73" s="7"/>
      <c r="F73" s="31">
        <f t="shared" si="6"/>
        <v>0.25999999999999801</v>
      </c>
      <c r="G73" s="32">
        <f t="shared" si="7"/>
        <v>0.33549999999999969</v>
      </c>
      <c r="H73" s="32">
        <f t="shared" si="8"/>
        <v>0.95660000000000167</v>
      </c>
      <c r="I73" s="32">
        <f t="shared" si="5"/>
        <v>-0.72329999999999828</v>
      </c>
      <c r="J73" s="32">
        <f t="shared" si="5"/>
        <v>-0.9588000000000001</v>
      </c>
      <c r="L73" t="s">
        <v>19</v>
      </c>
    </row>
    <row r="74" spans="1:20" ht="13.8" thickBot="1" x14ac:dyDescent="0.3">
      <c r="A74" s="4">
        <v>34060</v>
      </c>
      <c r="B74" s="5">
        <v>18.783300000000001</v>
      </c>
      <c r="C74" s="6">
        <v>18.48</v>
      </c>
      <c r="D74" s="5">
        <v>18.6386</v>
      </c>
      <c r="E74" s="7"/>
      <c r="F74" s="31">
        <f t="shared" si="6"/>
        <v>0.46000000000000085</v>
      </c>
      <c r="G74" s="32">
        <f t="shared" si="7"/>
        <v>-2.1000000000000796E-2</v>
      </c>
      <c r="H74" s="32">
        <f t="shared" si="8"/>
        <v>0.33549999999999969</v>
      </c>
      <c r="I74" s="32">
        <f t="shared" ref="I74:J105" si="9">H73</f>
        <v>0.95660000000000167</v>
      </c>
      <c r="J74" s="32">
        <f t="shared" si="9"/>
        <v>-0.72329999999999828</v>
      </c>
    </row>
    <row r="75" spans="1:20" x14ac:dyDescent="0.25">
      <c r="A75" s="4">
        <v>34090</v>
      </c>
      <c r="B75" s="5">
        <v>18.611000000000001</v>
      </c>
      <c r="C75" s="6">
        <v>18.89</v>
      </c>
      <c r="D75" s="5">
        <v>18.460799999999999</v>
      </c>
      <c r="E75" s="7"/>
      <c r="F75" s="31">
        <f t="shared" si="6"/>
        <v>0.41000000000000014</v>
      </c>
      <c r="G75" s="32">
        <f t="shared" si="7"/>
        <v>-0.1722999999999999</v>
      </c>
      <c r="H75" s="32">
        <f t="shared" si="8"/>
        <v>-2.1000000000000796E-2</v>
      </c>
      <c r="I75" s="32">
        <f t="shared" si="9"/>
        <v>0.33549999999999969</v>
      </c>
      <c r="J75" s="32">
        <f t="shared" si="9"/>
        <v>0.95660000000000167</v>
      </c>
      <c r="L75" s="36" t="s">
        <v>20</v>
      </c>
      <c r="M75" s="36"/>
    </row>
    <row r="76" spans="1:20" x14ac:dyDescent="0.25">
      <c r="A76" s="4">
        <v>34121</v>
      </c>
      <c r="B76" s="5">
        <v>17.648199999999999</v>
      </c>
      <c r="C76" s="6">
        <v>18.690000000000001</v>
      </c>
      <c r="D76" s="5">
        <v>17.592500000000001</v>
      </c>
      <c r="E76" s="7"/>
      <c r="F76" s="31">
        <f t="shared" si="6"/>
        <v>-0.19999999999999929</v>
      </c>
      <c r="G76" s="32">
        <f t="shared" si="7"/>
        <v>-0.96280000000000143</v>
      </c>
      <c r="H76" s="32">
        <f t="shared" si="8"/>
        <v>-0.1722999999999999</v>
      </c>
      <c r="I76" s="32">
        <f t="shared" si="9"/>
        <v>-2.1000000000000796E-2</v>
      </c>
      <c r="J76" s="32">
        <f t="shared" si="9"/>
        <v>0.33549999999999969</v>
      </c>
      <c r="L76" s="33" t="s">
        <v>21</v>
      </c>
      <c r="M76" s="33">
        <v>0.11212996416176109</v>
      </c>
    </row>
    <row r="77" spans="1:20" x14ac:dyDescent="0.25">
      <c r="A77" s="4">
        <v>34151</v>
      </c>
      <c r="B77" s="5">
        <v>16.814800000000002</v>
      </c>
      <c r="C77" s="6">
        <v>18.16</v>
      </c>
      <c r="D77" s="5">
        <v>16.783899999999999</v>
      </c>
      <c r="E77" s="7"/>
      <c r="F77" s="31">
        <f t="shared" si="6"/>
        <v>-0.53000000000000114</v>
      </c>
      <c r="G77" s="32">
        <f t="shared" si="7"/>
        <v>-0.83339999999999748</v>
      </c>
      <c r="H77" s="32">
        <f t="shared" si="8"/>
        <v>-0.96280000000000143</v>
      </c>
      <c r="I77" s="32">
        <f t="shared" si="9"/>
        <v>-0.1722999999999999</v>
      </c>
      <c r="J77" s="32">
        <f t="shared" si="9"/>
        <v>-2.1000000000000796E-2</v>
      </c>
      <c r="L77" s="33" t="s">
        <v>22</v>
      </c>
      <c r="M77" s="33">
        <v>1.2573128862917827E-2</v>
      </c>
    </row>
    <row r="78" spans="1:20" x14ac:dyDescent="0.25">
      <c r="A78" s="4">
        <v>34182</v>
      </c>
      <c r="B78" s="5">
        <v>16.824300000000001</v>
      </c>
      <c r="C78" s="6">
        <v>17.100000000000001</v>
      </c>
      <c r="D78" s="5">
        <v>16.714099999999998</v>
      </c>
      <c r="E78" s="7"/>
      <c r="F78" s="31">
        <f t="shared" si="6"/>
        <v>-1.0599999999999987</v>
      </c>
      <c r="G78" s="32">
        <f t="shared" si="7"/>
        <v>9.4999999999991758E-3</v>
      </c>
      <c r="H78" s="32">
        <f t="shared" si="8"/>
        <v>-0.83339999999999748</v>
      </c>
      <c r="I78" s="32">
        <f t="shared" si="9"/>
        <v>-0.96280000000000143</v>
      </c>
      <c r="J78" s="32">
        <f t="shared" si="9"/>
        <v>-0.1722999999999999</v>
      </c>
      <c r="L78" s="33" t="s">
        <v>23</v>
      </c>
      <c r="M78" s="33">
        <v>2.3690472302647647E-3</v>
      </c>
    </row>
    <row r="79" spans="1:20" x14ac:dyDescent="0.25">
      <c r="A79" s="4">
        <v>34213</v>
      </c>
      <c r="B79" s="5">
        <v>16.138000000000002</v>
      </c>
      <c r="C79" s="6">
        <v>16.82</v>
      </c>
      <c r="D79" s="5">
        <v>16.0061</v>
      </c>
      <c r="E79" s="7"/>
      <c r="F79" s="31">
        <f t="shared" si="6"/>
        <v>-0.28000000000000114</v>
      </c>
      <c r="G79" s="32">
        <f t="shared" si="7"/>
        <v>-0.68629999999999924</v>
      </c>
      <c r="H79" s="32">
        <f t="shared" si="8"/>
        <v>9.4999999999991758E-3</v>
      </c>
      <c r="I79" s="32">
        <f t="shared" si="9"/>
        <v>-0.83339999999999748</v>
      </c>
      <c r="J79" s="32">
        <f t="shared" si="9"/>
        <v>-0.96280000000000143</v>
      </c>
      <c r="L79" s="33" t="s">
        <v>24</v>
      </c>
      <c r="M79" s="33">
        <v>0.95850014901516412</v>
      </c>
    </row>
    <row r="80" spans="1:20" ht="13.8" thickBot="1" x14ac:dyDescent="0.3">
      <c r="A80" s="4">
        <v>34243</v>
      </c>
      <c r="B80" s="5">
        <v>16.654299999999999</v>
      </c>
      <c r="C80" s="6">
        <v>16.559999999999999</v>
      </c>
      <c r="D80" s="5">
        <v>16.529299999999999</v>
      </c>
      <c r="E80" s="7"/>
      <c r="F80" s="31">
        <f t="shared" si="6"/>
        <v>-0.26000000000000156</v>
      </c>
      <c r="G80" s="32">
        <f t="shared" si="7"/>
        <v>0.51629999999999754</v>
      </c>
      <c r="H80" s="32">
        <f t="shared" si="8"/>
        <v>-0.68629999999999924</v>
      </c>
      <c r="I80" s="32">
        <f t="shared" si="9"/>
        <v>9.4999999999991758E-3</v>
      </c>
      <c r="J80" s="32">
        <f t="shared" si="9"/>
        <v>-0.83339999999999748</v>
      </c>
      <c r="L80" s="34" t="s">
        <v>25</v>
      </c>
      <c r="M80" s="34">
        <v>99</v>
      </c>
    </row>
    <row r="81" spans="1:20" x14ac:dyDescent="0.25">
      <c r="A81" s="4">
        <v>34274</v>
      </c>
      <c r="B81" s="5">
        <v>15.2864</v>
      </c>
      <c r="C81" s="6">
        <v>16.75</v>
      </c>
      <c r="D81" s="5">
        <v>15.0998</v>
      </c>
      <c r="E81" s="7"/>
      <c r="F81" s="31">
        <f t="shared" si="6"/>
        <v>0.19000000000000128</v>
      </c>
      <c r="G81" s="32">
        <f t="shared" si="7"/>
        <v>-1.3678999999999988</v>
      </c>
      <c r="H81" s="32">
        <f t="shared" si="8"/>
        <v>0.51629999999999754</v>
      </c>
      <c r="I81" s="32">
        <f t="shared" si="9"/>
        <v>-0.68629999999999924</v>
      </c>
      <c r="J81" s="32">
        <f t="shared" si="9"/>
        <v>9.4999999999991758E-3</v>
      </c>
    </row>
    <row r="82" spans="1:20" ht="13.8" thickBot="1" x14ac:dyDescent="0.3">
      <c r="A82" s="4">
        <v>34304</v>
      </c>
      <c r="B82" s="5">
        <v>13.5525</v>
      </c>
      <c r="C82" s="6">
        <v>16.22</v>
      </c>
      <c r="D82" s="5">
        <v>13.535</v>
      </c>
      <c r="E82" s="7"/>
      <c r="F82" s="31">
        <f t="shared" si="6"/>
        <v>-0.53000000000000114</v>
      </c>
      <c r="G82" s="32">
        <f t="shared" si="7"/>
        <v>-1.7339000000000002</v>
      </c>
      <c r="H82" s="32">
        <f t="shared" si="8"/>
        <v>-1.3678999999999988</v>
      </c>
      <c r="I82" s="32">
        <f t="shared" si="9"/>
        <v>0.51629999999999754</v>
      </c>
      <c r="J82" s="32">
        <f t="shared" si="9"/>
        <v>-0.68629999999999924</v>
      </c>
      <c r="L82" t="s">
        <v>26</v>
      </c>
    </row>
    <row r="83" spans="1:20" x14ac:dyDescent="0.25">
      <c r="A83" s="4">
        <v>34335</v>
      </c>
      <c r="B83" s="5">
        <v>14.2607</v>
      </c>
      <c r="C83" s="6">
        <v>14.57</v>
      </c>
      <c r="D83" s="5">
        <v>14.2736</v>
      </c>
      <c r="E83" s="7"/>
      <c r="F83" s="31">
        <f t="shared" si="6"/>
        <v>-1.6499999999999986</v>
      </c>
      <c r="G83" s="32">
        <f t="shared" si="7"/>
        <v>0.70819999999999972</v>
      </c>
      <c r="H83" s="32">
        <f t="shared" si="8"/>
        <v>-1.7339000000000002</v>
      </c>
      <c r="I83" s="32">
        <f t="shared" si="9"/>
        <v>-1.3678999999999988</v>
      </c>
      <c r="J83" s="32">
        <f t="shared" si="9"/>
        <v>0.51629999999999754</v>
      </c>
      <c r="L83" s="35"/>
      <c r="M83" s="35" t="s">
        <v>31</v>
      </c>
      <c r="N83" s="35" t="s">
        <v>32</v>
      </c>
      <c r="O83" s="35" t="s">
        <v>33</v>
      </c>
      <c r="P83" s="35" t="s">
        <v>34</v>
      </c>
      <c r="Q83" s="35" t="s">
        <v>35</v>
      </c>
    </row>
    <row r="84" spans="1:20" x14ac:dyDescent="0.25">
      <c r="A84" s="4">
        <v>34366</v>
      </c>
      <c r="B84" s="5">
        <v>13.750999999999999</v>
      </c>
      <c r="C84" s="6">
        <v>14.83</v>
      </c>
      <c r="D84" s="5">
        <v>13.691800000000001</v>
      </c>
      <c r="E84" s="7"/>
      <c r="F84" s="31">
        <f t="shared" si="6"/>
        <v>0.25999999999999979</v>
      </c>
      <c r="G84" s="32">
        <f t="shared" si="7"/>
        <v>-0.50970000000000049</v>
      </c>
      <c r="H84" s="32">
        <f t="shared" si="8"/>
        <v>0.70819999999999972</v>
      </c>
      <c r="I84" s="32">
        <f t="shared" si="9"/>
        <v>-1.7339000000000002</v>
      </c>
      <c r="J84" s="32">
        <f t="shared" si="9"/>
        <v>-1.3678999999999988</v>
      </c>
      <c r="L84" s="33" t="s">
        <v>27</v>
      </c>
      <c r="M84" s="33">
        <v>1</v>
      </c>
      <c r="N84" s="33">
        <v>1.1464335055523946</v>
      </c>
      <c r="O84" s="33">
        <v>1.1464335055523946</v>
      </c>
      <c r="P84" s="33">
        <v>1.2478560839113404</v>
      </c>
      <c r="Q84" s="33">
        <v>0.26672165652377744</v>
      </c>
    </row>
    <row r="85" spans="1:20" x14ac:dyDescent="0.25">
      <c r="A85" s="16">
        <v>34394</v>
      </c>
      <c r="B85" s="5">
        <v>13.7463</v>
      </c>
      <c r="C85" s="17">
        <v>14.89</v>
      </c>
      <c r="D85" s="5">
        <v>13.9009</v>
      </c>
      <c r="E85" s="7"/>
      <c r="F85" s="31">
        <f t="shared" si="6"/>
        <v>6.0000000000000497E-2</v>
      </c>
      <c r="G85" s="32">
        <f t="shared" si="7"/>
        <v>-4.6999999999997044E-3</v>
      </c>
      <c r="H85" s="32">
        <f t="shared" si="8"/>
        <v>-0.50970000000000049</v>
      </c>
      <c r="I85" s="32">
        <f t="shared" si="9"/>
        <v>0.70819999999999972</v>
      </c>
      <c r="J85" s="32">
        <f t="shared" si="9"/>
        <v>-1.7339000000000002</v>
      </c>
      <c r="L85" s="33" t="s">
        <v>28</v>
      </c>
      <c r="M85" s="33">
        <v>98</v>
      </c>
      <c r="N85" s="33">
        <v>90.034808494884999</v>
      </c>
      <c r="O85" s="33">
        <v>0.91872253566209183</v>
      </c>
      <c r="P85" s="33"/>
      <c r="Q85" s="33"/>
    </row>
    <row r="86" spans="1:20" ht="13.8" thickBot="1" x14ac:dyDescent="0.3">
      <c r="A86" s="16">
        <v>34425</v>
      </c>
      <c r="B86" s="5">
        <v>15.1983</v>
      </c>
      <c r="C86" s="18">
        <v>14.57</v>
      </c>
      <c r="D86" s="5">
        <v>15.2012</v>
      </c>
      <c r="E86" s="7"/>
      <c r="F86" s="31">
        <f t="shared" si="6"/>
        <v>-0.32000000000000028</v>
      </c>
      <c r="G86" s="32">
        <f t="shared" si="7"/>
        <v>1.452</v>
      </c>
      <c r="H86" s="32">
        <f t="shared" si="8"/>
        <v>-4.6999999999997044E-3</v>
      </c>
      <c r="I86" s="32">
        <f t="shared" si="9"/>
        <v>-0.50970000000000049</v>
      </c>
      <c r="J86" s="32">
        <f t="shared" si="9"/>
        <v>0.70819999999999972</v>
      </c>
      <c r="L86" s="34" t="s">
        <v>29</v>
      </c>
      <c r="M86" s="34">
        <v>99</v>
      </c>
      <c r="N86" s="34">
        <v>91.181242000437393</v>
      </c>
      <c r="O86" s="34"/>
      <c r="P86" s="34"/>
      <c r="Q86" s="34"/>
    </row>
    <row r="87" spans="1:20" ht="13.8" thickBot="1" x14ac:dyDescent="0.3">
      <c r="A87" s="16">
        <v>34455</v>
      </c>
      <c r="B87" s="5">
        <v>16.349299999999999</v>
      </c>
      <c r="C87" s="18">
        <v>15.39</v>
      </c>
      <c r="D87" s="5">
        <v>16.161899999999999</v>
      </c>
      <c r="E87" s="7"/>
      <c r="F87" s="31">
        <f t="shared" si="6"/>
        <v>0.82000000000000028</v>
      </c>
      <c r="G87" s="32">
        <f t="shared" si="7"/>
        <v>1.1509999999999998</v>
      </c>
      <c r="H87" s="32">
        <f t="shared" si="8"/>
        <v>1.452</v>
      </c>
      <c r="I87" s="32">
        <f t="shared" si="9"/>
        <v>-4.6999999999997044E-3</v>
      </c>
      <c r="J87" s="32">
        <f t="shared" si="9"/>
        <v>-0.50970000000000049</v>
      </c>
    </row>
    <row r="88" spans="1:20" x14ac:dyDescent="0.25">
      <c r="A88" s="16">
        <v>34486</v>
      </c>
      <c r="B88" s="5">
        <v>17.085000000000001</v>
      </c>
      <c r="C88" s="18">
        <v>16.32</v>
      </c>
      <c r="D88" s="5">
        <v>16.7502</v>
      </c>
      <c r="E88" s="7"/>
      <c r="F88" s="31">
        <f t="shared" si="6"/>
        <v>0.92999999999999972</v>
      </c>
      <c r="G88" s="32">
        <f t="shared" si="7"/>
        <v>0.73570000000000135</v>
      </c>
      <c r="H88" s="32">
        <f t="shared" si="8"/>
        <v>1.1509999999999998</v>
      </c>
      <c r="I88" s="32">
        <f t="shared" si="9"/>
        <v>1.452</v>
      </c>
      <c r="J88" s="32">
        <f t="shared" si="9"/>
        <v>-4.6999999999997044E-3</v>
      </c>
      <c r="L88" s="35"/>
      <c r="M88" s="35" t="s">
        <v>36</v>
      </c>
      <c r="N88" s="35" t="s">
        <v>24</v>
      </c>
      <c r="O88" s="35" t="s">
        <v>37</v>
      </c>
      <c r="P88" s="35" t="s">
        <v>38</v>
      </c>
      <c r="Q88" s="35" t="s">
        <v>39</v>
      </c>
      <c r="R88" s="35" t="s">
        <v>40</v>
      </c>
      <c r="S88" s="35" t="s">
        <v>41</v>
      </c>
      <c r="T88" s="35" t="s">
        <v>42</v>
      </c>
    </row>
    <row r="89" spans="1:20" x14ac:dyDescent="0.25">
      <c r="A89" s="16">
        <v>34516</v>
      </c>
      <c r="B89" s="5">
        <v>18.0869</v>
      </c>
      <c r="C89" s="18">
        <v>17.149999999999999</v>
      </c>
      <c r="D89" s="5">
        <v>17.5717</v>
      </c>
      <c r="E89" s="7"/>
      <c r="F89" s="31">
        <f t="shared" si="6"/>
        <v>0.82999999999999829</v>
      </c>
      <c r="G89" s="32">
        <f t="shared" si="7"/>
        <v>1.0018999999999991</v>
      </c>
      <c r="H89" s="32">
        <f t="shared" si="8"/>
        <v>0.73570000000000135</v>
      </c>
      <c r="I89" s="32">
        <f t="shared" si="9"/>
        <v>1.1509999999999998</v>
      </c>
      <c r="J89" s="32">
        <f t="shared" si="9"/>
        <v>1.452</v>
      </c>
      <c r="L89" s="33" t="s">
        <v>30</v>
      </c>
      <c r="M89" s="33">
        <v>0</v>
      </c>
      <c r="N89" s="33" t="e">
        <v>#N/A</v>
      </c>
      <c r="O89" s="33" t="e">
        <v>#N/A</v>
      </c>
      <c r="P89" s="33" t="e">
        <v>#N/A</v>
      </c>
      <c r="Q89" s="33" t="e">
        <v>#N/A</v>
      </c>
      <c r="R89" s="33" t="e">
        <v>#N/A</v>
      </c>
      <c r="S89" s="33" t="e">
        <v>#N/A</v>
      </c>
      <c r="T89" s="33" t="e">
        <v>#N/A</v>
      </c>
    </row>
    <row r="90" spans="1:20" ht="13.8" thickBot="1" x14ac:dyDescent="0.3">
      <c r="A90" s="16">
        <v>34547</v>
      </c>
      <c r="B90" s="5">
        <v>16.941500000000001</v>
      </c>
      <c r="C90" s="18">
        <v>18.27</v>
      </c>
      <c r="D90" s="5">
        <v>16.686299999999999</v>
      </c>
      <c r="E90" s="7"/>
      <c r="F90" s="31">
        <f t="shared" si="6"/>
        <v>1.120000000000001</v>
      </c>
      <c r="G90" s="32">
        <f t="shared" si="7"/>
        <v>-1.1453999999999986</v>
      </c>
      <c r="H90" s="32">
        <f t="shared" si="8"/>
        <v>1.0018999999999991</v>
      </c>
      <c r="I90" s="32">
        <f t="shared" si="9"/>
        <v>0.73570000000000135</v>
      </c>
      <c r="J90" s="32">
        <f t="shared" si="9"/>
        <v>1.1509999999999998</v>
      </c>
      <c r="L90" s="34" t="s">
        <v>43</v>
      </c>
      <c r="M90" s="34">
        <v>9.957921497347505E-2</v>
      </c>
      <c r="N90" s="34">
        <v>8.2098064711970439E-2</v>
      </c>
      <c r="O90" s="34">
        <v>1.212930113795432</v>
      </c>
      <c r="P90" s="34">
        <v>0.22807219323837047</v>
      </c>
      <c r="Q90" s="34">
        <v>-6.3341719451108058E-2</v>
      </c>
      <c r="R90" s="34">
        <v>0.26250014939805816</v>
      </c>
      <c r="S90" s="34">
        <v>-6.3341719451108058E-2</v>
      </c>
      <c r="T90" s="34">
        <v>0.26250014939805816</v>
      </c>
    </row>
    <row r="91" spans="1:20" x14ac:dyDescent="0.25">
      <c r="A91" s="16">
        <v>34578</v>
      </c>
      <c r="B91" s="5">
        <v>16.077500000000001</v>
      </c>
      <c r="C91" s="18">
        <v>18.29</v>
      </c>
      <c r="D91" s="5">
        <v>15.849500000000001</v>
      </c>
      <c r="E91" s="7"/>
      <c r="F91" s="31">
        <f t="shared" si="6"/>
        <v>1.9999999999999574E-2</v>
      </c>
      <c r="G91" s="32">
        <f t="shared" si="7"/>
        <v>-0.86400000000000077</v>
      </c>
      <c r="H91" s="32">
        <f t="shared" si="8"/>
        <v>-1.1453999999999986</v>
      </c>
      <c r="I91" s="32">
        <f t="shared" si="9"/>
        <v>1.0018999999999991</v>
      </c>
      <c r="J91" s="32">
        <f t="shared" si="9"/>
        <v>0.73570000000000135</v>
      </c>
    </row>
    <row r="92" spans="1:20" x14ac:dyDescent="0.25">
      <c r="A92" s="16">
        <v>34608</v>
      </c>
      <c r="B92" s="5">
        <v>16.588999999999999</v>
      </c>
      <c r="C92" s="18">
        <v>17.63</v>
      </c>
      <c r="D92" s="5">
        <v>16.470700000000001</v>
      </c>
      <c r="E92" s="7"/>
      <c r="F92" s="31">
        <f t="shared" si="6"/>
        <v>-0.66000000000000014</v>
      </c>
      <c r="G92" s="32">
        <f t="shared" si="7"/>
        <v>0.51149999999999807</v>
      </c>
      <c r="H92" s="32">
        <f t="shared" si="8"/>
        <v>-0.86400000000000077</v>
      </c>
      <c r="I92" s="32">
        <f t="shared" si="9"/>
        <v>-1.1453999999999986</v>
      </c>
      <c r="J92" s="32">
        <f t="shared" si="9"/>
        <v>1.0018999999999991</v>
      </c>
    </row>
    <row r="93" spans="1:20" x14ac:dyDescent="0.25">
      <c r="A93" s="16">
        <v>34639</v>
      </c>
      <c r="B93" s="5">
        <v>17.457999999999998</v>
      </c>
      <c r="C93" s="18">
        <v>17.350000000000001</v>
      </c>
      <c r="D93" s="5">
        <v>17.2684</v>
      </c>
      <c r="E93" s="7"/>
      <c r="F93" s="31">
        <f t="shared" si="6"/>
        <v>-0.27999999999999758</v>
      </c>
      <c r="G93" s="32">
        <f t="shared" si="7"/>
        <v>0.86899999999999977</v>
      </c>
      <c r="H93" s="32">
        <f t="shared" si="8"/>
        <v>0.51149999999999807</v>
      </c>
      <c r="I93" s="32">
        <f t="shared" si="9"/>
        <v>-0.86400000000000077</v>
      </c>
      <c r="J93" s="32">
        <f t="shared" si="9"/>
        <v>-1.1453999999999986</v>
      </c>
    </row>
    <row r="94" spans="1:20" x14ac:dyDescent="0.25">
      <c r="A94" s="16">
        <v>34669</v>
      </c>
      <c r="B94" s="5">
        <v>16.031400000000001</v>
      </c>
      <c r="C94" s="18">
        <v>17.829999999999998</v>
      </c>
      <c r="D94" s="5">
        <v>15.839499999999999</v>
      </c>
      <c r="E94" s="7"/>
      <c r="F94" s="31">
        <f t="shared" si="6"/>
        <v>0.47999999999999687</v>
      </c>
      <c r="G94" s="32">
        <f t="shared" si="7"/>
        <v>-1.426599999999997</v>
      </c>
      <c r="H94" s="32">
        <f t="shared" si="8"/>
        <v>0.86899999999999977</v>
      </c>
      <c r="I94" s="32">
        <f t="shared" si="9"/>
        <v>0.51149999999999807</v>
      </c>
      <c r="J94" s="32">
        <f t="shared" si="9"/>
        <v>-0.86400000000000077</v>
      </c>
    </row>
    <row r="95" spans="1:20" x14ac:dyDescent="0.25">
      <c r="A95" s="16">
        <v>34700</v>
      </c>
      <c r="B95" s="5">
        <v>16.671399999999998</v>
      </c>
      <c r="C95" s="18">
        <v>17.649999999999999</v>
      </c>
      <c r="D95" s="5">
        <v>16.585699999999999</v>
      </c>
      <c r="E95" s="7"/>
      <c r="F95" s="31">
        <f t="shared" si="6"/>
        <v>-0.17999999999999972</v>
      </c>
      <c r="G95" s="32">
        <f t="shared" si="7"/>
        <v>0.63999999999999702</v>
      </c>
      <c r="H95" s="32">
        <f t="shared" si="8"/>
        <v>-1.426599999999997</v>
      </c>
      <c r="I95" s="32">
        <f t="shared" si="9"/>
        <v>0.86899999999999977</v>
      </c>
      <c r="J95" s="32">
        <f t="shared" si="9"/>
        <v>0.51149999999999807</v>
      </c>
    </row>
    <row r="96" spans="1:20" x14ac:dyDescent="0.25">
      <c r="A96" s="16">
        <v>34731</v>
      </c>
      <c r="B96" s="5">
        <v>17.315000000000001</v>
      </c>
      <c r="C96" s="18">
        <v>17.989999999999998</v>
      </c>
      <c r="D96" s="5">
        <v>17.145</v>
      </c>
      <c r="E96" s="7"/>
      <c r="F96" s="31">
        <f t="shared" si="6"/>
        <v>0.33999999999999986</v>
      </c>
      <c r="G96" s="32">
        <f t="shared" si="7"/>
        <v>0.64360000000000284</v>
      </c>
      <c r="H96" s="32">
        <f t="shared" si="8"/>
        <v>0.63999999999999702</v>
      </c>
      <c r="I96" s="32">
        <f t="shared" si="9"/>
        <v>-1.426599999999997</v>
      </c>
      <c r="J96" s="32">
        <f t="shared" si="9"/>
        <v>0.86899999999999977</v>
      </c>
    </row>
    <row r="97" spans="1:10" x14ac:dyDescent="0.25">
      <c r="A97" s="16">
        <v>34759</v>
      </c>
      <c r="B97" s="5">
        <v>17.2135</v>
      </c>
      <c r="C97" s="18">
        <v>18.559999999999999</v>
      </c>
      <c r="D97" s="5">
        <v>16.9815</v>
      </c>
      <c r="E97" s="7"/>
      <c r="F97" s="31">
        <f t="shared" si="6"/>
        <v>0.57000000000000028</v>
      </c>
      <c r="G97" s="32">
        <f t="shared" si="7"/>
        <v>-0.10150000000000148</v>
      </c>
      <c r="H97" s="32">
        <f t="shared" si="8"/>
        <v>0.64360000000000284</v>
      </c>
      <c r="I97" s="32">
        <f t="shared" si="9"/>
        <v>0.63999999999999702</v>
      </c>
      <c r="J97" s="32">
        <f t="shared" si="9"/>
        <v>-1.426599999999997</v>
      </c>
    </row>
    <row r="98" spans="1:10" x14ac:dyDescent="0.25">
      <c r="A98" s="16">
        <v>34790</v>
      </c>
      <c r="B98" s="5">
        <v>18.836300000000001</v>
      </c>
      <c r="C98" s="18">
        <v>18.71</v>
      </c>
      <c r="D98" s="5">
        <v>18.6389</v>
      </c>
      <c r="E98" s="7"/>
      <c r="F98" s="31">
        <f t="shared" si="6"/>
        <v>0.15000000000000213</v>
      </c>
      <c r="G98" s="32">
        <f t="shared" si="7"/>
        <v>1.6228000000000016</v>
      </c>
      <c r="H98" s="32">
        <f t="shared" si="8"/>
        <v>-0.10150000000000148</v>
      </c>
      <c r="I98" s="32">
        <f t="shared" si="9"/>
        <v>0.64360000000000284</v>
      </c>
      <c r="J98" s="32">
        <f t="shared" si="9"/>
        <v>0.63999999999999702</v>
      </c>
    </row>
    <row r="99" spans="1:10" x14ac:dyDescent="0.25">
      <c r="A99" s="16">
        <v>34820</v>
      </c>
      <c r="B99" s="5">
        <v>18.734300000000001</v>
      </c>
      <c r="C99" s="18">
        <v>19.329999999999998</v>
      </c>
      <c r="D99" s="5">
        <v>18.336600000000001</v>
      </c>
      <c r="E99" s="7"/>
      <c r="F99" s="31">
        <f t="shared" si="6"/>
        <v>0.61999999999999744</v>
      </c>
      <c r="G99" s="32">
        <f t="shared" si="7"/>
        <v>-0.10200000000000031</v>
      </c>
      <c r="H99" s="32">
        <f t="shared" si="8"/>
        <v>1.6228000000000016</v>
      </c>
      <c r="I99" s="32">
        <f t="shared" si="9"/>
        <v>-0.10150000000000148</v>
      </c>
      <c r="J99" s="32">
        <f t="shared" si="9"/>
        <v>0.64360000000000284</v>
      </c>
    </row>
    <row r="100" spans="1:10" x14ac:dyDescent="0.25">
      <c r="A100" s="16">
        <v>34851</v>
      </c>
      <c r="B100" s="5">
        <v>17.3627</v>
      </c>
      <c r="C100" s="18">
        <v>19.489999999999998</v>
      </c>
      <c r="D100" s="5">
        <v>17.339500000000001</v>
      </c>
      <c r="E100" s="7"/>
      <c r="F100" s="31">
        <f t="shared" si="6"/>
        <v>0.16000000000000014</v>
      </c>
      <c r="G100" s="32">
        <f t="shared" si="7"/>
        <v>-1.3716000000000008</v>
      </c>
      <c r="H100" s="32">
        <f t="shared" si="8"/>
        <v>-0.10200000000000031</v>
      </c>
      <c r="I100" s="32">
        <f t="shared" si="9"/>
        <v>1.6228000000000016</v>
      </c>
      <c r="J100" s="32">
        <f t="shared" si="9"/>
        <v>-0.10150000000000148</v>
      </c>
    </row>
    <row r="101" spans="1:10" x14ac:dyDescent="0.25">
      <c r="A101" s="16">
        <v>34881</v>
      </c>
      <c r="B101" s="5">
        <v>16.047599999999999</v>
      </c>
      <c r="C101" s="18">
        <v>18.45</v>
      </c>
      <c r="D101" s="5">
        <v>15.794499999999999</v>
      </c>
      <c r="E101" s="7"/>
      <c r="F101" s="31">
        <f t="shared" si="6"/>
        <v>-1.0399999999999991</v>
      </c>
      <c r="G101" s="32">
        <f t="shared" si="7"/>
        <v>-1.315100000000001</v>
      </c>
      <c r="H101" s="32">
        <f t="shared" si="8"/>
        <v>-1.3716000000000008</v>
      </c>
      <c r="I101" s="32">
        <f t="shared" si="9"/>
        <v>-0.10200000000000031</v>
      </c>
      <c r="J101" s="32">
        <f t="shared" si="9"/>
        <v>1.6228000000000016</v>
      </c>
    </row>
    <row r="102" spans="1:10" x14ac:dyDescent="0.25">
      <c r="A102" s="16">
        <v>34912</v>
      </c>
      <c r="B102" s="5">
        <v>16.232399999999998</v>
      </c>
      <c r="C102" s="18">
        <v>17.38</v>
      </c>
      <c r="D102" s="5">
        <v>16.0413</v>
      </c>
      <c r="E102" s="7"/>
      <c r="F102" s="31">
        <f t="shared" si="6"/>
        <v>-1.0700000000000003</v>
      </c>
      <c r="G102" s="32">
        <f t="shared" si="7"/>
        <v>0.18479999999999919</v>
      </c>
      <c r="H102" s="32">
        <f t="shared" si="8"/>
        <v>-1.315100000000001</v>
      </c>
      <c r="I102" s="32">
        <f t="shared" si="9"/>
        <v>-1.3716000000000008</v>
      </c>
      <c r="J102" s="32">
        <f t="shared" si="9"/>
        <v>-0.10200000000000031</v>
      </c>
    </row>
    <row r="103" spans="1:10" x14ac:dyDescent="0.25">
      <c r="A103" s="16">
        <v>34943</v>
      </c>
      <c r="B103" s="5">
        <v>16.686699999999998</v>
      </c>
      <c r="C103" s="18">
        <v>17.21</v>
      </c>
      <c r="D103" s="5">
        <v>16.6967</v>
      </c>
      <c r="E103" s="7"/>
      <c r="F103" s="31">
        <f t="shared" si="6"/>
        <v>-0.16999999999999815</v>
      </c>
      <c r="G103" s="32">
        <f t="shared" si="7"/>
        <v>0.45429999999999993</v>
      </c>
      <c r="H103" s="32">
        <f t="shared" ref="H103:H134" si="10">G102</f>
        <v>0.18479999999999919</v>
      </c>
      <c r="I103" s="32">
        <f t="shared" si="9"/>
        <v>-1.315100000000001</v>
      </c>
      <c r="J103" s="32">
        <f t="shared" si="9"/>
        <v>-1.3716000000000008</v>
      </c>
    </row>
    <row r="104" spans="1:10" x14ac:dyDescent="0.25">
      <c r="A104" s="16">
        <v>34973</v>
      </c>
      <c r="B104" s="5">
        <v>16.1889</v>
      </c>
      <c r="C104" s="18">
        <v>17.41</v>
      </c>
      <c r="D104" s="5">
        <v>16.0943</v>
      </c>
      <c r="E104" s="7"/>
      <c r="F104" s="31">
        <f t="shared" si="6"/>
        <v>0.19999999999999929</v>
      </c>
      <c r="G104" s="32">
        <f t="shared" si="7"/>
        <v>-0.49779999999999802</v>
      </c>
      <c r="H104" s="32">
        <f t="shared" si="10"/>
        <v>0.45429999999999993</v>
      </c>
      <c r="I104" s="32">
        <f t="shared" si="9"/>
        <v>0.18479999999999919</v>
      </c>
      <c r="J104" s="32">
        <f t="shared" si="9"/>
        <v>-1.315100000000001</v>
      </c>
    </row>
    <row r="105" spans="1:10" x14ac:dyDescent="0.25">
      <c r="A105" s="16">
        <v>35004</v>
      </c>
      <c r="B105" s="5">
        <v>16.909099999999999</v>
      </c>
      <c r="C105" s="18">
        <v>17.100000000000001</v>
      </c>
      <c r="D105" s="5">
        <v>16.820900000000002</v>
      </c>
      <c r="E105" s="7"/>
      <c r="F105" s="31">
        <f t="shared" si="6"/>
        <v>-0.30999999999999872</v>
      </c>
      <c r="G105" s="32">
        <f t="shared" si="7"/>
        <v>0.7201999999999984</v>
      </c>
      <c r="H105" s="32">
        <f t="shared" si="10"/>
        <v>-0.49779999999999802</v>
      </c>
      <c r="I105" s="32">
        <f t="shared" si="9"/>
        <v>0.45429999999999993</v>
      </c>
      <c r="J105" s="32">
        <f t="shared" si="9"/>
        <v>0.18479999999999919</v>
      </c>
    </row>
    <row r="106" spans="1:10" x14ac:dyDescent="0.25">
      <c r="A106" s="16">
        <v>35034</v>
      </c>
      <c r="B106" s="5">
        <v>18.233499999999999</v>
      </c>
      <c r="C106" s="18">
        <v>17.55</v>
      </c>
      <c r="D106" s="5">
        <v>18.004000000000001</v>
      </c>
      <c r="E106" s="7"/>
      <c r="F106" s="31">
        <f t="shared" si="6"/>
        <v>0.44999999999999929</v>
      </c>
      <c r="G106" s="32">
        <f t="shared" si="7"/>
        <v>1.3244000000000007</v>
      </c>
      <c r="H106" s="32">
        <f t="shared" si="10"/>
        <v>0.7201999999999984</v>
      </c>
      <c r="I106" s="32">
        <f t="shared" ref="I106:J152" si="11">H105</f>
        <v>-0.49779999999999802</v>
      </c>
      <c r="J106" s="32">
        <f t="shared" si="11"/>
        <v>0.45429999999999993</v>
      </c>
    </row>
    <row r="107" spans="1:10" x14ac:dyDescent="0.25">
      <c r="A107" s="16">
        <v>35065</v>
      </c>
      <c r="B107" s="5">
        <v>18.052299999999999</v>
      </c>
      <c r="C107" s="18">
        <v>18.87</v>
      </c>
      <c r="D107" s="5">
        <v>17.925000000000001</v>
      </c>
      <c r="E107" s="7"/>
      <c r="F107" s="31">
        <f t="shared" si="6"/>
        <v>1.3200000000000003</v>
      </c>
      <c r="G107" s="32">
        <f t="shared" si="7"/>
        <v>-0.18120000000000047</v>
      </c>
      <c r="H107" s="32">
        <f t="shared" si="10"/>
        <v>1.3244000000000007</v>
      </c>
      <c r="I107" s="32">
        <f t="shared" si="11"/>
        <v>0.7201999999999984</v>
      </c>
      <c r="J107" s="32">
        <f t="shared" si="11"/>
        <v>-0.49779999999999802</v>
      </c>
    </row>
    <row r="108" spans="1:10" x14ac:dyDescent="0.25">
      <c r="A108" s="16">
        <v>35096</v>
      </c>
      <c r="B108" s="5">
        <v>17.868600000000001</v>
      </c>
      <c r="C108" s="18">
        <v>19.11</v>
      </c>
      <c r="D108" s="5">
        <v>17.9788</v>
      </c>
      <c r="E108" s="7"/>
      <c r="F108" s="31">
        <f t="shared" si="6"/>
        <v>0.23999999999999844</v>
      </c>
      <c r="G108" s="32">
        <f t="shared" si="7"/>
        <v>-0.1836999999999982</v>
      </c>
      <c r="H108" s="32">
        <f t="shared" si="10"/>
        <v>-0.18120000000000047</v>
      </c>
      <c r="I108" s="32">
        <f t="shared" si="11"/>
        <v>1.3244000000000007</v>
      </c>
      <c r="J108" s="32">
        <f t="shared" si="11"/>
        <v>0.7201999999999984</v>
      </c>
    </row>
    <row r="109" spans="1:10" x14ac:dyDescent="0.25">
      <c r="A109" s="16">
        <v>35125</v>
      </c>
      <c r="B109" s="5">
        <v>19.7912</v>
      </c>
      <c r="C109" s="18">
        <v>18.72</v>
      </c>
      <c r="D109" s="5">
        <v>19.946400000000001</v>
      </c>
      <c r="E109" s="7"/>
      <c r="F109" s="31">
        <f t="shared" si="6"/>
        <v>-0.39000000000000057</v>
      </c>
      <c r="G109" s="32">
        <f t="shared" si="7"/>
        <v>1.9225999999999992</v>
      </c>
      <c r="H109" s="32">
        <f t="shared" si="10"/>
        <v>-0.1836999999999982</v>
      </c>
      <c r="I109" s="32">
        <f t="shared" si="11"/>
        <v>-0.18120000000000047</v>
      </c>
      <c r="J109" s="32">
        <f t="shared" si="11"/>
        <v>1.3244000000000007</v>
      </c>
    </row>
    <row r="110" spans="1:10" x14ac:dyDescent="0.25">
      <c r="A110" s="16">
        <v>35156</v>
      </c>
      <c r="B110" s="5">
        <v>21.058599999999998</v>
      </c>
      <c r="C110" s="18">
        <v>19.309999999999999</v>
      </c>
      <c r="D110" s="5">
        <v>20.931899999999999</v>
      </c>
      <c r="E110" s="7"/>
      <c r="F110" s="31">
        <f t="shared" si="6"/>
        <v>0.58999999999999986</v>
      </c>
      <c r="G110" s="32">
        <f t="shared" si="7"/>
        <v>1.2673999999999985</v>
      </c>
      <c r="H110" s="32">
        <f t="shared" si="10"/>
        <v>1.9225999999999992</v>
      </c>
      <c r="I110" s="32">
        <f t="shared" si="11"/>
        <v>-0.1836999999999982</v>
      </c>
      <c r="J110" s="32">
        <f t="shared" si="11"/>
        <v>-0.18120000000000047</v>
      </c>
    </row>
    <row r="111" spans="1:10" x14ac:dyDescent="0.25">
      <c r="A111" s="16">
        <v>35186</v>
      </c>
      <c r="B111" s="5">
        <v>19.296399999999998</v>
      </c>
      <c r="C111" s="18">
        <v>19.87</v>
      </c>
      <c r="D111" s="5">
        <v>19.102499999999999</v>
      </c>
      <c r="E111" s="7"/>
      <c r="F111" s="31">
        <f t="shared" si="6"/>
        <v>0.56000000000000227</v>
      </c>
      <c r="G111" s="32">
        <f t="shared" si="7"/>
        <v>-1.7622</v>
      </c>
      <c r="H111" s="32">
        <f t="shared" si="10"/>
        <v>1.2673999999999985</v>
      </c>
      <c r="I111" s="32">
        <f t="shared" si="11"/>
        <v>1.9225999999999992</v>
      </c>
      <c r="J111" s="32">
        <f t="shared" si="11"/>
        <v>-0.1836999999999982</v>
      </c>
    </row>
    <row r="112" spans="1:10" x14ac:dyDescent="0.25">
      <c r="A112" s="16">
        <v>35217</v>
      </c>
      <c r="B112" s="5">
        <v>18.5398</v>
      </c>
      <c r="C112" s="18">
        <v>19.649999999999999</v>
      </c>
      <c r="D112" s="5">
        <v>18.425000000000001</v>
      </c>
      <c r="E112" s="7"/>
      <c r="F112" s="31">
        <f t="shared" si="6"/>
        <v>-0.22000000000000242</v>
      </c>
      <c r="G112" s="32">
        <f t="shared" si="7"/>
        <v>-0.75659999999999883</v>
      </c>
      <c r="H112" s="32">
        <f t="shared" si="10"/>
        <v>-1.7622</v>
      </c>
      <c r="I112" s="32">
        <f t="shared" si="11"/>
        <v>1.2673999999999985</v>
      </c>
      <c r="J112" s="32">
        <f t="shared" si="11"/>
        <v>1.9225999999999992</v>
      </c>
    </row>
    <row r="113" spans="1:10" x14ac:dyDescent="0.25">
      <c r="A113" s="16">
        <v>35247</v>
      </c>
      <c r="B113" s="5">
        <v>19.7546</v>
      </c>
      <c r="C113" s="18">
        <v>19.559999999999999</v>
      </c>
      <c r="D113" s="5">
        <v>19.636700000000001</v>
      </c>
      <c r="E113" s="7"/>
      <c r="F113" s="31">
        <f t="shared" si="6"/>
        <v>-8.9999999999999858E-2</v>
      </c>
      <c r="G113" s="32">
        <f t="shared" si="7"/>
        <v>1.2148000000000003</v>
      </c>
      <c r="H113" s="32">
        <f t="shared" si="10"/>
        <v>-0.75659999999999883</v>
      </c>
      <c r="I113" s="32">
        <f t="shared" si="11"/>
        <v>-1.7622</v>
      </c>
      <c r="J113" s="32">
        <f t="shared" si="11"/>
        <v>1.2673999999999985</v>
      </c>
    </row>
    <row r="114" spans="1:10" x14ac:dyDescent="0.25">
      <c r="A114" s="16">
        <v>35278</v>
      </c>
      <c r="B114" s="5">
        <v>20.626999999999999</v>
      </c>
      <c r="C114" s="18">
        <v>20.05</v>
      </c>
      <c r="D114" s="5">
        <v>20.557700000000001</v>
      </c>
      <c r="E114" s="7"/>
      <c r="F114" s="31">
        <f t="shared" si="6"/>
        <v>0.49000000000000199</v>
      </c>
      <c r="G114" s="32">
        <f t="shared" si="7"/>
        <v>0.87239999999999895</v>
      </c>
      <c r="H114" s="32">
        <f t="shared" si="10"/>
        <v>1.2148000000000003</v>
      </c>
      <c r="I114" s="32">
        <f t="shared" si="11"/>
        <v>-0.75659999999999883</v>
      </c>
      <c r="J114" s="32">
        <f t="shared" si="11"/>
        <v>-1.7622</v>
      </c>
    </row>
    <row r="115" spans="1:10" x14ac:dyDescent="0.25">
      <c r="A115" s="16">
        <v>35309</v>
      </c>
      <c r="B115" s="5">
        <v>23.045500000000001</v>
      </c>
      <c r="C115" s="18">
        <v>20.74</v>
      </c>
      <c r="D115" s="5">
        <v>22.636700000000001</v>
      </c>
      <c r="E115" s="7"/>
      <c r="F115" s="31">
        <f t="shared" si="6"/>
        <v>0.68999999999999773</v>
      </c>
      <c r="G115" s="32">
        <f t="shared" si="7"/>
        <v>2.4185000000000016</v>
      </c>
      <c r="H115" s="32">
        <f t="shared" si="10"/>
        <v>0.87239999999999895</v>
      </c>
      <c r="I115" s="32">
        <f t="shared" si="11"/>
        <v>1.2148000000000003</v>
      </c>
      <c r="J115" s="32">
        <f t="shared" si="11"/>
        <v>-0.75659999999999883</v>
      </c>
    </row>
    <row r="116" spans="1:10" x14ac:dyDescent="0.25">
      <c r="A116" s="16">
        <v>35339</v>
      </c>
      <c r="B116" s="5">
        <v>24.2959</v>
      </c>
      <c r="C116" s="18">
        <v>21.9</v>
      </c>
      <c r="D116" s="5">
        <v>24.163900000000002</v>
      </c>
      <c r="E116" s="7"/>
      <c r="F116" s="31">
        <f t="shared" si="6"/>
        <v>1.1600000000000001</v>
      </c>
      <c r="G116" s="32">
        <f t="shared" si="7"/>
        <v>1.2503999999999991</v>
      </c>
      <c r="H116" s="32">
        <f t="shared" si="10"/>
        <v>2.4185000000000016</v>
      </c>
      <c r="I116" s="32">
        <f t="shared" si="11"/>
        <v>0.87239999999999895</v>
      </c>
      <c r="J116" s="32">
        <f t="shared" si="11"/>
        <v>1.2148000000000003</v>
      </c>
    </row>
    <row r="117" spans="1:10" x14ac:dyDescent="0.25">
      <c r="A117" s="16">
        <v>35370</v>
      </c>
      <c r="B117" s="5">
        <v>23.111699999999999</v>
      </c>
      <c r="C117" s="18">
        <v>23.37</v>
      </c>
      <c r="D117" s="5">
        <v>22.693100000000001</v>
      </c>
      <c r="E117" s="7"/>
      <c r="F117" s="31">
        <f t="shared" si="6"/>
        <v>1.4700000000000024</v>
      </c>
      <c r="G117" s="32">
        <f t="shared" si="7"/>
        <v>-1.1842000000000006</v>
      </c>
      <c r="H117" s="32">
        <f t="shared" si="10"/>
        <v>1.2503999999999991</v>
      </c>
      <c r="I117" s="32">
        <f t="shared" si="11"/>
        <v>2.4185000000000016</v>
      </c>
      <c r="J117" s="32">
        <f t="shared" si="11"/>
        <v>0.87239999999999895</v>
      </c>
    </row>
    <row r="118" spans="1:10" x14ac:dyDescent="0.25">
      <c r="A118" s="16">
        <v>35400</v>
      </c>
      <c r="B118" s="5">
        <v>24.0838</v>
      </c>
      <c r="C118" s="18">
        <v>23.47</v>
      </c>
      <c r="D118" s="5">
        <v>23.8931</v>
      </c>
      <c r="E118" s="7"/>
      <c r="F118" s="31">
        <f t="shared" si="6"/>
        <v>9.9999999999997868E-2</v>
      </c>
      <c r="G118" s="32">
        <f t="shared" si="7"/>
        <v>0.97210000000000107</v>
      </c>
      <c r="H118" s="32">
        <f t="shared" si="10"/>
        <v>-1.1842000000000006</v>
      </c>
      <c r="I118" s="32">
        <f t="shared" si="11"/>
        <v>1.2503999999999991</v>
      </c>
      <c r="J118" s="32">
        <f t="shared" si="11"/>
        <v>2.4185000000000016</v>
      </c>
    </row>
    <row r="119" spans="1:10" x14ac:dyDescent="0.25">
      <c r="A119" s="16">
        <v>35431</v>
      </c>
      <c r="B119" s="5">
        <v>23.583600000000001</v>
      </c>
      <c r="C119" s="18">
        <v>24.05</v>
      </c>
      <c r="D119" s="5">
        <v>23.448899999999998</v>
      </c>
      <c r="E119" s="7"/>
      <c r="F119" s="31">
        <f t="shared" si="6"/>
        <v>0.58000000000000185</v>
      </c>
      <c r="G119" s="32">
        <f t="shared" si="7"/>
        <v>-0.50019999999999953</v>
      </c>
      <c r="H119" s="32">
        <f t="shared" si="10"/>
        <v>0.97210000000000107</v>
      </c>
      <c r="I119" s="32">
        <f t="shared" si="11"/>
        <v>-1.1842000000000006</v>
      </c>
      <c r="J119" s="32">
        <f t="shared" si="11"/>
        <v>1.2503999999999991</v>
      </c>
    </row>
    <row r="120" spans="1:10" x14ac:dyDescent="0.25">
      <c r="A120" s="16">
        <v>35462</v>
      </c>
      <c r="B120" s="5">
        <v>20.8962</v>
      </c>
      <c r="C120" s="18">
        <v>24.12</v>
      </c>
      <c r="D120" s="5">
        <v>20.823</v>
      </c>
      <c r="E120" s="7"/>
      <c r="F120" s="31">
        <f t="shared" si="6"/>
        <v>7.0000000000000284E-2</v>
      </c>
      <c r="G120" s="32">
        <f t="shared" si="7"/>
        <v>-2.6874000000000002</v>
      </c>
      <c r="H120" s="32">
        <f t="shared" si="10"/>
        <v>-0.50019999999999953</v>
      </c>
      <c r="I120" s="32">
        <f t="shared" si="11"/>
        <v>0.97210000000000107</v>
      </c>
      <c r="J120" s="32">
        <f t="shared" si="11"/>
        <v>-1.1842000000000006</v>
      </c>
    </row>
    <row r="121" spans="1:10" x14ac:dyDescent="0.25">
      <c r="A121" s="16">
        <v>35490</v>
      </c>
      <c r="B121" s="5">
        <v>19.576799999999999</v>
      </c>
      <c r="C121" s="18">
        <v>22.2</v>
      </c>
      <c r="D121" s="5">
        <v>19.057500000000001</v>
      </c>
      <c r="E121" s="7"/>
      <c r="F121" s="31">
        <f t="shared" si="6"/>
        <v>-1.9200000000000017</v>
      </c>
      <c r="G121" s="32">
        <f t="shared" si="7"/>
        <v>-1.3194000000000017</v>
      </c>
      <c r="H121" s="32">
        <f t="shared" si="10"/>
        <v>-2.6874000000000002</v>
      </c>
      <c r="I121" s="32">
        <f t="shared" si="11"/>
        <v>-0.50019999999999953</v>
      </c>
      <c r="J121" s="32">
        <f t="shared" si="11"/>
        <v>0.97210000000000107</v>
      </c>
    </row>
    <row r="122" spans="1:10" x14ac:dyDescent="0.25">
      <c r="A122" s="16">
        <v>35521</v>
      </c>
      <c r="B122" s="5">
        <v>17.785900000000002</v>
      </c>
      <c r="C122" s="18">
        <v>20.69</v>
      </c>
      <c r="D122" s="5">
        <v>17.452999999999999</v>
      </c>
      <c r="E122" s="7"/>
      <c r="F122" s="31">
        <f t="shared" si="6"/>
        <v>-1.509999999999998</v>
      </c>
      <c r="G122" s="32">
        <f t="shared" si="7"/>
        <v>-1.790899999999997</v>
      </c>
      <c r="H122" s="32">
        <f t="shared" si="10"/>
        <v>-1.3194000000000017</v>
      </c>
      <c r="I122" s="32">
        <f t="shared" si="11"/>
        <v>-2.6874000000000002</v>
      </c>
      <c r="J122" s="32">
        <f t="shared" si="11"/>
        <v>-0.50019999999999953</v>
      </c>
    </row>
    <row r="123" spans="1:10" x14ac:dyDescent="0.25">
      <c r="A123" s="16">
        <v>35551</v>
      </c>
      <c r="B123" s="5">
        <v>19.2043</v>
      </c>
      <c r="C123" s="19">
        <v>19.500491100961181</v>
      </c>
      <c r="D123" s="5">
        <v>19.0688</v>
      </c>
      <c r="E123" s="7"/>
      <c r="F123" s="31">
        <f t="shared" si="6"/>
        <v>-1.1895088990388203</v>
      </c>
      <c r="G123" s="32">
        <f t="shared" si="7"/>
        <v>1.4183999999999983</v>
      </c>
      <c r="H123" s="32">
        <f t="shared" si="10"/>
        <v>-1.790899999999997</v>
      </c>
      <c r="I123" s="32">
        <f t="shared" si="11"/>
        <v>-1.3194000000000017</v>
      </c>
      <c r="J123" s="32">
        <f t="shared" si="11"/>
        <v>-2.6874000000000002</v>
      </c>
    </row>
    <row r="124" spans="1:10" x14ac:dyDescent="0.25">
      <c r="A124" s="16">
        <v>35582</v>
      </c>
      <c r="B124" s="5">
        <v>17.8383</v>
      </c>
      <c r="C124" s="19">
        <v>20.053172587466708</v>
      </c>
      <c r="D124" s="5">
        <v>17.577400000000001</v>
      </c>
      <c r="E124" s="7"/>
      <c r="F124" s="31">
        <f t="shared" si="6"/>
        <v>0.55268148650552718</v>
      </c>
      <c r="G124" s="32">
        <f t="shared" si="7"/>
        <v>-1.3659999999999997</v>
      </c>
      <c r="H124" s="32">
        <f t="shared" si="10"/>
        <v>1.4183999999999983</v>
      </c>
      <c r="I124" s="32">
        <f t="shared" si="11"/>
        <v>-1.790899999999997</v>
      </c>
      <c r="J124" s="32">
        <f t="shared" si="11"/>
        <v>-1.3194000000000017</v>
      </c>
    </row>
    <row r="125" spans="1:10" x14ac:dyDescent="0.25">
      <c r="A125" s="16">
        <v>35612</v>
      </c>
      <c r="B125" s="5">
        <v>18.553000000000001</v>
      </c>
      <c r="C125" s="19">
        <v>19.35906668386767</v>
      </c>
      <c r="D125" s="5">
        <v>18.519100000000002</v>
      </c>
      <c r="E125" s="7"/>
      <c r="F125" s="31">
        <f t="shared" si="6"/>
        <v>-0.69410590359903779</v>
      </c>
      <c r="G125" s="32">
        <f t="shared" si="7"/>
        <v>0.71470000000000056</v>
      </c>
      <c r="H125" s="32">
        <f t="shared" si="10"/>
        <v>-1.3659999999999997</v>
      </c>
      <c r="I125" s="32">
        <f t="shared" si="11"/>
        <v>1.4183999999999983</v>
      </c>
      <c r="J125" s="32">
        <f t="shared" si="11"/>
        <v>-1.790899999999997</v>
      </c>
    </row>
    <row r="126" spans="1:10" x14ac:dyDescent="0.25">
      <c r="A126" s="16">
        <v>35643</v>
      </c>
      <c r="B126" s="5">
        <v>18.7881</v>
      </c>
      <c r="C126" s="19">
        <v>18.794896820892394</v>
      </c>
      <c r="D126" s="5">
        <v>18.6374</v>
      </c>
      <c r="E126" s="7"/>
      <c r="F126" s="31">
        <f t="shared" si="6"/>
        <v>-0.56416986297527671</v>
      </c>
      <c r="G126" s="32">
        <f t="shared" si="7"/>
        <v>0.2350999999999992</v>
      </c>
      <c r="H126" s="32">
        <f t="shared" si="10"/>
        <v>0.71470000000000056</v>
      </c>
      <c r="I126" s="32">
        <f t="shared" si="11"/>
        <v>-1.3659999999999997</v>
      </c>
      <c r="J126" s="32">
        <f t="shared" si="11"/>
        <v>1.4183999999999983</v>
      </c>
    </row>
    <row r="127" spans="1:10" x14ac:dyDescent="0.25">
      <c r="A127" s="16">
        <v>35674</v>
      </c>
      <c r="B127" s="5">
        <v>18.571999999999999</v>
      </c>
      <c r="C127" s="18">
        <v>19.18</v>
      </c>
      <c r="D127" s="5">
        <v>18.444299999999998</v>
      </c>
      <c r="E127" s="7"/>
      <c r="F127" s="31">
        <f t="shared" si="6"/>
        <v>0.38510317910760605</v>
      </c>
      <c r="G127" s="32">
        <f t="shared" si="7"/>
        <v>-0.21610000000000085</v>
      </c>
      <c r="H127" s="32">
        <f t="shared" si="10"/>
        <v>0.2350999999999992</v>
      </c>
      <c r="I127" s="32">
        <f t="shared" si="11"/>
        <v>0.71470000000000056</v>
      </c>
      <c r="J127" s="32">
        <f t="shared" si="11"/>
        <v>-1.3659999999999997</v>
      </c>
    </row>
    <row r="128" spans="1:10" x14ac:dyDescent="0.25">
      <c r="A128" s="16">
        <v>35704</v>
      </c>
      <c r="B128" s="5">
        <v>20.109300000000001</v>
      </c>
      <c r="C128" s="18">
        <v>19.48</v>
      </c>
      <c r="D128" s="5">
        <v>19.885000000000002</v>
      </c>
      <c r="E128" s="7"/>
      <c r="F128" s="31">
        <f t="shared" si="6"/>
        <v>0.30000000000000071</v>
      </c>
      <c r="G128" s="32">
        <f t="shared" si="7"/>
        <v>1.5373000000000019</v>
      </c>
      <c r="H128" s="32">
        <f t="shared" si="10"/>
        <v>-0.21610000000000085</v>
      </c>
      <c r="I128" s="32">
        <f t="shared" si="11"/>
        <v>0.2350999999999992</v>
      </c>
      <c r="J128" s="32">
        <f t="shared" si="11"/>
        <v>0.71470000000000056</v>
      </c>
    </row>
    <row r="129" spans="1:10" x14ac:dyDescent="0.25">
      <c r="A129" s="16">
        <v>35735</v>
      </c>
      <c r="B129" s="5">
        <v>19.346499999999999</v>
      </c>
      <c r="C129" s="18">
        <v>20.18</v>
      </c>
      <c r="D129" s="5">
        <v>19.152999999999999</v>
      </c>
      <c r="E129" s="7"/>
      <c r="F129" s="31">
        <f t="shared" si="6"/>
        <v>0.69999999999999929</v>
      </c>
      <c r="G129" s="32">
        <f t="shared" si="7"/>
        <v>-0.76280000000000214</v>
      </c>
      <c r="H129" s="32">
        <f t="shared" si="10"/>
        <v>1.5373000000000019</v>
      </c>
      <c r="I129" s="32">
        <f t="shared" si="11"/>
        <v>-0.21610000000000085</v>
      </c>
      <c r="J129" s="32">
        <f t="shared" si="11"/>
        <v>0.2350999999999992</v>
      </c>
    </row>
    <row r="130" spans="1:10" x14ac:dyDescent="0.25">
      <c r="A130" s="16">
        <v>35765</v>
      </c>
      <c r="B130" s="5">
        <v>17.434799999999999</v>
      </c>
      <c r="C130">
        <v>20.46</v>
      </c>
      <c r="D130" s="5">
        <v>17.102699999999999</v>
      </c>
      <c r="E130" s="7"/>
      <c r="F130" s="31">
        <f t="shared" si="6"/>
        <v>0.28000000000000114</v>
      </c>
      <c r="G130" s="32">
        <f t="shared" si="7"/>
        <v>-1.9116999999999997</v>
      </c>
      <c r="H130" s="32">
        <f t="shared" si="10"/>
        <v>-0.76280000000000214</v>
      </c>
      <c r="I130" s="32">
        <f t="shared" si="11"/>
        <v>1.5373000000000019</v>
      </c>
      <c r="J130" s="32">
        <f t="shared" si="11"/>
        <v>-0.21610000000000085</v>
      </c>
    </row>
    <row r="131" spans="1:10" x14ac:dyDescent="0.25">
      <c r="A131" s="16">
        <v>35796</v>
      </c>
      <c r="B131" s="5">
        <v>15.476699999999999</v>
      </c>
      <c r="C131" s="20">
        <v>18.309999999999999</v>
      </c>
      <c r="D131" s="5">
        <v>15.115500000000001</v>
      </c>
      <c r="E131" s="7"/>
      <c r="F131" s="31">
        <f t="shared" si="6"/>
        <v>-2.1500000000000021</v>
      </c>
      <c r="G131" s="32">
        <f t="shared" si="7"/>
        <v>-1.9581</v>
      </c>
      <c r="H131" s="32">
        <f t="shared" si="10"/>
        <v>-1.9116999999999997</v>
      </c>
      <c r="I131" s="32">
        <f t="shared" si="11"/>
        <v>-0.76280000000000214</v>
      </c>
      <c r="J131" s="32">
        <f t="shared" si="11"/>
        <v>1.5373000000000019</v>
      </c>
    </row>
    <row r="132" spans="1:10" x14ac:dyDescent="0.25">
      <c r="A132" s="16">
        <v>35827</v>
      </c>
      <c r="B132" s="5">
        <v>14.3728</v>
      </c>
      <c r="C132" s="20">
        <v>15.5</v>
      </c>
      <c r="D132" s="5">
        <v>13.952500000000001</v>
      </c>
      <c r="E132" s="7"/>
      <c r="F132" s="31">
        <f t="shared" si="6"/>
        <v>-2.8099999999999987</v>
      </c>
      <c r="G132" s="32">
        <f t="shared" si="7"/>
        <v>-1.1038999999999994</v>
      </c>
      <c r="H132" s="32">
        <f t="shared" si="10"/>
        <v>-1.9581</v>
      </c>
      <c r="I132" s="32">
        <f t="shared" si="11"/>
        <v>-1.9116999999999997</v>
      </c>
      <c r="J132" s="32">
        <f t="shared" si="11"/>
        <v>-0.76280000000000214</v>
      </c>
    </row>
    <row r="133" spans="1:10" x14ac:dyDescent="0.25">
      <c r="A133" s="16">
        <v>35855</v>
      </c>
      <c r="B133" s="5">
        <v>13.458</v>
      </c>
      <c r="C133" s="21">
        <v>13.86</v>
      </c>
      <c r="D133" s="5">
        <v>13.056100000000001</v>
      </c>
      <c r="E133" s="7"/>
      <c r="F133" s="31">
        <f t="shared" si="6"/>
        <v>-1.6400000000000006</v>
      </c>
      <c r="G133" s="32">
        <f t="shared" si="7"/>
        <v>-0.91479999999999961</v>
      </c>
      <c r="H133" s="32">
        <f t="shared" si="10"/>
        <v>-1.1038999999999994</v>
      </c>
      <c r="I133" s="32">
        <f t="shared" si="11"/>
        <v>-1.9581</v>
      </c>
      <c r="J133" s="32">
        <f t="shared" si="11"/>
        <v>-1.9116999999999997</v>
      </c>
    </row>
    <row r="134" spans="1:10" x14ac:dyDescent="0.25">
      <c r="A134" s="16">
        <v>35886</v>
      </c>
      <c r="B134" s="5">
        <v>13.793799999999999</v>
      </c>
      <c r="C134" s="21">
        <v>12.74</v>
      </c>
      <c r="D134" s="5">
        <v>13.4312</v>
      </c>
      <c r="E134" s="7"/>
      <c r="F134" s="31">
        <f t="shared" si="6"/>
        <v>-1.1199999999999992</v>
      </c>
      <c r="G134" s="32">
        <f t="shared" si="7"/>
        <v>0.33579999999999899</v>
      </c>
      <c r="H134" s="32">
        <f t="shared" si="10"/>
        <v>-0.91479999999999961</v>
      </c>
      <c r="I134" s="32">
        <f t="shared" si="11"/>
        <v>-1.1038999999999994</v>
      </c>
      <c r="J134" s="32">
        <f t="shared" si="11"/>
        <v>-1.9581</v>
      </c>
    </row>
    <row r="135" spans="1:10" x14ac:dyDescent="0.25">
      <c r="A135" s="16">
        <v>35916</v>
      </c>
      <c r="B135" s="5">
        <v>14.563000000000001</v>
      </c>
      <c r="C135" s="21">
        <v>13.23</v>
      </c>
      <c r="D135" s="5">
        <v>14.4383</v>
      </c>
      <c r="E135" s="7"/>
      <c r="F135" s="31">
        <f t="shared" ref="F135:F152" si="12">C135-C134</f>
        <v>0.49000000000000021</v>
      </c>
      <c r="G135" s="32">
        <f t="shared" ref="G135:G152" si="13">B135-B134</f>
        <v>0.76920000000000144</v>
      </c>
      <c r="H135" s="32">
        <f t="shared" ref="H135:H152" si="14">G134</f>
        <v>0.33579999999999899</v>
      </c>
      <c r="I135" s="32">
        <f t="shared" si="11"/>
        <v>-0.91479999999999961</v>
      </c>
      <c r="J135" s="32">
        <f t="shared" si="11"/>
        <v>-1.1038999999999994</v>
      </c>
    </row>
    <row r="136" spans="1:10" x14ac:dyDescent="0.25">
      <c r="A136" s="16">
        <v>35947</v>
      </c>
      <c r="B136" s="5">
        <v>13.001799999999999</v>
      </c>
      <c r="C136" s="21">
        <v>13.55</v>
      </c>
      <c r="D136" s="5">
        <v>12.053599999999999</v>
      </c>
      <c r="E136" s="7"/>
      <c r="F136" s="31">
        <f t="shared" si="12"/>
        <v>0.32000000000000028</v>
      </c>
      <c r="G136" s="32">
        <f t="shared" si="13"/>
        <v>-1.5612000000000013</v>
      </c>
      <c r="H136" s="32">
        <f t="shared" si="14"/>
        <v>0.76920000000000144</v>
      </c>
      <c r="I136" s="32">
        <f t="shared" si="11"/>
        <v>0.33579999999999899</v>
      </c>
      <c r="J136" s="32">
        <f t="shared" si="11"/>
        <v>-0.91479999999999961</v>
      </c>
    </row>
    <row r="137" spans="1:10" x14ac:dyDescent="0.25">
      <c r="A137" s="16">
        <v>35977</v>
      </c>
      <c r="B137" s="5">
        <v>12.5557</v>
      </c>
      <c r="C137" s="21">
        <v>13.08</v>
      </c>
      <c r="D137" s="5">
        <v>12.0443</v>
      </c>
      <c r="E137" s="7"/>
      <c r="F137" s="31">
        <f t="shared" si="12"/>
        <v>-0.47000000000000064</v>
      </c>
      <c r="G137" s="32">
        <f t="shared" si="13"/>
        <v>-0.4460999999999995</v>
      </c>
      <c r="H137" s="32">
        <f t="shared" si="14"/>
        <v>-1.5612000000000013</v>
      </c>
      <c r="I137" s="32">
        <f t="shared" si="11"/>
        <v>0.76920000000000144</v>
      </c>
      <c r="J137" s="32">
        <f t="shared" si="11"/>
        <v>0.33579999999999899</v>
      </c>
    </row>
    <row r="138" spans="1:10" x14ac:dyDescent="0.25">
      <c r="A138" s="22">
        <v>36008</v>
      </c>
      <c r="B138" s="23">
        <v>12.2029</v>
      </c>
      <c r="C138" s="24">
        <v>13.11</v>
      </c>
      <c r="D138" s="23">
        <v>11.954499999999999</v>
      </c>
      <c r="E138" s="25"/>
      <c r="F138" s="31">
        <f t="shared" si="12"/>
        <v>2.9999999999999361E-2</v>
      </c>
      <c r="G138" s="32">
        <f t="shared" si="13"/>
        <v>-0.35280000000000022</v>
      </c>
      <c r="H138" s="32">
        <f t="shared" si="14"/>
        <v>-0.4460999999999995</v>
      </c>
      <c r="I138" s="32">
        <f t="shared" si="11"/>
        <v>-1.5612000000000013</v>
      </c>
      <c r="J138" s="32">
        <f t="shared" si="11"/>
        <v>0.76920000000000144</v>
      </c>
    </row>
    <row r="139" spans="1:10" x14ac:dyDescent="0.25">
      <c r="A139" s="16">
        <v>36039</v>
      </c>
      <c r="B139" s="5">
        <v>13.622999999999999</v>
      </c>
      <c r="C139" s="21">
        <v>12.75</v>
      </c>
      <c r="D139" s="5">
        <v>13.39</v>
      </c>
      <c r="E139" s="7"/>
      <c r="F139" s="31">
        <f t="shared" si="12"/>
        <v>-0.35999999999999943</v>
      </c>
      <c r="G139" s="32">
        <f t="shared" si="13"/>
        <v>1.4200999999999997</v>
      </c>
      <c r="H139" s="32">
        <f t="shared" si="14"/>
        <v>-0.35280000000000022</v>
      </c>
      <c r="I139" s="32">
        <f t="shared" si="11"/>
        <v>-0.4460999999999995</v>
      </c>
      <c r="J139" s="32">
        <f t="shared" si="11"/>
        <v>-1.5612000000000013</v>
      </c>
    </row>
    <row r="140" spans="1:10" x14ac:dyDescent="0.25">
      <c r="A140" s="16">
        <v>36069</v>
      </c>
      <c r="B140" s="5">
        <v>12.9209</v>
      </c>
      <c r="C140" s="21">
        <v>13.85</v>
      </c>
      <c r="D140" s="5">
        <v>12.640700000000001</v>
      </c>
      <c r="E140" s="7"/>
      <c r="F140" s="31">
        <f t="shared" si="12"/>
        <v>1.0999999999999996</v>
      </c>
      <c r="G140" s="32">
        <f t="shared" si="13"/>
        <v>-0.70209999999999972</v>
      </c>
      <c r="H140" s="32">
        <f t="shared" si="14"/>
        <v>1.4200999999999997</v>
      </c>
      <c r="I140" s="32">
        <f t="shared" si="11"/>
        <v>-0.35280000000000022</v>
      </c>
      <c r="J140" s="32">
        <f t="shared" si="11"/>
        <v>-0.4460999999999995</v>
      </c>
    </row>
    <row r="141" spans="1:10" x14ac:dyDescent="0.25">
      <c r="A141" s="16">
        <v>36100</v>
      </c>
      <c r="B141" s="5">
        <v>11.478999999999999</v>
      </c>
      <c r="C141" s="21">
        <v>13.74</v>
      </c>
      <c r="D141" s="5">
        <v>10.962899999999999</v>
      </c>
      <c r="E141" s="7"/>
      <c r="F141" s="31">
        <f t="shared" si="12"/>
        <v>-0.10999999999999943</v>
      </c>
      <c r="G141" s="32">
        <f t="shared" si="13"/>
        <v>-1.4419000000000004</v>
      </c>
      <c r="H141" s="32">
        <f t="shared" si="14"/>
        <v>-0.70209999999999972</v>
      </c>
      <c r="I141" s="32">
        <f t="shared" si="11"/>
        <v>1.4200999999999997</v>
      </c>
      <c r="J141" s="32">
        <f t="shared" si="11"/>
        <v>-0.35280000000000022</v>
      </c>
    </row>
    <row r="142" spans="1:10" x14ac:dyDescent="0.25">
      <c r="A142" s="16">
        <v>36130</v>
      </c>
      <c r="B142" s="5">
        <v>10.1966</v>
      </c>
      <c r="C142" s="21">
        <v>12.87</v>
      </c>
      <c r="D142" s="5">
        <v>9.8751999999999995</v>
      </c>
      <c r="E142" s="7"/>
      <c r="F142" s="31">
        <f t="shared" si="12"/>
        <v>-0.87000000000000099</v>
      </c>
      <c r="G142" s="32">
        <f t="shared" si="13"/>
        <v>-1.2823999999999991</v>
      </c>
      <c r="H142" s="32">
        <f t="shared" si="14"/>
        <v>-1.4419000000000004</v>
      </c>
      <c r="I142" s="32">
        <f t="shared" si="11"/>
        <v>-0.70209999999999972</v>
      </c>
      <c r="J142" s="32">
        <f t="shared" si="11"/>
        <v>1.4200999999999997</v>
      </c>
    </row>
    <row r="143" spans="1:10" x14ac:dyDescent="0.25">
      <c r="A143" s="16">
        <v>36161</v>
      </c>
      <c r="B143" s="5">
        <v>11.2258</v>
      </c>
      <c r="C143" s="21">
        <v>11.35</v>
      </c>
      <c r="D143" s="5">
        <v>11.1153</v>
      </c>
      <c r="E143" s="7"/>
      <c r="F143" s="31">
        <f t="shared" si="12"/>
        <v>-1.5199999999999996</v>
      </c>
      <c r="G143" s="32">
        <f t="shared" si="13"/>
        <v>1.0291999999999994</v>
      </c>
      <c r="H143" s="32">
        <f t="shared" si="14"/>
        <v>-1.2823999999999991</v>
      </c>
      <c r="I143" s="32">
        <f t="shared" si="11"/>
        <v>-1.4419000000000004</v>
      </c>
      <c r="J143" s="32">
        <f t="shared" si="11"/>
        <v>-0.70209999999999972</v>
      </c>
    </row>
    <row r="144" spans="1:10" x14ac:dyDescent="0.25">
      <c r="A144" s="16">
        <v>36192</v>
      </c>
      <c r="B144" s="5">
        <v>10.4315</v>
      </c>
      <c r="C144" s="21">
        <v>11.48</v>
      </c>
      <c r="D144" s="5">
        <v>10.226699999999999</v>
      </c>
      <c r="E144" s="7"/>
      <c r="F144" s="31">
        <f t="shared" si="12"/>
        <v>0.13000000000000078</v>
      </c>
      <c r="G144" s="32">
        <f t="shared" si="13"/>
        <v>-0.79429999999999978</v>
      </c>
      <c r="H144" s="32">
        <f t="shared" si="14"/>
        <v>1.0291999999999994</v>
      </c>
      <c r="I144" s="32">
        <f t="shared" si="11"/>
        <v>-1.2823999999999991</v>
      </c>
      <c r="J144" s="32">
        <f t="shared" si="11"/>
        <v>-1.4419000000000004</v>
      </c>
    </row>
    <row r="145" spans="1:10" x14ac:dyDescent="0.25">
      <c r="A145" s="16">
        <v>36220</v>
      </c>
      <c r="B145" s="5">
        <v>12.872</v>
      </c>
      <c r="C145" s="21">
        <v>11.23</v>
      </c>
      <c r="D145" s="5">
        <v>12.5017</v>
      </c>
      <c r="E145" s="7"/>
      <c r="F145" s="31">
        <f t="shared" si="12"/>
        <v>-0.25</v>
      </c>
      <c r="G145" s="32">
        <f t="shared" si="13"/>
        <v>2.4405000000000001</v>
      </c>
      <c r="H145" s="32">
        <f t="shared" si="14"/>
        <v>-0.79429999999999978</v>
      </c>
      <c r="I145" s="32">
        <f t="shared" si="11"/>
        <v>1.0291999999999994</v>
      </c>
      <c r="J145" s="32">
        <f t="shared" si="11"/>
        <v>-1.2823999999999991</v>
      </c>
    </row>
    <row r="146" spans="1:10" x14ac:dyDescent="0.25">
      <c r="A146" s="16">
        <v>36251</v>
      </c>
      <c r="B146" s="5">
        <v>15.571</v>
      </c>
      <c r="C146" s="21">
        <v>11.79</v>
      </c>
      <c r="D146" s="5">
        <v>15.327400000000001</v>
      </c>
      <c r="E146" s="7"/>
      <c r="F146" s="31">
        <f t="shared" si="12"/>
        <v>0.55999999999999872</v>
      </c>
      <c r="G146" s="32">
        <f t="shared" si="13"/>
        <v>2.6989999999999998</v>
      </c>
      <c r="H146" s="32">
        <f t="shared" si="14"/>
        <v>2.4405000000000001</v>
      </c>
      <c r="I146" s="32">
        <f t="shared" si="11"/>
        <v>-0.79429999999999978</v>
      </c>
      <c r="J146" s="32">
        <f t="shared" si="11"/>
        <v>1.0291999999999994</v>
      </c>
    </row>
    <row r="147" spans="1:10" x14ac:dyDescent="0.25">
      <c r="A147" s="16">
        <v>36281</v>
      </c>
      <c r="B147" s="5">
        <v>15.810499999999999</v>
      </c>
      <c r="C147" s="26">
        <v>15.520083247032678</v>
      </c>
      <c r="D147" s="5">
        <v>15.3048</v>
      </c>
      <c r="E147" s="7"/>
      <c r="F147" s="31">
        <f t="shared" si="12"/>
        <v>3.7300832470326792</v>
      </c>
      <c r="G147" s="32">
        <f t="shared" si="13"/>
        <v>0.2394999999999996</v>
      </c>
      <c r="H147" s="32">
        <f t="shared" si="14"/>
        <v>2.6989999999999998</v>
      </c>
      <c r="I147" s="32">
        <f t="shared" si="11"/>
        <v>2.4405000000000001</v>
      </c>
      <c r="J147" s="32">
        <f t="shared" si="11"/>
        <v>-0.79429999999999978</v>
      </c>
    </row>
    <row r="148" spans="1:10" x14ac:dyDescent="0.25">
      <c r="A148" s="16">
        <v>36312</v>
      </c>
      <c r="B148" s="5">
        <v>16.132000000000001</v>
      </c>
      <c r="C148" s="26">
        <v>16.336755158474698</v>
      </c>
      <c r="D148" s="5">
        <v>15.8186</v>
      </c>
      <c r="E148" s="7"/>
      <c r="F148" s="31">
        <f t="shared" si="12"/>
        <v>0.81667191144202</v>
      </c>
      <c r="G148" s="32">
        <f t="shared" si="13"/>
        <v>0.32150000000000212</v>
      </c>
      <c r="H148" s="32">
        <f t="shared" si="14"/>
        <v>0.2394999999999996</v>
      </c>
      <c r="I148" s="32">
        <f t="shared" si="11"/>
        <v>2.6989999999999998</v>
      </c>
      <c r="J148" s="32">
        <f t="shared" si="11"/>
        <v>2.4405000000000001</v>
      </c>
    </row>
    <row r="149" spans="1:10" x14ac:dyDescent="0.25">
      <c r="A149" s="16">
        <v>36342</v>
      </c>
      <c r="B149" s="5">
        <v>19.0655</v>
      </c>
      <c r="C149" s="26">
        <v>16.669341762171115</v>
      </c>
      <c r="D149" s="5">
        <v>19.033000000000001</v>
      </c>
      <c r="E149" s="7"/>
      <c r="F149" s="31">
        <f t="shared" si="12"/>
        <v>0.33258660369641646</v>
      </c>
      <c r="G149" s="32">
        <f t="shared" si="13"/>
        <v>2.9334999999999987</v>
      </c>
      <c r="H149" s="32">
        <f t="shared" si="14"/>
        <v>0.32150000000000212</v>
      </c>
      <c r="I149" s="32">
        <f t="shared" si="11"/>
        <v>0.2394999999999996</v>
      </c>
      <c r="J149" s="32">
        <f t="shared" si="11"/>
        <v>2.6989999999999998</v>
      </c>
    </row>
    <row r="150" spans="1:10" x14ac:dyDescent="0.25">
      <c r="A150" s="16">
        <v>36373</v>
      </c>
      <c r="B150" s="5">
        <v>20.617699999999999</v>
      </c>
      <c r="C150" s="26">
        <v>18.508693269194438</v>
      </c>
      <c r="D150" s="5">
        <v>20.311800000000002</v>
      </c>
      <c r="E150" s="7"/>
      <c r="F150" s="31">
        <f t="shared" si="12"/>
        <v>1.8393515070233235</v>
      </c>
      <c r="G150" s="32">
        <f t="shared" si="13"/>
        <v>1.5521999999999991</v>
      </c>
      <c r="H150" s="32">
        <f t="shared" si="14"/>
        <v>2.9334999999999987</v>
      </c>
      <c r="I150" s="32">
        <f t="shared" si="11"/>
        <v>0.32150000000000212</v>
      </c>
      <c r="J150" s="32">
        <f t="shared" si="11"/>
        <v>0.2394999999999996</v>
      </c>
    </row>
    <row r="151" spans="1:10" x14ac:dyDescent="0.25">
      <c r="A151" s="16">
        <v>36404</v>
      </c>
      <c r="B151">
        <v>23.186800000000002</v>
      </c>
      <c r="C151" s="26">
        <v>20.212832852657939</v>
      </c>
      <c r="D151" s="5">
        <v>22.4757</v>
      </c>
      <c r="E151" s="7"/>
      <c r="F151" s="31">
        <f t="shared" si="12"/>
        <v>1.7041395834635011</v>
      </c>
      <c r="G151" s="32">
        <f t="shared" si="13"/>
        <v>2.5691000000000024</v>
      </c>
      <c r="H151" s="32">
        <f t="shared" si="14"/>
        <v>1.5521999999999991</v>
      </c>
      <c r="I151" s="32">
        <f t="shared" si="11"/>
        <v>2.9334999999999987</v>
      </c>
      <c r="J151" s="32">
        <f t="shared" si="11"/>
        <v>0.32150000000000212</v>
      </c>
    </row>
    <row r="152" spans="1:10" x14ac:dyDescent="0.25">
      <c r="A152" s="27">
        <v>36434</v>
      </c>
      <c r="B152" s="28">
        <v>22.251899999999999</v>
      </c>
      <c r="C152" s="29">
        <v>22.537090943626065</v>
      </c>
      <c r="D152" s="9">
        <v>22.0076</v>
      </c>
      <c r="E152" s="11"/>
      <c r="F152" s="31">
        <f t="shared" si="12"/>
        <v>2.3242580909681259</v>
      </c>
      <c r="G152" s="32">
        <f t="shared" si="13"/>
        <v>-0.93490000000000251</v>
      </c>
      <c r="H152" s="32">
        <f t="shared" si="14"/>
        <v>2.5691000000000024</v>
      </c>
      <c r="I152" s="32">
        <f t="shared" si="11"/>
        <v>1.5521999999999991</v>
      </c>
      <c r="J152" s="32">
        <f t="shared" si="11"/>
        <v>2.9334999999999987</v>
      </c>
    </row>
    <row r="153" spans="1:10" x14ac:dyDescent="0.25">
      <c r="A153" s="16">
        <v>36465</v>
      </c>
      <c r="B153">
        <v>24.8216</v>
      </c>
      <c r="D153" s="5">
        <v>24.6875</v>
      </c>
      <c r="E153" s="7"/>
      <c r="F153" s="31"/>
      <c r="G153" s="32"/>
    </row>
    <row r="154" spans="1:10" x14ac:dyDescent="0.25">
      <c r="A154" s="16">
        <v>36495</v>
      </c>
      <c r="B154">
        <v>25.754999999999999</v>
      </c>
      <c r="D154" s="5">
        <v>25.573399999999999</v>
      </c>
      <c r="E154" s="7"/>
      <c r="F154" s="31"/>
      <c r="G154" s="3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5"/>
  <sheetViews>
    <sheetView tabSelected="1" topLeftCell="O1" workbookViewId="0">
      <selection activeCell="E3" sqref="E3"/>
    </sheetView>
  </sheetViews>
  <sheetFormatPr defaultRowHeight="13.2" x14ac:dyDescent="0.25"/>
  <cols>
    <col min="8" max="8" width="12.5546875" customWidth="1"/>
    <col min="10" max="10" width="12.109375" customWidth="1"/>
  </cols>
  <sheetData>
    <row r="2" spans="1:12" x14ac:dyDescent="0.25">
      <c r="I2" t="s">
        <v>48</v>
      </c>
      <c r="J2">
        <v>0.67059999999999997</v>
      </c>
    </row>
    <row r="3" spans="1:12" ht="13.8" thickBot="1" x14ac:dyDescent="0.3"/>
    <row r="4" spans="1:12" ht="52.8" x14ac:dyDescent="0.25">
      <c r="A4" s="1" t="s">
        <v>0</v>
      </c>
      <c r="B4" s="2" t="s">
        <v>1</v>
      </c>
      <c r="C4" s="3" t="s">
        <v>2</v>
      </c>
      <c r="D4" s="2" t="s">
        <v>3</v>
      </c>
      <c r="E4" s="2"/>
      <c r="F4" s="2" t="s">
        <v>5</v>
      </c>
      <c r="G4" s="2" t="s">
        <v>6</v>
      </c>
      <c r="H4" s="2" t="s">
        <v>7</v>
      </c>
      <c r="J4" s="2" t="s">
        <v>47</v>
      </c>
      <c r="L4" t="s">
        <v>49</v>
      </c>
    </row>
    <row r="5" spans="1:12" x14ac:dyDescent="0.25">
      <c r="A5" s="12">
        <v>33451</v>
      </c>
      <c r="B5" s="13">
        <v>19.7682</v>
      </c>
      <c r="C5" s="14">
        <v>18.53</v>
      </c>
      <c r="D5" s="13">
        <v>19.77</v>
      </c>
      <c r="E5" s="15" t="s">
        <v>4</v>
      </c>
      <c r="F5" s="31">
        <v>0.5</v>
      </c>
      <c r="G5" s="32">
        <v>0.31619999999999848</v>
      </c>
      <c r="H5" s="32">
        <v>1.2450000000000001</v>
      </c>
      <c r="J5">
        <f>H5*$J$2</f>
        <v>0.834897</v>
      </c>
      <c r="L5" s="31">
        <f>F5-J5</f>
        <v>-0.334897</v>
      </c>
    </row>
    <row r="6" spans="1:12" x14ac:dyDescent="0.25">
      <c r="A6" s="4">
        <v>33482</v>
      </c>
      <c r="B6" s="5">
        <v>20.525200000000002</v>
      </c>
      <c r="C6" s="6">
        <v>19</v>
      </c>
      <c r="D6" s="5">
        <v>20.5486</v>
      </c>
      <c r="E6" s="7"/>
      <c r="F6" s="31">
        <f t="shared" ref="F6:F21" si="0">C6-C5</f>
        <v>0.46999999999999886</v>
      </c>
      <c r="G6" s="32">
        <f t="shared" ref="G6:G21" si="1">B6-B5</f>
        <v>0.75700000000000145</v>
      </c>
      <c r="H6" s="32">
        <f t="shared" ref="H6:H22" si="2">G5</f>
        <v>0.31619999999999848</v>
      </c>
      <c r="J6">
        <f t="shared" ref="J6:J69" si="3">H6*$J$2</f>
        <v>0.21204371999999896</v>
      </c>
      <c r="L6" s="31">
        <f t="shared" ref="L6:L69" si="4">F6-J6</f>
        <v>0.25795627999999993</v>
      </c>
    </row>
    <row r="7" spans="1:12" x14ac:dyDescent="0.25">
      <c r="A7" s="4">
        <v>33512</v>
      </c>
      <c r="B7" s="5">
        <v>22.1861</v>
      </c>
      <c r="C7" s="6">
        <v>19.73</v>
      </c>
      <c r="D7" s="5">
        <v>22.242599999999999</v>
      </c>
      <c r="E7" s="7"/>
      <c r="F7" s="31">
        <f t="shared" si="0"/>
        <v>0.73000000000000043</v>
      </c>
      <c r="G7" s="32">
        <f t="shared" si="1"/>
        <v>1.660899999999998</v>
      </c>
      <c r="H7" s="32">
        <f t="shared" si="2"/>
        <v>0.75700000000000145</v>
      </c>
      <c r="J7">
        <f t="shared" si="3"/>
        <v>0.50764420000000099</v>
      </c>
      <c r="L7" s="31">
        <f t="shared" si="4"/>
        <v>0.22235579999999944</v>
      </c>
    </row>
    <row r="8" spans="1:12" x14ac:dyDescent="0.25">
      <c r="A8" s="4">
        <v>33543</v>
      </c>
      <c r="B8" s="5">
        <v>21.1038</v>
      </c>
      <c r="C8" s="6">
        <v>20.85</v>
      </c>
      <c r="D8" s="5">
        <v>21.032599999999999</v>
      </c>
      <c r="E8" s="7"/>
      <c r="F8" s="31">
        <f t="shared" si="0"/>
        <v>1.120000000000001</v>
      </c>
      <c r="G8" s="32">
        <f t="shared" si="1"/>
        <v>-1.0823</v>
      </c>
      <c r="H8" s="32">
        <f t="shared" si="2"/>
        <v>1.660899999999998</v>
      </c>
      <c r="J8">
        <f t="shared" si="3"/>
        <v>1.1137995399999987</v>
      </c>
      <c r="L8" s="31">
        <f t="shared" si="4"/>
        <v>6.2004600000022947E-3</v>
      </c>
    </row>
    <row r="9" spans="1:12" x14ac:dyDescent="0.25">
      <c r="A9" s="4">
        <v>33573</v>
      </c>
      <c r="B9" s="5">
        <v>18.293099999999999</v>
      </c>
      <c r="C9" s="6">
        <v>21.23</v>
      </c>
      <c r="D9" s="5">
        <v>18.289000000000001</v>
      </c>
      <c r="E9" s="7"/>
      <c r="F9" s="31">
        <f t="shared" si="0"/>
        <v>0.37999999999999901</v>
      </c>
      <c r="G9" s="32">
        <f t="shared" si="1"/>
        <v>-2.8107000000000006</v>
      </c>
      <c r="H9" s="32">
        <f t="shared" si="2"/>
        <v>-1.0823</v>
      </c>
      <c r="J9">
        <f t="shared" si="3"/>
        <v>-0.72579037999999996</v>
      </c>
      <c r="L9" s="31">
        <f t="shared" si="4"/>
        <v>1.1057903799999989</v>
      </c>
    </row>
    <row r="10" spans="1:12" x14ac:dyDescent="0.25">
      <c r="A10" s="4">
        <v>33604</v>
      </c>
      <c r="B10" s="5">
        <v>18.159099999999999</v>
      </c>
      <c r="C10" s="6">
        <v>19.02</v>
      </c>
      <c r="D10" s="5">
        <v>18.195900000000002</v>
      </c>
      <c r="E10" s="7"/>
      <c r="F10" s="31">
        <f t="shared" si="0"/>
        <v>-2.2100000000000009</v>
      </c>
      <c r="G10" s="32">
        <f t="shared" si="1"/>
        <v>-0.13400000000000034</v>
      </c>
      <c r="H10" s="32">
        <f t="shared" si="2"/>
        <v>-2.8107000000000006</v>
      </c>
      <c r="J10">
        <f t="shared" si="3"/>
        <v>-1.8848554200000003</v>
      </c>
      <c r="L10" s="31">
        <f t="shared" si="4"/>
        <v>-0.32514458000000057</v>
      </c>
    </row>
    <row r="11" spans="1:12" x14ac:dyDescent="0.25">
      <c r="A11" s="4">
        <v>33635</v>
      </c>
      <c r="B11" s="5">
        <v>18.088999999999999</v>
      </c>
      <c r="C11" s="6">
        <v>18.04</v>
      </c>
      <c r="D11" s="5">
        <v>18.095199999999998</v>
      </c>
      <c r="E11" s="7"/>
      <c r="F11" s="31">
        <f t="shared" si="0"/>
        <v>-0.98000000000000043</v>
      </c>
      <c r="G11" s="32">
        <f t="shared" si="1"/>
        <v>-7.0100000000000051E-2</v>
      </c>
      <c r="H11" s="32">
        <f t="shared" si="2"/>
        <v>-0.13400000000000034</v>
      </c>
      <c r="J11">
        <f t="shared" si="3"/>
        <v>-8.9860400000000229E-2</v>
      </c>
      <c r="L11" s="31">
        <f t="shared" si="4"/>
        <v>-0.89013960000000014</v>
      </c>
    </row>
    <row r="12" spans="1:12" x14ac:dyDescent="0.25">
      <c r="A12" s="4">
        <v>33664</v>
      </c>
      <c r="B12" s="5">
        <v>17.668199999999999</v>
      </c>
      <c r="C12" s="6">
        <v>17.71</v>
      </c>
      <c r="D12" s="5">
        <v>17.573599999999999</v>
      </c>
      <c r="E12" s="7"/>
      <c r="F12" s="31">
        <f t="shared" si="0"/>
        <v>-0.32999999999999829</v>
      </c>
      <c r="G12" s="32">
        <f t="shared" si="1"/>
        <v>-0.42079999999999984</v>
      </c>
      <c r="H12" s="32">
        <f t="shared" si="2"/>
        <v>-7.0100000000000051E-2</v>
      </c>
      <c r="J12">
        <f t="shared" si="3"/>
        <v>-4.7009060000000033E-2</v>
      </c>
      <c r="L12" s="31">
        <f t="shared" si="4"/>
        <v>-0.28299093999999825</v>
      </c>
    </row>
    <row r="13" spans="1:12" x14ac:dyDescent="0.25">
      <c r="A13" s="4">
        <v>33695</v>
      </c>
      <c r="B13" s="5">
        <v>19.0138</v>
      </c>
      <c r="C13" s="6">
        <v>17.95</v>
      </c>
      <c r="D13" s="5">
        <v>18.989799999999999</v>
      </c>
      <c r="E13" s="7"/>
      <c r="F13" s="31">
        <f t="shared" si="0"/>
        <v>0.23999999999999844</v>
      </c>
      <c r="G13" s="32">
        <f t="shared" si="1"/>
        <v>1.345600000000001</v>
      </c>
      <c r="H13" s="32">
        <f t="shared" si="2"/>
        <v>-0.42079999999999984</v>
      </c>
      <c r="J13">
        <f t="shared" si="3"/>
        <v>-0.28218847999999991</v>
      </c>
      <c r="L13" s="31">
        <f t="shared" si="4"/>
        <v>0.52218847999999829</v>
      </c>
    </row>
    <row r="14" spans="1:12" x14ac:dyDescent="0.25">
      <c r="A14" s="4">
        <v>33725</v>
      </c>
      <c r="B14" s="5">
        <v>19.984999999999999</v>
      </c>
      <c r="C14" s="6">
        <v>18.41</v>
      </c>
      <c r="D14" s="5">
        <v>19.904800000000002</v>
      </c>
      <c r="E14" s="7"/>
      <c r="F14" s="31">
        <f t="shared" si="0"/>
        <v>0.46000000000000085</v>
      </c>
      <c r="G14" s="32">
        <f t="shared" si="1"/>
        <v>0.97119999999999962</v>
      </c>
      <c r="H14" s="32">
        <f t="shared" si="2"/>
        <v>1.345600000000001</v>
      </c>
      <c r="J14">
        <f t="shared" si="3"/>
        <v>0.90235936000000061</v>
      </c>
      <c r="L14" s="31">
        <f t="shared" si="4"/>
        <v>-0.44235935999999976</v>
      </c>
    </row>
    <row r="15" spans="1:12" x14ac:dyDescent="0.25">
      <c r="A15" s="4">
        <v>33756</v>
      </c>
      <c r="B15" s="5">
        <v>21.188400000000001</v>
      </c>
      <c r="C15" s="6">
        <v>19.25</v>
      </c>
      <c r="D15" s="5">
        <v>21.136099999999999</v>
      </c>
      <c r="E15" s="7"/>
      <c r="F15" s="31">
        <f t="shared" si="0"/>
        <v>0.83999999999999986</v>
      </c>
      <c r="G15" s="32">
        <f t="shared" si="1"/>
        <v>1.203400000000002</v>
      </c>
      <c r="H15" s="32">
        <f t="shared" si="2"/>
        <v>0.97119999999999962</v>
      </c>
      <c r="J15">
        <f t="shared" si="3"/>
        <v>0.65128671999999976</v>
      </c>
      <c r="L15" s="31">
        <f t="shared" si="4"/>
        <v>0.18871328000000009</v>
      </c>
    </row>
    <row r="16" spans="1:12" x14ac:dyDescent="0.25">
      <c r="A16" s="4">
        <v>33786</v>
      </c>
      <c r="B16" s="5">
        <v>20.3324</v>
      </c>
      <c r="C16" s="6">
        <v>20.59</v>
      </c>
      <c r="D16" s="5">
        <v>20.2561</v>
      </c>
      <c r="E16" s="7"/>
      <c r="F16" s="31">
        <f t="shared" si="0"/>
        <v>1.3399999999999999</v>
      </c>
      <c r="G16" s="32">
        <f t="shared" si="1"/>
        <v>-0.85600000000000165</v>
      </c>
      <c r="H16" s="32">
        <f t="shared" si="2"/>
        <v>1.203400000000002</v>
      </c>
      <c r="J16">
        <f t="shared" si="3"/>
        <v>0.80700004000000136</v>
      </c>
      <c r="L16" s="31">
        <f t="shared" si="4"/>
        <v>0.5329999599999985</v>
      </c>
    </row>
    <row r="17" spans="1:12" x14ac:dyDescent="0.25">
      <c r="A17" s="4">
        <v>33817</v>
      </c>
      <c r="B17" s="5">
        <v>19.803799999999999</v>
      </c>
      <c r="C17" s="6">
        <v>20.88</v>
      </c>
      <c r="D17" s="5">
        <v>19.730699999999999</v>
      </c>
      <c r="E17" s="7"/>
      <c r="F17" s="31">
        <f t="shared" si="0"/>
        <v>0.28999999999999915</v>
      </c>
      <c r="G17" s="32">
        <f t="shared" si="1"/>
        <v>-0.52860000000000085</v>
      </c>
      <c r="H17" s="32">
        <f t="shared" si="2"/>
        <v>-0.85600000000000165</v>
      </c>
      <c r="J17">
        <f t="shared" si="3"/>
        <v>-0.57403360000000103</v>
      </c>
      <c r="L17" s="31">
        <f t="shared" si="4"/>
        <v>0.86403360000000018</v>
      </c>
    </row>
    <row r="18" spans="1:12" x14ac:dyDescent="0.25">
      <c r="A18" s="4">
        <v>33848</v>
      </c>
      <c r="B18" s="5">
        <v>20.285900000000002</v>
      </c>
      <c r="C18" s="6">
        <v>20.34</v>
      </c>
      <c r="D18" s="5">
        <v>20.249300000000002</v>
      </c>
      <c r="E18" s="7"/>
      <c r="F18" s="31">
        <f t="shared" si="0"/>
        <v>-0.53999999999999915</v>
      </c>
      <c r="G18" s="32">
        <f t="shared" si="1"/>
        <v>0.48210000000000264</v>
      </c>
      <c r="H18" s="32">
        <f t="shared" si="2"/>
        <v>-0.52860000000000085</v>
      </c>
      <c r="J18">
        <f t="shared" si="3"/>
        <v>-0.35447916000000057</v>
      </c>
      <c r="L18" s="31">
        <f t="shared" si="4"/>
        <v>-0.18552083999999858</v>
      </c>
    </row>
    <row r="19" spans="1:12" x14ac:dyDescent="0.25">
      <c r="A19" s="4">
        <v>33878</v>
      </c>
      <c r="B19" s="5">
        <v>20.299499999999998</v>
      </c>
      <c r="C19" s="6">
        <v>20.239999999999998</v>
      </c>
      <c r="D19" s="5">
        <v>20.246400000000001</v>
      </c>
      <c r="E19" s="7"/>
      <c r="F19" s="31">
        <f t="shared" si="0"/>
        <v>-0.10000000000000142</v>
      </c>
      <c r="G19" s="32">
        <f t="shared" si="1"/>
        <v>1.3599999999996726E-2</v>
      </c>
      <c r="H19" s="32">
        <f t="shared" si="2"/>
        <v>0.48210000000000264</v>
      </c>
      <c r="J19">
        <f t="shared" si="3"/>
        <v>0.32329626000000178</v>
      </c>
      <c r="L19" s="31">
        <f t="shared" si="4"/>
        <v>-0.4232962600000032</v>
      </c>
    </row>
    <row r="20" spans="1:12" x14ac:dyDescent="0.25">
      <c r="A20" s="4">
        <v>33909</v>
      </c>
      <c r="B20" s="5">
        <v>19.194299999999998</v>
      </c>
      <c r="C20" s="6">
        <v>20.29</v>
      </c>
      <c r="D20" s="5">
        <v>19.189800000000002</v>
      </c>
      <c r="E20" s="7"/>
      <c r="F20" s="31">
        <f t="shared" si="0"/>
        <v>5.0000000000000711E-2</v>
      </c>
      <c r="G20" s="32">
        <f t="shared" si="1"/>
        <v>-1.1052</v>
      </c>
      <c r="H20" s="32">
        <f t="shared" si="2"/>
        <v>1.3599999999996726E-2</v>
      </c>
      <c r="J20">
        <f t="shared" si="3"/>
        <v>9.1201599999978043E-3</v>
      </c>
      <c r="L20" s="31">
        <f t="shared" si="4"/>
        <v>4.0879840000002908E-2</v>
      </c>
    </row>
    <row r="21" spans="1:12" x14ac:dyDescent="0.25">
      <c r="A21" s="4">
        <v>33939</v>
      </c>
      <c r="B21" s="5">
        <v>18.235499999999998</v>
      </c>
      <c r="C21" s="6">
        <v>19.5</v>
      </c>
      <c r="D21" s="5">
        <v>18.1248</v>
      </c>
      <c r="E21" s="7"/>
      <c r="F21" s="31">
        <f t="shared" si="0"/>
        <v>-0.78999999999999915</v>
      </c>
      <c r="G21" s="32">
        <f t="shared" si="1"/>
        <v>-0.9588000000000001</v>
      </c>
      <c r="H21" s="32">
        <f t="shared" si="2"/>
        <v>-1.1052</v>
      </c>
      <c r="J21">
        <f t="shared" si="3"/>
        <v>-0.74114711999999994</v>
      </c>
      <c r="L21" s="31">
        <f t="shared" si="4"/>
        <v>-4.885287999999921E-2</v>
      </c>
    </row>
    <row r="22" spans="1:12" x14ac:dyDescent="0.25">
      <c r="A22" s="4">
        <v>33970</v>
      </c>
      <c r="B22" s="5">
        <v>17.5122</v>
      </c>
      <c r="C22" s="6">
        <v>18.61</v>
      </c>
      <c r="D22" s="5">
        <v>17.3673</v>
      </c>
      <c r="E22" s="7"/>
      <c r="F22" s="31">
        <f t="shared" ref="F22:F85" si="5">C22-C21</f>
        <v>-0.89000000000000057</v>
      </c>
      <c r="G22" s="32">
        <f t="shared" ref="G22:G85" si="6">B22-B21</f>
        <v>-0.72329999999999828</v>
      </c>
      <c r="H22" s="32">
        <f t="shared" si="2"/>
        <v>-0.9588000000000001</v>
      </c>
      <c r="J22">
        <f t="shared" si="3"/>
        <v>-0.64297128000000003</v>
      </c>
      <c r="L22" s="31">
        <f t="shared" si="4"/>
        <v>-0.24702872000000053</v>
      </c>
    </row>
    <row r="23" spans="1:12" x14ac:dyDescent="0.25">
      <c r="A23" s="4">
        <v>34001</v>
      </c>
      <c r="B23" s="5">
        <v>18.468800000000002</v>
      </c>
      <c r="C23" s="6">
        <v>17.760000000000002</v>
      </c>
      <c r="D23" s="5">
        <v>18.4892</v>
      </c>
      <c r="E23" s="7"/>
      <c r="F23" s="31">
        <f t="shared" si="5"/>
        <v>-0.84999999999999787</v>
      </c>
      <c r="G23" s="32">
        <f t="shared" si="6"/>
        <v>0.95660000000000167</v>
      </c>
      <c r="H23" s="32">
        <f t="shared" ref="H23:H86" si="7">G22</f>
        <v>-0.72329999999999828</v>
      </c>
      <c r="J23">
        <f t="shared" si="3"/>
        <v>-0.48504497999999885</v>
      </c>
      <c r="L23" s="31">
        <f t="shared" si="4"/>
        <v>-0.36495501999999902</v>
      </c>
    </row>
    <row r="24" spans="1:12" x14ac:dyDescent="0.25">
      <c r="A24" s="4">
        <v>34029</v>
      </c>
      <c r="B24" s="5">
        <v>18.804300000000001</v>
      </c>
      <c r="C24" s="6">
        <v>18.02</v>
      </c>
      <c r="D24" s="5">
        <v>18.728300000000001</v>
      </c>
      <c r="E24" s="7"/>
      <c r="F24" s="31">
        <f t="shared" si="5"/>
        <v>0.25999999999999801</v>
      </c>
      <c r="G24" s="32">
        <f t="shared" si="6"/>
        <v>0.33549999999999969</v>
      </c>
      <c r="H24" s="32">
        <f t="shared" si="7"/>
        <v>0.95660000000000167</v>
      </c>
      <c r="J24">
        <f t="shared" si="3"/>
        <v>0.64149596000000109</v>
      </c>
      <c r="L24" s="31">
        <f t="shared" si="4"/>
        <v>-0.38149596000000308</v>
      </c>
    </row>
    <row r="25" spans="1:12" x14ac:dyDescent="0.25">
      <c r="A25" s="4">
        <v>34060</v>
      </c>
      <c r="B25" s="5">
        <v>18.783300000000001</v>
      </c>
      <c r="C25" s="6">
        <v>18.48</v>
      </c>
      <c r="D25" s="5">
        <v>18.6386</v>
      </c>
      <c r="E25" s="7"/>
      <c r="F25" s="31">
        <f t="shared" si="5"/>
        <v>0.46000000000000085</v>
      </c>
      <c r="G25" s="32">
        <f t="shared" si="6"/>
        <v>-2.1000000000000796E-2</v>
      </c>
      <c r="H25" s="32">
        <f t="shared" si="7"/>
        <v>0.33549999999999969</v>
      </c>
      <c r="J25">
        <f t="shared" si="3"/>
        <v>0.22498629999999978</v>
      </c>
      <c r="L25" s="31">
        <f t="shared" si="4"/>
        <v>0.23501370000000107</v>
      </c>
    </row>
    <row r="26" spans="1:12" x14ac:dyDescent="0.25">
      <c r="A26" s="4">
        <v>34090</v>
      </c>
      <c r="B26" s="5">
        <v>18.611000000000001</v>
      </c>
      <c r="C26" s="6">
        <v>18.89</v>
      </c>
      <c r="D26" s="5">
        <v>18.460799999999999</v>
      </c>
      <c r="E26" s="7"/>
      <c r="F26" s="31">
        <f t="shared" si="5"/>
        <v>0.41000000000000014</v>
      </c>
      <c r="G26" s="32">
        <f t="shared" si="6"/>
        <v>-0.1722999999999999</v>
      </c>
      <c r="H26" s="32">
        <f t="shared" si="7"/>
        <v>-2.1000000000000796E-2</v>
      </c>
      <c r="J26">
        <f t="shared" si="3"/>
        <v>-1.4082600000000533E-2</v>
      </c>
      <c r="L26" s="31">
        <f t="shared" si="4"/>
        <v>0.4240826000000007</v>
      </c>
    </row>
    <row r="27" spans="1:12" x14ac:dyDescent="0.25">
      <c r="A27" s="4">
        <v>34121</v>
      </c>
      <c r="B27" s="5">
        <v>17.648199999999999</v>
      </c>
      <c r="C27" s="6">
        <v>18.690000000000001</v>
      </c>
      <c r="D27" s="5">
        <v>17.592500000000001</v>
      </c>
      <c r="E27" s="7"/>
      <c r="F27" s="31">
        <f t="shared" si="5"/>
        <v>-0.19999999999999929</v>
      </c>
      <c r="G27" s="32">
        <f t="shared" si="6"/>
        <v>-0.96280000000000143</v>
      </c>
      <c r="H27" s="32">
        <f t="shared" si="7"/>
        <v>-0.1722999999999999</v>
      </c>
      <c r="J27">
        <f t="shared" si="3"/>
        <v>-0.11554437999999993</v>
      </c>
      <c r="L27" s="31">
        <f t="shared" si="4"/>
        <v>-8.4455619999999357E-2</v>
      </c>
    </row>
    <row r="28" spans="1:12" x14ac:dyDescent="0.25">
      <c r="A28" s="4">
        <v>34151</v>
      </c>
      <c r="B28" s="5">
        <v>16.814800000000002</v>
      </c>
      <c r="C28" s="6">
        <v>18.16</v>
      </c>
      <c r="D28" s="5">
        <v>16.783899999999999</v>
      </c>
      <c r="E28" s="7"/>
      <c r="F28" s="31">
        <f t="shared" si="5"/>
        <v>-0.53000000000000114</v>
      </c>
      <c r="G28" s="32">
        <f t="shared" si="6"/>
        <v>-0.83339999999999748</v>
      </c>
      <c r="H28" s="32">
        <f t="shared" si="7"/>
        <v>-0.96280000000000143</v>
      </c>
      <c r="J28">
        <f t="shared" si="3"/>
        <v>-0.6456536800000009</v>
      </c>
      <c r="L28" s="31">
        <f t="shared" si="4"/>
        <v>0.11565367999999976</v>
      </c>
    </row>
    <row r="29" spans="1:12" x14ac:dyDescent="0.25">
      <c r="A29" s="4">
        <v>34182</v>
      </c>
      <c r="B29" s="5">
        <v>16.824300000000001</v>
      </c>
      <c r="C29" s="6">
        <v>17.100000000000001</v>
      </c>
      <c r="D29" s="5">
        <v>16.714099999999998</v>
      </c>
      <c r="E29" s="7"/>
      <c r="F29" s="31">
        <f t="shared" si="5"/>
        <v>-1.0599999999999987</v>
      </c>
      <c r="G29" s="32">
        <f t="shared" si="6"/>
        <v>9.4999999999991758E-3</v>
      </c>
      <c r="H29" s="32">
        <f t="shared" si="7"/>
        <v>-0.83339999999999748</v>
      </c>
      <c r="J29">
        <f t="shared" si="3"/>
        <v>-0.5588780399999983</v>
      </c>
      <c r="L29" s="31">
        <f t="shared" si="4"/>
        <v>-0.50112196000000042</v>
      </c>
    </row>
    <row r="30" spans="1:12" x14ac:dyDescent="0.25">
      <c r="A30" s="4">
        <v>34213</v>
      </c>
      <c r="B30" s="5">
        <v>16.138000000000002</v>
      </c>
      <c r="C30" s="6">
        <v>16.82</v>
      </c>
      <c r="D30" s="5">
        <v>16.0061</v>
      </c>
      <c r="E30" s="7"/>
      <c r="F30" s="31">
        <f t="shared" si="5"/>
        <v>-0.28000000000000114</v>
      </c>
      <c r="G30" s="32">
        <f t="shared" si="6"/>
        <v>-0.68629999999999924</v>
      </c>
      <c r="H30" s="32">
        <f t="shared" si="7"/>
        <v>9.4999999999991758E-3</v>
      </c>
      <c r="J30">
        <f t="shared" si="3"/>
        <v>6.3706999999994466E-3</v>
      </c>
      <c r="L30" s="31">
        <f t="shared" si="4"/>
        <v>-0.28637070000000059</v>
      </c>
    </row>
    <row r="31" spans="1:12" x14ac:dyDescent="0.25">
      <c r="A31" s="4">
        <v>34243</v>
      </c>
      <c r="B31" s="5">
        <v>16.654299999999999</v>
      </c>
      <c r="C31" s="6">
        <v>16.559999999999999</v>
      </c>
      <c r="D31" s="5">
        <v>16.529299999999999</v>
      </c>
      <c r="E31" s="7"/>
      <c r="F31" s="31">
        <f t="shared" si="5"/>
        <v>-0.26000000000000156</v>
      </c>
      <c r="G31" s="32">
        <f t="shared" si="6"/>
        <v>0.51629999999999754</v>
      </c>
      <c r="H31" s="32">
        <f t="shared" si="7"/>
        <v>-0.68629999999999924</v>
      </c>
      <c r="J31">
        <f t="shared" si="3"/>
        <v>-0.46023277999999945</v>
      </c>
      <c r="L31" s="31">
        <f t="shared" si="4"/>
        <v>0.20023277999999789</v>
      </c>
    </row>
    <row r="32" spans="1:12" x14ac:dyDescent="0.25">
      <c r="A32" s="4">
        <v>34274</v>
      </c>
      <c r="B32" s="5">
        <v>15.2864</v>
      </c>
      <c r="C32" s="6">
        <v>16.75</v>
      </c>
      <c r="D32" s="5">
        <v>15.0998</v>
      </c>
      <c r="E32" s="7"/>
      <c r="F32" s="31">
        <f t="shared" si="5"/>
        <v>0.19000000000000128</v>
      </c>
      <c r="G32" s="32">
        <f t="shared" si="6"/>
        <v>-1.3678999999999988</v>
      </c>
      <c r="H32" s="32">
        <f t="shared" si="7"/>
        <v>0.51629999999999754</v>
      </c>
      <c r="J32">
        <f t="shared" si="3"/>
        <v>0.34623077999999835</v>
      </c>
      <c r="L32" s="31">
        <f t="shared" si="4"/>
        <v>-0.15623077999999707</v>
      </c>
    </row>
    <row r="33" spans="1:12" x14ac:dyDescent="0.25">
      <c r="A33" s="4">
        <v>34304</v>
      </c>
      <c r="B33" s="5">
        <v>13.5525</v>
      </c>
      <c r="C33" s="6">
        <v>16.22</v>
      </c>
      <c r="D33" s="5">
        <v>13.535</v>
      </c>
      <c r="E33" s="7"/>
      <c r="F33" s="31">
        <f t="shared" si="5"/>
        <v>-0.53000000000000114</v>
      </c>
      <c r="G33" s="32">
        <f t="shared" si="6"/>
        <v>-1.7339000000000002</v>
      </c>
      <c r="H33" s="32">
        <f t="shared" si="7"/>
        <v>-1.3678999999999988</v>
      </c>
      <c r="J33">
        <f t="shared" si="3"/>
        <v>-0.9173137399999991</v>
      </c>
      <c r="L33" s="31">
        <f t="shared" si="4"/>
        <v>0.38731373999999796</v>
      </c>
    </row>
    <row r="34" spans="1:12" x14ac:dyDescent="0.25">
      <c r="A34" s="4">
        <v>34335</v>
      </c>
      <c r="B34" s="5">
        <v>14.2607</v>
      </c>
      <c r="C34" s="6">
        <v>14.57</v>
      </c>
      <c r="D34" s="5">
        <v>14.2736</v>
      </c>
      <c r="E34" s="7"/>
      <c r="F34" s="31">
        <f t="shared" si="5"/>
        <v>-1.6499999999999986</v>
      </c>
      <c r="G34" s="32">
        <f t="shared" si="6"/>
        <v>0.70819999999999972</v>
      </c>
      <c r="H34" s="32">
        <f t="shared" si="7"/>
        <v>-1.7339000000000002</v>
      </c>
      <c r="J34">
        <f t="shared" si="3"/>
        <v>-1.1627533400000001</v>
      </c>
      <c r="L34" s="31">
        <f t="shared" si="4"/>
        <v>-0.4872466599999985</v>
      </c>
    </row>
    <row r="35" spans="1:12" x14ac:dyDescent="0.25">
      <c r="A35" s="4">
        <v>34366</v>
      </c>
      <c r="B35" s="5">
        <v>13.750999999999999</v>
      </c>
      <c r="C35" s="6">
        <v>14.83</v>
      </c>
      <c r="D35" s="5">
        <v>13.691800000000001</v>
      </c>
      <c r="E35" s="7"/>
      <c r="F35" s="31">
        <f t="shared" si="5"/>
        <v>0.25999999999999979</v>
      </c>
      <c r="G35" s="32">
        <f t="shared" si="6"/>
        <v>-0.50970000000000049</v>
      </c>
      <c r="H35" s="32">
        <f t="shared" si="7"/>
        <v>0.70819999999999972</v>
      </c>
      <c r="J35">
        <f t="shared" si="3"/>
        <v>0.4749189199999998</v>
      </c>
      <c r="L35" s="31">
        <f t="shared" si="4"/>
        <v>-0.21491892000000001</v>
      </c>
    </row>
    <row r="36" spans="1:12" x14ac:dyDescent="0.25">
      <c r="A36" s="16">
        <v>34394</v>
      </c>
      <c r="B36" s="5">
        <v>13.7463</v>
      </c>
      <c r="C36" s="17">
        <v>14.89</v>
      </c>
      <c r="D36" s="5">
        <v>13.9009</v>
      </c>
      <c r="E36" s="7"/>
      <c r="F36" s="31">
        <f t="shared" si="5"/>
        <v>6.0000000000000497E-2</v>
      </c>
      <c r="G36" s="32">
        <f t="shared" si="6"/>
        <v>-4.6999999999997044E-3</v>
      </c>
      <c r="H36" s="32">
        <f t="shared" si="7"/>
        <v>-0.50970000000000049</v>
      </c>
      <c r="J36">
        <f t="shared" si="3"/>
        <v>-0.34180482000000029</v>
      </c>
      <c r="L36" s="31">
        <f t="shared" si="4"/>
        <v>0.40180482000000078</v>
      </c>
    </row>
    <row r="37" spans="1:12" x14ac:dyDescent="0.25">
      <c r="A37" s="16">
        <v>34425</v>
      </c>
      <c r="B37" s="5">
        <v>15.1983</v>
      </c>
      <c r="C37" s="18">
        <v>14.57</v>
      </c>
      <c r="D37" s="5">
        <v>15.2012</v>
      </c>
      <c r="E37" s="7"/>
      <c r="F37" s="31">
        <f t="shared" si="5"/>
        <v>-0.32000000000000028</v>
      </c>
      <c r="G37" s="32">
        <f t="shared" si="6"/>
        <v>1.452</v>
      </c>
      <c r="H37" s="32">
        <f t="shared" si="7"/>
        <v>-4.6999999999997044E-3</v>
      </c>
      <c r="J37">
        <f t="shared" si="3"/>
        <v>-3.1518199999998019E-3</v>
      </c>
      <c r="L37" s="31">
        <f t="shared" si="4"/>
        <v>-0.31684818000000048</v>
      </c>
    </row>
    <row r="38" spans="1:12" x14ac:dyDescent="0.25">
      <c r="A38" s="16">
        <v>34455</v>
      </c>
      <c r="B38" s="5">
        <v>16.349299999999999</v>
      </c>
      <c r="C38" s="18">
        <v>15.39</v>
      </c>
      <c r="D38" s="5">
        <v>16.161899999999999</v>
      </c>
      <c r="E38" s="7"/>
      <c r="F38" s="31">
        <f t="shared" si="5"/>
        <v>0.82000000000000028</v>
      </c>
      <c r="G38" s="32">
        <f t="shared" si="6"/>
        <v>1.1509999999999998</v>
      </c>
      <c r="H38" s="32">
        <f t="shared" si="7"/>
        <v>1.452</v>
      </c>
      <c r="J38">
        <f t="shared" si="3"/>
        <v>0.97371119999999989</v>
      </c>
      <c r="L38" s="31">
        <f t="shared" si="4"/>
        <v>-0.1537111999999996</v>
      </c>
    </row>
    <row r="39" spans="1:12" x14ac:dyDescent="0.25">
      <c r="A39" s="16">
        <v>34486</v>
      </c>
      <c r="B39" s="5">
        <v>17.085000000000001</v>
      </c>
      <c r="C39" s="18">
        <v>16.32</v>
      </c>
      <c r="D39" s="5">
        <v>16.7502</v>
      </c>
      <c r="E39" s="7"/>
      <c r="F39" s="31">
        <f t="shared" si="5"/>
        <v>0.92999999999999972</v>
      </c>
      <c r="G39" s="32">
        <f t="shared" si="6"/>
        <v>0.73570000000000135</v>
      </c>
      <c r="H39" s="32">
        <f t="shared" si="7"/>
        <v>1.1509999999999998</v>
      </c>
      <c r="J39">
        <f t="shared" si="3"/>
        <v>0.77186059999999979</v>
      </c>
      <c r="L39" s="31">
        <f t="shared" si="4"/>
        <v>0.15813939999999993</v>
      </c>
    </row>
    <row r="40" spans="1:12" x14ac:dyDescent="0.25">
      <c r="A40" s="16">
        <v>34516</v>
      </c>
      <c r="B40" s="5">
        <v>18.0869</v>
      </c>
      <c r="C40" s="18">
        <v>17.149999999999999</v>
      </c>
      <c r="D40" s="5">
        <v>17.5717</v>
      </c>
      <c r="E40" s="7"/>
      <c r="F40" s="31">
        <f t="shared" si="5"/>
        <v>0.82999999999999829</v>
      </c>
      <c r="G40" s="32">
        <f t="shared" si="6"/>
        <v>1.0018999999999991</v>
      </c>
      <c r="H40" s="32">
        <f t="shared" si="7"/>
        <v>0.73570000000000135</v>
      </c>
      <c r="J40">
        <f t="shared" si="3"/>
        <v>0.49336042000000091</v>
      </c>
      <c r="L40" s="31">
        <f t="shared" si="4"/>
        <v>0.33663957999999738</v>
      </c>
    </row>
    <row r="41" spans="1:12" x14ac:dyDescent="0.25">
      <c r="A41" s="16">
        <v>34547</v>
      </c>
      <c r="B41" s="5">
        <v>16.941500000000001</v>
      </c>
      <c r="C41" s="18">
        <v>18.27</v>
      </c>
      <c r="D41" s="5">
        <v>16.686299999999999</v>
      </c>
      <c r="E41" s="7"/>
      <c r="F41" s="31">
        <f t="shared" si="5"/>
        <v>1.120000000000001</v>
      </c>
      <c r="G41" s="32">
        <f t="shared" si="6"/>
        <v>-1.1453999999999986</v>
      </c>
      <c r="H41" s="32">
        <f t="shared" si="7"/>
        <v>1.0018999999999991</v>
      </c>
      <c r="J41">
        <f t="shared" si="3"/>
        <v>0.67187413999999934</v>
      </c>
      <c r="L41" s="31">
        <f t="shared" si="4"/>
        <v>0.44812586000000165</v>
      </c>
    </row>
    <row r="42" spans="1:12" x14ac:dyDescent="0.25">
      <c r="A42" s="16">
        <v>34578</v>
      </c>
      <c r="B42" s="5">
        <v>16.077500000000001</v>
      </c>
      <c r="C42" s="18">
        <v>18.29</v>
      </c>
      <c r="D42" s="5">
        <v>15.849500000000001</v>
      </c>
      <c r="E42" s="7"/>
      <c r="F42" s="31">
        <f t="shared" si="5"/>
        <v>1.9999999999999574E-2</v>
      </c>
      <c r="G42" s="32">
        <f t="shared" si="6"/>
        <v>-0.86400000000000077</v>
      </c>
      <c r="H42" s="32">
        <f t="shared" si="7"/>
        <v>-1.1453999999999986</v>
      </c>
      <c r="J42">
        <f t="shared" si="3"/>
        <v>-0.76810523999999902</v>
      </c>
      <c r="L42" s="31">
        <f t="shared" si="4"/>
        <v>0.7881052399999986</v>
      </c>
    </row>
    <row r="43" spans="1:12" x14ac:dyDescent="0.25">
      <c r="A43" s="16">
        <v>34608</v>
      </c>
      <c r="B43" s="5">
        <v>16.588999999999999</v>
      </c>
      <c r="C43" s="18">
        <v>17.63</v>
      </c>
      <c r="D43" s="5">
        <v>16.470700000000001</v>
      </c>
      <c r="E43" s="7"/>
      <c r="F43" s="31">
        <f t="shared" si="5"/>
        <v>-0.66000000000000014</v>
      </c>
      <c r="G43" s="32">
        <f t="shared" si="6"/>
        <v>0.51149999999999807</v>
      </c>
      <c r="H43" s="32">
        <f t="shared" si="7"/>
        <v>-0.86400000000000077</v>
      </c>
      <c r="J43">
        <f t="shared" si="3"/>
        <v>-0.57939840000000054</v>
      </c>
      <c r="L43" s="31">
        <f t="shared" si="4"/>
        <v>-8.0601599999999607E-2</v>
      </c>
    </row>
    <row r="44" spans="1:12" x14ac:dyDescent="0.25">
      <c r="A44" s="16">
        <v>34639</v>
      </c>
      <c r="B44" s="5">
        <v>17.457999999999998</v>
      </c>
      <c r="C44" s="18">
        <v>17.350000000000001</v>
      </c>
      <c r="D44" s="5">
        <v>17.2684</v>
      </c>
      <c r="E44" s="7"/>
      <c r="F44" s="31">
        <f t="shared" si="5"/>
        <v>-0.27999999999999758</v>
      </c>
      <c r="G44" s="32">
        <f t="shared" si="6"/>
        <v>0.86899999999999977</v>
      </c>
      <c r="H44" s="32">
        <f t="shared" si="7"/>
        <v>0.51149999999999807</v>
      </c>
      <c r="J44">
        <f t="shared" si="3"/>
        <v>0.3430118999999987</v>
      </c>
      <c r="L44" s="31">
        <f t="shared" si="4"/>
        <v>-0.62301189999999629</v>
      </c>
    </row>
    <row r="45" spans="1:12" x14ac:dyDescent="0.25">
      <c r="A45" s="16">
        <v>34669</v>
      </c>
      <c r="B45" s="5">
        <v>16.031400000000001</v>
      </c>
      <c r="C45" s="18">
        <v>17.829999999999998</v>
      </c>
      <c r="D45" s="5">
        <v>15.839499999999999</v>
      </c>
      <c r="E45" s="7"/>
      <c r="F45" s="31">
        <f t="shared" si="5"/>
        <v>0.47999999999999687</v>
      </c>
      <c r="G45" s="32">
        <f t="shared" si="6"/>
        <v>-1.426599999999997</v>
      </c>
      <c r="H45" s="32">
        <f t="shared" si="7"/>
        <v>0.86899999999999977</v>
      </c>
      <c r="J45">
        <f t="shared" si="3"/>
        <v>0.58275139999999981</v>
      </c>
      <c r="L45" s="31">
        <f t="shared" si="4"/>
        <v>-0.10275140000000293</v>
      </c>
    </row>
    <row r="46" spans="1:12" x14ac:dyDescent="0.25">
      <c r="A46" s="16">
        <v>34700</v>
      </c>
      <c r="B46" s="5">
        <v>16.671399999999998</v>
      </c>
      <c r="C46" s="18">
        <v>17.649999999999999</v>
      </c>
      <c r="D46" s="5">
        <v>16.585699999999999</v>
      </c>
      <c r="E46" s="7"/>
      <c r="F46" s="31">
        <f t="shared" si="5"/>
        <v>-0.17999999999999972</v>
      </c>
      <c r="G46" s="32">
        <f t="shared" si="6"/>
        <v>0.63999999999999702</v>
      </c>
      <c r="H46" s="32">
        <f t="shared" si="7"/>
        <v>-1.426599999999997</v>
      </c>
      <c r="J46">
        <f t="shared" si="3"/>
        <v>-0.95667795999999794</v>
      </c>
      <c r="L46" s="31">
        <f t="shared" si="4"/>
        <v>0.77667795999999822</v>
      </c>
    </row>
    <row r="47" spans="1:12" x14ac:dyDescent="0.25">
      <c r="A47" s="16">
        <v>34731</v>
      </c>
      <c r="B47" s="5">
        <v>17.315000000000001</v>
      </c>
      <c r="C47" s="18">
        <v>17.989999999999998</v>
      </c>
      <c r="D47" s="5">
        <v>17.145</v>
      </c>
      <c r="E47" s="7"/>
      <c r="F47" s="31">
        <f t="shared" si="5"/>
        <v>0.33999999999999986</v>
      </c>
      <c r="G47" s="32">
        <f t="shared" si="6"/>
        <v>0.64360000000000284</v>
      </c>
      <c r="H47" s="32">
        <f t="shared" si="7"/>
        <v>0.63999999999999702</v>
      </c>
      <c r="J47">
        <f t="shared" si="3"/>
        <v>0.42918399999999796</v>
      </c>
      <c r="L47" s="31">
        <f t="shared" si="4"/>
        <v>-8.9183999999998098E-2</v>
      </c>
    </row>
    <row r="48" spans="1:12" x14ac:dyDescent="0.25">
      <c r="A48" s="16">
        <v>34759</v>
      </c>
      <c r="B48" s="5">
        <v>17.2135</v>
      </c>
      <c r="C48" s="18">
        <v>18.559999999999999</v>
      </c>
      <c r="D48" s="5">
        <v>16.9815</v>
      </c>
      <c r="E48" s="7"/>
      <c r="F48" s="31">
        <f t="shared" si="5"/>
        <v>0.57000000000000028</v>
      </c>
      <c r="G48" s="32">
        <f t="shared" si="6"/>
        <v>-0.10150000000000148</v>
      </c>
      <c r="H48" s="32">
        <f t="shared" si="7"/>
        <v>0.64360000000000284</v>
      </c>
      <c r="J48">
        <f t="shared" si="3"/>
        <v>0.4315981600000019</v>
      </c>
      <c r="L48" s="31">
        <f t="shared" si="4"/>
        <v>0.13840183999999839</v>
      </c>
    </row>
    <row r="49" spans="1:12" x14ac:dyDescent="0.25">
      <c r="A49" s="16">
        <v>34790</v>
      </c>
      <c r="B49" s="5">
        <v>18.836300000000001</v>
      </c>
      <c r="C49" s="18">
        <v>18.71</v>
      </c>
      <c r="D49" s="5">
        <v>18.6389</v>
      </c>
      <c r="E49" s="7"/>
      <c r="F49" s="31">
        <f t="shared" si="5"/>
        <v>0.15000000000000213</v>
      </c>
      <c r="G49" s="32">
        <f t="shared" si="6"/>
        <v>1.6228000000000016</v>
      </c>
      <c r="H49" s="32">
        <f t="shared" si="7"/>
        <v>-0.10150000000000148</v>
      </c>
      <c r="J49">
        <f t="shared" si="3"/>
        <v>-6.8065900000000984E-2</v>
      </c>
      <c r="L49" s="31">
        <f t="shared" si="4"/>
        <v>0.21806590000000312</v>
      </c>
    </row>
    <row r="50" spans="1:12" x14ac:dyDescent="0.25">
      <c r="A50" s="16">
        <v>34820</v>
      </c>
      <c r="B50" s="5">
        <v>18.734300000000001</v>
      </c>
      <c r="C50" s="18">
        <v>19.329999999999998</v>
      </c>
      <c r="D50" s="5">
        <v>18.336600000000001</v>
      </c>
      <c r="E50" s="7"/>
      <c r="F50" s="31">
        <f t="shared" si="5"/>
        <v>0.61999999999999744</v>
      </c>
      <c r="G50" s="32">
        <f t="shared" si="6"/>
        <v>-0.10200000000000031</v>
      </c>
      <c r="H50" s="32">
        <f t="shared" si="7"/>
        <v>1.6228000000000016</v>
      </c>
      <c r="J50">
        <f t="shared" si="3"/>
        <v>1.088249680000001</v>
      </c>
      <c r="L50" s="31">
        <f t="shared" si="4"/>
        <v>-0.46824968000000355</v>
      </c>
    </row>
    <row r="51" spans="1:12" x14ac:dyDescent="0.25">
      <c r="A51" s="16">
        <v>34851</v>
      </c>
      <c r="B51" s="5">
        <v>17.3627</v>
      </c>
      <c r="C51" s="18">
        <v>19.489999999999998</v>
      </c>
      <c r="D51" s="5">
        <v>17.339500000000001</v>
      </c>
      <c r="E51" s="7"/>
      <c r="F51" s="31">
        <f t="shared" si="5"/>
        <v>0.16000000000000014</v>
      </c>
      <c r="G51" s="32">
        <f t="shared" si="6"/>
        <v>-1.3716000000000008</v>
      </c>
      <c r="H51" s="32">
        <f t="shared" si="7"/>
        <v>-0.10200000000000031</v>
      </c>
      <c r="J51">
        <f t="shared" si="3"/>
        <v>-6.8401200000000204E-2</v>
      </c>
      <c r="L51" s="31">
        <f t="shared" si="4"/>
        <v>0.22840120000000036</v>
      </c>
    </row>
    <row r="52" spans="1:12" x14ac:dyDescent="0.25">
      <c r="A52" s="16">
        <v>34881</v>
      </c>
      <c r="B52" s="5">
        <v>16.047599999999999</v>
      </c>
      <c r="C52" s="18">
        <v>18.45</v>
      </c>
      <c r="D52" s="5">
        <v>15.794499999999999</v>
      </c>
      <c r="E52" s="7"/>
      <c r="F52" s="31">
        <f t="shared" si="5"/>
        <v>-1.0399999999999991</v>
      </c>
      <c r="G52" s="32">
        <f t="shared" si="6"/>
        <v>-1.315100000000001</v>
      </c>
      <c r="H52" s="32">
        <f t="shared" si="7"/>
        <v>-1.3716000000000008</v>
      </c>
      <c r="J52">
        <f t="shared" si="3"/>
        <v>-0.91979496000000049</v>
      </c>
      <c r="L52" s="31">
        <f t="shared" si="4"/>
        <v>-0.12020503999999865</v>
      </c>
    </row>
    <row r="53" spans="1:12" x14ac:dyDescent="0.25">
      <c r="A53" s="16">
        <v>34912</v>
      </c>
      <c r="B53" s="5">
        <v>16.232399999999998</v>
      </c>
      <c r="C53" s="18">
        <v>17.38</v>
      </c>
      <c r="D53" s="5">
        <v>16.0413</v>
      </c>
      <c r="E53" s="7"/>
      <c r="F53" s="31">
        <f t="shared" si="5"/>
        <v>-1.0700000000000003</v>
      </c>
      <c r="G53" s="32">
        <f t="shared" si="6"/>
        <v>0.18479999999999919</v>
      </c>
      <c r="H53" s="32">
        <f t="shared" si="7"/>
        <v>-1.315100000000001</v>
      </c>
      <c r="J53">
        <f t="shared" si="3"/>
        <v>-0.88190606000000071</v>
      </c>
      <c r="L53" s="31">
        <f t="shared" si="4"/>
        <v>-0.18809393999999957</v>
      </c>
    </row>
    <row r="54" spans="1:12" x14ac:dyDescent="0.25">
      <c r="A54" s="16">
        <v>34943</v>
      </c>
      <c r="B54" s="5">
        <v>16.686699999999998</v>
      </c>
      <c r="C54" s="18">
        <v>17.21</v>
      </c>
      <c r="D54" s="5">
        <v>16.6967</v>
      </c>
      <c r="E54" s="7"/>
      <c r="F54" s="31">
        <f t="shared" si="5"/>
        <v>-0.16999999999999815</v>
      </c>
      <c r="G54" s="32">
        <f t="shared" si="6"/>
        <v>0.45429999999999993</v>
      </c>
      <c r="H54" s="32">
        <f t="shared" si="7"/>
        <v>0.18479999999999919</v>
      </c>
      <c r="J54">
        <f t="shared" si="3"/>
        <v>0.12392687999999945</v>
      </c>
      <c r="L54" s="31">
        <f t="shared" si="4"/>
        <v>-0.29392687999999761</v>
      </c>
    </row>
    <row r="55" spans="1:12" x14ac:dyDescent="0.25">
      <c r="A55" s="16">
        <v>34973</v>
      </c>
      <c r="B55" s="5">
        <v>16.1889</v>
      </c>
      <c r="C55" s="18">
        <v>17.41</v>
      </c>
      <c r="D55" s="5">
        <v>16.0943</v>
      </c>
      <c r="E55" s="7"/>
      <c r="F55" s="31">
        <f t="shared" si="5"/>
        <v>0.19999999999999929</v>
      </c>
      <c r="G55" s="32">
        <f t="shared" si="6"/>
        <v>-0.49779999999999802</v>
      </c>
      <c r="H55" s="32">
        <f t="shared" si="7"/>
        <v>0.45429999999999993</v>
      </c>
      <c r="J55">
        <f t="shared" si="3"/>
        <v>0.30465357999999992</v>
      </c>
      <c r="L55" s="31">
        <f t="shared" si="4"/>
        <v>-0.10465358000000063</v>
      </c>
    </row>
    <row r="56" spans="1:12" x14ac:dyDescent="0.25">
      <c r="A56" s="16">
        <v>35004</v>
      </c>
      <c r="B56" s="5">
        <v>16.909099999999999</v>
      </c>
      <c r="C56" s="18">
        <v>17.100000000000001</v>
      </c>
      <c r="D56" s="5">
        <v>16.820900000000002</v>
      </c>
      <c r="E56" s="7"/>
      <c r="F56" s="31">
        <f t="shared" si="5"/>
        <v>-0.30999999999999872</v>
      </c>
      <c r="G56" s="32">
        <f t="shared" si="6"/>
        <v>0.7201999999999984</v>
      </c>
      <c r="H56" s="32">
        <f t="shared" si="7"/>
        <v>-0.49779999999999802</v>
      </c>
      <c r="J56">
        <f t="shared" si="3"/>
        <v>-0.33382467999999865</v>
      </c>
      <c r="L56" s="31">
        <f t="shared" si="4"/>
        <v>2.3824679999999931E-2</v>
      </c>
    </row>
    <row r="57" spans="1:12" x14ac:dyDescent="0.25">
      <c r="A57" s="16">
        <v>35034</v>
      </c>
      <c r="B57" s="5">
        <v>18.233499999999999</v>
      </c>
      <c r="C57" s="18">
        <v>17.55</v>
      </c>
      <c r="D57" s="5">
        <v>18.004000000000001</v>
      </c>
      <c r="E57" s="7"/>
      <c r="F57" s="31">
        <f t="shared" si="5"/>
        <v>0.44999999999999929</v>
      </c>
      <c r="G57" s="32">
        <f t="shared" si="6"/>
        <v>1.3244000000000007</v>
      </c>
      <c r="H57" s="32">
        <f t="shared" si="7"/>
        <v>0.7201999999999984</v>
      </c>
      <c r="J57">
        <f t="shared" si="3"/>
        <v>0.48296611999999889</v>
      </c>
      <c r="L57" s="31">
        <f t="shared" si="4"/>
        <v>-3.2966119999999599E-2</v>
      </c>
    </row>
    <row r="58" spans="1:12" x14ac:dyDescent="0.25">
      <c r="A58" s="16">
        <v>35065</v>
      </c>
      <c r="B58" s="5">
        <v>18.052299999999999</v>
      </c>
      <c r="C58" s="18">
        <v>18.87</v>
      </c>
      <c r="D58" s="5">
        <v>17.925000000000001</v>
      </c>
      <c r="E58" s="7"/>
      <c r="F58" s="31">
        <f t="shared" si="5"/>
        <v>1.3200000000000003</v>
      </c>
      <c r="G58" s="32">
        <f t="shared" si="6"/>
        <v>-0.18120000000000047</v>
      </c>
      <c r="H58" s="32">
        <f t="shared" si="7"/>
        <v>1.3244000000000007</v>
      </c>
      <c r="J58">
        <f t="shared" si="3"/>
        <v>0.88814264000000043</v>
      </c>
      <c r="L58" s="31">
        <f t="shared" si="4"/>
        <v>0.43185735999999986</v>
      </c>
    </row>
    <row r="59" spans="1:12" x14ac:dyDescent="0.25">
      <c r="A59" s="16">
        <v>35096</v>
      </c>
      <c r="B59" s="5">
        <v>17.868600000000001</v>
      </c>
      <c r="C59" s="18">
        <v>19.11</v>
      </c>
      <c r="D59" s="5">
        <v>17.9788</v>
      </c>
      <c r="E59" s="7"/>
      <c r="F59" s="31">
        <f t="shared" si="5"/>
        <v>0.23999999999999844</v>
      </c>
      <c r="G59" s="32">
        <f t="shared" si="6"/>
        <v>-0.1836999999999982</v>
      </c>
      <c r="H59" s="32">
        <f t="shared" si="7"/>
        <v>-0.18120000000000047</v>
      </c>
      <c r="J59">
        <f t="shared" si="3"/>
        <v>-0.12151272000000031</v>
      </c>
      <c r="L59" s="31">
        <f t="shared" si="4"/>
        <v>0.36151271999999873</v>
      </c>
    </row>
    <row r="60" spans="1:12" x14ac:dyDescent="0.25">
      <c r="A60" s="16">
        <v>35125</v>
      </c>
      <c r="B60" s="5">
        <v>19.7912</v>
      </c>
      <c r="C60" s="18">
        <v>18.72</v>
      </c>
      <c r="D60" s="5">
        <v>19.946400000000001</v>
      </c>
      <c r="E60" s="7"/>
      <c r="F60" s="31">
        <f t="shared" si="5"/>
        <v>-0.39000000000000057</v>
      </c>
      <c r="G60" s="32">
        <f t="shared" si="6"/>
        <v>1.9225999999999992</v>
      </c>
      <c r="H60" s="32">
        <f t="shared" si="7"/>
        <v>-0.1836999999999982</v>
      </c>
      <c r="J60">
        <f t="shared" si="3"/>
        <v>-0.12318921999999878</v>
      </c>
      <c r="L60" s="31">
        <f t="shared" si="4"/>
        <v>-0.2668107800000018</v>
      </c>
    </row>
    <row r="61" spans="1:12" x14ac:dyDescent="0.25">
      <c r="A61" s="16">
        <v>35156</v>
      </c>
      <c r="B61" s="5">
        <v>21.058599999999998</v>
      </c>
      <c r="C61" s="18">
        <v>19.309999999999999</v>
      </c>
      <c r="D61" s="5">
        <v>20.931899999999999</v>
      </c>
      <c r="E61" s="7"/>
      <c r="F61" s="31">
        <f t="shared" si="5"/>
        <v>0.58999999999999986</v>
      </c>
      <c r="G61" s="32">
        <f t="shared" si="6"/>
        <v>1.2673999999999985</v>
      </c>
      <c r="H61" s="32">
        <f t="shared" si="7"/>
        <v>1.9225999999999992</v>
      </c>
      <c r="J61">
        <f t="shared" si="3"/>
        <v>1.2892955599999993</v>
      </c>
      <c r="L61" s="31">
        <f t="shared" si="4"/>
        <v>-0.69929555999999948</v>
      </c>
    </row>
    <row r="62" spans="1:12" x14ac:dyDescent="0.25">
      <c r="A62" s="16">
        <v>35186</v>
      </c>
      <c r="B62" s="5">
        <v>19.296399999999998</v>
      </c>
      <c r="C62" s="18">
        <v>19.87</v>
      </c>
      <c r="D62" s="5">
        <v>19.102499999999999</v>
      </c>
      <c r="E62" s="7"/>
      <c r="F62" s="31">
        <f t="shared" si="5"/>
        <v>0.56000000000000227</v>
      </c>
      <c r="G62" s="32">
        <f t="shared" si="6"/>
        <v>-1.7622</v>
      </c>
      <c r="H62" s="32">
        <f t="shared" si="7"/>
        <v>1.2673999999999985</v>
      </c>
      <c r="J62">
        <f t="shared" si="3"/>
        <v>0.84991843999999894</v>
      </c>
      <c r="L62" s="31">
        <f t="shared" si="4"/>
        <v>-0.28991843999999667</v>
      </c>
    </row>
    <row r="63" spans="1:12" x14ac:dyDescent="0.25">
      <c r="A63" s="16">
        <v>35217</v>
      </c>
      <c r="B63" s="5">
        <v>18.5398</v>
      </c>
      <c r="C63" s="18">
        <v>19.649999999999999</v>
      </c>
      <c r="D63" s="5">
        <v>18.425000000000001</v>
      </c>
      <c r="E63" s="7"/>
      <c r="F63" s="31">
        <f t="shared" si="5"/>
        <v>-0.22000000000000242</v>
      </c>
      <c r="G63" s="32">
        <f t="shared" si="6"/>
        <v>-0.75659999999999883</v>
      </c>
      <c r="H63" s="32">
        <f t="shared" si="7"/>
        <v>-1.7622</v>
      </c>
      <c r="J63">
        <f t="shared" si="3"/>
        <v>-1.1817313199999999</v>
      </c>
      <c r="L63" s="31">
        <f t="shared" si="4"/>
        <v>0.9617313199999975</v>
      </c>
    </row>
    <row r="64" spans="1:12" x14ac:dyDescent="0.25">
      <c r="A64" s="16">
        <v>35247</v>
      </c>
      <c r="B64" s="5">
        <v>19.7546</v>
      </c>
      <c r="C64" s="18">
        <v>19.559999999999999</v>
      </c>
      <c r="D64" s="5">
        <v>19.636700000000001</v>
      </c>
      <c r="E64" s="7"/>
      <c r="F64" s="31">
        <f t="shared" si="5"/>
        <v>-8.9999999999999858E-2</v>
      </c>
      <c r="G64" s="32">
        <f t="shared" si="6"/>
        <v>1.2148000000000003</v>
      </c>
      <c r="H64" s="32">
        <f t="shared" si="7"/>
        <v>-0.75659999999999883</v>
      </c>
      <c r="J64">
        <f t="shared" si="3"/>
        <v>-0.50737595999999918</v>
      </c>
      <c r="L64" s="31">
        <f t="shared" si="4"/>
        <v>0.41737595999999932</v>
      </c>
    </row>
    <row r="65" spans="1:12" x14ac:dyDescent="0.25">
      <c r="A65" s="16">
        <v>35278</v>
      </c>
      <c r="B65" s="5">
        <v>20.626999999999999</v>
      </c>
      <c r="C65" s="18">
        <v>20.05</v>
      </c>
      <c r="D65" s="5">
        <v>20.557700000000001</v>
      </c>
      <c r="E65" s="7"/>
      <c r="F65" s="31">
        <f t="shared" si="5"/>
        <v>0.49000000000000199</v>
      </c>
      <c r="G65" s="32">
        <f t="shared" si="6"/>
        <v>0.87239999999999895</v>
      </c>
      <c r="H65" s="32">
        <f t="shared" si="7"/>
        <v>1.2148000000000003</v>
      </c>
      <c r="J65">
        <f t="shared" si="3"/>
        <v>0.81464488000000024</v>
      </c>
      <c r="L65" s="31">
        <f t="shared" si="4"/>
        <v>-0.32464487999999825</v>
      </c>
    </row>
    <row r="66" spans="1:12" x14ac:dyDescent="0.25">
      <c r="A66" s="16">
        <v>35309</v>
      </c>
      <c r="B66" s="5">
        <v>23.045500000000001</v>
      </c>
      <c r="C66" s="18">
        <v>20.74</v>
      </c>
      <c r="D66" s="5">
        <v>22.636700000000001</v>
      </c>
      <c r="E66" s="7"/>
      <c r="F66" s="31">
        <f t="shared" si="5"/>
        <v>0.68999999999999773</v>
      </c>
      <c r="G66" s="32">
        <f t="shared" si="6"/>
        <v>2.4185000000000016</v>
      </c>
      <c r="H66" s="32">
        <f t="shared" si="7"/>
        <v>0.87239999999999895</v>
      </c>
      <c r="J66">
        <f t="shared" si="3"/>
        <v>0.58503143999999929</v>
      </c>
      <c r="L66" s="31">
        <f t="shared" si="4"/>
        <v>0.10496855999999843</v>
      </c>
    </row>
    <row r="67" spans="1:12" x14ac:dyDescent="0.25">
      <c r="A67" s="16">
        <v>35339</v>
      </c>
      <c r="B67" s="5">
        <v>24.2959</v>
      </c>
      <c r="C67" s="18">
        <v>21.9</v>
      </c>
      <c r="D67" s="5">
        <v>24.163900000000002</v>
      </c>
      <c r="E67" s="7"/>
      <c r="F67" s="31">
        <f t="shared" si="5"/>
        <v>1.1600000000000001</v>
      </c>
      <c r="G67" s="32">
        <f t="shared" si="6"/>
        <v>1.2503999999999991</v>
      </c>
      <c r="H67" s="32">
        <f t="shared" si="7"/>
        <v>2.4185000000000016</v>
      </c>
      <c r="J67">
        <f t="shared" si="3"/>
        <v>1.6218461000000011</v>
      </c>
      <c r="L67" s="31">
        <f t="shared" si="4"/>
        <v>-0.46184610000000093</v>
      </c>
    </row>
    <row r="68" spans="1:12" x14ac:dyDescent="0.25">
      <c r="A68" s="16">
        <v>35370</v>
      </c>
      <c r="B68" s="5">
        <v>23.111699999999999</v>
      </c>
      <c r="C68" s="18">
        <v>23.37</v>
      </c>
      <c r="D68" s="5">
        <v>22.693100000000001</v>
      </c>
      <c r="E68" s="7"/>
      <c r="F68" s="31">
        <f t="shared" si="5"/>
        <v>1.4700000000000024</v>
      </c>
      <c r="G68" s="32">
        <f t="shared" si="6"/>
        <v>-1.1842000000000006</v>
      </c>
      <c r="H68" s="32">
        <f t="shared" si="7"/>
        <v>1.2503999999999991</v>
      </c>
      <c r="J68">
        <f t="shared" si="3"/>
        <v>0.8385182399999993</v>
      </c>
      <c r="L68" s="31">
        <f t="shared" si="4"/>
        <v>0.63148176000000311</v>
      </c>
    </row>
    <row r="69" spans="1:12" x14ac:dyDescent="0.25">
      <c r="A69" s="16">
        <v>35400</v>
      </c>
      <c r="B69" s="5">
        <v>24.0838</v>
      </c>
      <c r="C69" s="18">
        <v>23.47</v>
      </c>
      <c r="D69" s="5">
        <v>23.8931</v>
      </c>
      <c r="E69" s="7"/>
      <c r="F69" s="31">
        <f t="shared" si="5"/>
        <v>9.9999999999997868E-2</v>
      </c>
      <c r="G69" s="32">
        <f t="shared" si="6"/>
        <v>0.97210000000000107</v>
      </c>
      <c r="H69" s="32">
        <f t="shared" si="7"/>
        <v>-1.1842000000000006</v>
      </c>
      <c r="J69">
        <f t="shared" si="3"/>
        <v>-0.79412452000000033</v>
      </c>
      <c r="L69" s="31">
        <f t="shared" si="4"/>
        <v>0.8941245199999982</v>
      </c>
    </row>
    <row r="70" spans="1:12" x14ac:dyDescent="0.25">
      <c r="A70" s="16">
        <v>35431</v>
      </c>
      <c r="B70" s="5">
        <v>23.583600000000001</v>
      </c>
      <c r="C70" s="18">
        <v>24.05</v>
      </c>
      <c r="D70" s="5">
        <v>23.448899999999998</v>
      </c>
      <c r="E70" s="7"/>
      <c r="F70" s="31">
        <f t="shared" si="5"/>
        <v>0.58000000000000185</v>
      </c>
      <c r="G70" s="32">
        <f t="shared" si="6"/>
        <v>-0.50019999999999953</v>
      </c>
      <c r="H70" s="32">
        <f t="shared" si="7"/>
        <v>0.97210000000000107</v>
      </c>
      <c r="J70">
        <f t="shared" ref="J70:J103" si="8">H70*$J$2</f>
        <v>0.65189026000000072</v>
      </c>
      <c r="L70" s="31">
        <f t="shared" ref="L70:L103" si="9">F70-J70</f>
        <v>-7.1890259999998873E-2</v>
      </c>
    </row>
    <row r="71" spans="1:12" x14ac:dyDescent="0.25">
      <c r="A71" s="16">
        <v>35462</v>
      </c>
      <c r="B71" s="5">
        <v>20.8962</v>
      </c>
      <c r="C71" s="18">
        <v>24.12</v>
      </c>
      <c r="D71" s="5">
        <v>20.823</v>
      </c>
      <c r="E71" s="7"/>
      <c r="F71" s="31">
        <f t="shared" si="5"/>
        <v>7.0000000000000284E-2</v>
      </c>
      <c r="G71" s="32">
        <f t="shared" si="6"/>
        <v>-2.6874000000000002</v>
      </c>
      <c r="H71" s="32">
        <f t="shared" si="7"/>
        <v>-0.50019999999999953</v>
      </c>
      <c r="J71">
        <f t="shared" si="8"/>
        <v>-0.33543411999999967</v>
      </c>
      <c r="L71" s="31">
        <f t="shared" si="9"/>
        <v>0.40543411999999995</v>
      </c>
    </row>
    <row r="72" spans="1:12" x14ac:dyDescent="0.25">
      <c r="A72" s="16">
        <v>35490</v>
      </c>
      <c r="B72" s="5">
        <v>19.576799999999999</v>
      </c>
      <c r="C72" s="18">
        <v>22.2</v>
      </c>
      <c r="D72" s="5">
        <v>19.057500000000001</v>
      </c>
      <c r="E72" s="7"/>
      <c r="F72" s="31">
        <f t="shared" si="5"/>
        <v>-1.9200000000000017</v>
      </c>
      <c r="G72" s="32">
        <f t="shared" si="6"/>
        <v>-1.3194000000000017</v>
      </c>
      <c r="H72" s="32">
        <f t="shared" si="7"/>
        <v>-2.6874000000000002</v>
      </c>
      <c r="J72">
        <f t="shared" si="8"/>
        <v>-1.80217044</v>
      </c>
      <c r="L72" s="31">
        <f t="shared" si="9"/>
        <v>-0.11782956000000167</v>
      </c>
    </row>
    <row r="73" spans="1:12" x14ac:dyDescent="0.25">
      <c r="A73" s="16">
        <v>35521</v>
      </c>
      <c r="B73" s="5">
        <v>17.785900000000002</v>
      </c>
      <c r="C73" s="18">
        <v>20.69</v>
      </c>
      <c r="D73" s="5">
        <v>17.452999999999999</v>
      </c>
      <c r="E73" s="7"/>
      <c r="F73" s="31">
        <f t="shared" si="5"/>
        <v>-1.509999999999998</v>
      </c>
      <c r="G73" s="32">
        <f t="shared" si="6"/>
        <v>-1.790899999999997</v>
      </c>
      <c r="H73" s="32">
        <f t="shared" si="7"/>
        <v>-1.3194000000000017</v>
      </c>
      <c r="J73">
        <f t="shared" si="8"/>
        <v>-0.88478964000000104</v>
      </c>
      <c r="L73" s="31">
        <f t="shared" si="9"/>
        <v>-0.62521035999999697</v>
      </c>
    </row>
    <row r="74" spans="1:12" x14ac:dyDescent="0.25">
      <c r="A74" s="16">
        <v>35551</v>
      </c>
      <c r="B74" s="5">
        <v>19.2043</v>
      </c>
      <c r="C74" s="19">
        <v>19.500491100961181</v>
      </c>
      <c r="D74" s="5">
        <v>19.0688</v>
      </c>
      <c r="E74" s="7"/>
      <c r="F74" s="31">
        <f t="shared" si="5"/>
        <v>-1.1895088990388203</v>
      </c>
      <c r="G74" s="32">
        <f t="shared" si="6"/>
        <v>1.4183999999999983</v>
      </c>
      <c r="H74" s="32">
        <f t="shared" si="7"/>
        <v>-1.790899999999997</v>
      </c>
      <c r="J74">
        <f t="shared" si="8"/>
        <v>-1.200977539999998</v>
      </c>
      <c r="L74" s="31">
        <f t="shared" si="9"/>
        <v>1.1468640961177723E-2</v>
      </c>
    </row>
    <row r="75" spans="1:12" x14ac:dyDescent="0.25">
      <c r="A75" s="16">
        <v>35582</v>
      </c>
      <c r="B75" s="5">
        <v>17.8383</v>
      </c>
      <c r="C75" s="19">
        <v>20.053172587466708</v>
      </c>
      <c r="D75" s="5">
        <v>17.577400000000001</v>
      </c>
      <c r="E75" s="7"/>
      <c r="F75" s="31">
        <f t="shared" si="5"/>
        <v>0.55268148650552718</v>
      </c>
      <c r="G75" s="32">
        <f t="shared" si="6"/>
        <v>-1.3659999999999997</v>
      </c>
      <c r="H75" s="32">
        <f t="shared" si="7"/>
        <v>1.4183999999999983</v>
      </c>
      <c r="J75">
        <f t="shared" si="8"/>
        <v>0.95117903999999887</v>
      </c>
      <c r="L75" s="31">
        <f t="shared" si="9"/>
        <v>-0.39849755349447169</v>
      </c>
    </row>
    <row r="76" spans="1:12" x14ac:dyDescent="0.25">
      <c r="A76" s="16">
        <v>35612</v>
      </c>
      <c r="B76" s="5">
        <v>18.553000000000001</v>
      </c>
      <c r="C76" s="19">
        <v>19.35906668386767</v>
      </c>
      <c r="D76" s="5">
        <v>18.519100000000002</v>
      </c>
      <c r="E76" s="7"/>
      <c r="F76" s="31">
        <f t="shared" si="5"/>
        <v>-0.69410590359903779</v>
      </c>
      <c r="G76" s="32">
        <f t="shared" si="6"/>
        <v>0.71470000000000056</v>
      </c>
      <c r="H76" s="32">
        <f t="shared" si="7"/>
        <v>-1.3659999999999997</v>
      </c>
      <c r="J76">
        <f t="shared" si="8"/>
        <v>-0.91603959999999973</v>
      </c>
      <c r="L76" s="31">
        <f t="shared" si="9"/>
        <v>0.22193369640096194</v>
      </c>
    </row>
    <row r="77" spans="1:12" x14ac:dyDescent="0.25">
      <c r="A77" s="16">
        <v>35643</v>
      </c>
      <c r="B77" s="5">
        <v>18.7881</v>
      </c>
      <c r="C77" s="19">
        <v>18.794896820892394</v>
      </c>
      <c r="D77" s="5">
        <v>18.6374</v>
      </c>
      <c r="E77" s="7"/>
      <c r="F77" s="31">
        <f t="shared" si="5"/>
        <v>-0.56416986297527671</v>
      </c>
      <c r="G77" s="32">
        <f t="shared" si="6"/>
        <v>0.2350999999999992</v>
      </c>
      <c r="H77" s="32">
        <f t="shared" si="7"/>
        <v>0.71470000000000056</v>
      </c>
      <c r="J77">
        <f t="shared" si="8"/>
        <v>0.47927782000000035</v>
      </c>
      <c r="L77" s="31">
        <f t="shared" si="9"/>
        <v>-1.043447682975277</v>
      </c>
    </row>
    <row r="78" spans="1:12" x14ac:dyDescent="0.25">
      <c r="A78" s="16">
        <v>35674</v>
      </c>
      <c r="B78" s="5">
        <v>18.571999999999999</v>
      </c>
      <c r="C78" s="18">
        <v>19.18</v>
      </c>
      <c r="D78" s="5">
        <v>18.444299999999998</v>
      </c>
      <c r="E78" s="7"/>
      <c r="F78" s="31">
        <f t="shared" si="5"/>
        <v>0.38510317910760605</v>
      </c>
      <c r="G78" s="32">
        <f t="shared" si="6"/>
        <v>-0.21610000000000085</v>
      </c>
      <c r="H78" s="32">
        <f t="shared" si="7"/>
        <v>0.2350999999999992</v>
      </c>
      <c r="J78">
        <f t="shared" si="8"/>
        <v>0.15765805999999946</v>
      </c>
      <c r="L78" s="31">
        <f t="shared" si="9"/>
        <v>0.22744511910760659</v>
      </c>
    </row>
    <row r="79" spans="1:12" x14ac:dyDescent="0.25">
      <c r="A79" s="16">
        <v>35704</v>
      </c>
      <c r="B79" s="5">
        <v>20.109300000000001</v>
      </c>
      <c r="C79" s="18">
        <v>19.48</v>
      </c>
      <c r="D79" s="5">
        <v>19.885000000000002</v>
      </c>
      <c r="E79" s="7"/>
      <c r="F79" s="31">
        <f t="shared" si="5"/>
        <v>0.30000000000000071</v>
      </c>
      <c r="G79" s="32">
        <f t="shared" si="6"/>
        <v>1.5373000000000019</v>
      </c>
      <c r="H79" s="32">
        <f t="shared" si="7"/>
        <v>-0.21610000000000085</v>
      </c>
      <c r="J79">
        <f t="shared" si="8"/>
        <v>-0.14491666000000056</v>
      </c>
      <c r="L79" s="31">
        <f t="shared" si="9"/>
        <v>0.4449166600000013</v>
      </c>
    </row>
    <row r="80" spans="1:12" x14ac:dyDescent="0.25">
      <c r="A80" s="16">
        <v>35735</v>
      </c>
      <c r="B80" s="5">
        <v>19.346499999999999</v>
      </c>
      <c r="C80" s="18">
        <v>20.18</v>
      </c>
      <c r="D80" s="5">
        <v>19.152999999999999</v>
      </c>
      <c r="E80" s="7"/>
      <c r="F80" s="31">
        <f t="shared" si="5"/>
        <v>0.69999999999999929</v>
      </c>
      <c r="G80" s="32">
        <f t="shared" si="6"/>
        <v>-0.76280000000000214</v>
      </c>
      <c r="H80" s="32">
        <f t="shared" si="7"/>
        <v>1.5373000000000019</v>
      </c>
      <c r="J80">
        <f t="shared" si="8"/>
        <v>1.0309133800000012</v>
      </c>
      <c r="L80" s="31">
        <f t="shared" si="9"/>
        <v>-0.33091338000000192</v>
      </c>
    </row>
    <row r="81" spans="1:12" x14ac:dyDescent="0.25">
      <c r="A81" s="16">
        <v>35765</v>
      </c>
      <c r="B81" s="5">
        <v>17.434799999999999</v>
      </c>
      <c r="C81">
        <v>20.46</v>
      </c>
      <c r="D81" s="5">
        <v>17.102699999999999</v>
      </c>
      <c r="E81" s="7"/>
      <c r="F81" s="31">
        <f t="shared" si="5"/>
        <v>0.28000000000000114</v>
      </c>
      <c r="G81" s="32">
        <f t="shared" si="6"/>
        <v>-1.9116999999999997</v>
      </c>
      <c r="H81" s="32">
        <f t="shared" si="7"/>
        <v>-0.76280000000000214</v>
      </c>
      <c r="J81">
        <f t="shared" si="8"/>
        <v>-0.51153368000000143</v>
      </c>
      <c r="L81" s="31">
        <f t="shared" si="9"/>
        <v>0.79153368000000257</v>
      </c>
    </row>
    <row r="82" spans="1:12" x14ac:dyDescent="0.25">
      <c r="A82" s="16">
        <v>35796</v>
      </c>
      <c r="B82" s="5">
        <v>15.476699999999999</v>
      </c>
      <c r="C82" s="20">
        <v>18.309999999999999</v>
      </c>
      <c r="D82" s="5">
        <v>15.115500000000001</v>
      </c>
      <c r="E82" s="7"/>
      <c r="F82" s="31">
        <f t="shared" si="5"/>
        <v>-2.1500000000000021</v>
      </c>
      <c r="G82" s="32">
        <f t="shared" si="6"/>
        <v>-1.9581</v>
      </c>
      <c r="H82" s="32">
        <f t="shared" si="7"/>
        <v>-1.9116999999999997</v>
      </c>
      <c r="J82">
        <f t="shared" si="8"/>
        <v>-1.2819860199999997</v>
      </c>
      <c r="L82" s="31">
        <f t="shared" si="9"/>
        <v>-0.86801398000000241</v>
      </c>
    </row>
    <row r="83" spans="1:12" x14ac:dyDescent="0.25">
      <c r="A83" s="16">
        <v>35827</v>
      </c>
      <c r="B83" s="5">
        <v>14.3728</v>
      </c>
      <c r="C83" s="20">
        <v>15.5</v>
      </c>
      <c r="D83" s="5">
        <v>13.952500000000001</v>
      </c>
      <c r="E83" s="7"/>
      <c r="F83" s="31">
        <f t="shared" si="5"/>
        <v>-2.8099999999999987</v>
      </c>
      <c r="G83" s="32">
        <f t="shared" si="6"/>
        <v>-1.1038999999999994</v>
      </c>
      <c r="H83" s="32">
        <f t="shared" si="7"/>
        <v>-1.9581</v>
      </c>
      <c r="J83">
        <f t="shared" si="8"/>
        <v>-1.31310186</v>
      </c>
      <c r="L83" s="31">
        <f t="shared" si="9"/>
        <v>-1.4968981399999988</v>
      </c>
    </row>
    <row r="84" spans="1:12" x14ac:dyDescent="0.25">
      <c r="A84" s="16">
        <v>35855</v>
      </c>
      <c r="B84" s="5">
        <v>13.458</v>
      </c>
      <c r="C84" s="21">
        <v>13.86</v>
      </c>
      <c r="D84" s="5">
        <v>13.056100000000001</v>
      </c>
      <c r="E84" s="7"/>
      <c r="F84" s="31">
        <f t="shared" si="5"/>
        <v>-1.6400000000000006</v>
      </c>
      <c r="G84" s="32">
        <f t="shared" si="6"/>
        <v>-0.91479999999999961</v>
      </c>
      <c r="H84" s="32">
        <f t="shared" si="7"/>
        <v>-1.1038999999999994</v>
      </c>
      <c r="J84">
        <f t="shared" si="8"/>
        <v>-0.74027533999999962</v>
      </c>
      <c r="L84" s="31">
        <f t="shared" si="9"/>
        <v>-0.89972466000000095</v>
      </c>
    </row>
    <row r="85" spans="1:12" x14ac:dyDescent="0.25">
      <c r="A85" s="16">
        <v>35886</v>
      </c>
      <c r="B85" s="5">
        <v>13.793799999999999</v>
      </c>
      <c r="C85" s="21">
        <v>12.74</v>
      </c>
      <c r="D85" s="5">
        <v>13.4312</v>
      </c>
      <c r="E85" s="7"/>
      <c r="F85" s="31">
        <f t="shared" si="5"/>
        <v>-1.1199999999999992</v>
      </c>
      <c r="G85" s="32">
        <f t="shared" si="6"/>
        <v>0.33579999999999899</v>
      </c>
      <c r="H85" s="32">
        <f t="shared" si="7"/>
        <v>-0.91479999999999961</v>
      </c>
      <c r="J85">
        <f t="shared" si="8"/>
        <v>-0.61346487999999977</v>
      </c>
      <c r="L85" s="31">
        <f t="shared" si="9"/>
        <v>-0.50653511999999945</v>
      </c>
    </row>
    <row r="86" spans="1:12" x14ac:dyDescent="0.25">
      <c r="A86" s="16">
        <v>35916</v>
      </c>
      <c r="B86" s="5">
        <v>14.563000000000001</v>
      </c>
      <c r="C86" s="21">
        <v>13.23</v>
      </c>
      <c r="D86" s="5">
        <v>14.4383</v>
      </c>
      <c r="E86" s="7"/>
      <c r="F86" s="31">
        <f t="shared" ref="F86:F103" si="10">C86-C85</f>
        <v>0.49000000000000021</v>
      </c>
      <c r="G86" s="32">
        <f t="shared" ref="G86:G103" si="11">B86-B85</f>
        <v>0.76920000000000144</v>
      </c>
      <c r="H86" s="32">
        <f t="shared" si="7"/>
        <v>0.33579999999999899</v>
      </c>
      <c r="J86">
        <f t="shared" si="8"/>
        <v>0.2251874799999993</v>
      </c>
      <c r="L86" s="31">
        <f t="shared" si="9"/>
        <v>0.26481252000000088</v>
      </c>
    </row>
    <row r="87" spans="1:12" x14ac:dyDescent="0.25">
      <c r="A87" s="16">
        <v>35947</v>
      </c>
      <c r="B87" s="5">
        <v>13.001799999999999</v>
      </c>
      <c r="C87" s="21">
        <v>13.55</v>
      </c>
      <c r="D87" s="5">
        <v>12.053599999999999</v>
      </c>
      <c r="E87" s="7"/>
      <c r="F87" s="31">
        <f t="shared" si="10"/>
        <v>0.32000000000000028</v>
      </c>
      <c r="G87" s="32">
        <f t="shared" si="11"/>
        <v>-1.5612000000000013</v>
      </c>
      <c r="H87" s="32">
        <f t="shared" ref="H87:H103" si="12">G86</f>
        <v>0.76920000000000144</v>
      </c>
      <c r="J87">
        <f t="shared" si="8"/>
        <v>0.51582552000000093</v>
      </c>
      <c r="L87" s="31">
        <f t="shared" si="9"/>
        <v>-0.19582552000000064</v>
      </c>
    </row>
    <row r="88" spans="1:12" x14ac:dyDescent="0.25">
      <c r="A88" s="16">
        <v>35977</v>
      </c>
      <c r="B88" s="5">
        <v>12.5557</v>
      </c>
      <c r="C88" s="21">
        <v>13.08</v>
      </c>
      <c r="D88" s="5">
        <v>12.0443</v>
      </c>
      <c r="E88" s="7"/>
      <c r="F88" s="31">
        <f t="shared" si="10"/>
        <v>-0.47000000000000064</v>
      </c>
      <c r="G88" s="32">
        <f t="shared" si="11"/>
        <v>-0.4460999999999995</v>
      </c>
      <c r="H88" s="32">
        <f t="shared" si="12"/>
        <v>-1.5612000000000013</v>
      </c>
      <c r="J88">
        <f t="shared" si="8"/>
        <v>-1.0469407200000007</v>
      </c>
      <c r="L88" s="31">
        <f t="shared" si="9"/>
        <v>0.57694072000000007</v>
      </c>
    </row>
    <row r="89" spans="1:12" x14ac:dyDescent="0.25">
      <c r="A89" s="22">
        <v>36008</v>
      </c>
      <c r="B89" s="23">
        <v>12.2029</v>
      </c>
      <c r="C89" s="24">
        <v>13.11</v>
      </c>
      <c r="D89" s="23">
        <v>11.954499999999999</v>
      </c>
      <c r="E89" s="25"/>
      <c r="F89" s="31">
        <f t="shared" si="10"/>
        <v>2.9999999999999361E-2</v>
      </c>
      <c r="G89" s="32">
        <f t="shared" si="11"/>
        <v>-0.35280000000000022</v>
      </c>
      <c r="H89" s="32">
        <f t="shared" si="12"/>
        <v>-0.4460999999999995</v>
      </c>
      <c r="J89">
        <f t="shared" si="8"/>
        <v>-0.29915465999999963</v>
      </c>
      <c r="L89" s="31">
        <f t="shared" si="9"/>
        <v>0.32915465999999899</v>
      </c>
    </row>
    <row r="90" spans="1:12" x14ac:dyDescent="0.25">
      <c r="A90" s="16">
        <v>36039</v>
      </c>
      <c r="B90" s="5">
        <v>13.622999999999999</v>
      </c>
      <c r="C90" s="21">
        <v>12.75</v>
      </c>
      <c r="D90" s="5">
        <v>13.39</v>
      </c>
      <c r="E90" s="7"/>
      <c r="F90" s="31">
        <f t="shared" si="10"/>
        <v>-0.35999999999999943</v>
      </c>
      <c r="G90" s="32">
        <f t="shared" si="11"/>
        <v>1.4200999999999997</v>
      </c>
      <c r="H90" s="32">
        <f t="shared" si="12"/>
        <v>-0.35280000000000022</v>
      </c>
      <c r="J90">
        <f t="shared" si="8"/>
        <v>-0.23658768000000013</v>
      </c>
      <c r="L90" s="31">
        <f t="shared" si="9"/>
        <v>-0.1234123199999993</v>
      </c>
    </row>
    <row r="91" spans="1:12" x14ac:dyDescent="0.25">
      <c r="A91" s="16">
        <v>36069</v>
      </c>
      <c r="B91" s="5">
        <v>12.9209</v>
      </c>
      <c r="C91" s="21">
        <v>13.85</v>
      </c>
      <c r="D91" s="5">
        <v>12.640700000000001</v>
      </c>
      <c r="E91" s="7"/>
      <c r="F91" s="31">
        <f t="shared" si="10"/>
        <v>1.0999999999999996</v>
      </c>
      <c r="G91" s="32">
        <f t="shared" si="11"/>
        <v>-0.70209999999999972</v>
      </c>
      <c r="H91" s="32">
        <f t="shared" si="12"/>
        <v>1.4200999999999997</v>
      </c>
      <c r="J91">
        <f t="shared" si="8"/>
        <v>0.95231905999999977</v>
      </c>
      <c r="L91" s="31">
        <f t="shared" si="9"/>
        <v>0.14768093999999987</v>
      </c>
    </row>
    <row r="92" spans="1:12" x14ac:dyDescent="0.25">
      <c r="A92" s="16">
        <v>36100</v>
      </c>
      <c r="B92" s="5">
        <v>11.478999999999999</v>
      </c>
      <c r="C92" s="21">
        <v>13.74</v>
      </c>
      <c r="D92" s="5">
        <v>10.962899999999999</v>
      </c>
      <c r="E92" s="7"/>
      <c r="F92" s="31">
        <f t="shared" si="10"/>
        <v>-0.10999999999999943</v>
      </c>
      <c r="G92" s="32">
        <f t="shared" si="11"/>
        <v>-1.4419000000000004</v>
      </c>
      <c r="H92" s="32">
        <f t="shared" si="12"/>
        <v>-0.70209999999999972</v>
      </c>
      <c r="J92">
        <f t="shared" si="8"/>
        <v>-0.47082825999999978</v>
      </c>
      <c r="L92" s="31">
        <f t="shared" si="9"/>
        <v>0.36082826000000034</v>
      </c>
    </row>
    <row r="93" spans="1:12" x14ac:dyDescent="0.25">
      <c r="A93" s="16">
        <v>36130</v>
      </c>
      <c r="B93" s="5">
        <v>10.1966</v>
      </c>
      <c r="C93" s="21">
        <v>12.87</v>
      </c>
      <c r="D93" s="5">
        <v>9.8751999999999995</v>
      </c>
      <c r="E93" s="7"/>
      <c r="F93" s="31">
        <f t="shared" si="10"/>
        <v>-0.87000000000000099</v>
      </c>
      <c r="G93" s="32">
        <f t="shared" si="11"/>
        <v>-1.2823999999999991</v>
      </c>
      <c r="H93" s="32">
        <f t="shared" si="12"/>
        <v>-1.4419000000000004</v>
      </c>
      <c r="J93">
        <f t="shared" si="8"/>
        <v>-0.96693814000000022</v>
      </c>
      <c r="L93" s="31">
        <f t="shared" si="9"/>
        <v>9.6938139999999229E-2</v>
      </c>
    </row>
    <row r="94" spans="1:12" x14ac:dyDescent="0.25">
      <c r="A94" s="16">
        <v>36161</v>
      </c>
      <c r="B94" s="5">
        <v>11.2258</v>
      </c>
      <c r="C94" s="21">
        <v>11.35</v>
      </c>
      <c r="D94" s="5">
        <v>11.1153</v>
      </c>
      <c r="E94" s="7"/>
      <c r="F94" s="31">
        <f t="shared" si="10"/>
        <v>-1.5199999999999996</v>
      </c>
      <c r="G94" s="32">
        <f t="shared" si="11"/>
        <v>1.0291999999999994</v>
      </c>
      <c r="H94" s="32">
        <f t="shared" si="12"/>
        <v>-1.2823999999999991</v>
      </c>
      <c r="J94">
        <f t="shared" si="8"/>
        <v>-0.85997743999999932</v>
      </c>
      <c r="L94" s="31">
        <f t="shared" si="9"/>
        <v>-0.66002256000000026</v>
      </c>
    </row>
    <row r="95" spans="1:12" x14ac:dyDescent="0.25">
      <c r="A95" s="16">
        <v>36192</v>
      </c>
      <c r="B95" s="5">
        <v>10.4315</v>
      </c>
      <c r="C95" s="21">
        <v>11.48</v>
      </c>
      <c r="D95" s="5">
        <v>10.226699999999999</v>
      </c>
      <c r="E95" s="7"/>
      <c r="F95" s="31">
        <f t="shared" si="10"/>
        <v>0.13000000000000078</v>
      </c>
      <c r="G95" s="32">
        <f t="shared" si="11"/>
        <v>-0.79429999999999978</v>
      </c>
      <c r="H95" s="32">
        <f t="shared" si="12"/>
        <v>1.0291999999999994</v>
      </c>
      <c r="J95">
        <f t="shared" si="8"/>
        <v>0.69018151999999955</v>
      </c>
      <c r="L95" s="31">
        <f t="shared" si="9"/>
        <v>-0.56018151999999877</v>
      </c>
    </row>
    <row r="96" spans="1:12" x14ac:dyDescent="0.25">
      <c r="A96" s="16">
        <v>36220</v>
      </c>
      <c r="B96" s="5">
        <v>12.872</v>
      </c>
      <c r="C96" s="21">
        <v>11.23</v>
      </c>
      <c r="D96" s="5">
        <v>12.5017</v>
      </c>
      <c r="E96" s="7"/>
      <c r="F96" s="31">
        <f t="shared" si="10"/>
        <v>-0.25</v>
      </c>
      <c r="G96" s="32">
        <f t="shared" si="11"/>
        <v>2.4405000000000001</v>
      </c>
      <c r="H96" s="32">
        <f t="shared" si="12"/>
        <v>-0.79429999999999978</v>
      </c>
      <c r="J96">
        <f t="shared" si="8"/>
        <v>-0.53265757999999985</v>
      </c>
      <c r="L96" s="31">
        <f t="shared" si="9"/>
        <v>0.28265757999999985</v>
      </c>
    </row>
    <row r="97" spans="1:12" x14ac:dyDescent="0.25">
      <c r="A97" s="16">
        <v>36251</v>
      </c>
      <c r="B97" s="5">
        <v>15.571</v>
      </c>
      <c r="C97" s="21">
        <v>11.79</v>
      </c>
      <c r="D97" s="5">
        <v>15.327400000000001</v>
      </c>
      <c r="E97" s="7"/>
      <c r="F97" s="31">
        <f t="shared" si="10"/>
        <v>0.55999999999999872</v>
      </c>
      <c r="G97" s="32">
        <f t="shared" si="11"/>
        <v>2.6989999999999998</v>
      </c>
      <c r="H97" s="32">
        <f t="shared" si="12"/>
        <v>2.4405000000000001</v>
      </c>
      <c r="J97">
        <f t="shared" si="8"/>
        <v>1.6365993000000001</v>
      </c>
      <c r="L97" s="31">
        <f t="shared" si="9"/>
        <v>-1.0765993000000014</v>
      </c>
    </row>
    <row r="98" spans="1:12" x14ac:dyDescent="0.25">
      <c r="A98" s="16">
        <v>36281</v>
      </c>
      <c r="B98" s="5">
        <v>15.810499999999999</v>
      </c>
      <c r="C98" s="26">
        <v>15.520083247032678</v>
      </c>
      <c r="D98" s="5">
        <v>15.3048</v>
      </c>
      <c r="E98" s="7"/>
      <c r="F98" s="31">
        <f t="shared" si="10"/>
        <v>3.7300832470326792</v>
      </c>
      <c r="G98" s="32">
        <f t="shared" si="11"/>
        <v>0.2394999999999996</v>
      </c>
      <c r="H98" s="32">
        <f t="shared" si="12"/>
        <v>2.6989999999999998</v>
      </c>
      <c r="J98">
        <f t="shared" si="8"/>
        <v>1.8099493999999998</v>
      </c>
      <c r="L98" s="31">
        <f t="shared" si="9"/>
        <v>1.9201338470326794</v>
      </c>
    </row>
    <row r="99" spans="1:12" x14ac:dyDescent="0.25">
      <c r="A99" s="16">
        <v>36312</v>
      </c>
      <c r="B99" s="5">
        <v>16.132000000000001</v>
      </c>
      <c r="C99" s="26">
        <v>16.336755158474698</v>
      </c>
      <c r="D99" s="5">
        <v>15.8186</v>
      </c>
      <c r="E99" s="7"/>
      <c r="F99" s="31">
        <f t="shared" si="10"/>
        <v>0.81667191144202</v>
      </c>
      <c r="G99" s="32">
        <f t="shared" si="11"/>
        <v>0.32150000000000212</v>
      </c>
      <c r="H99" s="32">
        <f t="shared" si="12"/>
        <v>0.2394999999999996</v>
      </c>
      <c r="J99">
        <f t="shared" si="8"/>
        <v>0.16060869999999972</v>
      </c>
      <c r="L99" s="31">
        <f t="shared" si="9"/>
        <v>0.65606321144202029</v>
      </c>
    </row>
    <row r="100" spans="1:12" x14ac:dyDescent="0.25">
      <c r="A100" s="16">
        <v>36342</v>
      </c>
      <c r="B100" s="5">
        <v>19.0655</v>
      </c>
      <c r="C100" s="26">
        <v>16.669341762171115</v>
      </c>
      <c r="D100" s="5">
        <v>19.033000000000001</v>
      </c>
      <c r="E100" s="7"/>
      <c r="F100" s="31">
        <f t="shared" si="10"/>
        <v>0.33258660369641646</v>
      </c>
      <c r="G100" s="32">
        <f t="shared" si="11"/>
        <v>2.9334999999999987</v>
      </c>
      <c r="H100" s="32">
        <f t="shared" si="12"/>
        <v>0.32150000000000212</v>
      </c>
      <c r="J100">
        <f t="shared" si="8"/>
        <v>0.21559790000000142</v>
      </c>
      <c r="L100" s="31">
        <f t="shared" si="9"/>
        <v>0.11698870369641504</v>
      </c>
    </row>
    <row r="101" spans="1:12" x14ac:dyDescent="0.25">
      <c r="A101" s="16">
        <v>36373</v>
      </c>
      <c r="B101" s="5">
        <v>20.617699999999999</v>
      </c>
      <c r="C101" s="26">
        <v>18.508693269194438</v>
      </c>
      <c r="D101" s="5">
        <v>20.311800000000002</v>
      </c>
      <c r="E101" s="7"/>
      <c r="F101" s="31">
        <f t="shared" si="10"/>
        <v>1.8393515070233235</v>
      </c>
      <c r="G101" s="32">
        <f t="shared" si="11"/>
        <v>1.5521999999999991</v>
      </c>
      <c r="H101" s="32">
        <f t="shared" si="12"/>
        <v>2.9334999999999987</v>
      </c>
      <c r="J101">
        <f t="shared" si="8"/>
        <v>1.967205099999999</v>
      </c>
      <c r="L101" s="31">
        <f t="shared" si="9"/>
        <v>-0.12785359297667553</v>
      </c>
    </row>
    <row r="102" spans="1:12" x14ac:dyDescent="0.25">
      <c r="A102" s="16">
        <v>36404</v>
      </c>
      <c r="B102">
        <v>23.186800000000002</v>
      </c>
      <c r="C102" s="26">
        <v>20.212832852657939</v>
      </c>
      <c r="D102" s="5">
        <v>22.4757</v>
      </c>
      <c r="E102" s="7"/>
      <c r="F102" s="31">
        <f t="shared" si="10"/>
        <v>1.7041395834635011</v>
      </c>
      <c r="G102" s="32">
        <f t="shared" si="11"/>
        <v>2.5691000000000024</v>
      </c>
      <c r="H102" s="32">
        <f t="shared" si="12"/>
        <v>1.5521999999999991</v>
      </c>
      <c r="J102">
        <f t="shared" si="8"/>
        <v>1.0409053199999994</v>
      </c>
      <c r="L102" s="31">
        <f t="shared" si="9"/>
        <v>0.66323426346350178</v>
      </c>
    </row>
    <row r="103" spans="1:12" x14ac:dyDescent="0.25">
      <c r="A103" s="27">
        <v>36434</v>
      </c>
      <c r="B103" s="28">
        <v>22.251899999999999</v>
      </c>
      <c r="C103" s="29">
        <v>22.537090943626065</v>
      </c>
      <c r="D103" s="9">
        <v>22.0076</v>
      </c>
      <c r="E103" s="11"/>
      <c r="F103" s="31">
        <f t="shared" si="10"/>
        <v>2.3242580909681259</v>
      </c>
      <c r="G103" s="32">
        <f t="shared" si="11"/>
        <v>-0.93490000000000251</v>
      </c>
      <c r="H103" s="32">
        <f t="shared" si="12"/>
        <v>2.5691000000000024</v>
      </c>
      <c r="J103">
        <f t="shared" si="8"/>
        <v>1.7228384600000015</v>
      </c>
      <c r="L103" s="31">
        <f t="shared" si="9"/>
        <v>0.60141963096812434</v>
      </c>
    </row>
    <row r="104" spans="1:12" x14ac:dyDescent="0.25">
      <c r="A104" s="16">
        <v>36465</v>
      </c>
      <c r="B104">
        <v>24.8216</v>
      </c>
      <c r="D104" s="5">
        <v>24.6875</v>
      </c>
      <c r="E104" s="7"/>
      <c r="F104" s="31"/>
      <c r="G104" s="32"/>
    </row>
    <row r="105" spans="1:12" x14ac:dyDescent="0.25">
      <c r="A105" s="16">
        <v>36495</v>
      </c>
      <c r="B105">
        <v>25.754999999999999</v>
      </c>
      <c r="D105" s="5">
        <v>25.573399999999999</v>
      </c>
      <c r="E105" s="7"/>
      <c r="F105" s="31"/>
      <c r="G105" s="32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Lag 1 study</vt:lpstr>
      <vt:lpstr>Other lags</vt:lpstr>
      <vt:lpstr>Backtest of lag one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kkindal</dc:creator>
  <cp:lastModifiedBy>Havlíček Jan</cp:lastModifiedBy>
  <cp:lastPrinted>2000-06-06T18:35:12Z</cp:lastPrinted>
  <dcterms:created xsi:type="dcterms:W3CDTF">2000-06-06T14:21:02Z</dcterms:created>
  <dcterms:modified xsi:type="dcterms:W3CDTF">2023-09-10T11:43:53Z</dcterms:modified>
</cp:coreProperties>
</file>