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Revised Data" sheetId="5" r:id="rId1"/>
    <sheet name="Power-Gas Volumes" sheetId="7" r:id="rId2"/>
    <sheet name="Power % Load" sheetId="8" r:id="rId3"/>
    <sheet name="Gas % Load" sheetId="9" r:id="rId4"/>
    <sheet name="Original Data" sheetId="1" r:id="rId5"/>
  </sheets>
  <calcPr calcId="0"/>
</workbook>
</file>

<file path=xl/calcChain.xml><?xml version="1.0" encoding="utf-8"?>
<calcChain xmlns="http://schemas.openxmlformats.org/spreadsheetml/2006/main">
  <c r="B4" i="1" l="1"/>
  <c r="B5" i="1"/>
  <c r="H9" i="1"/>
  <c r="I9" i="1"/>
  <c r="H10" i="1"/>
  <c r="H19" i="1"/>
  <c r="C9" i="5"/>
  <c r="D9" i="5"/>
  <c r="F9" i="5"/>
  <c r="G9" i="5"/>
  <c r="H9" i="5"/>
  <c r="I9" i="5"/>
  <c r="C10" i="5"/>
  <c r="D10" i="5"/>
  <c r="F10" i="5"/>
  <c r="G10" i="5"/>
  <c r="H10" i="5"/>
  <c r="I10" i="5"/>
  <c r="C11" i="5"/>
  <c r="D11" i="5"/>
  <c r="F11" i="5"/>
  <c r="G11" i="5"/>
  <c r="H11" i="5"/>
  <c r="I11" i="5"/>
  <c r="C12" i="5"/>
  <c r="D12" i="5"/>
  <c r="F12" i="5"/>
  <c r="G12" i="5"/>
  <c r="H12" i="5"/>
  <c r="I12" i="5"/>
  <c r="C13" i="5"/>
  <c r="D13" i="5"/>
  <c r="F13" i="5"/>
  <c r="G13" i="5"/>
  <c r="H13" i="5"/>
  <c r="I13" i="5"/>
  <c r="C14" i="5"/>
  <c r="D14" i="5"/>
  <c r="F14" i="5"/>
  <c r="G14" i="5"/>
  <c r="H14" i="5"/>
  <c r="I14" i="5"/>
  <c r="C15" i="5"/>
  <c r="D15" i="5"/>
  <c r="F15" i="5"/>
  <c r="G15" i="5"/>
  <c r="H15" i="5"/>
  <c r="I15" i="5"/>
  <c r="C16" i="5"/>
  <c r="D16" i="5"/>
  <c r="F16" i="5"/>
  <c r="G16" i="5"/>
  <c r="H16" i="5"/>
  <c r="I16" i="5"/>
  <c r="C17" i="5"/>
  <c r="D17" i="5"/>
  <c r="F17" i="5"/>
  <c r="G17" i="5"/>
  <c r="H17" i="5"/>
  <c r="I17" i="5"/>
  <c r="C18" i="5"/>
  <c r="D18" i="5"/>
  <c r="F18" i="5"/>
  <c r="G18" i="5"/>
  <c r="H18" i="5"/>
  <c r="I18" i="5"/>
  <c r="C19" i="5"/>
  <c r="D19" i="5"/>
  <c r="F19" i="5"/>
  <c r="G19" i="5"/>
  <c r="H19" i="5"/>
  <c r="I19" i="5"/>
  <c r="C20" i="5"/>
  <c r="D20" i="5"/>
  <c r="F20" i="5"/>
  <c r="G20" i="5"/>
  <c r="H20" i="5"/>
  <c r="I20" i="5"/>
</calcChain>
</file>

<file path=xl/sharedStrings.xml><?xml version="1.0" encoding="utf-8"?>
<sst xmlns="http://schemas.openxmlformats.org/spreadsheetml/2006/main" count="100" uniqueCount="41">
  <si>
    <t>El Paso Energy - Stagecoach</t>
  </si>
  <si>
    <t>Winter Months</t>
  </si>
  <si>
    <t>Monthly MMBtus</t>
  </si>
  <si>
    <t>Monthly KWhrs</t>
  </si>
  <si>
    <t>Load Factor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</si>
  <si>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</si>
  <si>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</si>
  <si>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</si>
  <si>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</si>
  <si>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</si>
  <si>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</si>
  <si>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</si>
  <si>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</si>
  <si>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</si>
  <si>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Daily MMBtus</t>
  </si>
  <si>
    <t>Daily KWhrs</t>
  </si>
  <si>
    <t>Summer Months</t>
  </si>
  <si>
    <t xml:space="preserve">June </t>
  </si>
  <si>
    <t>July</t>
  </si>
  <si>
    <t>August</t>
  </si>
  <si>
    <t>Billing Kw</t>
  </si>
  <si>
    <t>First 200 KWh/kilowatt of Billing KW</t>
  </si>
  <si>
    <t>Next 200 KWh/kilowatt of Billing KW</t>
  </si>
  <si>
    <t>Heat Rate</t>
  </si>
  <si>
    <t>Monthly MMBTU's</t>
  </si>
  <si>
    <t>Compressor Size</t>
  </si>
  <si>
    <t>14000 hp</t>
  </si>
  <si>
    <t>June</t>
  </si>
  <si>
    <t>Days</t>
  </si>
  <si>
    <t>Compressor Size (hp)</t>
  </si>
  <si>
    <t>Monthly MW-hrs</t>
  </si>
  <si>
    <t>Heat Rate (BTU/hp-hr)</t>
  </si>
  <si>
    <t>Min Load</t>
  </si>
  <si>
    <t>Max Load</t>
  </si>
  <si>
    <t>Base Load</t>
  </si>
  <si>
    <t>Swing</t>
  </si>
  <si>
    <t>Enter Desired Load Factors</t>
  </si>
  <si>
    <t>Tariff Heat Rate</t>
  </si>
  <si>
    <t>TGPC Heat Rate</t>
  </si>
  <si>
    <t>New Compressor Heat Rate</t>
  </si>
  <si>
    <t>Final Contractual 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</si>
</sst>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1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"/>
      <color indexed="10"/>
      <name val="Arial"/>
      <family val="2"/>
    </font>
    <font>
      <sz val="9.75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1"/>
      <color indexed="8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0" xfId="0" applyFont="1" applyFill="1" applyBorder="1" applyAlignment="1">
      <alignment horizontal="left" wrapText="1"/>
    </xf>
    <xf numFmtId="0" fontId="0" fillId="0" borderId="0" xfId="0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5" xfId="1" applyNumberFormat="1" applyFont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0" fontId="3" fillId="2" borderId="7" xfId="0" applyFont="1" applyFill="1" applyBorder="1"/>
    <xf numFmtId="37" fontId="0" fillId="0" borderId="2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3" borderId="9" xfId="0" applyFill="1" applyBorder="1"/>
    <xf numFmtId="37" fontId="0" fillId="0" borderId="4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3" fillId="3" borderId="9" xfId="0" applyFont="1" applyFill="1" applyBorder="1"/>
    <xf numFmtId="9" fontId="0" fillId="3" borderId="0" xfId="0" applyNumberFormat="1" applyFill="1" applyBorder="1" applyAlignment="1">
      <alignment horizontal="center"/>
    </xf>
    <xf numFmtId="37" fontId="0" fillId="3" borderId="0" xfId="0" applyNumberFormat="1" applyFill="1" applyBorder="1" applyAlignment="1">
      <alignment horizontal="center"/>
    </xf>
    <xf numFmtId="37" fontId="0" fillId="3" borderId="0" xfId="0" applyNumberFormat="1" applyFill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left" wrapText="1"/>
    </xf>
    <xf numFmtId="37" fontId="2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37" fontId="5" fillId="0" borderId="2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37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9" fontId="3" fillId="0" borderId="0" xfId="0" applyNumberFormat="1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9" fontId="2" fillId="6" borderId="7" xfId="2" applyFont="1" applyFill="1" applyBorder="1" applyAlignment="1">
      <alignment horizontal="center" wrapText="1"/>
    </xf>
    <xf numFmtId="9" fontId="2" fillId="6" borderId="14" xfId="2" applyFont="1" applyFill="1" applyBorder="1" applyAlignment="1">
      <alignment horizontal="center" wrapText="1"/>
    </xf>
    <xf numFmtId="9" fontId="2" fillId="6" borderId="15" xfId="2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 indent="1"/>
    </xf>
    <xf numFmtId="0" fontId="15" fillId="0" borderId="0" xfId="0" applyFont="1"/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Stagecoach Load Factor Profile</a:t>
            </a:r>
          </a:p>
        </c:rich>
      </c:tx>
      <c:layout>
        <c:manualLayout>
          <c:xMode val="edge"/>
          <c:yMode val="edge"/>
          <c:x val="0.2784697508896796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1316725978647"/>
          <c:y val="0.12827225130890052"/>
          <c:w val="0.80516014234875433"/>
          <c:h val="0.71465968586387429"/>
        </c:manualLayout>
      </c:layout>
      <c:lineChart>
        <c:grouping val="standard"/>
        <c:varyColors val="0"/>
        <c:ser>
          <c:idx val="1"/>
          <c:order val="0"/>
          <c:tx>
            <c:strRef>
              <c:f>'Revised Data'!$C$8</c:f>
              <c:strCache>
                <c:ptCount val="1"/>
                <c:pt idx="0">
                  <c:v>Monthly MMBTU's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Data'!$C$9:$C$20</c:f>
              <c:numCache>
                <c:formatCode>General</c:formatCode>
                <c:ptCount val="12"/>
                <c:pt idx="0">
                  <c:v>62496</c:v>
                </c:pt>
                <c:pt idx="1">
                  <c:v>56448</c:v>
                </c:pt>
                <c:pt idx="2">
                  <c:v>62496</c:v>
                </c:pt>
                <c:pt idx="3">
                  <c:v>60480</c:v>
                </c:pt>
                <c:pt idx="4">
                  <c:v>62496</c:v>
                </c:pt>
                <c:pt idx="5">
                  <c:v>37800</c:v>
                </c:pt>
                <c:pt idx="6">
                  <c:v>39060</c:v>
                </c:pt>
                <c:pt idx="7">
                  <c:v>39060</c:v>
                </c:pt>
                <c:pt idx="8">
                  <c:v>60480</c:v>
                </c:pt>
                <c:pt idx="9">
                  <c:v>62496</c:v>
                </c:pt>
                <c:pt idx="10">
                  <c:v>60480</c:v>
                </c:pt>
                <c:pt idx="11">
                  <c:v>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B-439E-900E-665507DC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03704"/>
        <c:axId val="1"/>
      </c:lineChart>
      <c:lineChart>
        <c:grouping val="standard"/>
        <c:varyColors val="0"/>
        <c:ser>
          <c:idx val="2"/>
          <c:order val="1"/>
          <c:tx>
            <c:strRef>
              <c:f>'Revised Data'!$D$8</c:f>
              <c:strCache>
                <c:ptCount val="1"/>
                <c:pt idx="0">
                  <c:v>Monthly MW-hrs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Data'!$D$9:$D$20</c:f>
              <c:numCache>
                <c:formatCode>0</c:formatCode>
                <c:ptCount val="12"/>
                <c:pt idx="0">
                  <c:v>6535.2960000000003</c:v>
                </c:pt>
                <c:pt idx="1">
                  <c:v>5902.848</c:v>
                </c:pt>
                <c:pt idx="2">
                  <c:v>6535.2960000000003</c:v>
                </c:pt>
                <c:pt idx="3">
                  <c:v>6324.48</c:v>
                </c:pt>
                <c:pt idx="4">
                  <c:v>6535.2960000000003</c:v>
                </c:pt>
                <c:pt idx="5">
                  <c:v>3952.8</c:v>
                </c:pt>
                <c:pt idx="6">
                  <c:v>4084.56</c:v>
                </c:pt>
                <c:pt idx="7">
                  <c:v>4084.56</c:v>
                </c:pt>
                <c:pt idx="8">
                  <c:v>6324.48</c:v>
                </c:pt>
                <c:pt idx="9">
                  <c:v>6535.2960000000003</c:v>
                </c:pt>
                <c:pt idx="10">
                  <c:v>6324.48</c:v>
                </c:pt>
                <c:pt idx="11">
                  <c:v>6535.2960000000003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B-439E-900E-665507DC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0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MMBTU's/month</a:t>
                </a:r>
              </a:p>
            </c:rich>
          </c:tx>
          <c:layout>
            <c:manualLayout>
              <c:xMode val="edge"/>
              <c:yMode val="edge"/>
              <c:x val="0"/>
              <c:y val="0.37565445026178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03704"/>
        <c:crosses val="autoZero"/>
        <c:crossBetween val="between"/>
        <c:minorUnit val="5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MW-Hr/month</a:t>
                </a:r>
              </a:p>
            </c:rich>
          </c:tx>
          <c:layout>
            <c:manualLayout>
              <c:xMode val="edge"/>
              <c:yMode val="edge"/>
              <c:x val="0.9670818505338078"/>
              <c:y val="0.393979057591623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192170818505336"/>
          <c:y val="0.63089005235602091"/>
          <c:w val="0.19928825622775798"/>
          <c:h val="7.72251308900523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Stagecoach Load Factor Profile</a:t>
            </a:r>
          </a:p>
        </c:rich>
      </c:tx>
      <c:layout>
        <c:manualLayout>
          <c:xMode val="edge"/>
          <c:yMode val="edge"/>
          <c:x val="0.2784697508896796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84697508896779E-2"/>
          <c:y val="0.162303664921466"/>
          <c:w val="0.7437722419928825"/>
          <c:h val="0.6570680628272253"/>
        </c:manualLayout>
      </c:layout>
      <c:lineChart>
        <c:grouping val="standard"/>
        <c:varyColors val="0"/>
        <c:ser>
          <c:idx val="0"/>
          <c:order val="0"/>
          <c:tx>
            <c:strRef>
              <c:f>'Revised Data'!$B$8</c:f>
              <c:strCache>
                <c:ptCount val="1"/>
                <c:pt idx="0">
                  <c:v>Load Factor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Data'!$B$9:$B$20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9-4F3A-A80A-31D0896096E3}"/>
            </c:ext>
          </c:extLst>
        </c:ser>
        <c:ser>
          <c:idx val="1"/>
          <c:order val="1"/>
          <c:tx>
            <c:strRef>
              <c:f>'Revised Data'!$F$8</c:f>
              <c:strCache>
                <c:ptCount val="1"/>
                <c:pt idx="0">
                  <c:v>Min Load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val>
            <c:numRef>
              <c:f>'Revised Data'!$F$9:$F$20</c:f>
              <c:numCache>
                <c:formatCode>0%</c:formatCode>
                <c:ptCount val="12"/>
                <c:pt idx="0">
                  <c:v>0.70000000000000007</c:v>
                </c:pt>
                <c:pt idx="1">
                  <c:v>0.70000000000000007</c:v>
                </c:pt>
                <c:pt idx="2">
                  <c:v>0.70000000000000007</c:v>
                </c:pt>
                <c:pt idx="3">
                  <c:v>0.70000000000000007</c:v>
                </c:pt>
                <c:pt idx="4">
                  <c:v>0.70000000000000007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0.70000000000000007</c:v>
                </c:pt>
                <c:pt idx="9">
                  <c:v>0.70000000000000007</c:v>
                </c:pt>
                <c:pt idx="10">
                  <c:v>0.70000000000000007</c:v>
                </c:pt>
                <c:pt idx="11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9-4F3A-A80A-31D0896096E3}"/>
            </c:ext>
          </c:extLst>
        </c:ser>
        <c:ser>
          <c:idx val="2"/>
          <c:order val="2"/>
          <c:tx>
            <c:strRef>
              <c:f>'Revised Data'!$G$8</c:f>
              <c:strCache>
                <c:ptCount val="1"/>
                <c:pt idx="0">
                  <c:v>Max Load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'Revised Data'!$G$9:$G$20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9-4F3A-A80A-31D08960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4848"/>
        <c:axId val="1"/>
      </c:lineChart>
      <c:catAx>
        <c:axId val="17792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1814946619217"/>
          <c:y val="0.41623036649214656"/>
          <c:w val="0.16548042704626334"/>
          <c:h val="0.11518324607329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Stagecoach Load Factor Profile</a:t>
            </a:r>
          </a:p>
        </c:rich>
      </c:tx>
      <c:layout>
        <c:manualLayout>
          <c:xMode val="edge"/>
          <c:yMode val="edge"/>
          <c:x val="0.2784697508896796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84697508896779E-2"/>
          <c:y val="0.15837696335078533"/>
          <c:w val="0.7437722419928825"/>
          <c:h val="0.66099476439790583"/>
        </c:manualLayout>
      </c:layout>
      <c:lineChart>
        <c:grouping val="standard"/>
        <c:varyColors val="0"/>
        <c:ser>
          <c:idx val="0"/>
          <c:order val="0"/>
          <c:tx>
            <c:strRef>
              <c:f>'Revised Data'!$B$8</c:f>
              <c:strCache>
                <c:ptCount val="1"/>
                <c:pt idx="0">
                  <c:v>Load Factor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strRef>
              <c:f>'Revised Data'!$A$9:$A$20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'Revised Data'!$B$9:$B$20</c:f>
              <c:numCache>
                <c:formatCode>0%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140-B204-4078A35EE63C}"/>
            </c:ext>
          </c:extLst>
        </c:ser>
        <c:ser>
          <c:idx val="3"/>
          <c:order val="1"/>
          <c:tx>
            <c:strRef>
              <c:f>'Revised Data'!$H$8</c:f>
              <c:strCache>
                <c:ptCount val="1"/>
                <c:pt idx="0">
                  <c:v>Base Load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'Revised Data'!$H$9:$H$20</c:f>
              <c:numCache>
                <c:formatCode>0%</c:formatCode>
                <c:ptCount val="12"/>
                <c:pt idx="0">
                  <c:v>0.70000000000000007</c:v>
                </c:pt>
                <c:pt idx="1">
                  <c:v>0.70000000000000007</c:v>
                </c:pt>
                <c:pt idx="2">
                  <c:v>0.70000000000000007</c:v>
                </c:pt>
                <c:pt idx="3">
                  <c:v>0.70000000000000007</c:v>
                </c:pt>
                <c:pt idx="4">
                  <c:v>0.70000000000000007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0.70000000000000007</c:v>
                </c:pt>
                <c:pt idx="9">
                  <c:v>0.70000000000000007</c:v>
                </c:pt>
                <c:pt idx="10">
                  <c:v>0.70000000000000007</c:v>
                </c:pt>
                <c:pt idx="11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8-4140-B204-4078A35EE63C}"/>
            </c:ext>
          </c:extLst>
        </c:ser>
        <c:ser>
          <c:idx val="4"/>
          <c:order val="2"/>
          <c:tx>
            <c:strRef>
              <c:f>'Revised Data'!$I$8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'Revised Data'!$I$9:$I$20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8-4140-B204-4078A35E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2432"/>
        <c:axId val="1"/>
      </c:lineChart>
      <c:catAx>
        <c:axId val="1586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6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1814946619217"/>
          <c:y val="0.41492146596858637"/>
          <c:w val="0.16548042704626334"/>
          <c:h val="0.11518324607329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24</xdr:row>
      <xdr:rowOff>91440</xdr:rowOff>
    </xdr:from>
    <xdr:to>
      <xdr:col>8</xdr:col>
      <xdr:colOff>7620</xdr:colOff>
      <xdr:row>24</xdr:row>
      <xdr:rowOff>91440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3185160" y="4693920"/>
          <a:ext cx="4533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28</xdr:row>
      <xdr:rowOff>266700</xdr:rowOff>
    </xdr:from>
    <xdr:to>
      <xdr:col>7</xdr:col>
      <xdr:colOff>716280</xdr:colOff>
      <xdr:row>28</xdr:row>
      <xdr:rowOff>266700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3185160" y="5798820"/>
          <a:ext cx="451866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22</xdr:row>
      <xdr:rowOff>182880</xdr:rowOff>
    </xdr:from>
    <xdr:to>
      <xdr:col>8</xdr:col>
      <xdr:colOff>0</xdr:colOff>
      <xdr:row>22</xdr:row>
      <xdr:rowOff>182880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3169920" y="4358640"/>
          <a:ext cx="454152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1203960</xdr:colOff>
      <xdr:row>24</xdr:row>
      <xdr:rowOff>137160</xdr:rowOff>
    </xdr:from>
    <xdr:to>
      <xdr:col>2</xdr:col>
      <xdr:colOff>1203960</xdr:colOff>
      <xdr:row>26</xdr:row>
      <xdr:rowOff>228600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 flipV="1">
          <a:off x="4160520" y="473964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26</xdr:row>
      <xdr:rowOff>228600</xdr:rowOff>
    </xdr:from>
    <xdr:to>
      <xdr:col>3</xdr:col>
      <xdr:colOff>548640</xdr:colOff>
      <xdr:row>28</xdr:row>
      <xdr:rowOff>236220</xdr:rowOff>
    </xdr:to>
    <xdr:sp macro="" textlink="">
      <xdr:nvSpPr>
        <xdr:cNvPr id="2056" name="Line 8"/>
        <xdr:cNvSpPr>
          <a:spLocks noChangeShapeType="1"/>
        </xdr:cNvSpPr>
      </xdr:nvSpPr>
      <xdr:spPr bwMode="auto">
        <a:xfrm>
          <a:off x="4777740" y="538734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297180</xdr:colOff>
      <xdr:row>25</xdr:row>
      <xdr:rowOff>38100</xdr:rowOff>
    </xdr:from>
    <xdr:to>
      <xdr:col>4</xdr:col>
      <xdr:colOff>297180</xdr:colOff>
      <xdr:row>26</xdr:row>
      <xdr:rowOff>228600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5585460" y="481584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205740</xdr:colOff>
      <xdr:row>26</xdr:row>
      <xdr:rowOff>236220</xdr:rowOff>
    </xdr:from>
    <xdr:to>
      <xdr:col>6</xdr:col>
      <xdr:colOff>205740</xdr:colOff>
      <xdr:row>28</xdr:row>
      <xdr:rowOff>190500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507480" y="5394960"/>
          <a:ext cx="0" cy="327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137160</xdr:colOff>
      <xdr:row>25</xdr:row>
      <xdr:rowOff>182880</xdr:rowOff>
    </xdr:from>
    <xdr:to>
      <xdr:col>2</xdr:col>
      <xdr:colOff>1066800</xdr:colOff>
      <xdr:row>28</xdr:row>
      <xdr:rowOff>15240</xdr:rowOff>
    </xdr:to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3093720" y="4960620"/>
          <a:ext cx="92964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pays ENE for managing compressor (ENE raises heat rate)</a:t>
          </a:r>
        </a:p>
      </xdr:txBody>
    </xdr:sp>
    <xdr:clientData/>
  </xdr:twoCellAnchor>
  <xdr:twoCellAnchor>
    <xdr:from>
      <xdr:col>3</xdr:col>
      <xdr:colOff>45720</xdr:colOff>
      <xdr:row>28</xdr:row>
      <xdr:rowOff>335280</xdr:rowOff>
    </xdr:from>
    <xdr:to>
      <xdr:col>3</xdr:col>
      <xdr:colOff>1021080</xdr:colOff>
      <xdr:row>31</xdr:row>
      <xdr:rowOff>76200</xdr:rowOff>
    </xdr:to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4274820" y="5867400"/>
          <a:ext cx="975360" cy="518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sells Enron spark spread option (TGPC lowers heat rate)</a:t>
          </a:r>
        </a:p>
      </xdr:txBody>
    </xdr:sp>
    <xdr:clientData/>
  </xdr:twoCellAnchor>
  <xdr:twoCellAnchor>
    <xdr:from>
      <xdr:col>5</xdr:col>
      <xdr:colOff>91440</xdr:colOff>
      <xdr:row>24</xdr:row>
      <xdr:rowOff>129540</xdr:rowOff>
    </xdr:from>
    <xdr:to>
      <xdr:col>6</xdr:col>
      <xdr:colOff>594360</xdr:colOff>
      <xdr:row>26</xdr:row>
      <xdr:rowOff>45720</xdr:rowOff>
    </xdr:to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5745480" y="4732020"/>
          <a:ext cx="115062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imposes constraints on option (ENE raises Heat Rate)</a:t>
          </a:r>
        </a:p>
      </xdr:txBody>
    </xdr:sp>
    <xdr:clientData/>
  </xdr:twoCellAnchor>
  <xdr:twoCellAnchor>
    <xdr:from>
      <xdr:col>5</xdr:col>
      <xdr:colOff>213360</xdr:colOff>
      <xdr:row>28</xdr:row>
      <xdr:rowOff>342900</xdr:rowOff>
    </xdr:from>
    <xdr:to>
      <xdr:col>7</xdr:col>
      <xdr:colOff>114300</xdr:colOff>
      <xdr:row>31</xdr:row>
      <xdr:rowOff>114300</xdr:rowOff>
    </xdr:to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5867400" y="5875020"/>
          <a:ext cx="1234440" cy="548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TGPC provides flexibility and/or discount on storage (TGPC lowers heat rate)</a:t>
          </a:r>
        </a:p>
      </xdr:txBody>
    </xdr:sp>
    <xdr:clientData/>
  </xdr:twoCellAnchor>
  <xdr:twoCellAnchor>
    <xdr:from>
      <xdr:col>2</xdr:col>
      <xdr:colOff>251460</xdr:colOff>
      <xdr:row>26</xdr:row>
      <xdr:rowOff>236220</xdr:rowOff>
    </xdr:from>
    <xdr:to>
      <xdr:col>8</xdr:col>
      <xdr:colOff>22860</xdr:colOff>
      <xdr:row>26</xdr:row>
      <xdr:rowOff>236220</xdr:rowOff>
    </xdr:to>
    <xdr:sp macro="" textlink="">
      <xdr:nvSpPr>
        <xdr:cNvPr id="2066" name="Line 18"/>
        <xdr:cNvSpPr>
          <a:spLocks noChangeShapeType="1"/>
        </xdr:cNvSpPr>
      </xdr:nvSpPr>
      <xdr:spPr bwMode="auto">
        <a:xfrm>
          <a:off x="3208020" y="5394960"/>
          <a:ext cx="452628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1173480</xdr:colOff>
      <xdr:row>22</xdr:row>
      <xdr:rowOff>251460</xdr:rowOff>
    </xdr:from>
    <xdr:to>
      <xdr:col>0</xdr:col>
      <xdr:colOff>1173480</xdr:colOff>
      <xdr:row>29</xdr:row>
      <xdr:rowOff>15240</xdr:rowOff>
    </xdr:to>
    <xdr:sp macro="" textlink="">
      <xdr:nvSpPr>
        <xdr:cNvPr id="2068" name="Line 20"/>
        <xdr:cNvSpPr>
          <a:spLocks noChangeShapeType="1"/>
        </xdr:cNvSpPr>
      </xdr:nvSpPr>
      <xdr:spPr bwMode="auto">
        <a:xfrm flipV="1">
          <a:off x="1173480" y="4427220"/>
          <a:ext cx="0" cy="154686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815340</xdr:colOff>
      <xdr:row>24</xdr:row>
      <xdr:rowOff>0</xdr:rowOff>
    </xdr:from>
    <xdr:to>
      <xdr:col>0</xdr:col>
      <xdr:colOff>1005840</xdr:colOff>
      <xdr:row>28</xdr:row>
      <xdr:rowOff>220980</xdr:rowOff>
    </xdr:to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815340" y="4602480"/>
          <a:ext cx="190500" cy="1150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27432" rIns="0" bIns="0" anchor="t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Value to Enron</a:t>
          </a:r>
        </a:p>
      </xdr:txBody>
    </xdr:sp>
    <xdr:clientData/>
  </xdr:twoCellAnchor>
  <xdr:twoCellAnchor>
    <xdr:from>
      <xdr:col>7</xdr:col>
      <xdr:colOff>411480</xdr:colOff>
      <xdr:row>24</xdr:row>
      <xdr:rowOff>76200</xdr:rowOff>
    </xdr:from>
    <xdr:to>
      <xdr:col>7</xdr:col>
      <xdr:colOff>411480</xdr:colOff>
      <xdr:row>26</xdr:row>
      <xdr:rowOff>220980</xdr:rowOff>
    </xdr:to>
    <xdr:sp macro="" textlink="">
      <xdr:nvSpPr>
        <xdr:cNvPr id="2070" name="Line 22"/>
        <xdr:cNvSpPr>
          <a:spLocks noChangeShapeType="1"/>
        </xdr:cNvSpPr>
      </xdr:nvSpPr>
      <xdr:spPr bwMode="auto">
        <a:xfrm>
          <a:off x="7399020" y="4678680"/>
          <a:ext cx="0" cy="701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441960</xdr:colOff>
      <xdr:row>25</xdr:row>
      <xdr:rowOff>76200</xdr:rowOff>
    </xdr:from>
    <xdr:to>
      <xdr:col>8</xdr:col>
      <xdr:colOff>762000</xdr:colOff>
      <xdr:row>25</xdr:row>
      <xdr:rowOff>259080</xdr:rowOff>
    </xdr:to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7429500" y="4853940"/>
          <a:ext cx="10439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Value to TGPC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0.43175</cdr:x>
      <cdr:y>0.10025</cdr:y>
    </cdr:from>
    <cdr:to>
      <cdr:x>0.52075</cdr:x>
      <cdr:y>0.14725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887" y="583623"/>
          <a:ext cx="762274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2004" rIns="36576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POWER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0.4415</cdr:x>
      <cdr:y>0.09975</cdr:y>
    </cdr:from>
    <cdr:to>
      <cdr:x>0.49575</cdr:x>
      <cdr:y>0.14675</cdr:y>
    </cdr:to>
    <cdr:sp macro="" textlink="">
      <cdr:nvSpPr>
        <cdr:cNvPr id="3086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1395" y="580713"/>
          <a:ext cx="464644" cy="273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2004" rIns="36576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abSelected="1" workbookViewId="0">
      <pane xSplit="1" ySplit="8" topLeftCell="B20" activePane="bottomRight" state="frozenSplit"/>
      <selection pane="topRight" activeCell="B1" sqref="B1"/>
      <selection pane="bottomLeft" activeCell="A6" sqref="A6"/>
      <selection pane="bottomRight" activeCell="I23" sqref="I23"/>
    </sheetView>
  </sheetViews>
  <sheetFormatPr defaultRowHeight="13.2" x14ac:dyDescent="0.25"/>
  <cols>
    <col min="1" max="1" width="23.5546875" bestFit="1" customWidth="1"/>
    <col min="2" max="2" width="19.5546875" customWidth="1"/>
    <col min="3" max="3" width="18.5546875" customWidth="1"/>
    <col min="4" max="4" width="15.44140625" bestFit="1" customWidth="1"/>
    <col min="5" max="5" width="5.33203125" bestFit="1" customWidth="1"/>
    <col min="6" max="6" width="9.44140625" bestFit="1" customWidth="1"/>
    <col min="7" max="7" width="10" bestFit="1" customWidth="1"/>
    <col min="8" max="8" width="10.5546875" bestFit="1" customWidth="1"/>
    <col min="9" max="9" width="21.88671875" customWidth="1"/>
  </cols>
  <sheetData>
    <row r="1" spans="1:9" ht="14.4" thickBot="1" x14ac:dyDescent="0.3">
      <c r="A1" s="62" t="s">
        <v>0</v>
      </c>
      <c r="B1" s="63"/>
      <c r="C1" s="63"/>
      <c r="D1" s="63"/>
      <c r="E1" s="63"/>
      <c r="F1" s="64"/>
    </row>
    <row r="2" spans="1:9" s="4" customFormat="1" ht="19.5" customHeight="1" x14ac:dyDescent="0.25">
      <c r="A2" s="37" t="s">
        <v>31</v>
      </c>
      <c r="B2" s="49">
        <v>7500</v>
      </c>
      <c r="F2" s="3"/>
    </row>
    <row r="3" spans="1:9" s="4" customFormat="1" ht="13.8" x14ac:dyDescent="0.25">
      <c r="A3" s="37" t="s">
        <v>20</v>
      </c>
      <c r="B3" s="47">
        <v>10980</v>
      </c>
      <c r="C3" s="37"/>
      <c r="D3" s="37"/>
      <c r="E3" s="37"/>
      <c r="F3" s="3"/>
    </row>
    <row r="4" spans="1:9" s="4" customFormat="1" ht="13.8" x14ac:dyDescent="0.25">
      <c r="A4" s="44" t="s">
        <v>29</v>
      </c>
      <c r="B4" s="45">
        <v>14000</v>
      </c>
      <c r="C4" s="37"/>
      <c r="D4" s="37"/>
      <c r="E4" s="37"/>
      <c r="F4" s="3"/>
    </row>
    <row r="5" spans="1:9" s="4" customFormat="1" ht="13.8" x14ac:dyDescent="0.25">
      <c r="A5" s="44"/>
      <c r="B5" s="45"/>
      <c r="C5" s="37"/>
      <c r="D5" s="37"/>
      <c r="E5" s="37"/>
      <c r="F5" s="3"/>
    </row>
    <row r="6" spans="1:9" s="4" customFormat="1" ht="14.4" thickBot="1" x14ac:dyDescent="0.3">
      <c r="A6" s="44"/>
      <c r="B6" s="45"/>
      <c r="C6" s="37"/>
      <c r="D6" s="37"/>
      <c r="E6" s="37"/>
      <c r="F6" s="3"/>
    </row>
    <row r="7" spans="1:9" s="4" customFormat="1" ht="32.25" customHeight="1" thickBot="1" x14ac:dyDescent="0.3">
      <c r="A7" s="39"/>
      <c r="B7" s="58" t="s">
        <v>36</v>
      </c>
      <c r="C7" s="37"/>
      <c r="D7" s="37"/>
      <c r="E7" s="37"/>
      <c r="F7" s="3"/>
    </row>
    <row r="8" spans="1:9" s="4" customFormat="1" ht="13.8" thickBot="1" x14ac:dyDescent="0.3">
      <c r="A8" s="39"/>
      <c r="B8" s="50" t="s">
        <v>4</v>
      </c>
      <c r="C8" s="50" t="s">
        <v>24</v>
      </c>
      <c r="D8" s="50" t="s">
        <v>30</v>
      </c>
      <c r="E8" s="50" t="s">
        <v>28</v>
      </c>
      <c r="F8" s="50" t="s">
        <v>32</v>
      </c>
      <c r="G8" s="50" t="s">
        <v>33</v>
      </c>
      <c r="H8" s="50" t="s">
        <v>34</v>
      </c>
      <c r="I8" s="50" t="s">
        <v>35</v>
      </c>
    </row>
    <row r="9" spans="1:9" s="4" customFormat="1" ht="13.8" x14ac:dyDescent="0.25">
      <c r="A9" s="52" t="s">
        <v>9</v>
      </c>
      <c r="B9" s="55">
        <v>0.8</v>
      </c>
      <c r="C9" s="45">
        <f t="shared" ref="C9:C20" si="0">B9*$B$4*$B$2*24*E9/1000000</f>
        <v>62496</v>
      </c>
      <c r="D9" s="48">
        <f t="shared" ref="D9:D20" si="1">$B$3*24*E9*B9/1000</f>
        <v>6535.2960000000003</v>
      </c>
      <c r="E9" s="47">
        <v>31</v>
      </c>
      <c r="F9" s="51">
        <f>B9-0.1</f>
        <v>0.70000000000000007</v>
      </c>
      <c r="G9" s="51">
        <f>B9+0.1</f>
        <v>0.9</v>
      </c>
      <c r="H9" s="51">
        <f>F9</f>
        <v>0.70000000000000007</v>
      </c>
      <c r="I9" s="51">
        <f>G9</f>
        <v>0.9</v>
      </c>
    </row>
    <row r="10" spans="1:9" s="4" customFormat="1" ht="13.8" x14ac:dyDescent="0.25">
      <c r="A10" s="53" t="s">
        <v>10</v>
      </c>
      <c r="B10" s="56">
        <v>0.8</v>
      </c>
      <c r="C10" s="45">
        <f t="shared" si="0"/>
        <v>56448</v>
      </c>
      <c r="D10" s="48">
        <f t="shared" si="1"/>
        <v>5902.848</v>
      </c>
      <c r="E10" s="47">
        <v>28</v>
      </c>
      <c r="F10" s="51">
        <f t="shared" ref="F10:F20" si="2">B10-0.1</f>
        <v>0.70000000000000007</v>
      </c>
      <c r="G10" s="51">
        <f t="shared" ref="G10:G20" si="3">B10+0.1</f>
        <v>0.9</v>
      </c>
      <c r="H10" s="51">
        <f t="shared" ref="H10:H20" si="4">F10</f>
        <v>0.70000000000000007</v>
      </c>
      <c r="I10" s="51">
        <f t="shared" ref="I10:I20" si="5">G10</f>
        <v>0.9</v>
      </c>
    </row>
    <row r="11" spans="1:9" s="4" customFormat="1" ht="13.8" x14ac:dyDescent="0.25">
      <c r="A11" s="53" t="s">
        <v>11</v>
      </c>
      <c r="B11" s="56">
        <v>0.8</v>
      </c>
      <c r="C11" s="45">
        <f t="shared" si="0"/>
        <v>62496</v>
      </c>
      <c r="D11" s="48">
        <f t="shared" si="1"/>
        <v>6535.2960000000003</v>
      </c>
      <c r="E11" s="47">
        <v>31</v>
      </c>
      <c r="F11" s="51">
        <f t="shared" si="2"/>
        <v>0.70000000000000007</v>
      </c>
      <c r="G11" s="51">
        <f t="shared" si="3"/>
        <v>0.9</v>
      </c>
      <c r="H11" s="51">
        <f t="shared" si="4"/>
        <v>0.70000000000000007</v>
      </c>
      <c r="I11" s="51">
        <f t="shared" si="5"/>
        <v>0.9</v>
      </c>
    </row>
    <row r="12" spans="1:9" s="4" customFormat="1" ht="13.8" x14ac:dyDescent="0.25">
      <c r="A12" s="53" t="s">
        <v>12</v>
      </c>
      <c r="B12" s="56">
        <v>0.8</v>
      </c>
      <c r="C12" s="45">
        <f t="shared" si="0"/>
        <v>60480</v>
      </c>
      <c r="D12" s="48">
        <f t="shared" si="1"/>
        <v>6324.48</v>
      </c>
      <c r="E12" s="47">
        <v>30</v>
      </c>
      <c r="F12" s="51">
        <f t="shared" si="2"/>
        <v>0.70000000000000007</v>
      </c>
      <c r="G12" s="51">
        <f t="shared" si="3"/>
        <v>0.9</v>
      </c>
      <c r="H12" s="51">
        <f t="shared" si="4"/>
        <v>0.70000000000000007</v>
      </c>
      <c r="I12" s="51">
        <f t="shared" si="5"/>
        <v>0.9</v>
      </c>
    </row>
    <row r="13" spans="1:9" s="4" customFormat="1" ht="13.8" x14ac:dyDescent="0.25">
      <c r="A13" s="53" t="s">
        <v>13</v>
      </c>
      <c r="B13" s="56">
        <v>0.8</v>
      </c>
      <c r="C13" s="45">
        <f t="shared" si="0"/>
        <v>62496</v>
      </c>
      <c r="D13" s="48">
        <f t="shared" si="1"/>
        <v>6535.2960000000003</v>
      </c>
      <c r="E13" s="47">
        <v>31</v>
      </c>
      <c r="F13" s="51">
        <f t="shared" si="2"/>
        <v>0.70000000000000007</v>
      </c>
      <c r="G13" s="51">
        <f t="shared" si="3"/>
        <v>0.9</v>
      </c>
      <c r="H13" s="51">
        <f t="shared" si="4"/>
        <v>0.70000000000000007</v>
      </c>
      <c r="I13" s="51">
        <f t="shared" si="5"/>
        <v>0.9</v>
      </c>
    </row>
    <row r="14" spans="1:9" s="4" customFormat="1" ht="13.8" x14ac:dyDescent="0.25">
      <c r="A14" s="53" t="s">
        <v>27</v>
      </c>
      <c r="B14" s="56">
        <v>0.5</v>
      </c>
      <c r="C14" s="45">
        <f t="shared" si="0"/>
        <v>37800</v>
      </c>
      <c r="D14" s="48">
        <f t="shared" si="1"/>
        <v>3952.8</v>
      </c>
      <c r="E14" s="47">
        <v>30</v>
      </c>
      <c r="F14" s="51">
        <f t="shared" si="2"/>
        <v>0.4</v>
      </c>
      <c r="G14" s="51">
        <f t="shared" si="3"/>
        <v>0.6</v>
      </c>
      <c r="H14" s="51">
        <f t="shared" si="4"/>
        <v>0.4</v>
      </c>
      <c r="I14" s="51">
        <f t="shared" si="5"/>
        <v>0.6</v>
      </c>
    </row>
    <row r="15" spans="1:9" s="4" customFormat="1" ht="13.8" x14ac:dyDescent="0.25">
      <c r="A15" s="53" t="s">
        <v>18</v>
      </c>
      <c r="B15" s="56">
        <v>0.5</v>
      </c>
      <c r="C15" s="45">
        <f t="shared" si="0"/>
        <v>39060</v>
      </c>
      <c r="D15" s="48">
        <f t="shared" si="1"/>
        <v>4084.56</v>
      </c>
      <c r="E15" s="47">
        <v>31</v>
      </c>
      <c r="F15" s="51">
        <f t="shared" si="2"/>
        <v>0.4</v>
      </c>
      <c r="G15" s="51">
        <f t="shared" si="3"/>
        <v>0.6</v>
      </c>
      <c r="H15" s="51">
        <f t="shared" si="4"/>
        <v>0.4</v>
      </c>
      <c r="I15" s="51">
        <f t="shared" si="5"/>
        <v>0.6</v>
      </c>
    </row>
    <row r="16" spans="1:9" s="4" customFormat="1" ht="13.8" x14ac:dyDescent="0.25">
      <c r="A16" s="53" t="s">
        <v>19</v>
      </c>
      <c r="B16" s="56">
        <v>0.5</v>
      </c>
      <c r="C16" s="45">
        <f t="shared" si="0"/>
        <v>39060</v>
      </c>
      <c r="D16" s="48">
        <f t="shared" si="1"/>
        <v>4084.56</v>
      </c>
      <c r="E16" s="47">
        <v>31</v>
      </c>
      <c r="F16" s="51">
        <f t="shared" si="2"/>
        <v>0.4</v>
      </c>
      <c r="G16" s="51">
        <f t="shared" si="3"/>
        <v>0.6</v>
      </c>
      <c r="H16" s="51">
        <f t="shared" si="4"/>
        <v>0.4</v>
      </c>
      <c r="I16" s="51">
        <f t="shared" si="5"/>
        <v>0.6</v>
      </c>
    </row>
    <row r="17" spans="1:9" s="4" customFormat="1" ht="13.8" x14ac:dyDescent="0.25">
      <c r="A17" s="53" t="s">
        <v>5</v>
      </c>
      <c r="B17" s="56">
        <v>0.8</v>
      </c>
      <c r="C17" s="45">
        <f t="shared" si="0"/>
        <v>60480</v>
      </c>
      <c r="D17" s="48">
        <f t="shared" si="1"/>
        <v>6324.48</v>
      </c>
      <c r="E17" s="47">
        <v>30</v>
      </c>
      <c r="F17" s="51">
        <f t="shared" si="2"/>
        <v>0.70000000000000007</v>
      </c>
      <c r="G17" s="51">
        <f t="shared" si="3"/>
        <v>0.9</v>
      </c>
      <c r="H17" s="51">
        <f t="shared" si="4"/>
        <v>0.70000000000000007</v>
      </c>
      <c r="I17" s="51">
        <f t="shared" si="5"/>
        <v>0.9</v>
      </c>
    </row>
    <row r="18" spans="1:9" s="4" customFormat="1" ht="13.8" x14ac:dyDescent="0.25">
      <c r="A18" s="53" t="s">
        <v>6</v>
      </c>
      <c r="B18" s="56">
        <v>0.8</v>
      </c>
      <c r="C18" s="45">
        <f t="shared" si="0"/>
        <v>62496</v>
      </c>
      <c r="D18" s="48">
        <f t="shared" si="1"/>
        <v>6535.2960000000003</v>
      </c>
      <c r="E18" s="47">
        <v>31</v>
      </c>
      <c r="F18" s="51">
        <f t="shared" si="2"/>
        <v>0.70000000000000007</v>
      </c>
      <c r="G18" s="51">
        <f t="shared" si="3"/>
        <v>0.9</v>
      </c>
      <c r="H18" s="51">
        <f t="shared" si="4"/>
        <v>0.70000000000000007</v>
      </c>
      <c r="I18" s="51">
        <f t="shared" si="5"/>
        <v>0.9</v>
      </c>
    </row>
    <row r="19" spans="1:9" s="4" customFormat="1" ht="13.8" x14ac:dyDescent="0.25">
      <c r="A19" s="53" t="s">
        <v>7</v>
      </c>
      <c r="B19" s="56">
        <v>0.8</v>
      </c>
      <c r="C19" s="45">
        <f t="shared" si="0"/>
        <v>60480</v>
      </c>
      <c r="D19" s="48">
        <f t="shared" si="1"/>
        <v>6324.48</v>
      </c>
      <c r="E19" s="47">
        <v>30</v>
      </c>
      <c r="F19" s="51">
        <f t="shared" si="2"/>
        <v>0.70000000000000007</v>
      </c>
      <c r="G19" s="51">
        <f t="shared" si="3"/>
        <v>0.9</v>
      </c>
      <c r="H19" s="51">
        <f t="shared" si="4"/>
        <v>0.70000000000000007</v>
      </c>
      <c r="I19" s="51">
        <f t="shared" si="5"/>
        <v>0.9</v>
      </c>
    </row>
    <row r="20" spans="1:9" s="4" customFormat="1" ht="14.4" thickBot="1" x14ac:dyDescent="0.3">
      <c r="A20" s="54" t="s">
        <v>8</v>
      </c>
      <c r="B20" s="57">
        <v>0.8</v>
      </c>
      <c r="C20" s="45">
        <f t="shared" si="0"/>
        <v>62496</v>
      </c>
      <c r="D20" s="48">
        <f t="shared" si="1"/>
        <v>6535.2960000000003</v>
      </c>
      <c r="E20" s="47">
        <v>31</v>
      </c>
      <c r="F20" s="51">
        <f t="shared" si="2"/>
        <v>0.70000000000000007</v>
      </c>
      <c r="G20" s="51">
        <f t="shared" si="3"/>
        <v>0.9</v>
      </c>
      <c r="H20" s="51">
        <f t="shared" si="4"/>
        <v>0.70000000000000007</v>
      </c>
      <c r="I20" s="51">
        <f t="shared" si="5"/>
        <v>0.9</v>
      </c>
    </row>
    <row r="21" spans="1:9" s="4" customFormat="1" ht="13.8" x14ac:dyDescent="0.25">
      <c r="A21" s="37"/>
      <c r="B21" s="37"/>
      <c r="C21" s="37"/>
      <c r="D21" s="37"/>
      <c r="E21" s="37"/>
      <c r="F21" s="3"/>
    </row>
    <row r="22" spans="1:9" ht="13.8" x14ac:dyDescent="0.25">
      <c r="A22" s="3"/>
      <c r="B22" s="3"/>
      <c r="C22" s="3"/>
      <c r="D22" s="3"/>
      <c r="E22" s="3"/>
      <c r="F22" s="3"/>
      <c r="G22" s="6"/>
    </row>
    <row r="23" spans="1:9" ht="20.25" customHeight="1" x14ac:dyDescent="0.25">
      <c r="A23" s="3"/>
      <c r="B23" s="59" t="s">
        <v>37</v>
      </c>
      <c r="C23" s="3"/>
      <c r="D23" s="3"/>
      <c r="E23" s="3"/>
      <c r="F23" s="3"/>
      <c r="G23" s="6"/>
    </row>
    <row r="24" spans="1:9" ht="13.8" x14ac:dyDescent="0.25">
      <c r="A24" s="3"/>
      <c r="B24" s="3"/>
      <c r="C24" s="3"/>
      <c r="D24" s="3"/>
      <c r="E24" s="3"/>
      <c r="F24" s="3"/>
      <c r="G24" s="6"/>
    </row>
    <row r="25" spans="1:9" ht="13.8" x14ac:dyDescent="0.25">
      <c r="A25" s="3"/>
      <c r="B25" s="59" t="s">
        <v>38</v>
      </c>
      <c r="C25" s="3"/>
      <c r="D25" s="3"/>
      <c r="E25" s="3"/>
      <c r="F25" s="3"/>
      <c r="G25" s="6"/>
    </row>
    <row r="26" spans="1:9" ht="30" customHeight="1" x14ac:dyDescent="0.25">
      <c r="A26" s="3"/>
      <c r="C26" s="3"/>
      <c r="D26" s="3"/>
      <c r="E26" s="3"/>
      <c r="F26" s="3"/>
      <c r="G26" s="6"/>
      <c r="I26" s="61"/>
    </row>
    <row r="27" spans="1:9" ht="27.6" x14ac:dyDescent="0.25">
      <c r="A27" s="3"/>
      <c r="B27" s="3"/>
      <c r="C27" s="3"/>
      <c r="D27" s="3"/>
      <c r="E27" s="3"/>
      <c r="F27" s="3"/>
      <c r="G27" s="6"/>
      <c r="I27" s="60" t="s">
        <v>40</v>
      </c>
    </row>
    <row r="28" spans="1:9" ht="2.1" customHeight="1" x14ac:dyDescent="0.25">
      <c r="A28" s="3"/>
      <c r="B28" s="3"/>
      <c r="C28" s="3"/>
      <c r="D28" s="3"/>
      <c r="E28" s="3"/>
      <c r="F28" s="3"/>
      <c r="G28" s="6"/>
    </row>
    <row r="29" spans="1:9" ht="33.75" customHeight="1" x14ac:dyDescent="0.25">
      <c r="A29" s="3"/>
      <c r="B29" s="59" t="s">
        <v>39</v>
      </c>
      <c r="C29" s="3"/>
      <c r="D29" s="3"/>
      <c r="E29" s="3"/>
      <c r="F29" s="3"/>
      <c r="G29" s="6"/>
    </row>
    <row r="30" spans="1:9" ht="13.8" x14ac:dyDescent="0.25">
      <c r="A30" s="3"/>
      <c r="B30" s="3"/>
      <c r="C30" s="3"/>
      <c r="D30" s="3"/>
      <c r="E30" s="3"/>
      <c r="F30" s="3"/>
    </row>
    <row r="31" spans="1:9" ht="13.8" x14ac:dyDescent="0.25">
      <c r="A31" s="3"/>
      <c r="B31" s="3"/>
      <c r="C31" s="3"/>
      <c r="D31" s="3"/>
      <c r="E31" s="3"/>
      <c r="F31" s="3"/>
      <c r="G31" s="6"/>
    </row>
    <row r="32" spans="1:9" ht="13.8" x14ac:dyDescent="0.25">
      <c r="A32" s="3"/>
      <c r="B32" s="3"/>
      <c r="C32" s="3"/>
      <c r="D32" s="3"/>
      <c r="E32" s="3"/>
      <c r="F32" s="3"/>
      <c r="G32" s="6"/>
    </row>
    <row r="33" spans="1:9" ht="13.8" x14ac:dyDescent="0.25">
      <c r="A33" s="3"/>
      <c r="B33" s="3"/>
      <c r="C33" s="3"/>
      <c r="D33" s="3"/>
      <c r="E33" s="3"/>
      <c r="F33" s="3"/>
      <c r="G33" s="6"/>
    </row>
    <row r="34" spans="1:9" ht="13.8" x14ac:dyDescent="0.25">
      <c r="A34" s="3"/>
      <c r="B34" s="3"/>
      <c r="C34" s="3"/>
      <c r="D34" s="3"/>
      <c r="E34" s="3"/>
      <c r="F34" s="3"/>
      <c r="G34" s="6"/>
    </row>
    <row r="35" spans="1:9" ht="13.8" x14ac:dyDescent="0.25">
      <c r="A35" s="3"/>
      <c r="B35" s="3"/>
      <c r="C35" s="3"/>
      <c r="D35" s="3"/>
      <c r="E35" s="3"/>
      <c r="F35" s="3"/>
      <c r="G35" s="6"/>
    </row>
    <row r="36" spans="1:9" ht="13.8" x14ac:dyDescent="0.25">
      <c r="A36" s="3"/>
      <c r="B36" s="3"/>
      <c r="C36" s="3"/>
      <c r="D36" s="3"/>
      <c r="E36" s="3"/>
      <c r="F36" s="3"/>
      <c r="G36" s="6"/>
    </row>
    <row r="37" spans="1:9" ht="13.8" x14ac:dyDescent="0.25">
      <c r="A37" s="3"/>
      <c r="B37" s="3"/>
      <c r="C37" s="3"/>
      <c r="D37" s="3"/>
      <c r="E37" s="3"/>
      <c r="F37" s="3"/>
      <c r="G37" s="6"/>
    </row>
    <row r="38" spans="1:9" ht="2.1" customHeight="1" x14ac:dyDescent="0.25">
      <c r="A38" s="3"/>
      <c r="B38" s="3"/>
      <c r="C38" s="3"/>
      <c r="D38" s="3"/>
      <c r="E38" s="3"/>
      <c r="F38" s="3"/>
    </row>
    <row r="39" spans="1:9" ht="13.8" x14ac:dyDescent="0.25">
      <c r="A39" s="3"/>
      <c r="B39" s="3"/>
      <c r="C39" s="3"/>
      <c r="D39" s="3"/>
      <c r="E39" s="3"/>
      <c r="F39" s="3"/>
    </row>
    <row r="40" spans="1:9" ht="13.8" x14ac:dyDescent="0.25">
      <c r="A40" s="3"/>
      <c r="B40" s="3"/>
      <c r="C40" s="3"/>
      <c r="D40" s="3"/>
      <c r="E40" s="3"/>
      <c r="F40" s="3"/>
    </row>
    <row r="41" spans="1:9" ht="13.8" x14ac:dyDescent="0.25">
      <c r="A41" s="3"/>
      <c r="B41" s="3"/>
      <c r="C41" s="3"/>
      <c r="D41" s="3"/>
      <c r="E41" s="3"/>
      <c r="F41" s="3"/>
      <c r="G41" s="17"/>
      <c r="H41" s="17"/>
      <c r="I41" s="17"/>
    </row>
    <row r="42" spans="1:9" ht="13.8" x14ac:dyDescent="0.25">
      <c r="A42" s="3"/>
      <c r="B42" s="3"/>
      <c r="C42" s="3"/>
      <c r="D42" s="3"/>
      <c r="E42" s="3"/>
      <c r="F42" s="3"/>
      <c r="G42" s="17"/>
      <c r="H42" s="17"/>
      <c r="I42" s="17"/>
    </row>
    <row r="43" spans="1:9" ht="13.8" x14ac:dyDescent="0.25">
      <c r="A43" s="3"/>
      <c r="B43" s="3"/>
      <c r="C43" s="3"/>
      <c r="D43" s="3"/>
      <c r="E43" s="3"/>
      <c r="F43" s="3"/>
    </row>
    <row r="44" spans="1:9" ht="13.8" x14ac:dyDescent="0.25">
      <c r="A44" s="3"/>
      <c r="B44" s="3"/>
      <c r="C44" s="3"/>
      <c r="D44" s="3"/>
      <c r="E44" s="3"/>
      <c r="F44" s="3"/>
    </row>
    <row r="45" spans="1:9" ht="13.8" x14ac:dyDescent="0.25">
      <c r="A45" s="3"/>
      <c r="B45" s="3"/>
      <c r="C45" s="3"/>
      <c r="D45" s="3"/>
      <c r="E45" s="3"/>
      <c r="F45" s="3"/>
    </row>
    <row r="46" spans="1:9" ht="13.8" x14ac:dyDescent="0.25">
      <c r="A46" s="3"/>
      <c r="B46" s="3"/>
      <c r="C46" s="3"/>
      <c r="D46" s="3"/>
      <c r="E46" s="3"/>
      <c r="F46" s="3"/>
    </row>
    <row r="47" spans="1:9" ht="13.8" x14ac:dyDescent="0.25">
      <c r="A47" s="3"/>
      <c r="B47" s="3"/>
      <c r="C47" s="3"/>
      <c r="D47" s="3"/>
      <c r="E47" s="3"/>
      <c r="F47" s="3"/>
    </row>
    <row r="48" spans="1:9" ht="2.1" customHeight="1" x14ac:dyDescent="0.25">
      <c r="A48" s="3"/>
      <c r="B48" s="3"/>
      <c r="C48" s="3"/>
      <c r="D48" s="3"/>
      <c r="E48" s="3"/>
      <c r="F48" s="3"/>
    </row>
    <row r="49" spans="1:8" ht="13.8" x14ac:dyDescent="0.25">
      <c r="A49" s="3"/>
      <c r="B49" s="3"/>
      <c r="C49" s="3"/>
      <c r="D49" s="3"/>
      <c r="E49" s="3"/>
      <c r="F49" s="3"/>
    </row>
    <row r="50" spans="1:8" ht="13.8" x14ac:dyDescent="0.25">
      <c r="A50" s="3"/>
      <c r="B50" s="3"/>
      <c r="C50" s="3"/>
      <c r="D50" s="3"/>
      <c r="E50" s="3"/>
      <c r="F50" s="3"/>
    </row>
    <row r="51" spans="1:8" ht="13.8" x14ac:dyDescent="0.25">
      <c r="A51" s="3"/>
      <c r="B51" s="3"/>
      <c r="C51" s="3"/>
      <c r="D51" s="3"/>
      <c r="E51" s="3"/>
      <c r="F51" s="3"/>
    </row>
    <row r="52" spans="1:8" ht="13.8" x14ac:dyDescent="0.25">
      <c r="A52" s="3"/>
      <c r="B52" s="3"/>
      <c r="C52" s="3"/>
      <c r="D52" s="3"/>
      <c r="E52" s="3"/>
      <c r="F52" s="3"/>
    </row>
    <row r="53" spans="1:8" ht="13.8" x14ac:dyDescent="0.25">
      <c r="A53" s="3"/>
      <c r="B53" s="3"/>
      <c r="C53" s="3"/>
      <c r="D53" s="3"/>
      <c r="E53" s="3"/>
      <c r="F53" s="3"/>
    </row>
    <row r="54" spans="1:8" ht="13.8" x14ac:dyDescent="0.25">
      <c r="A54" s="3"/>
      <c r="B54" s="3"/>
      <c r="C54" s="3"/>
      <c r="D54" s="3"/>
      <c r="E54" s="3"/>
      <c r="F54" s="3"/>
    </row>
    <row r="55" spans="1:8" ht="13.8" x14ac:dyDescent="0.25">
      <c r="A55" s="3"/>
      <c r="B55" s="3"/>
      <c r="C55" s="3"/>
      <c r="D55" s="3"/>
      <c r="E55" s="3"/>
      <c r="F55" s="3"/>
    </row>
    <row r="56" spans="1:8" ht="13.8" x14ac:dyDescent="0.25">
      <c r="A56" s="3"/>
      <c r="B56" s="3"/>
      <c r="C56" s="3"/>
      <c r="D56" s="3"/>
      <c r="E56" s="3"/>
      <c r="F56" s="3"/>
    </row>
    <row r="57" spans="1:8" ht="14.25" customHeight="1" x14ac:dyDescent="0.25">
      <c r="A57" s="3"/>
      <c r="B57" s="3"/>
      <c r="C57" s="3"/>
      <c r="D57" s="3"/>
      <c r="E57" s="3"/>
      <c r="F57" s="3"/>
    </row>
    <row r="58" spans="1:8" ht="14.25" customHeight="1" x14ac:dyDescent="0.25">
      <c r="A58" s="3"/>
      <c r="B58" s="3"/>
      <c r="C58" s="3"/>
      <c r="D58" s="3"/>
      <c r="E58" s="3"/>
      <c r="F58" s="3"/>
    </row>
    <row r="59" spans="1:8" ht="14.25" customHeight="1" x14ac:dyDescent="0.25">
      <c r="A59" s="3"/>
      <c r="B59" s="3"/>
      <c r="C59" s="3"/>
      <c r="D59" s="3"/>
      <c r="E59" s="3"/>
      <c r="F59" s="3"/>
    </row>
    <row r="60" spans="1:8" ht="13.8" x14ac:dyDescent="0.25">
      <c r="A60" s="3"/>
      <c r="B60" s="3"/>
      <c r="C60" s="3"/>
      <c r="D60" s="3"/>
      <c r="E60" s="3"/>
      <c r="F60" s="3"/>
    </row>
    <row r="61" spans="1:8" ht="13.8" x14ac:dyDescent="0.25">
      <c r="A61" s="3"/>
      <c r="B61" s="3"/>
      <c r="C61" s="3"/>
      <c r="D61" s="3"/>
      <c r="E61" s="3"/>
      <c r="F61" s="3"/>
    </row>
    <row r="62" spans="1:8" ht="13.8" x14ac:dyDescent="0.25">
      <c r="A62" s="3"/>
      <c r="B62" s="3"/>
      <c r="C62" s="3"/>
      <c r="D62" s="3"/>
      <c r="E62" s="3"/>
      <c r="F62" s="3"/>
      <c r="H62" s="1"/>
    </row>
    <row r="63" spans="1:8" ht="13.8" x14ac:dyDescent="0.25">
      <c r="A63" s="3"/>
      <c r="B63" s="3"/>
      <c r="C63" s="3"/>
      <c r="D63" s="3"/>
      <c r="E63" s="3"/>
      <c r="F63" s="3"/>
    </row>
    <row r="64" spans="1:8" ht="13.8" x14ac:dyDescent="0.25">
      <c r="A64" s="3"/>
      <c r="B64" s="3"/>
      <c r="C64" s="3"/>
      <c r="D64" s="3"/>
      <c r="E64" s="3"/>
      <c r="F64" s="3"/>
    </row>
    <row r="65" spans="1:6" ht="13.8" x14ac:dyDescent="0.25">
      <c r="A65" s="3"/>
      <c r="B65" s="3"/>
      <c r="C65" s="3"/>
      <c r="D65" s="3"/>
      <c r="E65" s="3"/>
      <c r="F65" s="3"/>
    </row>
    <row r="66" spans="1:6" ht="2.1" customHeight="1" x14ac:dyDescent="0.25">
      <c r="A66" s="3"/>
      <c r="B66" s="3"/>
      <c r="C66" s="3"/>
      <c r="D66" s="3"/>
      <c r="E66" s="3"/>
      <c r="F66" s="3"/>
    </row>
    <row r="67" spans="1:6" ht="13.8" x14ac:dyDescent="0.25">
      <c r="A67" s="3"/>
      <c r="B67" s="3"/>
      <c r="C67" s="3"/>
      <c r="D67" s="3"/>
      <c r="E67" s="3"/>
      <c r="F67" s="3"/>
    </row>
    <row r="68" spans="1:6" ht="13.8" x14ac:dyDescent="0.25">
      <c r="A68" s="3"/>
      <c r="B68" s="3"/>
      <c r="C68" s="3"/>
      <c r="D68" s="3"/>
      <c r="E68" s="3"/>
      <c r="F68" s="3"/>
    </row>
    <row r="69" spans="1:6" ht="13.8" x14ac:dyDescent="0.25">
      <c r="A69" s="3"/>
      <c r="B69" s="3"/>
      <c r="C69" s="3"/>
      <c r="D69" s="3"/>
      <c r="E69" s="3"/>
      <c r="F69" s="3"/>
    </row>
    <row r="70" spans="1:6" ht="2.1" customHeight="1" x14ac:dyDescent="0.25">
      <c r="A70" s="3"/>
      <c r="B70" s="3"/>
      <c r="C70" s="3"/>
      <c r="D70" s="3"/>
      <c r="E70" s="3"/>
      <c r="F70" s="3"/>
    </row>
    <row r="71" spans="1:6" ht="13.8" x14ac:dyDescent="0.25">
      <c r="A71" s="3"/>
      <c r="B71" s="3"/>
      <c r="C71" s="3"/>
      <c r="D71" s="3"/>
      <c r="E71" s="3"/>
      <c r="F71" s="3"/>
    </row>
    <row r="72" spans="1:6" ht="13.8" x14ac:dyDescent="0.25">
      <c r="A72" s="3"/>
      <c r="B72" s="3"/>
      <c r="C72" s="3"/>
      <c r="D72" s="3"/>
      <c r="E72" s="3"/>
      <c r="F72" s="3"/>
    </row>
    <row r="73" spans="1:6" ht="13.8" x14ac:dyDescent="0.25">
      <c r="A73" s="3"/>
      <c r="B73" s="3"/>
      <c r="C73" s="3"/>
      <c r="D73" s="3"/>
      <c r="E73" s="3"/>
      <c r="F73" s="3"/>
    </row>
    <row r="74" spans="1:6" ht="2.1" customHeight="1" x14ac:dyDescent="0.25">
      <c r="A74" s="3"/>
      <c r="B74" s="3"/>
      <c r="C74" s="3"/>
      <c r="D74" s="3"/>
      <c r="E74" s="3"/>
      <c r="F74" s="3"/>
    </row>
    <row r="75" spans="1:6" ht="13.8" x14ac:dyDescent="0.25">
      <c r="A75" s="3"/>
      <c r="B75" s="3"/>
      <c r="C75" s="3"/>
      <c r="D75" s="3"/>
      <c r="E75" s="3"/>
      <c r="F75" s="3"/>
    </row>
    <row r="76" spans="1:6" ht="13.8" x14ac:dyDescent="0.25">
      <c r="A76" s="3"/>
      <c r="B76" s="3"/>
      <c r="C76" s="3"/>
      <c r="D76" s="3"/>
      <c r="E76" s="3"/>
      <c r="F76" s="3"/>
    </row>
    <row r="77" spans="1:6" ht="13.8" x14ac:dyDescent="0.25">
      <c r="A77" s="3"/>
      <c r="B77" s="3"/>
      <c r="C77" s="3"/>
      <c r="D77" s="3"/>
      <c r="E77" s="3"/>
      <c r="F77" s="3"/>
    </row>
    <row r="78" spans="1:6" ht="2.1" customHeight="1" x14ac:dyDescent="0.25">
      <c r="A78" s="3"/>
      <c r="B78" s="3"/>
      <c r="C78" s="3"/>
      <c r="D78" s="3"/>
      <c r="E78" s="3"/>
      <c r="F78" s="3"/>
    </row>
    <row r="79" spans="1:6" ht="13.8" x14ac:dyDescent="0.25">
      <c r="A79" s="3"/>
      <c r="B79" s="3"/>
      <c r="C79" s="3"/>
      <c r="D79" s="3"/>
      <c r="E79" s="3"/>
      <c r="F79" s="3"/>
    </row>
    <row r="80" spans="1:6" ht="13.8" x14ac:dyDescent="0.25">
      <c r="A80" s="3"/>
      <c r="B80" s="3"/>
      <c r="C80" s="3"/>
      <c r="D80" s="3"/>
      <c r="E80" s="3"/>
      <c r="F80" s="3"/>
    </row>
    <row r="81" spans="1:6" ht="13.8" x14ac:dyDescent="0.25">
      <c r="A81" s="3"/>
      <c r="B81" s="3"/>
      <c r="C81" s="3"/>
      <c r="D81" s="3"/>
      <c r="E81" s="3"/>
      <c r="F81" s="3"/>
    </row>
    <row r="82" spans="1:6" ht="13.8" x14ac:dyDescent="0.25">
      <c r="A82" s="3"/>
      <c r="B82" s="3"/>
      <c r="C82" s="3"/>
      <c r="D82" s="3"/>
      <c r="E82" s="3"/>
      <c r="F82" s="3"/>
    </row>
    <row r="83" spans="1:6" ht="13.8" x14ac:dyDescent="0.25">
      <c r="A83" s="3"/>
      <c r="B83" s="3"/>
      <c r="C83" s="3"/>
      <c r="D83" s="3"/>
      <c r="E83" s="3"/>
      <c r="F83" s="3"/>
    </row>
    <row r="84" spans="1:6" ht="13.8" x14ac:dyDescent="0.25">
      <c r="A84" s="3"/>
      <c r="B84" s="3"/>
      <c r="C84" s="3"/>
      <c r="D84" s="3"/>
      <c r="E84" s="3"/>
      <c r="F84" s="3"/>
    </row>
    <row r="85" spans="1:6" ht="13.8" x14ac:dyDescent="0.25">
      <c r="A85" s="3"/>
      <c r="B85" s="3"/>
      <c r="C85" s="3"/>
      <c r="D85" s="3"/>
      <c r="E85" s="3"/>
      <c r="F85" s="3"/>
    </row>
    <row r="86" spans="1:6" ht="13.8" x14ac:dyDescent="0.25">
      <c r="A86" s="3"/>
      <c r="B86" s="3"/>
      <c r="C86" s="3"/>
      <c r="D86" s="3"/>
      <c r="E86" s="3"/>
      <c r="F86" s="3"/>
    </row>
    <row r="87" spans="1:6" ht="13.8" x14ac:dyDescent="0.25">
      <c r="A87" s="3"/>
      <c r="B87" s="3"/>
      <c r="C87" s="3"/>
      <c r="D87" s="3"/>
      <c r="E87" s="3"/>
      <c r="F87" s="3"/>
    </row>
    <row r="88" spans="1:6" ht="13.8" x14ac:dyDescent="0.25">
      <c r="A88" s="3"/>
      <c r="B88" s="3"/>
      <c r="C88" s="3"/>
      <c r="D88" s="3"/>
      <c r="E88" s="3"/>
      <c r="F88" s="3"/>
    </row>
    <row r="89" spans="1:6" ht="13.8" x14ac:dyDescent="0.25">
      <c r="A89" s="3"/>
      <c r="B89" s="3"/>
      <c r="C89" s="3"/>
      <c r="D89" s="3"/>
      <c r="E89" s="3"/>
      <c r="F89" s="3"/>
    </row>
    <row r="90" spans="1:6" ht="13.8" x14ac:dyDescent="0.25">
      <c r="A90" s="3"/>
      <c r="B90" s="3"/>
      <c r="C90" s="3"/>
      <c r="D90" s="3"/>
      <c r="E90" s="3"/>
      <c r="F90" s="3"/>
    </row>
    <row r="91" spans="1:6" ht="13.8" x14ac:dyDescent="0.25">
      <c r="A91" s="3"/>
      <c r="B91" s="3"/>
      <c r="C91" s="3"/>
      <c r="D91" s="3"/>
      <c r="E91" s="3"/>
      <c r="F91" s="3"/>
    </row>
    <row r="92" spans="1:6" ht="13.8" x14ac:dyDescent="0.25">
      <c r="A92" s="3"/>
      <c r="B92" s="3"/>
      <c r="C92" s="3"/>
      <c r="D92" s="3"/>
      <c r="E92" s="3"/>
      <c r="F92" s="3"/>
    </row>
    <row r="93" spans="1:6" ht="13.8" x14ac:dyDescent="0.25">
      <c r="A93" s="3"/>
      <c r="B93" s="3"/>
      <c r="C93" s="3"/>
      <c r="D93" s="3"/>
      <c r="E93" s="3"/>
      <c r="F93" s="3"/>
    </row>
    <row r="94" spans="1:6" ht="13.8" x14ac:dyDescent="0.25">
      <c r="A94" s="3"/>
      <c r="B94" s="3"/>
      <c r="C94" s="3"/>
      <c r="D94" s="3"/>
      <c r="E94" s="3"/>
      <c r="F94" s="3"/>
    </row>
    <row r="95" spans="1:6" ht="13.8" x14ac:dyDescent="0.25">
      <c r="A95" s="3"/>
      <c r="B95" s="3"/>
      <c r="C95" s="3"/>
      <c r="D95" s="3"/>
      <c r="E95" s="3"/>
      <c r="F95" s="3"/>
    </row>
    <row r="96" spans="1:6" ht="13.8" x14ac:dyDescent="0.25">
      <c r="A96" s="3"/>
      <c r="B96" s="3"/>
      <c r="C96" s="3"/>
      <c r="D96" s="3"/>
      <c r="E96" s="3"/>
      <c r="F96" s="3"/>
    </row>
    <row r="97" spans="1:6" ht="13.8" x14ac:dyDescent="0.25">
      <c r="A97" s="3"/>
      <c r="B97" s="3"/>
      <c r="C97" s="3"/>
      <c r="D97" s="3"/>
      <c r="E97" s="3"/>
      <c r="F97" s="3"/>
    </row>
    <row r="98" spans="1:6" ht="13.8" x14ac:dyDescent="0.25">
      <c r="A98" s="3"/>
      <c r="B98" s="3"/>
      <c r="C98" s="3"/>
      <c r="D98" s="3"/>
      <c r="E98" s="3"/>
      <c r="F98" s="3"/>
    </row>
    <row r="99" spans="1:6" ht="13.8" x14ac:dyDescent="0.25">
      <c r="A99" s="3"/>
      <c r="B99" s="3"/>
      <c r="C99" s="3"/>
      <c r="D99" s="3"/>
      <c r="E99" s="3"/>
      <c r="F99" s="3"/>
    </row>
    <row r="100" spans="1:6" ht="13.8" x14ac:dyDescent="0.25">
      <c r="A100" s="3"/>
      <c r="B100" s="3"/>
      <c r="C100" s="3"/>
      <c r="D100" s="3"/>
      <c r="E100" s="3"/>
      <c r="F100" s="3"/>
    </row>
    <row r="101" spans="1:6" ht="13.8" x14ac:dyDescent="0.25">
      <c r="A101" s="3"/>
      <c r="B101" s="3"/>
      <c r="C101" s="3"/>
      <c r="D101" s="3"/>
      <c r="E101" s="3"/>
      <c r="F101" s="3"/>
    </row>
    <row r="102" spans="1:6" ht="13.8" x14ac:dyDescent="0.25">
      <c r="A102" s="3"/>
      <c r="B102" s="3"/>
      <c r="C102" s="3"/>
      <c r="D102" s="3"/>
      <c r="E102" s="3"/>
      <c r="F102" s="3"/>
    </row>
    <row r="103" spans="1:6" ht="13.8" x14ac:dyDescent="0.25">
      <c r="A103" s="3"/>
      <c r="B103" s="3"/>
      <c r="C103" s="3"/>
      <c r="D103" s="3"/>
      <c r="E103" s="3"/>
      <c r="F103" s="3"/>
    </row>
    <row r="104" spans="1:6" ht="13.8" x14ac:dyDescent="0.25">
      <c r="A104" s="3"/>
      <c r="B104" s="3"/>
      <c r="C104" s="3"/>
      <c r="D104" s="3"/>
      <c r="E104" s="3"/>
      <c r="F104" s="3"/>
    </row>
    <row r="105" spans="1:6" ht="13.8" x14ac:dyDescent="0.25">
      <c r="A105" s="3"/>
      <c r="B105" s="3"/>
      <c r="C105" s="3"/>
      <c r="D105" s="3"/>
      <c r="E105" s="3"/>
      <c r="F105" s="3"/>
    </row>
    <row r="106" spans="1:6" ht="13.8" x14ac:dyDescent="0.25">
      <c r="A106" s="3"/>
      <c r="B106" s="3"/>
      <c r="C106" s="3"/>
      <c r="D106" s="3"/>
      <c r="E106" s="3"/>
      <c r="F106" s="3"/>
    </row>
    <row r="107" spans="1:6" ht="13.8" x14ac:dyDescent="0.25">
      <c r="A107" s="3"/>
      <c r="B107" s="3"/>
      <c r="C107" s="3"/>
      <c r="D107" s="3"/>
      <c r="E107" s="3"/>
      <c r="F107" s="3"/>
    </row>
    <row r="108" spans="1:6" ht="13.8" x14ac:dyDescent="0.25">
      <c r="A108" s="3"/>
      <c r="B108" s="3"/>
      <c r="C108" s="3"/>
      <c r="D108" s="3"/>
      <c r="E108" s="3"/>
      <c r="F108" s="3"/>
    </row>
    <row r="109" spans="1:6" ht="13.8" x14ac:dyDescent="0.25">
      <c r="A109" s="3"/>
      <c r="B109" s="3"/>
      <c r="C109" s="3"/>
      <c r="D109" s="3"/>
      <c r="E109" s="3"/>
      <c r="F109" s="3"/>
    </row>
    <row r="110" spans="1:6" ht="13.8" x14ac:dyDescent="0.25">
      <c r="A110" s="3"/>
      <c r="B110" s="3"/>
      <c r="C110" s="3"/>
      <c r="D110" s="3"/>
      <c r="E110" s="3"/>
      <c r="F110" s="3"/>
    </row>
    <row r="111" spans="1:6" ht="13.8" x14ac:dyDescent="0.25">
      <c r="A111" s="3"/>
      <c r="B111" s="3"/>
      <c r="C111" s="3"/>
      <c r="D111" s="3"/>
      <c r="E111" s="3"/>
      <c r="F111" s="3"/>
    </row>
    <row r="112" spans="1:6" ht="13.8" x14ac:dyDescent="0.25">
      <c r="A112" s="3"/>
      <c r="B112" s="3"/>
      <c r="C112" s="3"/>
      <c r="D112" s="3"/>
      <c r="E112" s="3"/>
      <c r="F112" s="3"/>
    </row>
    <row r="113" spans="1:6" ht="13.8" x14ac:dyDescent="0.25">
      <c r="A113" s="3"/>
      <c r="B113" s="3"/>
      <c r="C113" s="3"/>
      <c r="D113" s="3"/>
      <c r="E113" s="3"/>
      <c r="F113" s="3"/>
    </row>
    <row r="114" spans="1:6" ht="13.8" x14ac:dyDescent="0.25">
      <c r="A114" s="3"/>
      <c r="B114" s="3"/>
      <c r="C114" s="3"/>
      <c r="D114" s="3"/>
      <c r="E114" s="3"/>
      <c r="F114" s="3"/>
    </row>
    <row r="115" spans="1:6" ht="13.8" x14ac:dyDescent="0.25">
      <c r="A115" s="3"/>
      <c r="B115" s="3"/>
      <c r="C115" s="3"/>
      <c r="D115" s="3"/>
      <c r="E115" s="3"/>
      <c r="F115" s="3"/>
    </row>
    <row r="116" spans="1:6" ht="13.8" x14ac:dyDescent="0.25">
      <c r="A116" s="3"/>
      <c r="B116" s="3"/>
      <c r="C116" s="3"/>
      <c r="D116" s="3"/>
      <c r="E116" s="3"/>
      <c r="F116" s="3"/>
    </row>
    <row r="117" spans="1:6" ht="13.8" x14ac:dyDescent="0.25">
      <c r="A117" s="3"/>
      <c r="B117" s="3"/>
      <c r="C117" s="3"/>
      <c r="D117" s="3"/>
      <c r="E117" s="3"/>
      <c r="F117" s="3"/>
    </row>
    <row r="118" spans="1:6" ht="13.8" x14ac:dyDescent="0.25">
      <c r="A118" s="3"/>
      <c r="B118" s="3"/>
      <c r="C118" s="3"/>
      <c r="D118" s="3"/>
      <c r="E118" s="3"/>
      <c r="F118" s="3"/>
    </row>
    <row r="119" spans="1:6" ht="13.8" x14ac:dyDescent="0.25">
      <c r="A119" s="3"/>
      <c r="B119" s="3"/>
      <c r="C119" s="3"/>
      <c r="D119" s="3"/>
      <c r="E119" s="3"/>
      <c r="F119" s="3"/>
    </row>
    <row r="120" spans="1:6" ht="13.8" x14ac:dyDescent="0.25">
      <c r="A120" s="3"/>
      <c r="B120" s="3"/>
      <c r="C120" s="3"/>
      <c r="D120" s="3"/>
      <c r="E120" s="3"/>
      <c r="F120" s="3"/>
    </row>
    <row r="121" spans="1:6" ht="13.8" x14ac:dyDescent="0.25">
      <c r="A121" s="3"/>
      <c r="B121" s="3"/>
      <c r="C121" s="3"/>
      <c r="D121" s="3"/>
      <c r="E121" s="3"/>
      <c r="F121" s="3"/>
    </row>
    <row r="122" spans="1:6" ht="13.8" x14ac:dyDescent="0.25">
      <c r="A122" s="3"/>
      <c r="B122" s="3"/>
      <c r="C122" s="3"/>
      <c r="D122" s="3"/>
      <c r="E122" s="3"/>
      <c r="F122" s="3"/>
    </row>
    <row r="123" spans="1:6" ht="13.8" x14ac:dyDescent="0.25">
      <c r="A123" s="3"/>
      <c r="B123" s="3"/>
      <c r="C123" s="3"/>
      <c r="D123" s="3"/>
      <c r="E123" s="3"/>
      <c r="F123" s="3"/>
    </row>
    <row r="124" spans="1:6" ht="13.8" x14ac:dyDescent="0.25">
      <c r="A124" s="3"/>
      <c r="B124" s="3"/>
      <c r="C124" s="3"/>
      <c r="D124" s="3"/>
      <c r="E124" s="3"/>
      <c r="F124" s="3"/>
    </row>
    <row r="125" spans="1:6" ht="13.8" x14ac:dyDescent="0.25">
      <c r="A125" s="3"/>
      <c r="B125" s="3"/>
      <c r="C125" s="3"/>
      <c r="D125" s="3"/>
      <c r="E125" s="3"/>
      <c r="F125" s="3"/>
    </row>
    <row r="126" spans="1:6" ht="13.8" x14ac:dyDescent="0.25">
      <c r="A126" s="3"/>
      <c r="B126" s="3"/>
      <c r="C126" s="3"/>
      <c r="D126" s="3"/>
      <c r="E126" s="3"/>
      <c r="F126" s="3"/>
    </row>
    <row r="127" spans="1:6" ht="13.8" x14ac:dyDescent="0.25">
      <c r="A127" s="3"/>
      <c r="B127" s="3"/>
      <c r="C127" s="3"/>
      <c r="D127" s="3"/>
      <c r="E127" s="3"/>
      <c r="F127" s="3"/>
    </row>
    <row r="128" spans="1:6" ht="13.8" x14ac:dyDescent="0.25">
      <c r="A128" s="3"/>
      <c r="B128" s="3"/>
      <c r="C128" s="3"/>
      <c r="D128" s="3"/>
      <c r="E128" s="3"/>
      <c r="F128" s="3"/>
    </row>
    <row r="129" spans="1:6" ht="13.8" x14ac:dyDescent="0.25">
      <c r="A129" s="3"/>
      <c r="B129" s="3"/>
      <c r="C129" s="3"/>
      <c r="D129" s="3"/>
      <c r="E129" s="3"/>
      <c r="F129" s="3"/>
    </row>
    <row r="130" spans="1:6" ht="13.8" x14ac:dyDescent="0.25">
      <c r="A130" s="3"/>
      <c r="B130" s="3"/>
      <c r="C130" s="3"/>
      <c r="D130" s="3"/>
      <c r="E130" s="3"/>
      <c r="F130" s="3"/>
    </row>
    <row r="131" spans="1:6" ht="13.8" x14ac:dyDescent="0.25">
      <c r="A131" s="3"/>
      <c r="B131" s="3"/>
      <c r="C131" s="3"/>
      <c r="D131" s="3"/>
      <c r="E131" s="3"/>
      <c r="F131" s="3"/>
    </row>
    <row r="132" spans="1:6" ht="13.8" x14ac:dyDescent="0.25">
      <c r="A132" s="3"/>
      <c r="B132" s="3"/>
      <c r="C132" s="3"/>
      <c r="D132" s="3"/>
      <c r="E132" s="3"/>
      <c r="F132" s="3"/>
    </row>
    <row r="133" spans="1:6" ht="13.8" x14ac:dyDescent="0.25">
      <c r="A133" s="3"/>
      <c r="B133" s="3"/>
      <c r="C133" s="3"/>
      <c r="D133" s="3"/>
      <c r="E133" s="3"/>
      <c r="F133" s="3"/>
    </row>
    <row r="134" spans="1:6" ht="13.8" x14ac:dyDescent="0.25">
      <c r="A134" s="3"/>
      <c r="B134" s="3"/>
      <c r="C134" s="3"/>
      <c r="D134" s="3"/>
      <c r="E134" s="3"/>
      <c r="F134" s="3"/>
    </row>
    <row r="135" spans="1:6" ht="13.8" x14ac:dyDescent="0.25">
      <c r="A135" s="3"/>
      <c r="B135" s="3"/>
      <c r="C135" s="3"/>
      <c r="D135" s="3"/>
      <c r="E135" s="3"/>
      <c r="F135" s="3"/>
    </row>
    <row r="136" spans="1:6" ht="13.8" x14ac:dyDescent="0.25">
      <c r="A136" s="3"/>
      <c r="B136" s="3"/>
      <c r="C136" s="3"/>
      <c r="D136" s="3"/>
      <c r="E136" s="3"/>
      <c r="F136" s="3"/>
    </row>
    <row r="137" spans="1:6" ht="13.8" x14ac:dyDescent="0.25">
      <c r="A137" s="3"/>
      <c r="B137" s="3"/>
      <c r="C137" s="3"/>
      <c r="D137" s="3"/>
      <c r="E137" s="3"/>
      <c r="F137" s="3"/>
    </row>
    <row r="138" spans="1:6" ht="13.8" x14ac:dyDescent="0.25">
      <c r="A138" s="3"/>
      <c r="B138" s="3"/>
      <c r="C138" s="3"/>
      <c r="D138" s="3"/>
      <c r="E138" s="3"/>
      <c r="F138" s="3"/>
    </row>
    <row r="139" spans="1:6" ht="13.8" x14ac:dyDescent="0.25">
      <c r="A139" s="3"/>
      <c r="B139" s="3"/>
      <c r="C139" s="3"/>
      <c r="D139" s="3"/>
      <c r="E139" s="3"/>
      <c r="F139" s="3"/>
    </row>
    <row r="140" spans="1:6" ht="13.8" x14ac:dyDescent="0.25">
      <c r="A140" s="3"/>
      <c r="B140" s="3"/>
      <c r="C140" s="3"/>
      <c r="D140" s="3"/>
      <c r="E140" s="3"/>
      <c r="F140" s="3"/>
    </row>
    <row r="141" spans="1:6" ht="13.8" x14ac:dyDescent="0.25">
      <c r="A141" s="3"/>
      <c r="B141" s="3"/>
      <c r="C141" s="3"/>
      <c r="D141" s="3"/>
      <c r="E141" s="3"/>
      <c r="F141" s="3"/>
    </row>
    <row r="142" spans="1:6" ht="13.8" x14ac:dyDescent="0.25">
      <c r="A142" s="3"/>
      <c r="B142" s="3"/>
      <c r="C142" s="3"/>
      <c r="D142" s="3"/>
      <c r="E142" s="3"/>
      <c r="F142" s="3"/>
    </row>
    <row r="143" spans="1:6" ht="13.8" x14ac:dyDescent="0.25">
      <c r="A143" s="3"/>
      <c r="B143" s="3"/>
      <c r="C143" s="3"/>
      <c r="D143" s="3"/>
      <c r="E143" s="3"/>
      <c r="F143" s="3"/>
    </row>
    <row r="144" spans="1:6" ht="13.8" x14ac:dyDescent="0.25">
      <c r="A144" s="3"/>
      <c r="B144" s="3"/>
      <c r="C144" s="3"/>
      <c r="D144" s="3"/>
      <c r="E144" s="3"/>
      <c r="F144" s="3"/>
    </row>
    <row r="145" spans="1:6" ht="13.8" x14ac:dyDescent="0.25">
      <c r="A145" s="3"/>
      <c r="B145" s="3"/>
      <c r="C145" s="3"/>
      <c r="D145" s="3"/>
      <c r="E145" s="3"/>
      <c r="F145" s="3"/>
    </row>
    <row r="146" spans="1:6" ht="13.8" x14ac:dyDescent="0.25">
      <c r="A146" s="3"/>
      <c r="B146" s="3"/>
      <c r="C146" s="3"/>
      <c r="D146" s="3"/>
      <c r="E146" s="3"/>
      <c r="F146" s="3"/>
    </row>
    <row r="147" spans="1:6" ht="13.8" x14ac:dyDescent="0.25">
      <c r="A147" s="3"/>
      <c r="B147" s="3"/>
      <c r="C147" s="3"/>
      <c r="D147" s="3"/>
      <c r="E147" s="3"/>
      <c r="F147" s="3"/>
    </row>
    <row r="148" spans="1:6" ht="13.8" x14ac:dyDescent="0.25">
      <c r="A148" s="3"/>
      <c r="B148" s="3"/>
      <c r="C148" s="3"/>
      <c r="D148" s="3"/>
      <c r="E148" s="3"/>
      <c r="F148" s="3"/>
    </row>
    <row r="149" spans="1:6" ht="13.8" x14ac:dyDescent="0.25">
      <c r="A149" s="3"/>
      <c r="B149" s="3"/>
      <c r="C149" s="3"/>
      <c r="D149" s="3"/>
      <c r="E149" s="3"/>
      <c r="F149" s="3"/>
    </row>
    <row r="150" spans="1:6" ht="13.8" x14ac:dyDescent="0.25">
      <c r="A150" s="3"/>
      <c r="B150" s="3"/>
      <c r="C150" s="3"/>
      <c r="D150" s="3"/>
      <c r="E150" s="3"/>
      <c r="F150" s="3"/>
    </row>
    <row r="151" spans="1:6" ht="13.8" x14ac:dyDescent="0.25">
      <c r="A151" s="3"/>
      <c r="B151" s="3"/>
      <c r="C151" s="3"/>
      <c r="D151" s="3"/>
      <c r="E151" s="3"/>
      <c r="F151" s="3"/>
    </row>
    <row r="152" spans="1:6" ht="13.8" x14ac:dyDescent="0.25">
      <c r="A152" s="3"/>
      <c r="B152" s="3"/>
      <c r="C152" s="3"/>
      <c r="D152" s="3"/>
      <c r="E152" s="3"/>
      <c r="F152" s="3"/>
    </row>
    <row r="153" spans="1:6" ht="13.8" x14ac:dyDescent="0.25">
      <c r="A153" s="3"/>
      <c r="B153" s="3"/>
      <c r="C153" s="3"/>
      <c r="D153" s="3"/>
      <c r="E153" s="3"/>
      <c r="F153" s="3"/>
    </row>
    <row r="154" spans="1:6" ht="13.8" x14ac:dyDescent="0.25">
      <c r="A154" s="3"/>
      <c r="B154" s="3"/>
      <c r="C154" s="3"/>
      <c r="D154" s="3"/>
      <c r="E154" s="3"/>
      <c r="F154" s="3"/>
    </row>
    <row r="155" spans="1:6" ht="13.8" x14ac:dyDescent="0.25">
      <c r="A155" s="3"/>
      <c r="B155" s="3"/>
      <c r="C155" s="3"/>
      <c r="D155" s="3"/>
      <c r="E155" s="3"/>
      <c r="F155" s="3"/>
    </row>
    <row r="156" spans="1:6" ht="13.8" x14ac:dyDescent="0.25">
      <c r="A156" s="3"/>
      <c r="B156" s="3"/>
      <c r="C156" s="3"/>
      <c r="D156" s="3"/>
      <c r="E156" s="3"/>
      <c r="F156" s="3"/>
    </row>
    <row r="157" spans="1:6" ht="13.8" x14ac:dyDescent="0.25">
      <c r="A157" s="3"/>
      <c r="B157" s="3"/>
      <c r="C157" s="3"/>
      <c r="D157" s="3"/>
      <c r="E157" s="3"/>
      <c r="F157" s="3"/>
    </row>
    <row r="158" spans="1:6" ht="13.8" x14ac:dyDescent="0.25">
      <c r="A158" s="3"/>
      <c r="B158" s="3"/>
      <c r="C158" s="3"/>
      <c r="D158" s="3"/>
      <c r="E158" s="3"/>
      <c r="F158" s="3"/>
    </row>
    <row r="159" spans="1:6" ht="13.8" x14ac:dyDescent="0.25">
      <c r="A159" s="3"/>
      <c r="B159" s="3"/>
      <c r="C159" s="3"/>
      <c r="D159" s="3"/>
      <c r="E159" s="3"/>
      <c r="F159" s="3"/>
    </row>
    <row r="160" spans="1:6" ht="13.8" x14ac:dyDescent="0.25">
      <c r="A160" s="3"/>
      <c r="B160" s="3"/>
      <c r="C160" s="3"/>
      <c r="D160" s="3"/>
      <c r="E160" s="3"/>
      <c r="F160" s="3"/>
    </row>
    <row r="161" spans="1:6" ht="13.8" x14ac:dyDescent="0.25">
      <c r="A161" s="3"/>
      <c r="B161" s="3"/>
      <c r="C161" s="3"/>
      <c r="D161" s="3"/>
      <c r="E161" s="3"/>
      <c r="F161" s="3"/>
    </row>
    <row r="162" spans="1:6" ht="13.8" x14ac:dyDescent="0.25">
      <c r="A162" s="3"/>
      <c r="B162" s="3"/>
      <c r="C162" s="3"/>
      <c r="D162" s="3"/>
      <c r="E162" s="3"/>
      <c r="F162" s="3"/>
    </row>
    <row r="163" spans="1:6" ht="13.8" x14ac:dyDescent="0.25">
      <c r="A163" s="3"/>
      <c r="B163" s="3"/>
      <c r="C163" s="3"/>
      <c r="D163" s="3"/>
      <c r="E163" s="3"/>
      <c r="F163" s="3"/>
    </row>
    <row r="164" spans="1:6" ht="13.8" x14ac:dyDescent="0.25">
      <c r="A164" s="3"/>
      <c r="B164" s="3"/>
      <c r="C164" s="3"/>
      <c r="D164" s="3"/>
      <c r="E164" s="3"/>
      <c r="F164" s="3"/>
    </row>
    <row r="165" spans="1:6" ht="13.8" x14ac:dyDescent="0.25">
      <c r="A165" s="3"/>
      <c r="B165" s="3"/>
      <c r="C165" s="3"/>
      <c r="D165" s="3"/>
      <c r="E165" s="3"/>
      <c r="F165" s="3"/>
    </row>
    <row r="166" spans="1:6" ht="13.8" x14ac:dyDescent="0.25">
      <c r="A166" s="3"/>
      <c r="B166" s="3"/>
      <c r="C166" s="3"/>
      <c r="D166" s="3"/>
      <c r="E166" s="3"/>
      <c r="F166" s="3"/>
    </row>
    <row r="167" spans="1:6" ht="13.8" x14ac:dyDescent="0.25">
      <c r="A167" s="3"/>
      <c r="B167" s="3"/>
      <c r="C167" s="3"/>
      <c r="D167" s="3"/>
      <c r="E167" s="3"/>
      <c r="F167" s="3"/>
    </row>
    <row r="168" spans="1:6" ht="13.8" x14ac:dyDescent="0.25">
      <c r="A168" s="3"/>
      <c r="B168" s="3"/>
      <c r="C168" s="3"/>
      <c r="D168" s="3"/>
      <c r="E168" s="3"/>
      <c r="F168" s="3"/>
    </row>
    <row r="169" spans="1:6" ht="13.8" x14ac:dyDescent="0.25">
      <c r="A169" s="3"/>
      <c r="B169" s="3"/>
      <c r="C169" s="3"/>
      <c r="D169" s="3"/>
      <c r="E169" s="3"/>
      <c r="F169" s="3"/>
    </row>
    <row r="170" spans="1:6" ht="13.8" x14ac:dyDescent="0.25">
      <c r="A170" s="3"/>
      <c r="B170" s="3"/>
      <c r="C170" s="3"/>
      <c r="D170" s="3"/>
      <c r="E170" s="3"/>
      <c r="F170" s="3"/>
    </row>
    <row r="171" spans="1:6" ht="13.8" x14ac:dyDescent="0.25">
      <c r="A171" s="3"/>
      <c r="B171" s="3"/>
      <c r="C171" s="3"/>
      <c r="D171" s="3"/>
      <c r="E171" s="3"/>
      <c r="F171" s="3"/>
    </row>
    <row r="172" spans="1:6" ht="13.8" x14ac:dyDescent="0.25">
      <c r="A172" s="3"/>
      <c r="B172" s="3"/>
      <c r="C172" s="3"/>
      <c r="D172" s="3"/>
      <c r="E172" s="3"/>
      <c r="F172" s="3"/>
    </row>
    <row r="173" spans="1:6" ht="13.8" x14ac:dyDescent="0.25">
      <c r="A173" s="3"/>
      <c r="B173" s="3"/>
      <c r="C173" s="3"/>
      <c r="D173" s="3"/>
      <c r="E173" s="3"/>
      <c r="F173" s="3"/>
    </row>
    <row r="174" spans="1:6" ht="13.8" x14ac:dyDescent="0.25">
      <c r="A174" s="3"/>
      <c r="B174" s="3"/>
      <c r="C174" s="3"/>
      <c r="D174" s="3"/>
      <c r="E174" s="3"/>
      <c r="F174" s="3"/>
    </row>
    <row r="175" spans="1:6" ht="13.8" x14ac:dyDescent="0.25">
      <c r="A175" s="3"/>
      <c r="B175" s="3"/>
      <c r="C175" s="3"/>
      <c r="D175" s="3"/>
      <c r="E175" s="3"/>
      <c r="F175" s="3"/>
    </row>
    <row r="176" spans="1:6" ht="13.8" x14ac:dyDescent="0.25">
      <c r="A176" s="3"/>
      <c r="B176" s="3"/>
      <c r="C176" s="3"/>
      <c r="D176" s="3"/>
      <c r="E176" s="3"/>
      <c r="F176" s="3"/>
    </row>
    <row r="177" spans="1:6" ht="13.8" x14ac:dyDescent="0.25">
      <c r="A177" s="3"/>
      <c r="B177" s="3"/>
      <c r="C177" s="3"/>
      <c r="D177" s="3"/>
      <c r="E177" s="3"/>
      <c r="F177" s="3"/>
    </row>
    <row r="178" spans="1:6" ht="13.8" x14ac:dyDescent="0.25">
      <c r="A178" s="3"/>
      <c r="B178" s="3"/>
      <c r="C178" s="3"/>
      <c r="D178" s="3"/>
      <c r="E178" s="3"/>
      <c r="F178" s="3"/>
    </row>
    <row r="179" spans="1:6" ht="13.8" x14ac:dyDescent="0.25">
      <c r="A179" s="3"/>
      <c r="B179" s="3"/>
      <c r="C179" s="3"/>
      <c r="D179" s="3"/>
      <c r="E179" s="3"/>
      <c r="F179" s="3"/>
    </row>
    <row r="180" spans="1:6" ht="13.8" x14ac:dyDescent="0.25">
      <c r="A180" s="3"/>
      <c r="B180" s="3"/>
      <c r="C180" s="3"/>
      <c r="D180" s="3"/>
      <c r="E180" s="3"/>
      <c r="F180" s="3"/>
    </row>
    <row r="181" spans="1:6" ht="13.8" x14ac:dyDescent="0.25">
      <c r="A181" s="3"/>
      <c r="B181" s="3"/>
      <c r="C181" s="3"/>
      <c r="D181" s="3"/>
      <c r="E181" s="3"/>
      <c r="F181" s="3"/>
    </row>
    <row r="182" spans="1:6" ht="13.8" x14ac:dyDescent="0.25">
      <c r="A182" s="3"/>
      <c r="B182" s="3"/>
      <c r="C182" s="3"/>
      <c r="D182" s="3"/>
      <c r="E182" s="3"/>
      <c r="F182" s="3"/>
    </row>
    <row r="183" spans="1:6" ht="13.8" x14ac:dyDescent="0.25">
      <c r="A183" s="3"/>
      <c r="B183" s="3"/>
      <c r="C183" s="3"/>
      <c r="D183" s="3"/>
      <c r="E183" s="3"/>
      <c r="F183" s="3"/>
    </row>
    <row r="184" spans="1:6" ht="13.8" x14ac:dyDescent="0.25">
      <c r="A184" s="3"/>
      <c r="B184" s="3"/>
      <c r="C184" s="3"/>
      <c r="D184" s="3"/>
      <c r="E184" s="3"/>
      <c r="F184" s="3"/>
    </row>
    <row r="185" spans="1:6" ht="13.8" x14ac:dyDescent="0.25">
      <c r="A185" s="3"/>
      <c r="B185" s="3"/>
      <c r="C185" s="3"/>
      <c r="D185" s="3"/>
      <c r="E185" s="3"/>
      <c r="F185" s="3"/>
    </row>
    <row r="186" spans="1:6" ht="13.8" x14ac:dyDescent="0.25">
      <c r="A186" s="3"/>
      <c r="B186" s="3"/>
      <c r="C186" s="3"/>
      <c r="D186" s="3"/>
      <c r="E186" s="3"/>
      <c r="F186" s="3"/>
    </row>
    <row r="187" spans="1:6" ht="13.8" x14ac:dyDescent="0.25">
      <c r="A187" s="3"/>
      <c r="B187" s="3"/>
      <c r="C187" s="3"/>
      <c r="D187" s="3"/>
      <c r="E187" s="3"/>
      <c r="F187" s="3"/>
    </row>
    <row r="188" spans="1:6" ht="13.8" x14ac:dyDescent="0.25">
      <c r="A188" s="3"/>
      <c r="B188" s="3"/>
      <c r="C188" s="3"/>
      <c r="D188" s="3"/>
      <c r="E188" s="3"/>
      <c r="F188" s="3"/>
    </row>
    <row r="189" spans="1:6" ht="13.8" x14ac:dyDescent="0.25">
      <c r="A189" s="3"/>
      <c r="B189" s="3"/>
      <c r="C189" s="3"/>
      <c r="D189" s="3"/>
      <c r="E189" s="3"/>
      <c r="F189" s="3"/>
    </row>
    <row r="190" spans="1:6" ht="13.8" x14ac:dyDescent="0.25">
      <c r="A190" s="3"/>
      <c r="B190" s="3"/>
      <c r="C190" s="3"/>
      <c r="D190" s="3"/>
      <c r="E190" s="3"/>
      <c r="F190" s="3"/>
    </row>
    <row r="191" spans="1:6" ht="13.8" x14ac:dyDescent="0.25">
      <c r="A191" s="3"/>
      <c r="B191" s="3"/>
      <c r="C191" s="3"/>
      <c r="D191" s="3"/>
      <c r="E191" s="3"/>
      <c r="F191" s="3"/>
    </row>
    <row r="192" spans="1:6" ht="13.8" x14ac:dyDescent="0.25">
      <c r="A192" s="3"/>
      <c r="B192" s="3"/>
      <c r="C192" s="3"/>
      <c r="D192" s="3"/>
      <c r="E192" s="3"/>
      <c r="F192" s="3"/>
    </row>
    <row r="193" spans="1:6" ht="13.8" x14ac:dyDescent="0.25">
      <c r="A193" s="3"/>
      <c r="B193" s="3"/>
      <c r="C193" s="3"/>
      <c r="D193" s="3"/>
      <c r="E193" s="3"/>
      <c r="F193" s="3"/>
    </row>
    <row r="194" spans="1:6" ht="13.8" x14ac:dyDescent="0.25">
      <c r="A194" s="3"/>
      <c r="B194" s="3"/>
      <c r="C194" s="3"/>
      <c r="D194" s="3"/>
      <c r="E194" s="3"/>
      <c r="F194" s="3"/>
    </row>
    <row r="195" spans="1:6" ht="13.8" x14ac:dyDescent="0.25">
      <c r="A195" s="3"/>
      <c r="B195" s="3"/>
      <c r="C195" s="3"/>
      <c r="D195" s="3"/>
      <c r="E195" s="3"/>
      <c r="F195" s="3"/>
    </row>
    <row r="196" spans="1:6" ht="13.8" x14ac:dyDescent="0.25">
      <c r="A196" s="3"/>
      <c r="B196" s="3"/>
      <c r="C196" s="3"/>
      <c r="D196" s="3"/>
      <c r="E196" s="3"/>
      <c r="F196" s="3"/>
    </row>
    <row r="197" spans="1:6" ht="13.8" x14ac:dyDescent="0.25">
      <c r="A197" s="3"/>
      <c r="B197" s="3"/>
      <c r="C197" s="3"/>
      <c r="D197" s="3"/>
      <c r="E197" s="3"/>
      <c r="F197" s="3"/>
    </row>
    <row r="198" spans="1:6" ht="13.8" x14ac:dyDescent="0.25">
      <c r="A198" s="3"/>
      <c r="B198" s="3"/>
      <c r="C198" s="3"/>
      <c r="D198" s="3"/>
      <c r="E198" s="3"/>
      <c r="F198" s="3"/>
    </row>
    <row r="199" spans="1:6" ht="13.8" x14ac:dyDescent="0.25">
      <c r="A199" s="3"/>
      <c r="B199" s="3"/>
      <c r="C199" s="3"/>
      <c r="D199" s="3"/>
      <c r="E199" s="3"/>
      <c r="F199" s="3"/>
    </row>
    <row r="200" spans="1:6" ht="13.8" x14ac:dyDescent="0.25">
      <c r="A200" s="3"/>
      <c r="B200" s="3"/>
      <c r="C200" s="3"/>
      <c r="D200" s="3"/>
      <c r="E200" s="3"/>
      <c r="F200" s="3"/>
    </row>
    <row r="201" spans="1:6" ht="13.8" x14ac:dyDescent="0.25">
      <c r="A201" s="3"/>
      <c r="B201" s="3"/>
      <c r="C201" s="3"/>
      <c r="D201" s="3"/>
      <c r="E201" s="3"/>
      <c r="F201" s="3"/>
    </row>
    <row r="202" spans="1:6" ht="13.8" x14ac:dyDescent="0.25">
      <c r="A202" s="3"/>
      <c r="B202" s="3"/>
      <c r="C202" s="3"/>
      <c r="D202" s="3"/>
      <c r="E202" s="3"/>
      <c r="F202" s="3"/>
    </row>
    <row r="203" spans="1:6" ht="13.8" x14ac:dyDescent="0.25">
      <c r="A203" s="3"/>
      <c r="B203" s="3"/>
      <c r="C203" s="3"/>
      <c r="D203" s="3"/>
      <c r="E203" s="3"/>
      <c r="F203" s="3"/>
    </row>
    <row r="204" spans="1:6" ht="13.8" x14ac:dyDescent="0.25">
      <c r="A204" s="3"/>
      <c r="B204" s="3"/>
      <c r="C204" s="3"/>
      <c r="D204" s="3"/>
      <c r="E204" s="3"/>
      <c r="F204" s="3"/>
    </row>
    <row r="205" spans="1:6" ht="13.8" x14ac:dyDescent="0.25">
      <c r="A205" s="3"/>
      <c r="B205" s="3"/>
      <c r="C205" s="3"/>
      <c r="D205" s="3"/>
      <c r="E205" s="3"/>
      <c r="F205" s="3"/>
    </row>
    <row r="206" spans="1:6" ht="13.8" x14ac:dyDescent="0.25">
      <c r="A206" s="3"/>
      <c r="B206" s="3"/>
      <c r="C206" s="3"/>
      <c r="D206" s="3"/>
      <c r="E206" s="3"/>
      <c r="F206" s="3"/>
    </row>
    <row r="207" spans="1:6" ht="13.8" x14ac:dyDescent="0.25">
      <c r="A207" s="3"/>
      <c r="B207" s="3"/>
      <c r="C207" s="3"/>
      <c r="D207" s="3"/>
      <c r="E207" s="3"/>
      <c r="F207" s="3"/>
    </row>
    <row r="208" spans="1:6" ht="13.8" x14ac:dyDescent="0.25">
      <c r="A208" s="3"/>
      <c r="B208" s="3"/>
      <c r="C208" s="3"/>
      <c r="D208" s="3"/>
      <c r="E208" s="3"/>
      <c r="F208" s="3"/>
    </row>
    <row r="209" spans="1:6" ht="13.8" x14ac:dyDescent="0.25">
      <c r="A209" s="3"/>
      <c r="B209" s="3"/>
      <c r="C209" s="3"/>
      <c r="D209" s="3"/>
      <c r="E209" s="3"/>
      <c r="F209" s="3"/>
    </row>
    <row r="210" spans="1:6" ht="13.8" x14ac:dyDescent="0.25">
      <c r="A210" s="3"/>
      <c r="B210" s="3"/>
      <c r="C210" s="3"/>
      <c r="D210" s="3"/>
      <c r="E210" s="3"/>
      <c r="F210" s="3"/>
    </row>
    <row r="211" spans="1:6" ht="13.8" x14ac:dyDescent="0.25">
      <c r="A211" s="3"/>
      <c r="B211" s="3"/>
      <c r="C211" s="3"/>
      <c r="D211" s="3"/>
      <c r="E211" s="3"/>
      <c r="F211" s="3"/>
    </row>
    <row r="212" spans="1:6" ht="13.8" x14ac:dyDescent="0.25">
      <c r="A212" s="3"/>
      <c r="B212" s="3"/>
      <c r="C212" s="3"/>
      <c r="D212" s="3"/>
      <c r="E212" s="3"/>
      <c r="F212" s="3"/>
    </row>
    <row r="213" spans="1:6" ht="13.8" x14ac:dyDescent="0.25">
      <c r="A213" s="3"/>
      <c r="B213" s="3"/>
      <c r="C213" s="3"/>
      <c r="D213" s="3"/>
      <c r="E213" s="3"/>
      <c r="F213" s="3"/>
    </row>
    <row r="214" spans="1:6" ht="13.8" x14ac:dyDescent="0.25">
      <c r="A214" s="3"/>
      <c r="B214" s="3"/>
      <c r="C214" s="3"/>
      <c r="D214" s="3"/>
      <c r="E214" s="3"/>
      <c r="F214" s="3"/>
    </row>
    <row r="215" spans="1:6" ht="13.8" x14ac:dyDescent="0.25">
      <c r="A215" s="3"/>
      <c r="B215" s="3"/>
      <c r="C215" s="3"/>
      <c r="D215" s="3"/>
      <c r="E215" s="3"/>
      <c r="F215" s="3"/>
    </row>
    <row r="216" spans="1:6" ht="13.8" x14ac:dyDescent="0.25">
      <c r="A216" s="3"/>
      <c r="B216" s="3"/>
      <c r="C216" s="3"/>
      <c r="D216" s="3"/>
      <c r="E216" s="3"/>
      <c r="F216" s="3"/>
    </row>
    <row r="217" spans="1:6" ht="13.8" x14ac:dyDescent="0.25">
      <c r="A217" s="3"/>
      <c r="B217" s="3"/>
      <c r="C217" s="3"/>
      <c r="D217" s="3"/>
      <c r="E217" s="3"/>
      <c r="F217" s="3"/>
    </row>
    <row r="218" spans="1:6" ht="13.8" x14ac:dyDescent="0.25">
      <c r="A218" s="3"/>
      <c r="B218" s="3"/>
      <c r="C218" s="3"/>
      <c r="D218" s="3"/>
      <c r="E218" s="3"/>
      <c r="F218" s="3"/>
    </row>
    <row r="219" spans="1:6" ht="13.8" x14ac:dyDescent="0.25">
      <c r="A219" s="3"/>
      <c r="B219" s="3"/>
      <c r="C219" s="3"/>
      <c r="D219" s="3"/>
      <c r="E219" s="3"/>
      <c r="F219" s="3"/>
    </row>
    <row r="220" spans="1:6" ht="13.8" x14ac:dyDescent="0.25">
      <c r="A220" s="3"/>
      <c r="B220" s="3"/>
      <c r="C220" s="3"/>
      <c r="D220" s="3"/>
      <c r="E220" s="3"/>
      <c r="F220" s="3"/>
    </row>
    <row r="221" spans="1:6" ht="13.8" x14ac:dyDescent="0.25">
      <c r="A221" s="3"/>
      <c r="B221" s="3"/>
      <c r="C221" s="3"/>
      <c r="D221" s="3"/>
      <c r="E221" s="3"/>
      <c r="F221" s="3"/>
    </row>
  </sheetData>
  <mergeCells count="1">
    <mergeCell ref="A1:F1"/>
  </mergeCells>
  <pageMargins left="0.75" right="0.75" top="0.48" bottom="0.44" header="0.31" footer="0.28999999999999998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80" workbookViewId="0">
      <selection activeCell="C106" sqref="B83:C106"/>
    </sheetView>
  </sheetViews>
  <sheetFormatPr defaultRowHeight="13.2" x14ac:dyDescent="0.25"/>
  <cols>
    <col min="1" max="1" width="33.6640625" bestFit="1" customWidth="1"/>
    <col min="2" max="2" width="11.88671875" bestFit="1" customWidth="1"/>
    <col min="3" max="3" width="15.6640625" bestFit="1" customWidth="1"/>
    <col min="4" max="4" width="18.44140625" bestFit="1" customWidth="1"/>
    <col min="5" max="5" width="15.6640625" bestFit="1" customWidth="1"/>
    <col min="6" max="6" width="12" bestFit="1" customWidth="1"/>
    <col min="7" max="7" width="14.5546875" bestFit="1" customWidth="1"/>
  </cols>
  <sheetData>
    <row r="1" spans="1:9" ht="14.4" thickBot="1" x14ac:dyDescent="0.3">
      <c r="A1" s="62" t="s">
        <v>0</v>
      </c>
      <c r="B1" s="63"/>
      <c r="C1" s="63"/>
      <c r="D1" s="63"/>
      <c r="E1" s="63"/>
      <c r="F1" s="64"/>
    </row>
    <row r="2" spans="1:9" s="4" customFormat="1" ht="19.5" customHeight="1" x14ac:dyDescent="0.25">
      <c r="A2" s="37" t="s">
        <v>23</v>
      </c>
      <c r="B2" s="43">
        <v>7500</v>
      </c>
      <c r="C2" s="3"/>
      <c r="D2" s="44" t="s">
        <v>25</v>
      </c>
      <c r="E2" s="45" t="s">
        <v>26</v>
      </c>
      <c r="F2" s="3"/>
    </row>
    <row r="3" spans="1:9" s="4" customFormat="1" ht="13.8" x14ac:dyDescent="0.25">
      <c r="A3" s="37" t="s">
        <v>20</v>
      </c>
      <c r="B3" s="38">
        <v>10980</v>
      </c>
      <c r="C3" s="37"/>
      <c r="D3" s="37"/>
      <c r="E3" s="37"/>
      <c r="F3" s="3"/>
    </row>
    <row r="4" spans="1:9" s="4" customFormat="1" ht="13.8" x14ac:dyDescent="0.25">
      <c r="A4" s="39" t="s">
        <v>21</v>
      </c>
      <c r="B4" s="38">
        <f>200*B3</f>
        <v>2196000</v>
      </c>
      <c r="C4" s="37"/>
      <c r="D4" s="37"/>
      <c r="E4" s="37"/>
      <c r="F4" s="3"/>
    </row>
    <row r="5" spans="1:9" s="4" customFormat="1" ht="13.8" x14ac:dyDescent="0.25">
      <c r="A5" s="39" t="s">
        <v>22</v>
      </c>
      <c r="B5" s="38">
        <f>400*B3</f>
        <v>4392000</v>
      </c>
      <c r="C5" s="37"/>
      <c r="D5" s="37"/>
      <c r="E5" s="37"/>
      <c r="F5" s="3"/>
    </row>
    <row r="6" spans="1:9" s="4" customFormat="1" ht="13.8" x14ac:dyDescent="0.25">
      <c r="A6" s="37"/>
      <c r="B6" s="37"/>
      <c r="C6" s="37"/>
      <c r="D6" s="37"/>
      <c r="E6" s="37"/>
      <c r="F6" s="3"/>
    </row>
    <row r="7" spans="1:9" ht="14.4" thickBot="1" x14ac:dyDescent="0.3">
      <c r="A7" s="3"/>
      <c r="B7" s="3"/>
      <c r="C7" s="3"/>
      <c r="D7" s="3"/>
      <c r="E7" s="3"/>
      <c r="F7" s="3"/>
      <c r="G7" s="4"/>
      <c r="H7" s="4"/>
    </row>
    <row r="8" spans="1:9" ht="13.8" thickBot="1" x14ac:dyDescent="0.3">
      <c r="A8" s="18" t="s">
        <v>1</v>
      </c>
      <c r="B8" s="18" t="s">
        <v>4</v>
      </c>
      <c r="C8" s="18" t="s">
        <v>2</v>
      </c>
      <c r="D8" s="46" t="s">
        <v>14</v>
      </c>
      <c r="E8" s="18" t="s">
        <v>3</v>
      </c>
      <c r="F8" s="18" t="s">
        <v>15</v>
      </c>
      <c r="H8" s="1"/>
    </row>
    <row r="9" spans="1:9" x14ac:dyDescent="0.25">
      <c r="A9" s="25" t="s">
        <v>5</v>
      </c>
      <c r="B9" s="7">
        <v>0.8</v>
      </c>
      <c r="C9" s="10">
        <v>60480</v>
      </c>
      <c r="D9" s="10">
        <v>2016</v>
      </c>
      <c r="E9" s="19">
        <v>6324516.3000265053</v>
      </c>
      <c r="F9" s="11">
        <v>210817.2100008835</v>
      </c>
      <c r="G9" s="6"/>
      <c r="H9">
        <f>C9/30</f>
        <v>2016</v>
      </c>
      <c r="I9">
        <f>C9/0.8</f>
        <v>75600</v>
      </c>
    </row>
    <row r="10" spans="1:9" x14ac:dyDescent="0.25">
      <c r="A10" s="26" t="s">
        <v>6</v>
      </c>
      <c r="B10" s="8">
        <v>0.8</v>
      </c>
      <c r="C10" s="12">
        <v>62496</v>
      </c>
      <c r="D10" s="12">
        <v>2016</v>
      </c>
      <c r="E10" s="12">
        <v>6535333.510027389</v>
      </c>
      <c r="F10" s="13">
        <v>210817.21000088353</v>
      </c>
      <c r="G10" s="6"/>
      <c r="H10">
        <f>D10/0.8</f>
        <v>2520</v>
      </c>
    </row>
    <row r="11" spans="1:9" x14ac:dyDescent="0.25">
      <c r="A11" s="26" t="s">
        <v>7</v>
      </c>
      <c r="B11" s="8">
        <v>0.8</v>
      </c>
      <c r="C11" s="20">
        <v>60480</v>
      </c>
      <c r="D11" s="12">
        <v>2016</v>
      </c>
      <c r="E11" s="12">
        <v>6324516.3000265053</v>
      </c>
      <c r="F11" s="13">
        <v>210817.2100008835</v>
      </c>
      <c r="G11" s="6"/>
    </row>
    <row r="12" spans="1:9" x14ac:dyDescent="0.25">
      <c r="A12" s="26" t="s">
        <v>8</v>
      </c>
      <c r="B12" s="8">
        <v>0.8</v>
      </c>
      <c r="C12" s="20">
        <v>62496</v>
      </c>
      <c r="D12" s="12">
        <v>2016</v>
      </c>
      <c r="E12" s="12">
        <v>6535333.510027389</v>
      </c>
      <c r="F12" s="13">
        <v>210817.21000088353</v>
      </c>
      <c r="G12" s="6"/>
    </row>
    <row r="13" spans="1:9" x14ac:dyDescent="0.25">
      <c r="A13" s="26" t="s">
        <v>9</v>
      </c>
      <c r="B13" s="8">
        <v>0.8</v>
      </c>
      <c r="C13" s="20">
        <v>62496</v>
      </c>
      <c r="D13" s="12">
        <v>2016</v>
      </c>
      <c r="E13" s="12">
        <v>6535333.510027389</v>
      </c>
      <c r="F13" s="13">
        <v>210817.21000088353</v>
      </c>
      <c r="G13" s="6"/>
    </row>
    <row r="14" spans="1:9" x14ac:dyDescent="0.25">
      <c r="A14" s="26" t="s">
        <v>10</v>
      </c>
      <c r="B14" s="8">
        <v>0.8</v>
      </c>
      <c r="C14" s="20">
        <v>56448</v>
      </c>
      <c r="D14" s="12">
        <v>2016</v>
      </c>
      <c r="E14" s="12">
        <v>5902881.8800247386</v>
      </c>
      <c r="F14" s="13">
        <v>210817.21000088353</v>
      </c>
      <c r="G14" s="6"/>
    </row>
    <row r="15" spans="1:9" x14ac:dyDescent="0.25">
      <c r="A15" s="26" t="s">
        <v>11</v>
      </c>
      <c r="B15" s="8">
        <v>0.8</v>
      </c>
      <c r="C15" s="20">
        <v>62496</v>
      </c>
      <c r="D15" s="12">
        <v>2016</v>
      </c>
      <c r="E15" s="12">
        <v>6535333.510027389</v>
      </c>
      <c r="F15" s="13">
        <v>210817.21000088353</v>
      </c>
      <c r="G15" s="6"/>
    </row>
    <row r="16" spans="1:9" x14ac:dyDescent="0.25">
      <c r="A16" s="26" t="s">
        <v>12</v>
      </c>
      <c r="B16" s="8">
        <v>0.8</v>
      </c>
      <c r="C16" s="20">
        <v>60480</v>
      </c>
      <c r="D16" s="12">
        <v>2016</v>
      </c>
      <c r="E16" s="12">
        <v>6324516.3000265053</v>
      </c>
      <c r="F16" s="13">
        <v>210817.2100008835</v>
      </c>
      <c r="G16" s="6"/>
    </row>
    <row r="17" spans="1:9" ht="13.8" thickBot="1" x14ac:dyDescent="0.3">
      <c r="A17" s="27" t="s">
        <v>13</v>
      </c>
      <c r="B17" s="9">
        <v>0.8</v>
      </c>
      <c r="C17" s="21">
        <v>62496</v>
      </c>
      <c r="D17" s="14">
        <v>2016</v>
      </c>
      <c r="E17" s="14">
        <v>6535333.510027389</v>
      </c>
      <c r="F17" s="15">
        <v>210817.21000088353</v>
      </c>
      <c r="G17" s="6"/>
    </row>
    <row r="18" spans="1:9" ht="2.1" customHeight="1" thickBot="1" x14ac:dyDescent="0.3">
      <c r="A18" s="28"/>
      <c r="B18" s="22"/>
      <c r="C18" s="23"/>
      <c r="D18" s="22"/>
      <c r="E18" s="24"/>
      <c r="F18" s="24"/>
      <c r="G18" s="6"/>
    </row>
    <row r="19" spans="1:9" x14ac:dyDescent="0.25">
      <c r="A19" s="25" t="s">
        <v>5</v>
      </c>
      <c r="B19" s="7">
        <v>0.7</v>
      </c>
      <c r="C19" s="19">
        <v>52920</v>
      </c>
      <c r="D19" s="19">
        <v>1764</v>
      </c>
      <c r="E19" s="19">
        <v>5533951.762523191</v>
      </c>
      <c r="F19" s="29">
        <v>184465.05875077302</v>
      </c>
      <c r="G19" s="6"/>
      <c r="H19">
        <f>D19/0.7</f>
        <v>2520</v>
      </c>
    </row>
    <row r="20" spans="1:9" x14ac:dyDescent="0.25">
      <c r="A20" s="26" t="s">
        <v>6</v>
      </c>
      <c r="B20" s="8">
        <v>0.7</v>
      </c>
      <c r="C20" s="20">
        <v>54684</v>
      </c>
      <c r="D20" s="20">
        <v>1764</v>
      </c>
      <c r="E20" s="20">
        <v>5718416.8212739648</v>
      </c>
      <c r="F20" s="30">
        <v>184465.05875077305</v>
      </c>
    </row>
    <row r="21" spans="1:9" x14ac:dyDescent="0.25">
      <c r="A21" s="26" t="s">
        <v>7</v>
      </c>
      <c r="B21" s="8">
        <v>0.7</v>
      </c>
      <c r="C21" s="20">
        <v>52920</v>
      </c>
      <c r="D21" s="20">
        <v>1764</v>
      </c>
      <c r="E21" s="20">
        <v>5533951.762523191</v>
      </c>
      <c r="F21" s="30">
        <v>184465.05875077302</v>
      </c>
      <c r="G21" s="6"/>
    </row>
    <row r="22" spans="1:9" x14ac:dyDescent="0.25">
      <c r="A22" s="26" t="s">
        <v>8</v>
      </c>
      <c r="B22" s="8">
        <v>0.7</v>
      </c>
      <c r="C22" s="20">
        <v>54684</v>
      </c>
      <c r="D22" s="20">
        <v>1764</v>
      </c>
      <c r="E22" s="20">
        <v>5718416.8212739648</v>
      </c>
      <c r="F22" s="30">
        <v>184465.05875077305</v>
      </c>
      <c r="G22" s="6"/>
    </row>
    <row r="23" spans="1:9" x14ac:dyDescent="0.25">
      <c r="A23" s="26" t="s">
        <v>9</v>
      </c>
      <c r="B23" s="8">
        <v>0.7</v>
      </c>
      <c r="C23" s="20">
        <v>54684</v>
      </c>
      <c r="D23" s="20">
        <v>1764</v>
      </c>
      <c r="E23" s="20">
        <v>5718416.8212739648</v>
      </c>
      <c r="F23" s="30">
        <v>184465.05875077305</v>
      </c>
      <c r="G23" s="6"/>
    </row>
    <row r="24" spans="1:9" x14ac:dyDescent="0.25">
      <c r="A24" s="26" t="s">
        <v>10</v>
      </c>
      <c r="B24" s="8">
        <v>0.7</v>
      </c>
      <c r="C24" s="20">
        <v>49392</v>
      </c>
      <c r="D24" s="20">
        <v>1764</v>
      </c>
      <c r="E24" s="20">
        <v>5165021.6450216454</v>
      </c>
      <c r="F24" s="30">
        <v>184465.05875077305</v>
      </c>
      <c r="G24" s="6"/>
    </row>
    <row r="25" spans="1:9" x14ac:dyDescent="0.25">
      <c r="A25" s="26" t="s">
        <v>11</v>
      </c>
      <c r="B25" s="8">
        <v>0.7</v>
      </c>
      <c r="C25" s="20">
        <v>54684</v>
      </c>
      <c r="D25" s="20">
        <v>1764</v>
      </c>
      <c r="E25" s="20">
        <v>5718416.8212739648</v>
      </c>
      <c r="F25" s="30">
        <v>184465.05875077305</v>
      </c>
      <c r="G25" s="6"/>
    </row>
    <row r="26" spans="1:9" x14ac:dyDescent="0.25">
      <c r="A26" s="26" t="s">
        <v>12</v>
      </c>
      <c r="B26" s="8">
        <v>0.7</v>
      </c>
      <c r="C26" s="20">
        <v>52920</v>
      </c>
      <c r="D26" s="20">
        <v>1764</v>
      </c>
      <c r="E26" s="20">
        <v>5533951.762523191</v>
      </c>
      <c r="F26" s="30">
        <v>184465.05875077302</v>
      </c>
      <c r="G26" s="6"/>
    </row>
    <row r="27" spans="1:9" ht="13.8" thickBot="1" x14ac:dyDescent="0.3">
      <c r="A27" s="27" t="s">
        <v>13</v>
      </c>
      <c r="B27" s="9">
        <v>0.7</v>
      </c>
      <c r="C27" s="21">
        <v>54684</v>
      </c>
      <c r="D27" s="21">
        <v>1764</v>
      </c>
      <c r="E27" s="21">
        <v>5718416.8212739648</v>
      </c>
      <c r="F27" s="31">
        <v>184465.05875077305</v>
      </c>
      <c r="G27" s="6"/>
    </row>
    <row r="28" spans="1:9" ht="2.1" customHeight="1" thickBot="1" x14ac:dyDescent="0.3">
      <c r="A28" s="22"/>
      <c r="B28" s="23"/>
      <c r="C28" s="22"/>
      <c r="D28" s="22"/>
      <c r="E28" s="22"/>
      <c r="F28" s="22"/>
    </row>
    <row r="29" spans="1:9" x14ac:dyDescent="0.25">
      <c r="A29" s="25" t="s">
        <v>5</v>
      </c>
      <c r="B29" s="7">
        <v>0.6</v>
      </c>
      <c r="C29" s="19">
        <v>45360</v>
      </c>
      <c r="D29" s="19">
        <v>1512</v>
      </c>
      <c r="E29" s="19">
        <v>4743387.2250198796</v>
      </c>
      <c r="F29" s="29">
        <v>158112.90750066267</v>
      </c>
    </row>
    <row r="30" spans="1:9" x14ac:dyDescent="0.25">
      <c r="A30" s="26" t="s">
        <v>6</v>
      </c>
      <c r="B30" s="8">
        <v>0.6</v>
      </c>
      <c r="C30" s="20">
        <v>46872</v>
      </c>
      <c r="D30" s="20">
        <v>1512</v>
      </c>
      <c r="E30" s="20">
        <v>4901500.1325205415</v>
      </c>
      <c r="F30" s="30">
        <v>158112.90750066264</v>
      </c>
    </row>
    <row r="31" spans="1:9" x14ac:dyDescent="0.25">
      <c r="A31" s="26" t="s">
        <v>7</v>
      </c>
      <c r="B31" s="8">
        <v>0.6</v>
      </c>
      <c r="C31" s="20">
        <v>45360</v>
      </c>
      <c r="D31" s="20">
        <v>1512</v>
      </c>
      <c r="E31" s="20">
        <v>4743387.2250198796</v>
      </c>
      <c r="F31" s="30">
        <v>158112.90750066267</v>
      </c>
      <c r="G31" s="17"/>
      <c r="H31" s="17"/>
      <c r="I31" s="17"/>
    </row>
    <row r="32" spans="1:9" x14ac:dyDescent="0.25">
      <c r="A32" s="26" t="s">
        <v>8</v>
      </c>
      <c r="B32" s="8">
        <v>0.6</v>
      </c>
      <c r="C32" s="20">
        <v>46872</v>
      </c>
      <c r="D32" s="20">
        <v>1512</v>
      </c>
      <c r="E32" s="20">
        <v>4901500.1325205415</v>
      </c>
      <c r="F32" s="30">
        <v>158112.90750066264</v>
      </c>
      <c r="G32" s="17"/>
      <c r="H32" s="17"/>
      <c r="I32" s="17"/>
    </row>
    <row r="33" spans="1:6" x14ac:dyDescent="0.25">
      <c r="A33" s="26" t="s">
        <v>9</v>
      </c>
      <c r="B33" s="8">
        <v>0.6</v>
      </c>
      <c r="C33" s="20">
        <v>46872</v>
      </c>
      <c r="D33" s="20">
        <v>1512</v>
      </c>
      <c r="E33" s="20">
        <v>4901500.1325205415</v>
      </c>
      <c r="F33" s="30">
        <v>158112.90750066264</v>
      </c>
    </row>
    <row r="34" spans="1:6" x14ac:dyDescent="0.25">
      <c r="A34" s="26" t="s">
        <v>10</v>
      </c>
      <c r="B34" s="8">
        <v>0.6</v>
      </c>
      <c r="C34" s="20">
        <v>42336</v>
      </c>
      <c r="D34" s="20">
        <v>1512</v>
      </c>
      <c r="E34" s="20">
        <v>4427161.410018554</v>
      </c>
      <c r="F34" s="30">
        <v>158112.90750066264</v>
      </c>
    </row>
    <row r="35" spans="1:6" x14ac:dyDescent="0.25">
      <c r="A35" s="26" t="s">
        <v>11</v>
      </c>
      <c r="B35" s="8">
        <v>0.6</v>
      </c>
      <c r="C35" s="20">
        <v>46872</v>
      </c>
      <c r="D35" s="20">
        <v>1512</v>
      </c>
      <c r="E35" s="20">
        <v>4901500.1325205415</v>
      </c>
      <c r="F35" s="30">
        <v>158112.90750066264</v>
      </c>
    </row>
    <row r="36" spans="1:6" x14ac:dyDescent="0.25">
      <c r="A36" s="26" t="s">
        <v>12</v>
      </c>
      <c r="B36" s="8">
        <v>0.6</v>
      </c>
      <c r="C36" s="20">
        <v>45360</v>
      </c>
      <c r="D36" s="20">
        <v>1512</v>
      </c>
      <c r="E36" s="20">
        <v>4743387.2250198796</v>
      </c>
      <c r="F36" s="30">
        <v>158112.90750066267</v>
      </c>
    </row>
    <row r="37" spans="1:6" ht="13.8" thickBot="1" x14ac:dyDescent="0.3">
      <c r="A37" s="27" t="s">
        <v>13</v>
      </c>
      <c r="B37" s="9">
        <v>0.6</v>
      </c>
      <c r="C37" s="21">
        <v>46872</v>
      </c>
      <c r="D37" s="21">
        <v>1512</v>
      </c>
      <c r="E37" s="21">
        <v>4901500.1325205415</v>
      </c>
      <c r="F37" s="31">
        <v>158112.90750066264</v>
      </c>
    </row>
    <row r="38" spans="1:6" ht="2.1" customHeight="1" thickBot="1" x14ac:dyDescent="0.3">
      <c r="A38" s="22"/>
      <c r="B38" s="23"/>
      <c r="C38" s="22"/>
      <c r="D38" s="22"/>
      <c r="E38" s="22"/>
      <c r="F38" s="22"/>
    </row>
    <row r="39" spans="1:6" x14ac:dyDescent="0.25">
      <c r="A39" s="25" t="s">
        <v>5</v>
      </c>
      <c r="B39" s="7">
        <v>0.5</v>
      </c>
      <c r="C39" s="19">
        <v>37800</v>
      </c>
      <c r="D39" s="19">
        <v>1260</v>
      </c>
      <c r="E39" s="40">
        <v>3952822.6875165654</v>
      </c>
      <c r="F39" s="29">
        <v>131760.75625055219</v>
      </c>
    </row>
    <row r="40" spans="1:6" x14ac:dyDescent="0.25">
      <c r="A40" s="26" t="s">
        <v>6</v>
      </c>
      <c r="B40" s="8">
        <v>0.5</v>
      </c>
      <c r="C40" s="20">
        <v>39060</v>
      </c>
      <c r="D40" s="20">
        <v>1260</v>
      </c>
      <c r="E40" s="41">
        <v>4084583.4437671178</v>
      </c>
      <c r="F40" s="30">
        <v>131760.75625055219</v>
      </c>
    </row>
    <row r="41" spans="1:6" x14ac:dyDescent="0.25">
      <c r="A41" s="26" t="s">
        <v>7</v>
      </c>
      <c r="B41" s="8">
        <v>0.5</v>
      </c>
      <c r="C41" s="20">
        <v>37800</v>
      </c>
      <c r="D41" s="20">
        <v>1260</v>
      </c>
      <c r="E41" s="41">
        <v>3952822.6875165654</v>
      </c>
      <c r="F41" s="30">
        <v>131760.75625055219</v>
      </c>
    </row>
    <row r="42" spans="1:6" x14ac:dyDescent="0.25">
      <c r="A42" s="26" t="s">
        <v>8</v>
      </c>
      <c r="B42" s="8">
        <v>0.5</v>
      </c>
      <c r="C42" s="20">
        <v>39060</v>
      </c>
      <c r="D42" s="20">
        <v>1260</v>
      </c>
      <c r="E42" s="41">
        <v>4084583.4437671178</v>
      </c>
      <c r="F42" s="30">
        <v>131760.75625055219</v>
      </c>
    </row>
    <row r="43" spans="1:6" x14ac:dyDescent="0.25">
      <c r="A43" s="26" t="s">
        <v>9</v>
      </c>
      <c r="B43" s="8">
        <v>0.5</v>
      </c>
      <c r="C43" s="20">
        <v>39060</v>
      </c>
      <c r="D43" s="20">
        <v>1260</v>
      </c>
      <c r="E43" s="41">
        <v>4084583.4437671178</v>
      </c>
      <c r="F43" s="30">
        <v>131760.75625055219</v>
      </c>
    </row>
    <row r="44" spans="1:6" x14ac:dyDescent="0.25">
      <c r="A44" s="26" t="s">
        <v>10</v>
      </c>
      <c r="B44" s="8">
        <v>0.5</v>
      </c>
      <c r="C44" s="20">
        <v>35280</v>
      </c>
      <c r="D44" s="20">
        <v>1260</v>
      </c>
      <c r="E44" s="41">
        <v>3689301.1750154616</v>
      </c>
      <c r="F44" s="30">
        <v>131760.75625055219</v>
      </c>
    </row>
    <row r="45" spans="1:6" x14ac:dyDescent="0.25">
      <c r="A45" s="26" t="s">
        <v>11</v>
      </c>
      <c r="B45" s="8">
        <v>0.5</v>
      </c>
      <c r="C45" s="20">
        <v>39060</v>
      </c>
      <c r="D45" s="20">
        <v>1260</v>
      </c>
      <c r="E45" s="41">
        <v>4084583.4437671178</v>
      </c>
      <c r="F45" s="30">
        <v>131760.75625055219</v>
      </c>
    </row>
    <row r="46" spans="1:6" x14ac:dyDescent="0.25">
      <c r="A46" s="26" t="s">
        <v>12</v>
      </c>
      <c r="B46" s="8">
        <v>0.5</v>
      </c>
      <c r="C46" s="20">
        <v>37800</v>
      </c>
      <c r="D46" s="20">
        <v>1260</v>
      </c>
      <c r="E46" s="41">
        <v>3952822.6875165654</v>
      </c>
      <c r="F46" s="30">
        <v>131760.75625055219</v>
      </c>
    </row>
    <row r="47" spans="1:6" ht="14.25" customHeight="1" thickBot="1" x14ac:dyDescent="0.3">
      <c r="A47" s="27" t="s">
        <v>13</v>
      </c>
      <c r="B47" s="9">
        <v>0.5</v>
      </c>
      <c r="C47" s="21">
        <v>39060</v>
      </c>
      <c r="D47" s="21">
        <v>1260</v>
      </c>
      <c r="E47" s="42">
        <v>4084583.4437671178</v>
      </c>
      <c r="F47" s="31">
        <v>131760.75625055219</v>
      </c>
    </row>
    <row r="48" spans="1:6" ht="14.25" customHeight="1" x14ac:dyDescent="0.25">
      <c r="A48" s="36"/>
      <c r="B48" s="8"/>
      <c r="C48" s="20"/>
      <c r="D48" s="20"/>
      <c r="E48" s="20"/>
      <c r="F48" s="20"/>
    </row>
    <row r="49" spans="1:8" ht="14.25" customHeight="1" thickBot="1" x14ac:dyDescent="0.3">
      <c r="A49" s="36"/>
      <c r="B49" s="8"/>
      <c r="C49" s="20"/>
      <c r="D49" s="20"/>
      <c r="E49" s="20"/>
      <c r="F49" s="20"/>
    </row>
    <row r="50" spans="1:8" ht="14.4" thickBot="1" x14ac:dyDescent="0.3">
      <c r="A50" s="62" t="s">
        <v>0</v>
      </c>
      <c r="B50" s="63"/>
      <c r="C50" s="63"/>
      <c r="D50" s="63"/>
      <c r="E50" s="63"/>
      <c r="F50" s="64"/>
    </row>
    <row r="51" spans="1:8" ht="13.8" thickBot="1" x14ac:dyDescent="0.3"/>
    <row r="52" spans="1:8" ht="13.8" thickBot="1" x14ac:dyDescent="0.3">
      <c r="A52" s="2" t="s">
        <v>16</v>
      </c>
      <c r="B52" s="2" t="s">
        <v>4</v>
      </c>
      <c r="C52" s="2" t="s">
        <v>2</v>
      </c>
      <c r="D52" s="2" t="s">
        <v>14</v>
      </c>
      <c r="E52" s="2" t="s">
        <v>3</v>
      </c>
      <c r="F52" s="2" t="s">
        <v>15</v>
      </c>
      <c r="H52" s="1"/>
    </row>
    <row r="53" spans="1:8" x14ac:dyDescent="0.25">
      <c r="A53" s="25" t="s">
        <v>17</v>
      </c>
      <c r="B53" s="7">
        <v>0.6</v>
      </c>
      <c r="C53" s="19">
        <v>45360</v>
      </c>
      <c r="D53" s="19">
        <v>1512</v>
      </c>
      <c r="E53" s="19">
        <v>4743387.2250198796</v>
      </c>
      <c r="F53" s="29">
        <v>158112.90750066267</v>
      </c>
    </row>
    <row r="54" spans="1:8" x14ac:dyDescent="0.25">
      <c r="A54" s="26" t="s">
        <v>18</v>
      </c>
      <c r="B54" s="8">
        <v>0.6</v>
      </c>
      <c r="C54" s="20">
        <v>46872</v>
      </c>
      <c r="D54" s="20">
        <v>1512</v>
      </c>
      <c r="E54" s="20">
        <v>4901500.1325205415</v>
      </c>
      <c r="F54" s="30">
        <v>158112.90750066264</v>
      </c>
    </row>
    <row r="55" spans="1:8" ht="13.8" thickBot="1" x14ac:dyDescent="0.3">
      <c r="A55" s="27" t="s">
        <v>19</v>
      </c>
      <c r="B55" s="9">
        <v>0.6</v>
      </c>
      <c r="C55" s="21">
        <v>46872</v>
      </c>
      <c r="D55" s="21">
        <v>1512</v>
      </c>
      <c r="E55" s="21">
        <v>4901500.1325205415</v>
      </c>
      <c r="F55" s="31">
        <v>158112.90750066264</v>
      </c>
    </row>
    <row r="56" spans="1:8" ht="2.1" customHeight="1" thickBot="1" x14ac:dyDescent="0.3">
      <c r="A56" s="32"/>
      <c r="B56" s="33"/>
      <c r="C56" s="34"/>
      <c r="D56" s="34"/>
      <c r="E56" s="34"/>
      <c r="F56" s="34"/>
    </row>
    <row r="57" spans="1:8" x14ac:dyDescent="0.25">
      <c r="A57" s="25" t="s">
        <v>17</v>
      </c>
      <c r="B57" s="7">
        <v>0.5</v>
      </c>
      <c r="C57" s="19">
        <v>37800</v>
      </c>
      <c r="D57" s="19">
        <v>1260</v>
      </c>
      <c r="E57" s="40">
        <v>3952822.6875165654</v>
      </c>
      <c r="F57" s="29">
        <v>131760.75625055219</v>
      </c>
    </row>
    <row r="58" spans="1:8" x14ac:dyDescent="0.25">
      <c r="A58" s="26" t="s">
        <v>18</v>
      </c>
      <c r="B58" s="8">
        <v>0.5</v>
      </c>
      <c r="C58" s="20">
        <v>39060</v>
      </c>
      <c r="D58" s="20">
        <v>1260</v>
      </c>
      <c r="E58" s="41">
        <v>4084583.4437671178</v>
      </c>
      <c r="F58" s="30">
        <v>131760.75625055219</v>
      </c>
    </row>
    <row r="59" spans="1:8" ht="13.8" thickBot="1" x14ac:dyDescent="0.3">
      <c r="A59" s="27" t="s">
        <v>19</v>
      </c>
      <c r="B59" s="9">
        <v>0.5</v>
      </c>
      <c r="C59" s="21">
        <v>39060</v>
      </c>
      <c r="D59" s="21">
        <v>1260</v>
      </c>
      <c r="E59" s="42">
        <v>4084583.4437671178</v>
      </c>
      <c r="F59" s="31">
        <v>131760.75625055219</v>
      </c>
    </row>
    <row r="60" spans="1:8" ht="2.1" customHeight="1" thickBot="1" x14ac:dyDescent="0.3">
      <c r="A60" s="22"/>
      <c r="B60" s="22"/>
      <c r="C60" s="22"/>
      <c r="D60" s="22"/>
      <c r="E60" s="22"/>
      <c r="F60" s="22"/>
    </row>
    <row r="61" spans="1:8" x14ac:dyDescent="0.25">
      <c r="A61" s="25" t="s">
        <v>17</v>
      </c>
      <c r="B61" s="7">
        <v>0.4</v>
      </c>
      <c r="C61" s="19">
        <v>30240</v>
      </c>
      <c r="D61" s="19">
        <v>1008</v>
      </c>
      <c r="E61" s="40">
        <v>3162258.1500132526</v>
      </c>
      <c r="F61" s="29">
        <v>105408.60500044175</v>
      </c>
    </row>
    <row r="62" spans="1:8" x14ac:dyDescent="0.25">
      <c r="A62" s="26" t="s">
        <v>18</v>
      </c>
      <c r="B62" s="8">
        <v>0.4</v>
      </c>
      <c r="C62" s="20">
        <v>31248</v>
      </c>
      <c r="D62" s="20">
        <v>1008</v>
      </c>
      <c r="E62" s="41">
        <v>3267666.7550136945</v>
      </c>
      <c r="F62" s="30">
        <v>105408.60500044176</v>
      </c>
    </row>
    <row r="63" spans="1:8" ht="13.8" thickBot="1" x14ac:dyDescent="0.3">
      <c r="A63" s="27" t="s">
        <v>19</v>
      </c>
      <c r="B63" s="9">
        <v>0.4</v>
      </c>
      <c r="C63" s="21">
        <v>31248</v>
      </c>
      <c r="D63" s="21">
        <v>1008</v>
      </c>
      <c r="E63" s="42">
        <v>3267666.7550136945</v>
      </c>
      <c r="F63" s="31">
        <v>105408.60500044176</v>
      </c>
    </row>
    <row r="64" spans="1:8" ht="2.1" customHeight="1" thickBot="1" x14ac:dyDescent="0.3">
      <c r="A64" s="22"/>
      <c r="B64" s="22"/>
      <c r="C64" s="35"/>
      <c r="D64" s="35"/>
      <c r="E64" s="35"/>
      <c r="F64" s="35"/>
    </row>
    <row r="65" spans="1:6" x14ac:dyDescent="0.25">
      <c r="A65" s="25" t="s">
        <v>17</v>
      </c>
      <c r="B65" s="7">
        <v>0.3</v>
      </c>
      <c r="C65" s="19">
        <v>22680</v>
      </c>
      <c r="D65" s="19">
        <v>756</v>
      </c>
      <c r="E65" s="40">
        <v>2371693.6125099398</v>
      </c>
      <c r="F65" s="29">
        <v>79056.453750331333</v>
      </c>
    </row>
    <row r="66" spans="1:6" x14ac:dyDescent="0.25">
      <c r="A66" s="26" t="s">
        <v>18</v>
      </c>
      <c r="B66" s="8">
        <v>0.3</v>
      </c>
      <c r="C66" s="20">
        <v>23436</v>
      </c>
      <c r="D66" s="20">
        <v>756</v>
      </c>
      <c r="E66" s="41">
        <v>2450750.0662602708</v>
      </c>
      <c r="F66" s="30">
        <v>79056.453750331319</v>
      </c>
    </row>
    <row r="67" spans="1:6" ht="13.8" thickBot="1" x14ac:dyDescent="0.3">
      <c r="A67" s="27" t="s">
        <v>19</v>
      </c>
      <c r="B67" s="9">
        <v>0.3</v>
      </c>
      <c r="C67" s="21">
        <v>23436</v>
      </c>
      <c r="D67" s="21">
        <v>756</v>
      </c>
      <c r="E67" s="42">
        <v>2450750.0662602708</v>
      </c>
      <c r="F67" s="31">
        <v>79056.453750331319</v>
      </c>
    </row>
    <row r="68" spans="1:6" ht="2.1" customHeight="1" thickBot="1" x14ac:dyDescent="0.3">
      <c r="A68" s="22"/>
      <c r="B68" s="23"/>
      <c r="C68" s="35"/>
      <c r="D68" s="35"/>
      <c r="E68" s="35"/>
      <c r="F68" s="35"/>
    </row>
    <row r="69" spans="1:6" x14ac:dyDescent="0.25">
      <c r="A69" s="25" t="s">
        <v>17</v>
      </c>
      <c r="B69" s="7">
        <v>0.2</v>
      </c>
      <c r="C69" s="19">
        <v>15120</v>
      </c>
      <c r="D69" s="19">
        <v>504</v>
      </c>
      <c r="E69" s="40">
        <v>1581129.0750066263</v>
      </c>
      <c r="F69" s="29">
        <v>52704.302500220874</v>
      </c>
    </row>
    <row r="70" spans="1:6" x14ac:dyDescent="0.25">
      <c r="A70" s="26" t="s">
        <v>18</v>
      </c>
      <c r="B70" s="8">
        <v>0.2</v>
      </c>
      <c r="C70" s="20">
        <v>15624</v>
      </c>
      <c r="D70" s="20">
        <v>504</v>
      </c>
      <c r="E70" s="41">
        <v>1633833.3775068473</v>
      </c>
      <c r="F70" s="30">
        <v>52704.302500220881</v>
      </c>
    </row>
    <row r="71" spans="1:6" ht="13.8" thickBot="1" x14ac:dyDescent="0.3">
      <c r="A71" s="27" t="s">
        <v>19</v>
      </c>
      <c r="B71" s="9">
        <v>0.2</v>
      </c>
      <c r="C71" s="21">
        <v>15624</v>
      </c>
      <c r="D71" s="21">
        <v>504</v>
      </c>
      <c r="E71" s="42">
        <v>1633833.3775068473</v>
      </c>
      <c r="F71" s="31">
        <v>52704.302500220881</v>
      </c>
    </row>
    <row r="72" spans="1:6" x14ac:dyDescent="0.25">
      <c r="B72" s="5"/>
      <c r="C72" s="16"/>
      <c r="D72" s="16"/>
      <c r="E72" s="16"/>
      <c r="F72" s="16"/>
    </row>
    <row r="73" spans="1:6" x14ac:dyDescent="0.25">
      <c r="B73" s="5"/>
      <c r="C73" s="16"/>
      <c r="D73" s="16"/>
      <c r="E73" s="16"/>
      <c r="F73" s="16"/>
    </row>
    <row r="74" spans="1:6" x14ac:dyDescent="0.25">
      <c r="B74" s="5"/>
      <c r="C74" s="16"/>
      <c r="D74" s="16"/>
      <c r="E74" s="16"/>
      <c r="F74" s="16"/>
    </row>
    <row r="75" spans="1:6" x14ac:dyDescent="0.25">
      <c r="C75" s="16"/>
      <c r="D75" s="16"/>
      <c r="E75" s="16"/>
      <c r="F75" s="16"/>
    </row>
    <row r="76" spans="1:6" x14ac:dyDescent="0.25">
      <c r="C76" s="16"/>
      <c r="D76" s="16"/>
      <c r="E76" s="16"/>
      <c r="F76" s="16"/>
    </row>
  </sheetData>
  <mergeCells count="2">
    <mergeCell ref="A1:F1"/>
    <mergeCell ref="A50:F50"/>
  </mergeCells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Revised Data</vt:lpstr>
      <vt:lpstr>Original Data</vt:lpstr>
      <vt:lpstr>Power-Gas Volumes</vt:lpstr>
      <vt:lpstr>Power % Load</vt:lpstr>
      <vt:lpstr>Gas % Load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Havlíček Jan</cp:lastModifiedBy>
  <cp:lastPrinted>2001-02-06T14:31:24Z</cp:lastPrinted>
  <dcterms:created xsi:type="dcterms:W3CDTF">2001-01-31T16:12:19Z</dcterms:created>
  <dcterms:modified xsi:type="dcterms:W3CDTF">2023-09-10T11:44:23Z</dcterms:modified>
</cp:coreProperties>
</file>