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0"/>
</workbook>
</file>

<file path=xl/calcChain.xml><?xml version="1.0" encoding="utf-8"?>
<calcChain xmlns="http://schemas.openxmlformats.org/spreadsheetml/2006/main">
  <c r="E2" i="1" l="1"/>
  <c r="H2" i="1"/>
  <c r="E3" i="1"/>
  <c r="H3" i="1"/>
  <c r="H4" i="1"/>
  <c r="E5" i="1"/>
  <c r="H5" i="1"/>
  <c r="E6" i="1"/>
  <c r="H6" i="1"/>
  <c r="E7" i="1"/>
  <c r="H7" i="1"/>
  <c r="E8" i="1"/>
  <c r="H8" i="1"/>
  <c r="C11" i="1"/>
  <c r="D11" i="1"/>
  <c r="E11" i="1"/>
  <c r="F11" i="1"/>
  <c r="G11" i="1"/>
  <c r="H11" i="1"/>
  <c r="H15" i="1"/>
</calcChain>
</file>

<file path=xl/sharedStrings.xml><?xml version="1.0" encoding="utf-8"?>
<sst xmlns="http://schemas.openxmlformats.org/spreadsheetml/2006/main" count="50" uniqueCount="44">
  <si>
    <t>Underlying Master Agreement</t>
  </si>
  <si>
    <t xml:space="preserve">Total Cost to Replicate </t>
  </si>
  <si>
    <t>Accounts Payable Due to Enron***</t>
  </si>
  <si>
    <t>Accounts Receivable Due from Enron</t>
  </si>
  <si>
    <t>Enron Entity</t>
  </si>
  <si>
    <t>Master Power Purchase &amp; Sale Agreement</t>
  </si>
  <si>
    <t>EPMI</t>
  </si>
  <si>
    <t>Liquidation Value*</t>
  </si>
  <si>
    <t>Tab 1</t>
  </si>
  <si>
    <t>Master Energy Purchase &amp; Sale Agreement</t>
  </si>
  <si>
    <t>EES</t>
  </si>
  <si>
    <t>Master Purchase &amp; Sales Agreement</t>
  </si>
  <si>
    <t xml:space="preserve">Detail </t>
  </si>
  <si>
    <t>Tab 2</t>
  </si>
  <si>
    <t>Tab 3</t>
  </si>
  <si>
    <t>ENA</t>
  </si>
  <si>
    <t>Tab 4</t>
  </si>
  <si>
    <t>ISDA Master Agreement</t>
  </si>
  <si>
    <t>Tab 5</t>
  </si>
  <si>
    <t>EPMI****</t>
  </si>
  <si>
    <t>Tab 6</t>
  </si>
  <si>
    <t>EES*****</t>
  </si>
  <si>
    <t>Tab 7</t>
  </si>
  <si>
    <t>Additional Offsets</t>
  </si>
  <si>
    <t>Interest on Cash Collateral Held by Enron</t>
  </si>
  <si>
    <t>Enfolio Master Agreement</t>
  </si>
  <si>
    <t>Tab 8</t>
  </si>
  <si>
    <t>Tab 9</t>
  </si>
  <si>
    <t>Tab 10</t>
  </si>
  <si>
    <t>ENA, EES, EMPI</t>
  </si>
  <si>
    <t>Cash Collateral Held per Master Netting Agreement</t>
  </si>
  <si>
    <t>QSE Services Agreement Default</t>
  </si>
  <si>
    <t>Final Settlement Amount</t>
  </si>
  <si>
    <t>Total Replacement Costs</t>
  </si>
  <si>
    <t>* Based on market quotes and other information available to NewPower as of December 3, 2001</t>
  </si>
  <si>
    <t xml:space="preserve">Total Amount Due Enron Parties </t>
  </si>
  <si>
    <t>****/***** Confirmed SWAP transactions under the ENA ISDA Master Agreement</t>
  </si>
  <si>
    <t>*** Outstanding amounts for commodities purchased and delivered including EPMI QSE charges billed to NewPower for payment in December (services rendered in November)</t>
  </si>
  <si>
    <r>
      <t>Replacement Costs</t>
    </r>
    <r>
      <rPr>
        <b/>
        <vertAlign val="superscript"/>
        <sz val="10"/>
        <rFont val="Times New Roman"/>
        <family val="1"/>
      </rPr>
      <t>**/++</t>
    </r>
  </si>
  <si>
    <r>
      <t>+</t>
    </r>
    <r>
      <rPr>
        <sz val="9"/>
        <rFont val="Times New Roman"/>
        <family val="1"/>
      </rPr>
      <t xml:space="preserve"> Current as of January 3, 2002 - subject to increase</t>
    </r>
  </si>
  <si>
    <r>
      <t xml:space="preserve">++ </t>
    </r>
    <r>
      <rPr>
        <sz val="9"/>
        <rFont val="Times New Roman"/>
        <family val="1"/>
      </rPr>
      <t>Cost to NewPower of prepayment for commodities rather than payment on schedule provided by Enron</t>
    </r>
  </si>
  <si>
    <r>
      <t>Attorneys &amp; Consultants' Fees</t>
    </r>
    <r>
      <rPr>
        <vertAlign val="superscript"/>
        <sz val="10"/>
        <rFont val="Times New Roman"/>
        <family val="1"/>
      </rPr>
      <t>+</t>
    </r>
  </si>
  <si>
    <t xml:space="preserve">** Based on quoted margin requirements by third party counterparties using NewPower's cost of capital of 25% per annum </t>
  </si>
  <si>
    <t>All amounts other than attorneys' and consulting fees are calculated as of December 3, 2001 and are rounded to the nearest whole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</si>
</sst>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63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63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9"/>
      <name val="Times New Roman"/>
      <family val="1"/>
    </font>
    <font>
      <sz val="9"/>
      <name val="Arial"/>
    </font>
    <font>
      <vertAlign val="superscript"/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2" borderId="0" xfId="0" applyFont="1" applyFill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2" borderId="1" xfId="0" applyFill="1" applyBorder="1"/>
    <xf numFmtId="166" fontId="4" fillId="2" borderId="1" xfId="2" applyNumberFormat="1" applyFont="1" applyFill="1" applyBorder="1" applyAlignment="1">
      <alignment horizontal="center" wrapText="1"/>
    </xf>
    <xf numFmtId="166" fontId="5" fillId="0" borderId="1" xfId="2" applyNumberFormat="1" applyFont="1" applyBorder="1"/>
    <xf numFmtId="166" fontId="5" fillId="0" borderId="2" xfId="2" applyNumberFormat="1" applyFont="1" applyBorder="1"/>
    <xf numFmtId="166" fontId="6" fillId="2" borderId="1" xfId="2" applyNumberFormat="1" applyFont="1" applyFill="1" applyBorder="1"/>
    <xf numFmtId="166" fontId="5" fillId="2" borderId="1" xfId="2" applyNumberFormat="1" applyFont="1" applyFill="1" applyBorder="1"/>
    <xf numFmtId="166" fontId="5" fillId="0" borderId="0" xfId="2" applyNumberFormat="1" applyFont="1"/>
    <xf numFmtId="166" fontId="4" fillId="2" borderId="1" xfId="2" applyNumberFormat="1" applyFont="1" applyFill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6" fontId="9" fillId="0" borderId="0" xfId="2" applyNumberFormat="1" applyFont="1"/>
    <xf numFmtId="0" fontId="10" fillId="0" borderId="0" xfId="0" applyFont="1"/>
    <xf numFmtId="0" fontId="9" fillId="0" borderId="0" xfId="0" applyFont="1" applyAlignment="1">
      <alignment horizontal="center" wrapText="1"/>
    </xf>
    <xf numFmtId="0" fontId="11" fillId="0" borderId="0" xfId="0" quotePrefix="1" applyFont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6" fontId="5" fillId="0" borderId="0" xfId="2" applyNumberFormat="1" applyFont="1" applyFill="1" applyBorder="1"/>
    <xf numFmtId="166" fontId="4" fillId="0" borderId="0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166" fontId="9" fillId="0" borderId="0" xfId="2" applyNumberFormat="1" applyFont="1" applyFill="1" applyBorder="1"/>
    <xf numFmtId="166" fontId="12" fillId="0" borderId="0" xfId="2" applyNumberFormat="1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view="pageBreakPreview" zoomScale="60" zoomScaleNormal="100" workbookViewId="0">
      <selection activeCell="A16" sqref="A16"/>
    </sheetView>
  </sheetViews>
  <sheetFormatPr defaultRowHeight="13.2" x14ac:dyDescent="0.25"/>
  <cols>
    <col min="1" max="1" width="16.6640625" style="3" customWidth="1"/>
    <col min="2" max="2" width="9.6640625" style="3" customWidth="1"/>
    <col min="3" max="3" width="14.6640625" style="21" customWidth="1"/>
    <col min="4" max="4" width="15.44140625" style="21" customWidth="1"/>
    <col min="5" max="6" width="14.6640625" style="21" customWidth="1"/>
    <col min="7" max="7" width="15.44140625" style="21" customWidth="1"/>
    <col min="8" max="8" width="14.6640625" style="21" customWidth="1"/>
    <col min="9" max="9" width="7.33203125" style="4" customWidth="1"/>
    <col min="10" max="10" width="16.44140625" customWidth="1"/>
  </cols>
  <sheetData>
    <row r="1" spans="1:10" s="1" customFormat="1" ht="39.6" x14ac:dyDescent="0.25">
      <c r="A1" s="5" t="s">
        <v>0</v>
      </c>
      <c r="B1" s="5" t="s">
        <v>4</v>
      </c>
      <c r="C1" s="16" t="s">
        <v>7</v>
      </c>
      <c r="D1" s="16" t="s">
        <v>38</v>
      </c>
      <c r="E1" s="16" t="s">
        <v>1</v>
      </c>
      <c r="F1" s="16" t="s">
        <v>2</v>
      </c>
      <c r="G1" s="16" t="s">
        <v>3</v>
      </c>
      <c r="H1" s="16" t="s">
        <v>35</v>
      </c>
      <c r="I1" s="5" t="s">
        <v>12</v>
      </c>
    </row>
    <row r="2" spans="1:10" ht="39.6" x14ac:dyDescent="0.25">
      <c r="A2" s="6" t="s">
        <v>5</v>
      </c>
      <c r="B2" s="6" t="s">
        <v>6</v>
      </c>
      <c r="C2" s="17">
        <v>1479727</v>
      </c>
      <c r="D2" s="17">
        <v>-4435936</v>
      </c>
      <c r="E2" s="17">
        <f>C2+D2</f>
        <v>-2956209</v>
      </c>
      <c r="F2" s="17">
        <v>3889650</v>
      </c>
      <c r="G2" s="17">
        <v>-7773720</v>
      </c>
      <c r="H2" s="17">
        <f>E2+F2+G2</f>
        <v>-6840279</v>
      </c>
      <c r="I2" s="7" t="s">
        <v>8</v>
      </c>
    </row>
    <row r="3" spans="1:10" ht="39.6" x14ac:dyDescent="0.25">
      <c r="A3" s="6" t="s">
        <v>9</v>
      </c>
      <c r="B3" s="6" t="s">
        <v>10</v>
      </c>
      <c r="C3" s="17">
        <v>48741402</v>
      </c>
      <c r="D3" s="17">
        <v>-12331995</v>
      </c>
      <c r="E3" s="17">
        <f>C3+D3</f>
        <v>36409407</v>
      </c>
      <c r="F3" s="17">
        <v>14044590</v>
      </c>
      <c r="G3" s="17">
        <v>-3926800</v>
      </c>
      <c r="H3" s="17">
        <f>E3+F3+G3</f>
        <v>46527197</v>
      </c>
      <c r="I3" s="7" t="s">
        <v>13</v>
      </c>
    </row>
    <row r="4" spans="1:10" ht="26.4" x14ac:dyDescent="0.25">
      <c r="A4" s="6" t="s">
        <v>11</v>
      </c>
      <c r="B4" s="6" t="s">
        <v>10</v>
      </c>
      <c r="C4" s="17">
        <v>0</v>
      </c>
      <c r="D4" s="17">
        <v>0</v>
      </c>
      <c r="E4" s="17">
        <v>0</v>
      </c>
      <c r="F4" s="17">
        <v>14740</v>
      </c>
      <c r="G4" s="17">
        <v>-536175</v>
      </c>
      <c r="H4" s="17">
        <f>F4+G4</f>
        <v>-521435</v>
      </c>
      <c r="I4" s="7" t="s">
        <v>14</v>
      </c>
    </row>
    <row r="5" spans="1:10" ht="26.4" x14ac:dyDescent="0.25">
      <c r="A5" s="6" t="s">
        <v>25</v>
      </c>
      <c r="B5" s="6" t="s">
        <v>15</v>
      </c>
      <c r="C5" s="17">
        <v>4640544</v>
      </c>
      <c r="D5" s="17">
        <v>-875567</v>
      </c>
      <c r="E5" s="17">
        <f>C5+D5</f>
        <v>3764977</v>
      </c>
      <c r="F5" s="17">
        <v>7828900</v>
      </c>
      <c r="G5" s="17">
        <v>-1437465</v>
      </c>
      <c r="H5" s="17">
        <f>E5+F5+G5</f>
        <v>10156412</v>
      </c>
      <c r="I5" s="7" t="s">
        <v>16</v>
      </c>
    </row>
    <row r="6" spans="1:10" ht="26.4" x14ac:dyDescent="0.25">
      <c r="A6" s="6" t="s">
        <v>17</v>
      </c>
      <c r="B6" s="6" t="s">
        <v>15</v>
      </c>
      <c r="C6" s="17">
        <v>30435977</v>
      </c>
      <c r="D6" s="17">
        <v>-6042534</v>
      </c>
      <c r="E6" s="17">
        <f>C6+D6</f>
        <v>24393443</v>
      </c>
      <c r="F6" s="17">
        <v>2449899</v>
      </c>
      <c r="G6" s="17">
        <v>0</v>
      </c>
      <c r="H6" s="17">
        <f>E6+F6+G6</f>
        <v>26843342</v>
      </c>
      <c r="I6" s="7" t="s">
        <v>18</v>
      </c>
    </row>
    <row r="7" spans="1:10" ht="26.4" x14ac:dyDescent="0.25">
      <c r="A7" s="6" t="s">
        <v>17</v>
      </c>
      <c r="B7" s="6" t="s">
        <v>19</v>
      </c>
      <c r="C7" s="17">
        <v>458000</v>
      </c>
      <c r="D7" s="17">
        <v>-13513</v>
      </c>
      <c r="E7" s="17">
        <f>C7+D7</f>
        <v>444487</v>
      </c>
      <c r="F7" s="17">
        <v>461987</v>
      </c>
      <c r="G7" s="17">
        <v>0</v>
      </c>
      <c r="H7" s="17">
        <f>E7+F7+G7</f>
        <v>906474</v>
      </c>
      <c r="I7" s="7" t="s">
        <v>20</v>
      </c>
    </row>
    <row r="8" spans="1:10" ht="26.4" x14ac:dyDescent="0.25">
      <c r="A8" s="6" t="s">
        <v>17</v>
      </c>
      <c r="B8" s="6" t="s">
        <v>21</v>
      </c>
      <c r="C8" s="17">
        <v>2033007</v>
      </c>
      <c r="D8" s="17">
        <v>-176494</v>
      </c>
      <c r="E8" s="17">
        <f>C8+D8</f>
        <v>1856513</v>
      </c>
      <c r="F8" s="17">
        <v>763700</v>
      </c>
      <c r="G8" s="17">
        <v>-367660</v>
      </c>
      <c r="H8" s="17">
        <f>E8+F8+G8</f>
        <v>2252553</v>
      </c>
      <c r="I8" s="7" t="s">
        <v>22</v>
      </c>
    </row>
    <row r="9" spans="1:10" ht="28.8" x14ac:dyDescent="0.25">
      <c r="A9" s="6" t="s">
        <v>41</v>
      </c>
      <c r="B9" s="6"/>
      <c r="C9" s="17"/>
      <c r="D9" s="17">
        <v>-209469</v>
      </c>
      <c r="E9" s="17">
        <v>-209469</v>
      </c>
      <c r="F9" s="17"/>
      <c r="G9" s="17"/>
      <c r="H9" s="17">
        <v>-209469</v>
      </c>
      <c r="I9" s="7" t="s">
        <v>26</v>
      </c>
    </row>
    <row r="10" spans="1:10" ht="26.4" x14ac:dyDescent="0.25">
      <c r="A10" s="13" t="s">
        <v>31</v>
      </c>
      <c r="B10" s="13" t="s">
        <v>6</v>
      </c>
      <c r="C10" s="18"/>
      <c r="D10" s="18">
        <v>-388642</v>
      </c>
      <c r="E10" s="18">
        <v>-388642</v>
      </c>
      <c r="F10" s="18"/>
      <c r="G10" s="18"/>
      <c r="H10" s="18">
        <v>-388642</v>
      </c>
      <c r="I10" s="14" t="s">
        <v>27</v>
      </c>
      <c r="J10" s="35"/>
    </row>
    <row r="11" spans="1:10" s="2" customFormat="1" ht="39.6" x14ac:dyDescent="0.25">
      <c r="A11" s="8" t="s">
        <v>33</v>
      </c>
      <c r="B11" s="8"/>
      <c r="C11" s="19">
        <f>C2+C3+C4+C5+C6+C7+C8</f>
        <v>87788657</v>
      </c>
      <c r="D11" s="19">
        <f>SUM(D2:D10)</f>
        <v>-24474150</v>
      </c>
      <c r="E11" s="19">
        <f>E2+E3+E4+E5+E6+E7+E8+D9+E10</f>
        <v>63314507</v>
      </c>
      <c r="F11" s="19">
        <f>F2+F3+F4+F5+F6+F7+F8</f>
        <v>29453466</v>
      </c>
      <c r="G11" s="19">
        <f>G2+G3+G4+G5+G6+G7+G8</f>
        <v>-14041820</v>
      </c>
      <c r="H11" s="19">
        <f>H2+H3+H4+H5+H6+H7+H8+H9+H10</f>
        <v>78726153</v>
      </c>
      <c r="I11" s="9"/>
    </row>
    <row r="12" spans="1:10" x14ac:dyDescent="0.25">
      <c r="A12" s="10" t="s">
        <v>23</v>
      </c>
      <c r="B12" s="6"/>
      <c r="C12" s="17"/>
      <c r="D12" s="17"/>
      <c r="E12" s="17"/>
      <c r="F12" s="17"/>
      <c r="G12" s="17"/>
      <c r="H12" s="17"/>
      <c r="I12" s="7"/>
    </row>
    <row r="13" spans="1:10" ht="39.6" x14ac:dyDescent="0.25">
      <c r="A13" s="6" t="s">
        <v>30</v>
      </c>
      <c r="B13" s="6" t="s">
        <v>29</v>
      </c>
      <c r="C13" s="17"/>
      <c r="D13" s="17"/>
      <c r="E13" s="17"/>
      <c r="F13" s="17"/>
      <c r="G13" s="17"/>
      <c r="H13" s="17">
        <v>-70058000</v>
      </c>
      <c r="I13" s="7"/>
    </row>
    <row r="14" spans="1:10" ht="39.6" x14ac:dyDescent="0.25">
      <c r="A14" s="6" t="s">
        <v>24</v>
      </c>
      <c r="B14" s="6" t="s">
        <v>29</v>
      </c>
      <c r="C14" s="17"/>
      <c r="D14" s="17"/>
      <c r="E14" s="17"/>
      <c r="F14" s="17"/>
      <c r="G14" s="17"/>
      <c r="H14" s="17">
        <v>-137571</v>
      </c>
      <c r="I14" s="7" t="s">
        <v>28</v>
      </c>
    </row>
    <row r="15" spans="1:10" s="15" customFormat="1" ht="26.4" x14ac:dyDescent="0.25">
      <c r="A15" s="5" t="s">
        <v>32</v>
      </c>
      <c r="B15" s="11"/>
      <c r="C15" s="20"/>
      <c r="D15" s="20"/>
      <c r="E15" s="20"/>
      <c r="F15" s="20"/>
      <c r="G15" s="20"/>
      <c r="H15" s="22">
        <f>H11+H13+H14</f>
        <v>8530582</v>
      </c>
      <c r="I15" s="12"/>
    </row>
    <row r="16" spans="1:10" s="41" customFormat="1" ht="12" x14ac:dyDescent="0.25">
      <c r="A16" s="36" t="s">
        <v>43</v>
      </c>
      <c r="B16" s="37"/>
      <c r="C16" s="38"/>
      <c r="D16" s="38"/>
      <c r="E16" s="38"/>
      <c r="F16" s="38"/>
      <c r="G16" s="38"/>
      <c r="H16" s="39"/>
      <c r="I16" s="40"/>
    </row>
    <row r="17" spans="1:9" s="34" customFormat="1" x14ac:dyDescent="0.25">
      <c r="A17" s="29"/>
      <c r="B17" s="30"/>
      <c r="C17" s="31"/>
      <c r="D17" s="31"/>
      <c r="E17" s="31"/>
      <c r="F17" s="31"/>
      <c r="G17" s="31"/>
      <c r="H17" s="32"/>
      <c r="I17" s="33"/>
    </row>
    <row r="18" spans="1:9" s="26" customFormat="1" ht="12" x14ac:dyDescent="0.25">
      <c r="A18" s="23" t="s">
        <v>34</v>
      </c>
      <c r="B18" s="24"/>
      <c r="C18" s="25"/>
      <c r="D18" s="25"/>
      <c r="E18" s="25"/>
      <c r="F18" s="25"/>
      <c r="G18" s="25"/>
      <c r="H18" s="25"/>
      <c r="I18" s="24"/>
    </row>
    <row r="19" spans="1:9" s="26" customFormat="1" ht="12" x14ac:dyDescent="0.25">
      <c r="A19" s="23" t="s">
        <v>42</v>
      </c>
      <c r="B19" s="27"/>
      <c r="C19" s="25"/>
      <c r="D19" s="25"/>
      <c r="E19" s="25"/>
      <c r="F19" s="25"/>
      <c r="G19" s="25"/>
      <c r="H19" s="25"/>
      <c r="I19" s="24"/>
    </row>
    <row r="20" spans="1:9" s="26" customFormat="1" ht="12" x14ac:dyDescent="0.25">
      <c r="A20" s="23" t="s">
        <v>37</v>
      </c>
      <c r="B20" s="27"/>
      <c r="C20" s="25"/>
      <c r="D20" s="25"/>
      <c r="E20" s="25"/>
      <c r="F20" s="25"/>
      <c r="G20" s="25"/>
      <c r="H20" s="25"/>
      <c r="I20" s="24"/>
    </row>
    <row r="21" spans="1:9" s="26" customFormat="1" ht="12" x14ac:dyDescent="0.25">
      <c r="A21" s="23" t="s">
        <v>36</v>
      </c>
      <c r="B21" s="27"/>
      <c r="C21" s="25"/>
      <c r="D21" s="25"/>
      <c r="E21" s="25"/>
      <c r="F21" s="25"/>
      <c r="G21" s="25"/>
      <c r="H21" s="25"/>
      <c r="I21" s="24"/>
    </row>
    <row r="22" spans="1:9" s="26" customFormat="1" ht="14.4" x14ac:dyDescent="0.25">
      <c r="A22" s="28" t="s">
        <v>39</v>
      </c>
      <c r="B22" s="27"/>
      <c r="C22" s="25"/>
      <c r="D22" s="25"/>
      <c r="E22" s="25"/>
      <c r="F22" s="25"/>
      <c r="G22" s="25"/>
      <c r="H22" s="25"/>
      <c r="I22" s="24"/>
    </row>
    <row r="23" spans="1:9" s="26" customFormat="1" ht="14.4" x14ac:dyDescent="0.25">
      <c r="A23" s="28" t="s">
        <v>40</v>
      </c>
      <c r="B23" s="27"/>
      <c r="C23" s="25"/>
      <c r="D23" s="25"/>
      <c r="E23" s="25"/>
      <c r="F23" s="25"/>
      <c r="G23" s="25"/>
      <c r="H23" s="25"/>
      <c r="I23" s="24"/>
    </row>
  </sheetData>
  <pageMargins left="0.75" right="0.75" top="0.75" bottom="0.5" header="0.5" footer="0.5"/>
  <pageSetup scale="86" orientation="landscape" r:id="rId1"/>
  <headerFooter alignWithMargins="0">
    <oddHeader xml:space="preserve">&amp;LNewPower&amp;CFinal Settlement Amount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jhalprin</dc:creator>
  <cp:lastModifiedBy>Havlíček Jan</cp:lastModifiedBy>
  <cp:lastPrinted>2002-01-03T00:45:53Z</cp:lastPrinted>
  <dcterms:created xsi:type="dcterms:W3CDTF">2001-12-22T23:01:44Z</dcterms:created>
  <dcterms:modified xsi:type="dcterms:W3CDTF">2023-09-10T11:45:02Z</dcterms:modified>
</cp:coreProperties>
</file>